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1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6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5870" windowHeight="11760" activeTab="1"/>
  </bookViews>
  <sheets>
    <sheet name="調査地点図(1)" sheetId="279" r:id="rId1"/>
    <sheet name="自動車交通量(交差点計) " sheetId="283" r:id="rId2"/>
    <sheet name="自動車流量図(1)" sheetId="249" r:id="rId3"/>
    <sheet name="自動車流量図(2)" sheetId="280" r:id="rId4"/>
    <sheet name="【方向別】自動車交通量(1)" sheetId="250" r:id="rId5"/>
    <sheet name="【方向別】自動車交通量(2)" sheetId="251" r:id="rId6"/>
    <sheet name="【方向別】自動車交通量(3)" sheetId="252" r:id="rId7"/>
    <sheet name="【方向別】自動車交通量(4)" sheetId="253" r:id="rId8"/>
    <sheet name="【方向別】自動車交通量(5)" sheetId="254" r:id="rId9"/>
    <sheet name="【方向別】自動車交通量(6)" sheetId="255" r:id="rId10"/>
    <sheet name="【方向別】自動車交通量(7)" sheetId="256" r:id="rId11"/>
    <sheet name="【方向別】自動車交通量(8)" sheetId="257" r:id="rId12"/>
    <sheet name="【方向別】自動車交通量(9)" sheetId="258" r:id="rId13"/>
    <sheet name="【方向別】自動車交通量(10)" sheetId="259" r:id="rId14"/>
    <sheet name="【方向別】自動車交通量(11)" sheetId="260" r:id="rId15"/>
    <sheet name="【方向別】自動車交通量(12)" sheetId="261" r:id="rId16"/>
    <sheet name="横断構成図" sheetId="276" r:id="rId17"/>
    <sheet name="階梯図" sheetId="275" r:id="rId18"/>
    <sheet name="【断面別】自動車交通量(A断面流入)" sheetId="262" r:id="rId19"/>
    <sheet name="【断面別】自動車交通量(A断面流出)" sheetId="263" r:id="rId20"/>
    <sheet name="【断面別】自動車交通量(A断面計)" sheetId="264" r:id="rId21"/>
    <sheet name="【断面別】自動車交通量(B断面流入)" sheetId="265" r:id="rId22"/>
    <sheet name="【断面別】自動車交通量(B断面流出)" sheetId="266" r:id="rId23"/>
    <sheet name="【断面別】自動車交通量(B断面計)" sheetId="267" r:id="rId24"/>
    <sheet name="【断面別】自動車交通量(C断面流入)" sheetId="268" r:id="rId25"/>
    <sheet name="【断面別】自動車交通量(C断面流出)" sheetId="269" r:id="rId26"/>
    <sheet name="【断面別】自動車交通量(C断面計)" sheetId="270" r:id="rId27"/>
    <sheet name="【断面別】自動車交通量(D断面流入)" sheetId="271" r:id="rId28"/>
    <sheet name="【断面別】自動車交通量(D断面流出)" sheetId="272" r:id="rId29"/>
    <sheet name="【断面別】自動車交通量(D断面計)" sheetId="273" r:id="rId30"/>
    <sheet name="自動車変動図" sheetId="239" r:id="rId31"/>
    <sheet name="自動車変動図(1)" sheetId="236" r:id="rId32"/>
    <sheet name="自動車変動図(2)" sheetId="235" r:id="rId33"/>
    <sheet name="自動車変動図(3)" sheetId="234" r:id="rId34"/>
    <sheet name="自動車変動図(4)" sheetId="233" r:id="rId35"/>
    <sheet name="自動車変動図(5)" sheetId="232" r:id="rId36"/>
    <sheet name="自動車変動図(6)" sheetId="231" r:id="rId37"/>
    <sheet name="自動車変動図(7)" sheetId="230" r:id="rId38"/>
  </sheets>
  <definedNames>
    <definedName name="_xlnm.Print_Area" localSheetId="20">'【断面別】自動車交通量(A断面計)'!$B$2:$L$52</definedName>
    <definedName name="_xlnm.Print_Area" localSheetId="19">'【断面別】自動車交通量(A断面流出)'!$B$2:$L$52</definedName>
    <definedName name="_xlnm.Print_Area" localSheetId="18">'【断面別】自動車交通量(A断面流入)'!$B$2:$L$52</definedName>
    <definedName name="_xlnm.Print_Area" localSheetId="23">'【断面別】自動車交通量(B断面計)'!$B$2:$L$52</definedName>
    <definedName name="_xlnm.Print_Area" localSheetId="22">'【断面別】自動車交通量(B断面流出)'!$B$2:$L$52</definedName>
    <definedName name="_xlnm.Print_Area" localSheetId="21">'【断面別】自動車交通量(B断面流入)'!$B$2:$L$52</definedName>
    <definedName name="_xlnm.Print_Area" localSheetId="26">'【断面別】自動車交通量(C断面計)'!$B$2:$L$52</definedName>
    <definedName name="_xlnm.Print_Area" localSheetId="25">'【断面別】自動車交通量(C断面流出)'!$B$2:$L$52</definedName>
    <definedName name="_xlnm.Print_Area" localSheetId="24">'【断面別】自動車交通量(C断面流入)'!$B$2:$L$52</definedName>
    <definedName name="_xlnm.Print_Area" localSheetId="29">'【断面別】自動車交通量(D断面計)'!$B$2:$L$52</definedName>
    <definedName name="_xlnm.Print_Area" localSheetId="28">'【断面別】自動車交通量(D断面流出)'!$B$2:$L$52</definedName>
    <definedName name="_xlnm.Print_Area" localSheetId="27">'【断面別】自動車交通量(D断面流入)'!$B$2:$L$52</definedName>
    <definedName name="_xlnm.Print_Area" localSheetId="4">'【方向別】自動車交通量(1)'!$B$2:$L$52</definedName>
    <definedName name="_xlnm.Print_Area" localSheetId="13">'【方向別】自動車交通量(10)'!$B$2:$L$52</definedName>
    <definedName name="_xlnm.Print_Area" localSheetId="14">'【方向別】自動車交通量(11)'!$B$2:$L$52</definedName>
    <definedName name="_xlnm.Print_Area" localSheetId="15">'【方向別】自動車交通量(12)'!$B$2:$L$52</definedName>
    <definedName name="_xlnm.Print_Area" localSheetId="5">'【方向別】自動車交通量(2)'!$B$2:$L$52</definedName>
    <definedName name="_xlnm.Print_Area" localSheetId="6">'【方向別】自動車交通量(3)'!$B$2:$L$52</definedName>
    <definedName name="_xlnm.Print_Area" localSheetId="7">'【方向別】自動車交通量(4)'!$B$2:$L$52</definedName>
    <definedName name="_xlnm.Print_Area" localSheetId="8">'【方向別】自動車交通量(5)'!$B$2:$L$52</definedName>
    <definedName name="_xlnm.Print_Area" localSheetId="9">'【方向別】自動車交通量(6)'!$B$2:$L$52</definedName>
    <definedName name="_xlnm.Print_Area" localSheetId="10">'【方向別】自動車交通量(7)'!$B$2:$L$52</definedName>
    <definedName name="_xlnm.Print_Area" localSheetId="11">'【方向別】自動車交通量(8)'!$B$2:$L$52</definedName>
    <definedName name="_xlnm.Print_Area" localSheetId="12">'【方向別】自動車交通量(9)'!$B$2:$L$52</definedName>
    <definedName name="_xlnm.Print_Area" localSheetId="16">横断構成図!$A$1:$I$48</definedName>
    <definedName name="_xlnm.Print_Area" localSheetId="17">階梯図!$A$1:$I$41</definedName>
    <definedName name="_xlnm.Print_Area" localSheetId="1">'自動車交通量(交差点計) '!$B$2:$L$52</definedName>
    <definedName name="_xlnm.Print_Area" localSheetId="31">'自動車変動図(1)'!$B$2:$Q$69</definedName>
    <definedName name="_xlnm.Print_Area" localSheetId="32">'自動車変動図(2)'!$B$2:$Q$69</definedName>
    <definedName name="_xlnm.Print_Area" localSheetId="33">'自動車変動図(3)'!$B$2:$Q$69</definedName>
    <definedName name="_xlnm.Print_Area" localSheetId="34">'自動車変動図(4)'!$B$2:$Q$69</definedName>
    <definedName name="_xlnm.Print_Area" localSheetId="35">'自動車変動図(5)'!$B$2:$Q$69</definedName>
    <definedName name="_xlnm.Print_Area" localSheetId="36">'自動車変動図(6)'!$B$2:$Q$69</definedName>
    <definedName name="_xlnm.Print_Area" localSheetId="37">'自動車変動図(7)'!$B$2:$Q$69</definedName>
    <definedName name="_xlnm.Print_Area" localSheetId="2">'自動車流量図(1)'!$B$2:$I$35</definedName>
    <definedName name="_xlnm.Print_Area" localSheetId="3">'自動車流量図(2)'!$B$2:$L$24</definedName>
    <definedName name="_xlnm.Print_Area" localSheetId="0">'調査地点図(1)'!$A$1:$I$30</definedName>
    <definedName name="_xlnm.Print_Titles" localSheetId="20">'【断面別】自動車交通量(A断面計)'!$2:$13</definedName>
    <definedName name="_xlnm.Print_Titles" localSheetId="19">'【断面別】自動車交通量(A断面流出)'!$2:$13</definedName>
    <definedName name="_xlnm.Print_Titles" localSheetId="18">'【断面別】自動車交通量(A断面流入)'!$2:$13</definedName>
    <definedName name="_xlnm.Print_Titles" localSheetId="23">'【断面別】自動車交通量(B断面計)'!$2:$13</definedName>
    <definedName name="_xlnm.Print_Titles" localSheetId="22">'【断面別】自動車交通量(B断面流出)'!$2:$13</definedName>
    <definedName name="_xlnm.Print_Titles" localSheetId="21">'【断面別】自動車交通量(B断面流入)'!$2:$13</definedName>
    <definedName name="_xlnm.Print_Titles" localSheetId="26">'【断面別】自動車交通量(C断面計)'!$2:$13</definedName>
    <definedName name="_xlnm.Print_Titles" localSheetId="25">'【断面別】自動車交通量(C断面流出)'!$2:$13</definedName>
    <definedName name="_xlnm.Print_Titles" localSheetId="24">'【断面別】自動車交通量(C断面流入)'!$2:$13</definedName>
    <definedName name="_xlnm.Print_Titles" localSheetId="29">'【断面別】自動車交通量(D断面計)'!$2:$13</definedName>
    <definedName name="_xlnm.Print_Titles" localSheetId="28">'【断面別】自動車交通量(D断面流出)'!$2:$13</definedName>
    <definedName name="_xlnm.Print_Titles" localSheetId="27">'【断面別】自動車交通量(D断面流入)'!$2:$13</definedName>
    <definedName name="_xlnm.Print_Titles" localSheetId="4">'【方向別】自動車交通量(1)'!$2:$13</definedName>
    <definedName name="_xlnm.Print_Titles" localSheetId="13">'【方向別】自動車交通量(10)'!$2:$13</definedName>
    <definedName name="_xlnm.Print_Titles" localSheetId="14">'【方向別】自動車交通量(11)'!$2:$13</definedName>
    <definedName name="_xlnm.Print_Titles" localSheetId="15">'【方向別】自動車交通量(12)'!$2:$13</definedName>
    <definedName name="_xlnm.Print_Titles" localSheetId="5">'【方向別】自動車交通量(2)'!$2:$13</definedName>
    <definedName name="_xlnm.Print_Titles" localSheetId="6">'【方向別】自動車交通量(3)'!$2:$13</definedName>
    <definedName name="_xlnm.Print_Titles" localSheetId="7">'【方向別】自動車交通量(4)'!$2:$13</definedName>
    <definedName name="_xlnm.Print_Titles" localSheetId="8">'【方向別】自動車交通量(5)'!$2:$13</definedName>
    <definedName name="_xlnm.Print_Titles" localSheetId="9">'【方向別】自動車交通量(6)'!$2:$13</definedName>
    <definedName name="_xlnm.Print_Titles" localSheetId="10">'【方向別】自動車交通量(7)'!$2:$13</definedName>
    <definedName name="_xlnm.Print_Titles" localSheetId="11">'【方向別】自動車交通量(8)'!$2:$13</definedName>
    <definedName name="_xlnm.Print_Titles" localSheetId="12">'【方向別】自動車交通量(9)'!$2:$13</definedName>
    <definedName name="_xlnm.Print_Titles" localSheetId="1">'自動車交通量(交差点計) '!$2:$13</definedName>
  </definedNames>
  <calcPr calcId="145621"/>
</workbook>
</file>

<file path=xl/calcChain.xml><?xml version="1.0" encoding="utf-8"?>
<calcChain xmlns="http://schemas.openxmlformats.org/spreadsheetml/2006/main">
  <c r="G50" i="283" l="1"/>
  <c r="F50" i="283"/>
  <c r="I50" i="283" s="1"/>
  <c r="E50" i="283"/>
  <c r="D50" i="283"/>
  <c r="H50" i="283" s="1"/>
  <c r="G49" i="283"/>
  <c r="F49" i="283"/>
  <c r="I49" i="283" s="1"/>
  <c r="E49" i="283"/>
  <c r="D49" i="283"/>
  <c r="H49" i="283" s="1"/>
  <c r="G48" i="283"/>
  <c r="I48" i="283" s="1"/>
  <c r="F48" i="283"/>
  <c r="E48" i="283"/>
  <c r="D48" i="283"/>
  <c r="H48" i="283" s="1"/>
  <c r="J48" i="283" s="1"/>
  <c r="I47" i="283"/>
  <c r="G47" i="283"/>
  <c r="F47" i="283"/>
  <c r="E47" i="283"/>
  <c r="D47" i="283"/>
  <c r="H47" i="283" s="1"/>
  <c r="J47" i="283" s="1"/>
  <c r="I46" i="283"/>
  <c r="G46" i="283"/>
  <c r="F46" i="283"/>
  <c r="E46" i="283"/>
  <c r="D46" i="283"/>
  <c r="H46" i="283" s="1"/>
  <c r="J46" i="283" s="1"/>
  <c r="G45" i="283"/>
  <c r="G51" i="283" s="1"/>
  <c r="F45" i="283"/>
  <c r="I45" i="283" s="1"/>
  <c r="E45" i="283"/>
  <c r="E51" i="283" s="1"/>
  <c r="D45" i="283"/>
  <c r="D51" i="283" s="1"/>
  <c r="I43" i="283"/>
  <c r="G43" i="283"/>
  <c r="F43" i="283"/>
  <c r="E43" i="283"/>
  <c r="D43" i="283"/>
  <c r="H43" i="283" s="1"/>
  <c r="J43" i="283" s="1"/>
  <c r="I42" i="283"/>
  <c r="G42" i="283"/>
  <c r="F42" i="283"/>
  <c r="E42" i="283"/>
  <c r="D42" i="283"/>
  <c r="H42" i="283" s="1"/>
  <c r="J42" i="283" s="1"/>
  <c r="G41" i="283"/>
  <c r="F41" i="283"/>
  <c r="I41" i="283" s="1"/>
  <c r="E41" i="283"/>
  <c r="D41" i="283"/>
  <c r="H41" i="283" s="1"/>
  <c r="G40" i="283"/>
  <c r="G44" i="283" s="1"/>
  <c r="F40" i="283"/>
  <c r="I40" i="283" s="1"/>
  <c r="E40" i="283"/>
  <c r="D40" i="283"/>
  <c r="H40" i="283" s="1"/>
  <c r="I39" i="283"/>
  <c r="G39" i="283"/>
  <c r="F39" i="283"/>
  <c r="E39" i="283"/>
  <c r="D39" i="283"/>
  <c r="H39" i="283" s="1"/>
  <c r="J39" i="283" s="1"/>
  <c r="I38" i="283"/>
  <c r="I44" i="283" s="1"/>
  <c r="G38" i="283"/>
  <c r="F38" i="283"/>
  <c r="F44" i="283" s="1"/>
  <c r="E38" i="283"/>
  <c r="E44" i="283" s="1"/>
  <c r="D38" i="283"/>
  <c r="H38" i="283" s="1"/>
  <c r="G37" i="283"/>
  <c r="F37" i="283"/>
  <c r="I37" i="283" s="1"/>
  <c r="E37" i="283"/>
  <c r="D37" i="283"/>
  <c r="H37" i="283" s="1"/>
  <c r="J37" i="283" s="1"/>
  <c r="G36" i="283"/>
  <c r="F36" i="283"/>
  <c r="I36" i="283" s="1"/>
  <c r="E36" i="283"/>
  <c r="D36" i="283"/>
  <c r="H36" i="283" s="1"/>
  <c r="J36" i="283" s="1"/>
  <c r="I35" i="283"/>
  <c r="G35" i="283"/>
  <c r="F35" i="283"/>
  <c r="E35" i="283"/>
  <c r="D35" i="283"/>
  <c r="H35" i="283" s="1"/>
  <c r="J35" i="283" s="1"/>
  <c r="I34" i="283"/>
  <c r="G34" i="283"/>
  <c r="F34" i="283"/>
  <c r="E34" i="283"/>
  <c r="D34" i="283"/>
  <c r="H34" i="283" s="1"/>
  <c r="J34" i="283" s="1"/>
  <c r="G33" i="283"/>
  <c r="F33" i="283"/>
  <c r="I33" i="283" s="1"/>
  <c r="E33" i="283"/>
  <c r="D33" i="283"/>
  <c r="H33" i="283" s="1"/>
  <c r="G32" i="283"/>
  <c r="F32" i="283"/>
  <c r="I32" i="283" s="1"/>
  <c r="E32" i="283"/>
  <c r="D32" i="283"/>
  <c r="H32" i="283" s="1"/>
  <c r="I31" i="283"/>
  <c r="G31" i="283"/>
  <c r="F31" i="283"/>
  <c r="E31" i="283"/>
  <c r="D31" i="283"/>
  <c r="H31" i="283" s="1"/>
  <c r="J31" i="283" s="1"/>
  <c r="I30" i="283"/>
  <c r="G30" i="283"/>
  <c r="F30" i="283"/>
  <c r="E30" i="283"/>
  <c r="D30" i="283"/>
  <c r="H30" i="283" s="1"/>
  <c r="J30" i="283" s="1"/>
  <c r="G28" i="283"/>
  <c r="F28" i="283"/>
  <c r="I28" i="283" s="1"/>
  <c r="E28" i="283"/>
  <c r="D28" i="283"/>
  <c r="H28" i="283" s="1"/>
  <c r="J28" i="283" s="1"/>
  <c r="I27" i="283"/>
  <c r="G27" i="283"/>
  <c r="F27" i="283"/>
  <c r="E27" i="283"/>
  <c r="D27" i="283"/>
  <c r="H27" i="283" s="1"/>
  <c r="J27" i="283" s="1"/>
  <c r="I26" i="283"/>
  <c r="G26" i="283"/>
  <c r="F26" i="283"/>
  <c r="E26" i="283"/>
  <c r="D26" i="283"/>
  <c r="G25" i="283"/>
  <c r="F25" i="283"/>
  <c r="E25" i="283"/>
  <c r="D25" i="283"/>
  <c r="H25" i="283" s="1"/>
  <c r="G24" i="283"/>
  <c r="G29" i="283" s="1"/>
  <c r="F24" i="283"/>
  <c r="E24" i="283"/>
  <c r="D24" i="283"/>
  <c r="H24" i="283" s="1"/>
  <c r="I23" i="283"/>
  <c r="G23" i="283"/>
  <c r="F23" i="283"/>
  <c r="E23" i="283"/>
  <c r="D23" i="283"/>
  <c r="D29" i="283" s="1"/>
  <c r="E22" i="283"/>
  <c r="G21" i="283"/>
  <c r="F21" i="283"/>
  <c r="I21" i="283" s="1"/>
  <c r="E21" i="283"/>
  <c r="D21" i="283"/>
  <c r="H21" i="283" s="1"/>
  <c r="J21" i="283" s="1"/>
  <c r="G20" i="283"/>
  <c r="F20" i="283"/>
  <c r="I20" i="283" s="1"/>
  <c r="E20" i="283"/>
  <c r="D20" i="283"/>
  <c r="H20" i="283" s="1"/>
  <c r="J20" i="283" s="1"/>
  <c r="I19" i="283"/>
  <c r="G19" i="283"/>
  <c r="F19" i="283"/>
  <c r="E19" i="283"/>
  <c r="D19" i="283"/>
  <c r="H19" i="283" s="1"/>
  <c r="J19" i="283" s="1"/>
  <c r="I18" i="283"/>
  <c r="G18" i="283"/>
  <c r="F18" i="283"/>
  <c r="E18" i="283"/>
  <c r="D18" i="283"/>
  <c r="H18" i="283" s="1"/>
  <c r="J18" i="283" s="1"/>
  <c r="G17" i="283"/>
  <c r="F17" i="283"/>
  <c r="E17" i="283"/>
  <c r="D17" i="283"/>
  <c r="H17" i="283" s="1"/>
  <c r="G16" i="283"/>
  <c r="F16" i="283"/>
  <c r="E16" i="283"/>
  <c r="D16" i="283"/>
  <c r="K19" i="283" l="1"/>
  <c r="K27" i="283"/>
  <c r="K21" i="283"/>
  <c r="K18" i="283"/>
  <c r="K30" i="283"/>
  <c r="K37" i="283"/>
  <c r="H44" i="283"/>
  <c r="J38" i="283"/>
  <c r="I25" i="283"/>
  <c r="J25" i="283" s="1"/>
  <c r="F29" i="283"/>
  <c r="J32" i="283"/>
  <c r="J33" i="283"/>
  <c r="K34" i="283"/>
  <c r="J40" i="283"/>
  <c r="J41" i="283"/>
  <c r="K42" i="283"/>
  <c r="I51" i="283"/>
  <c r="K48" i="283"/>
  <c r="J49" i="283"/>
  <c r="J50" i="283"/>
  <c r="K35" i="283"/>
  <c r="K43" i="283"/>
  <c r="K20" i="283"/>
  <c r="H23" i="283"/>
  <c r="K28" i="283"/>
  <c r="K36" i="283"/>
  <c r="K46" i="283"/>
  <c r="G52" i="283"/>
  <c r="G22" i="283"/>
  <c r="I17" i="283"/>
  <c r="J17" i="283" s="1"/>
  <c r="F22" i="283"/>
  <c r="F52" i="283" s="1"/>
  <c r="E29" i="283"/>
  <c r="E52" i="283" s="1"/>
  <c r="I24" i="283"/>
  <c r="I29" i="283" s="1"/>
  <c r="H26" i="283"/>
  <c r="J26" i="283" s="1"/>
  <c r="K31" i="283"/>
  <c r="K39" i="283"/>
  <c r="K47" i="283"/>
  <c r="D44" i="283"/>
  <c r="I16" i="283"/>
  <c r="H45" i="283"/>
  <c r="F51" i="283"/>
  <c r="H16" i="283"/>
  <c r="D22" i="283"/>
  <c r="D52" i="283" s="1"/>
  <c r="D16" i="272"/>
  <c r="E16" i="272"/>
  <c r="H16" i="272" s="1"/>
  <c r="F16" i="272"/>
  <c r="G16" i="272"/>
  <c r="D17" i="272"/>
  <c r="D22" i="272" s="1"/>
  <c r="E17" i="272"/>
  <c r="F17" i="272"/>
  <c r="G17" i="272"/>
  <c r="H17" i="272"/>
  <c r="D18" i="272"/>
  <c r="E18" i="272"/>
  <c r="F18" i="272"/>
  <c r="G18" i="272"/>
  <c r="I18" i="272" s="1"/>
  <c r="D19" i="272"/>
  <c r="E19" i="272"/>
  <c r="H19" i="272" s="1"/>
  <c r="J19" i="272" s="1"/>
  <c r="K19" i="272" s="1"/>
  <c r="F19" i="272"/>
  <c r="I19" i="272" s="1"/>
  <c r="G19" i="272"/>
  <c r="D20" i="272"/>
  <c r="E20" i="272"/>
  <c r="F20" i="272"/>
  <c r="I20" i="272" s="1"/>
  <c r="G20" i="272"/>
  <c r="H20" i="272"/>
  <c r="D21" i="272"/>
  <c r="H21" i="272" s="1"/>
  <c r="J21" i="272" s="1"/>
  <c r="E21" i="272"/>
  <c r="F21" i="272"/>
  <c r="G21" i="272"/>
  <c r="I21" i="272" s="1"/>
  <c r="D23" i="272"/>
  <c r="E23" i="272"/>
  <c r="F23" i="272"/>
  <c r="G23" i="272"/>
  <c r="H23" i="272"/>
  <c r="I23" i="272"/>
  <c r="D24" i="272"/>
  <c r="E24" i="272"/>
  <c r="H24" i="272" s="1"/>
  <c r="F24" i="272"/>
  <c r="F29" i="272" s="1"/>
  <c r="G24" i="272"/>
  <c r="D25" i="272"/>
  <c r="E25" i="272"/>
  <c r="F25" i="272"/>
  <c r="I25" i="272" s="1"/>
  <c r="G25" i="272"/>
  <c r="H25" i="272"/>
  <c r="D26" i="272"/>
  <c r="E26" i="272"/>
  <c r="H26" i="272"/>
  <c r="J26" i="272" s="1"/>
  <c r="F26" i="272"/>
  <c r="G26" i="272"/>
  <c r="I26" i="272"/>
  <c r="D27" i="272"/>
  <c r="E27" i="272"/>
  <c r="F27" i="272"/>
  <c r="G27" i="272"/>
  <c r="I27" i="272" s="1"/>
  <c r="H27" i="272"/>
  <c r="D28" i="272"/>
  <c r="H28" i="272" s="1"/>
  <c r="E28" i="272"/>
  <c r="F28" i="272"/>
  <c r="G28" i="272"/>
  <c r="I28" i="272"/>
  <c r="D30" i="272"/>
  <c r="E30" i="272"/>
  <c r="H30" i="272" s="1"/>
  <c r="J30" i="272" s="1"/>
  <c r="F30" i="272"/>
  <c r="G30" i="272"/>
  <c r="I30" i="272" s="1"/>
  <c r="D31" i="272"/>
  <c r="E31" i="272"/>
  <c r="H31" i="272" s="1"/>
  <c r="J31" i="272" s="1"/>
  <c r="F31" i="272"/>
  <c r="G31" i="272"/>
  <c r="I31" i="272"/>
  <c r="D32" i="272"/>
  <c r="H32" i="272" s="1"/>
  <c r="E32" i="272"/>
  <c r="F32" i="272"/>
  <c r="G32" i="272"/>
  <c r="I32" i="272" s="1"/>
  <c r="D33" i="272"/>
  <c r="E33" i="272"/>
  <c r="F33" i="272"/>
  <c r="I33" i="272" s="1"/>
  <c r="G33" i="272"/>
  <c r="H33" i="272"/>
  <c r="J33" i="272" s="1"/>
  <c r="D34" i="272"/>
  <c r="E34" i="272"/>
  <c r="H34" i="272"/>
  <c r="J34" i="272" s="1"/>
  <c r="F34" i="272"/>
  <c r="G34" i="272"/>
  <c r="I34" i="272"/>
  <c r="D35" i="272"/>
  <c r="E35" i="272"/>
  <c r="F35" i="272"/>
  <c r="G35" i="272"/>
  <c r="I35" i="272" s="1"/>
  <c r="H35" i="272"/>
  <c r="J35" i="272" s="1"/>
  <c r="D36" i="272"/>
  <c r="H36" i="272" s="1"/>
  <c r="E36" i="272"/>
  <c r="F36" i="272"/>
  <c r="G36" i="272"/>
  <c r="I36" i="272"/>
  <c r="D37" i="272"/>
  <c r="E37" i="272"/>
  <c r="F37" i="272"/>
  <c r="I37" i="272" s="1"/>
  <c r="J37" i="272" s="1"/>
  <c r="G37" i="272"/>
  <c r="H37" i="272"/>
  <c r="D38" i="272"/>
  <c r="E38" i="272"/>
  <c r="F38" i="272"/>
  <c r="I38" i="272" s="1"/>
  <c r="G38" i="272"/>
  <c r="D39" i="272"/>
  <c r="E39" i="272"/>
  <c r="F39" i="272"/>
  <c r="G39" i="272"/>
  <c r="I39" i="272" s="1"/>
  <c r="H39" i="272"/>
  <c r="J39" i="272" s="1"/>
  <c r="D40" i="272"/>
  <c r="E40" i="272"/>
  <c r="F40" i="272"/>
  <c r="I40" i="272" s="1"/>
  <c r="G40" i="272"/>
  <c r="H40" i="272"/>
  <c r="D41" i="272"/>
  <c r="H41" i="272" s="1"/>
  <c r="J41" i="272" s="1"/>
  <c r="E41" i="272"/>
  <c r="F41" i="272"/>
  <c r="I41" i="272"/>
  <c r="G41" i="272"/>
  <c r="D42" i="272"/>
  <c r="D44" i="272" s="1"/>
  <c r="E42" i="272"/>
  <c r="F42" i="272"/>
  <c r="F44" i="272" s="1"/>
  <c r="G42" i="272"/>
  <c r="D43" i="272"/>
  <c r="E43" i="272"/>
  <c r="H43" i="272" s="1"/>
  <c r="J43" i="272" s="1"/>
  <c r="F43" i="272"/>
  <c r="G43" i="272"/>
  <c r="I43" i="272"/>
  <c r="D45" i="272"/>
  <c r="E45" i="272"/>
  <c r="F45" i="272"/>
  <c r="G45" i="272"/>
  <c r="G51" i="272" s="1"/>
  <c r="H45" i="272"/>
  <c r="D46" i="272"/>
  <c r="D51" i="272" s="1"/>
  <c r="E46" i="272"/>
  <c r="F46" i="272"/>
  <c r="G46" i="272"/>
  <c r="I46" i="272"/>
  <c r="D47" i="272"/>
  <c r="H47" i="272" s="1"/>
  <c r="J47" i="272" s="1"/>
  <c r="E47" i="272"/>
  <c r="F47" i="272"/>
  <c r="G47" i="272"/>
  <c r="I47" i="272"/>
  <c r="D48" i="272"/>
  <c r="H48" i="272" s="1"/>
  <c r="E48" i="272"/>
  <c r="F48" i="272"/>
  <c r="G48" i="272"/>
  <c r="I48" i="272" s="1"/>
  <c r="D49" i="272"/>
  <c r="E49" i="272"/>
  <c r="F49" i="272"/>
  <c r="I49" i="272" s="1"/>
  <c r="G49" i="272"/>
  <c r="H49" i="272"/>
  <c r="D50" i="272"/>
  <c r="E50" i="272"/>
  <c r="H50" i="272"/>
  <c r="J50" i="272" s="1"/>
  <c r="F50" i="272"/>
  <c r="G50" i="272"/>
  <c r="I50" i="272"/>
  <c r="D16" i="271"/>
  <c r="D16" i="273" s="1"/>
  <c r="H16" i="273" s="1"/>
  <c r="E16" i="271"/>
  <c r="E16" i="273" s="1"/>
  <c r="F16" i="271"/>
  <c r="G16" i="271"/>
  <c r="H16" i="271"/>
  <c r="D17" i="271"/>
  <c r="D17" i="273" s="1"/>
  <c r="E17" i="271"/>
  <c r="F17" i="271"/>
  <c r="F17" i="273" s="1"/>
  <c r="I17" i="273" s="1"/>
  <c r="G17" i="271"/>
  <c r="G17" i="273"/>
  <c r="D18" i="271"/>
  <c r="D18" i="273"/>
  <c r="E18" i="271"/>
  <c r="E18" i="273" s="1"/>
  <c r="H18" i="273" s="1"/>
  <c r="F18" i="271"/>
  <c r="F18" i="273"/>
  <c r="I18" i="273" s="1"/>
  <c r="G18" i="271"/>
  <c r="G18" i="273"/>
  <c r="H18" i="271"/>
  <c r="J18" i="271" s="1"/>
  <c r="I18" i="271"/>
  <c r="D19" i="271"/>
  <c r="D19" i="273"/>
  <c r="H19" i="273" s="1"/>
  <c r="E19" i="271"/>
  <c r="E19" i="273"/>
  <c r="F19" i="271"/>
  <c r="G19" i="271"/>
  <c r="G19" i="273" s="1"/>
  <c r="H19" i="271"/>
  <c r="D20" i="271"/>
  <c r="D20" i="273" s="1"/>
  <c r="E20" i="271"/>
  <c r="F20" i="271"/>
  <c r="F20" i="273"/>
  <c r="I20" i="273" s="1"/>
  <c r="G20" i="271"/>
  <c r="G20" i="273"/>
  <c r="I20" i="271"/>
  <c r="D21" i="271"/>
  <c r="E21" i="271"/>
  <c r="E21" i="273"/>
  <c r="F21" i="271"/>
  <c r="F21" i="273" s="1"/>
  <c r="I21" i="273" s="1"/>
  <c r="G21" i="271"/>
  <c r="G21" i="273"/>
  <c r="H21" i="271"/>
  <c r="J21" i="271" s="1"/>
  <c r="K21" i="271" s="1"/>
  <c r="I21" i="271"/>
  <c r="G22" i="271"/>
  <c r="D23" i="271"/>
  <c r="E23" i="271"/>
  <c r="E23" i="273"/>
  <c r="F23" i="271"/>
  <c r="G23" i="271"/>
  <c r="G23" i="273"/>
  <c r="H23" i="271"/>
  <c r="D24" i="271"/>
  <c r="D24" i="273" s="1"/>
  <c r="E24" i="271"/>
  <c r="F24" i="271"/>
  <c r="I24" i="271" s="1"/>
  <c r="G24" i="271"/>
  <c r="G24" i="273" s="1"/>
  <c r="D25" i="271"/>
  <c r="H25" i="271" s="1"/>
  <c r="E25" i="271"/>
  <c r="E25" i="273" s="1"/>
  <c r="F25" i="271"/>
  <c r="F25" i="273"/>
  <c r="G25" i="271"/>
  <c r="G25" i="273" s="1"/>
  <c r="I25" i="273" s="1"/>
  <c r="D26" i="271"/>
  <c r="D26" i="273"/>
  <c r="E26" i="271"/>
  <c r="F26" i="271"/>
  <c r="F26" i="273"/>
  <c r="G26" i="271"/>
  <c r="H26" i="271"/>
  <c r="D27" i="271"/>
  <c r="E27" i="271"/>
  <c r="E27" i="273"/>
  <c r="F27" i="271"/>
  <c r="G27" i="271"/>
  <c r="G27" i="273"/>
  <c r="H27" i="271"/>
  <c r="D28" i="271"/>
  <c r="D28" i="273" s="1"/>
  <c r="E28" i="271"/>
  <c r="F28" i="271"/>
  <c r="F28" i="273" s="1"/>
  <c r="I28" i="273" s="1"/>
  <c r="G28" i="271"/>
  <c r="G28" i="273"/>
  <c r="D30" i="271"/>
  <c r="D30" i="273"/>
  <c r="E30" i="271"/>
  <c r="F30" i="271"/>
  <c r="F30" i="273"/>
  <c r="G30" i="271"/>
  <c r="H30" i="271"/>
  <c r="D31" i="271"/>
  <c r="E31" i="271"/>
  <c r="E31" i="273"/>
  <c r="F31" i="271"/>
  <c r="G31" i="271"/>
  <c r="G31" i="273"/>
  <c r="H31" i="271"/>
  <c r="D32" i="271"/>
  <c r="D32" i="273" s="1"/>
  <c r="E32" i="271"/>
  <c r="F32" i="271"/>
  <c r="G32" i="271"/>
  <c r="G32" i="273"/>
  <c r="D33" i="271"/>
  <c r="D33" i="273"/>
  <c r="H33" i="273"/>
  <c r="E33" i="271"/>
  <c r="E33" i="273"/>
  <c r="F33" i="271"/>
  <c r="G33" i="271"/>
  <c r="G33" i="273"/>
  <c r="H33" i="271"/>
  <c r="D34" i="271"/>
  <c r="E34" i="271"/>
  <c r="F34" i="271"/>
  <c r="F34" i="273"/>
  <c r="G34" i="271"/>
  <c r="D35" i="271"/>
  <c r="E35" i="271"/>
  <c r="E35" i="273"/>
  <c r="F35" i="271"/>
  <c r="G35" i="271"/>
  <c r="G35" i="273"/>
  <c r="H35" i="271"/>
  <c r="D36" i="271"/>
  <c r="D36" i="273"/>
  <c r="E36" i="271"/>
  <c r="F36" i="271"/>
  <c r="G36" i="271"/>
  <c r="G36" i="273"/>
  <c r="D37" i="271"/>
  <c r="D37" i="273"/>
  <c r="H37" i="273" s="1"/>
  <c r="J37" i="273" s="1"/>
  <c r="E37" i="271"/>
  <c r="E37" i="273" s="1"/>
  <c r="F37" i="271"/>
  <c r="F37" i="273"/>
  <c r="I37" i="273" s="1"/>
  <c r="G37" i="271"/>
  <c r="G37" i="273"/>
  <c r="H37" i="271"/>
  <c r="D38" i="271"/>
  <c r="D38" i="273"/>
  <c r="E38" i="271"/>
  <c r="F38" i="271"/>
  <c r="F38" i="273" s="1"/>
  <c r="G38" i="271"/>
  <c r="D39" i="271"/>
  <c r="E39" i="271"/>
  <c r="E39" i="273" s="1"/>
  <c r="F39" i="271"/>
  <c r="G39" i="271"/>
  <c r="G39" i="273" s="1"/>
  <c r="D40" i="271"/>
  <c r="D40" i="273"/>
  <c r="E40" i="271"/>
  <c r="F40" i="271"/>
  <c r="F40" i="273"/>
  <c r="G40" i="271"/>
  <c r="I40" i="271" s="1"/>
  <c r="G40" i="273"/>
  <c r="D41" i="271"/>
  <c r="D41" i="273"/>
  <c r="H41" i="273"/>
  <c r="E41" i="271"/>
  <c r="E41" i="273"/>
  <c r="F41" i="271"/>
  <c r="F41" i="273"/>
  <c r="I41" i="273" s="1"/>
  <c r="G41" i="271"/>
  <c r="G41" i="273"/>
  <c r="H41" i="271"/>
  <c r="D42" i="271"/>
  <c r="D42" i="273"/>
  <c r="E42" i="271"/>
  <c r="F42" i="271"/>
  <c r="F42" i="273" s="1"/>
  <c r="G42" i="271"/>
  <c r="D43" i="271"/>
  <c r="H43" i="271" s="1"/>
  <c r="E43" i="271"/>
  <c r="E43" i="273" s="1"/>
  <c r="F43" i="271"/>
  <c r="G43" i="271"/>
  <c r="G43" i="273"/>
  <c r="D45" i="271"/>
  <c r="E45" i="271"/>
  <c r="E45" i="273" s="1"/>
  <c r="F45" i="271"/>
  <c r="I45" i="271"/>
  <c r="G45" i="271"/>
  <c r="G45" i="273" s="1"/>
  <c r="D46" i="271"/>
  <c r="D46" i="273"/>
  <c r="E46" i="271"/>
  <c r="F46" i="271"/>
  <c r="F46" i="273"/>
  <c r="G46" i="271"/>
  <c r="D47" i="271"/>
  <c r="D47" i="273"/>
  <c r="E47" i="271"/>
  <c r="F47" i="271"/>
  <c r="G47" i="271"/>
  <c r="G47" i="273"/>
  <c r="D48" i="271"/>
  <c r="D48" i="273"/>
  <c r="E48" i="271"/>
  <c r="F48" i="271"/>
  <c r="F48" i="273"/>
  <c r="G48" i="271"/>
  <c r="D49" i="271"/>
  <c r="H49" i="271" s="1"/>
  <c r="D49" i="273"/>
  <c r="H49" i="273" s="1"/>
  <c r="E49" i="271"/>
  <c r="E49" i="273"/>
  <c r="F49" i="271"/>
  <c r="F49" i="273" s="1"/>
  <c r="G49" i="271"/>
  <c r="G49" i="273"/>
  <c r="D50" i="271"/>
  <c r="D50" i="273"/>
  <c r="E50" i="271"/>
  <c r="F50" i="271"/>
  <c r="F50" i="273" s="1"/>
  <c r="G50" i="271"/>
  <c r="F51" i="271"/>
  <c r="D16" i="269"/>
  <c r="H16" i="269" s="1"/>
  <c r="E16" i="269"/>
  <c r="F16" i="269"/>
  <c r="G16" i="269"/>
  <c r="D17" i="269"/>
  <c r="E17" i="269"/>
  <c r="F17" i="269"/>
  <c r="I17" i="269"/>
  <c r="G17" i="269"/>
  <c r="D18" i="269"/>
  <c r="E18" i="269"/>
  <c r="H18" i="269"/>
  <c r="J18" i="269" s="1"/>
  <c r="F18" i="269"/>
  <c r="G18" i="269"/>
  <c r="I18" i="269"/>
  <c r="D19" i="269"/>
  <c r="H19" i="269" s="1"/>
  <c r="E19" i="269"/>
  <c r="F19" i="269"/>
  <c r="F22" i="269" s="1"/>
  <c r="G19" i="269"/>
  <c r="D20" i="269"/>
  <c r="E20" i="269"/>
  <c r="H20" i="269" s="1"/>
  <c r="F20" i="269"/>
  <c r="G20" i="269"/>
  <c r="I20" i="269" s="1"/>
  <c r="D21" i="269"/>
  <c r="H21" i="269" s="1"/>
  <c r="E21" i="269"/>
  <c r="F21" i="269"/>
  <c r="I21" i="269" s="1"/>
  <c r="G21" i="269"/>
  <c r="E22" i="269"/>
  <c r="D23" i="269"/>
  <c r="E23" i="269"/>
  <c r="F23" i="269"/>
  <c r="F29" i="269" s="1"/>
  <c r="G23" i="269"/>
  <c r="H23" i="269"/>
  <c r="D24" i="269"/>
  <c r="E24" i="269"/>
  <c r="F24" i="269"/>
  <c r="I24" i="269" s="1"/>
  <c r="G24" i="269"/>
  <c r="H24" i="269"/>
  <c r="D25" i="269"/>
  <c r="E25" i="269"/>
  <c r="F25" i="269"/>
  <c r="I25" i="269" s="1"/>
  <c r="G25" i="269"/>
  <c r="D26" i="269"/>
  <c r="E26" i="269"/>
  <c r="H26" i="269" s="1"/>
  <c r="J26" i="269" s="1"/>
  <c r="F26" i="269"/>
  <c r="G26" i="269"/>
  <c r="I26" i="269" s="1"/>
  <c r="D27" i="269"/>
  <c r="H27" i="269" s="1"/>
  <c r="E27" i="269"/>
  <c r="F27" i="269"/>
  <c r="I27" i="269" s="1"/>
  <c r="J27" i="269" s="1"/>
  <c r="G27" i="269"/>
  <c r="D28" i="269"/>
  <c r="H28" i="269" s="1"/>
  <c r="E28" i="269"/>
  <c r="F28" i="269"/>
  <c r="G28" i="269"/>
  <c r="I28" i="269" s="1"/>
  <c r="J28" i="269" s="1"/>
  <c r="D30" i="269"/>
  <c r="E30" i="269"/>
  <c r="F30" i="269"/>
  <c r="G30" i="269"/>
  <c r="D31" i="269"/>
  <c r="H31" i="269" s="1"/>
  <c r="J31" i="269" s="1"/>
  <c r="E31" i="269"/>
  <c r="F31" i="269"/>
  <c r="G31" i="269"/>
  <c r="I31" i="269"/>
  <c r="D32" i="269"/>
  <c r="E32" i="269"/>
  <c r="F32" i="269"/>
  <c r="I32" i="269" s="1"/>
  <c r="G32" i="269"/>
  <c r="H32" i="269"/>
  <c r="D33" i="269"/>
  <c r="H33" i="269" s="1"/>
  <c r="E33" i="269"/>
  <c r="F33" i="269"/>
  <c r="I33" i="269" s="1"/>
  <c r="G33" i="269"/>
  <c r="D34" i="269"/>
  <c r="E34" i="269"/>
  <c r="H34" i="269" s="1"/>
  <c r="J34" i="269" s="1"/>
  <c r="F34" i="269"/>
  <c r="G34" i="269"/>
  <c r="I34" i="269"/>
  <c r="D35" i="269"/>
  <c r="E35" i="269"/>
  <c r="F35" i="269"/>
  <c r="G35" i="269"/>
  <c r="H35" i="269"/>
  <c r="D36" i="269"/>
  <c r="E36" i="269"/>
  <c r="F36" i="269"/>
  <c r="I36" i="269" s="1"/>
  <c r="G36" i="269"/>
  <c r="H36" i="269"/>
  <c r="D37" i="269"/>
  <c r="E37" i="269"/>
  <c r="F37" i="269"/>
  <c r="I37" i="269" s="1"/>
  <c r="G37" i="269"/>
  <c r="D38" i="269"/>
  <c r="E38" i="269"/>
  <c r="H38" i="269" s="1"/>
  <c r="F38" i="269"/>
  <c r="G38" i="269"/>
  <c r="G44" i="269" s="1"/>
  <c r="D39" i="269"/>
  <c r="H39" i="269" s="1"/>
  <c r="E39" i="269"/>
  <c r="F39" i="269"/>
  <c r="I39" i="269" s="1"/>
  <c r="G39" i="269"/>
  <c r="D40" i="269"/>
  <c r="E40" i="269"/>
  <c r="F40" i="269"/>
  <c r="I40" i="269" s="1"/>
  <c r="G40" i="269"/>
  <c r="H40" i="269"/>
  <c r="J40" i="269" s="1"/>
  <c r="D41" i="269"/>
  <c r="E41" i="269"/>
  <c r="H41" i="269"/>
  <c r="F41" i="269"/>
  <c r="G41" i="269"/>
  <c r="I41" i="269" s="1"/>
  <c r="J41" i="269" s="1"/>
  <c r="D42" i="269"/>
  <c r="D44" i="269" s="1"/>
  <c r="E42" i="269"/>
  <c r="F42" i="269"/>
  <c r="G42" i="269"/>
  <c r="D43" i="269"/>
  <c r="H43" i="269" s="1"/>
  <c r="E43" i="269"/>
  <c r="F43" i="269"/>
  <c r="G43" i="269"/>
  <c r="I43" i="269"/>
  <c r="D45" i="269"/>
  <c r="E45" i="269"/>
  <c r="F45" i="269"/>
  <c r="G45" i="269"/>
  <c r="D46" i="269"/>
  <c r="E46" i="269"/>
  <c r="H46" i="269" s="1"/>
  <c r="J46" i="269" s="1"/>
  <c r="F46" i="269"/>
  <c r="G46" i="269"/>
  <c r="I46" i="269" s="1"/>
  <c r="D47" i="269"/>
  <c r="H47" i="269" s="1"/>
  <c r="E47" i="269"/>
  <c r="F47" i="269"/>
  <c r="I47" i="269" s="1"/>
  <c r="J47" i="269" s="1"/>
  <c r="K47" i="269" s="1"/>
  <c r="G47" i="269"/>
  <c r="D48" i="269"/>
  <c r="E48" i="269"/>
  <c r="F48" i="269"/>
  <c r="I48" i="269" s="1"/>
  <c r="G48" i="269"/>
  <c r="H48" i="269"/>
  <c r="D49" i="269"/>
  <c r="H49" i="269" s="1"/>
  <c r="E49" i="269"/>
  <c r="F49" i="269"/>
  <c r="I49" i="269"/>
  <c r="J49" i="269" s="1"/>
  <c r="G49" i="269"/>
  <c r="D50" i="269"/>
  <c r="D51" i="269"/>
  <c r="E50" i="269"/>
  <c r="F50" i="269"/>
  <c r="G50" i="269"/>
  <c r="G51" i="269" s="1"/>
  <c r="D16" i="268"/>
  <c r="D16" i="270"/>
  <c r="E16" i="268"/>
  <c r="F16" i="268"/>
  <c r="I16" i="268" s="1"/>
  <c r="G16" i="268"/>
  <c r="G16" i="270"/>
  <c r="D17" i="268"/>
  <c r="D17" i="270" s="1"/>
  <c r="E17" i="268"/>
  <c r="F17" i="268"/>
  <c r="I17" i="268" s="1"/>
  <c r="F17" i="270"/>
  <c r="G17" i="268"/>
  <c r="G17" i="270" s="1"/>
  <c r="D18" i="268"/>
  <c r="H18" i="268" s="1"/>
  <c r="D18" i="270"/>
  <c r="E18" i="268"/>
  <c r="E18" i="270" s="1"/>
  <c r="F18" i="268"/>
  <c r="F18" i="270"/>
  <c r="G18" i="268"/>
  <c r="D19" i="268"/>
  <c r="H19" i="268" s="1"/>
  <c r="D19" i="270"/>
  <c r="E19" i="268"/>
  <c r="E19" i="270" s="1"/>
  <c r="F19" i="268"/>
  <c r="G19" i="268"/>
  <c r="G19" i="270" s="1"/>
  <c r="D20" i="268"/>
  <c r="D20" i="270"/>
  <c r="E20" i="268"/>
  <c r="F20" i="268"/>
  <c r="F20" i="270"/>
  <c r="G20" i="268"/>
  <c r="G20" i="270" s="1"/>
  <c r="I20" i="270" s="1"/>
  <c r="D21" i="268"/>
  <c r="D21" i="270"/>
  <c r="H21" i="270" s="1"/>
  <c r="E21" i="268"/>
  <c r="E21" i="270"/>
  <c r="F21" i="268"/>
  <c r="I21" i="268" s="1"/>
  <c r="G21" i="268"/>
  <c r="G21" i="270"/>
  <c r="H21" i="268"/>
  <c r="J21" i="268" s="1"/>
  <c r="K21" i="268" s="1"/>
  <c r="G22" i="268"/>
  <c r="D23" i="268"/>
  <c r="H23" i="268" s="1"/>
  <c r="E23" i="268"/>
  <c r="E23" i="270"/>
  <c r="F23" i="268"/>
  <c r="G23" i="268"/>
  <c r="D24" i="268"/>
  <c r="D24" i="270" s="1"/>
  <c r="E24" i="268"/>
  <c r="F24" i="268"/>
  <c r="F24" i="270" s="1"/>
  <c r="I24" i="270" s="1"/>
  <c r="G24" i="268"/>
  <c r="G24" i="270"/>
  <c r="D25" i="268"/>
  <c r="D25" i="270"/>
  <c r="E25" i="268"/>
  <c r="E29" i="268" s="1"/>
  <c r="F25" i="268"/>
  <c r="F25" i="270"/>
  <c r="G25" i="268"/>
  <c r="G25" i="270" s="1"/>
  <c r="I25" i="268"/>
  <c r="D26" i="268"/>
  <c r="D26" i="270"/>
  <c r="H26" i="270" s="1"/>
  <c r="E26" i="268"/>
  <c r="E26" i="270"/>
  <c r="F26" i="268"/>
  <c r="F26" i="270" s="1"/>
  <c r="G26" i="268"/>
  <c r="G26" i="270"/>
  <c r="H26" i="268"/>
  <c r="D27" i="268"/>
  <c r="D27" i="270" s="1"/>
  <c r="E27" i="268"/>
  <c r="E27" i="270" s="1"/>
  <c r="F27" i="268"/>
  <c r="G27" i="268"/>
  <c r="G27" i="270"/>
  <c r="D28" i="268"/>
  <c r="D28" i="270"/>
  <c r="E28" i="268"/>
  <c r="F28" i="268"/>
  <c r="F28" i="270" s="1"/>
  <c r="G28" i="268"/>
  <c r="G28" i="270"/>
  <c r="D29" i="268"/>
  <c r="D30" i="268"/>
  <c r="D30" i="270"/>
  <c r="E30" i="268"/>
  <c r="E30" i="270" s="1"/>
  <c r="F30" i="268"/>
  <c r="F30" i="270"/>
  <c r="G30" i="268"/>
  <c r="I30" i="268" s="1"/>
  <c r="D31" i="268"/>
  <c r="H31" i="268" s="1"/>
  <c r="E31" i="268"/>
  <c r="E31" i="270"/>
  <c r="F31" i="268"/>
  <c r="G31" i="268"/>
  <c r="G31" i="270" s="1"/>
  <c r="D32" i="268"/>
  <c r="D32" i="270" s="1"/>
  <c r="E32" i="268"/>
  <c r="F32" i="268"/>
  <c r="F32" i="270"/>
  <c r="I32" i="270" s="1"/>
  <c r="G32" i="268"/>
  <c r="G32" i="270"/>
  <c r="D33" i="268"/>
  <c r="D33" i="270" s="1"/>
  <c r="E33" i="268"/>
  <c r="E33" i="270"/>
  <c r="F33" i="268"/>
  <c r="F33" i="270" s="1"/>
  <c r="I33" i="270" s="1"/>
  <c r="G33" i="268"/>
  <c r="G33" i="270"/>
  <c r="D34" i="268"/>
  <c r="D34" i="270" s="1"/>
  <c r="E34" i="268"/>
  <c r="E34" i="270"/>
  <c r="F34" i="268"/>
  <c r="F34" i="270" s="1"/>
  <c r="I34" i="270" s="1"/>
  <c r="G34" i="268"/>
  <c r="G34" i="270" s="1"/>
  <c r="D35" i="268"/>
  <c r="D35" i="270"/>
  <c r="E35" i="268"/>
  <c r="E35" i="270" s="1"/>
  <c r="H35" i="270" s="1"/>
  <c r="F35" i="268"/>
  <c r="G35" i="268"/>
  <c r="G35" i="270" s="1"/>
  <c r="D36" i="268"/>
  <c r="D36" i="270"/>
  <c r="E36" i="268"/>
  <c r="F36" i="268"/>
  <c r="F36" i="270"/>
  <c r="G36" i="268"/>
  <c r="G36" i="270" s="1"/>
  <c r="I36" i="270" s="1"/>
  <c r="D37" i="268"/>
  <c r="D37" i="270"/>
  <c r="H37" i="270" s="1"/>
  <c r="E37" i="268"/>
  <c r="E37" i="270"/>
  <c r="F37" i="268"/>
  <c r="F37" i="270" s="1"/>
  <c r="G37" i="268"/>
  <c r="G37" i="270"/>
  <c r="H37" i="268"/>
  <c r="D38" i="268"/>
  <c r="H38" i="268" s="1"/>
  <c r="E38" i="268"/>
  <c r="E38" i="270" s="1"/>
  <c r="F38" i="268"/>
  <c r="F38" i="270"/>
  <c r="G38" i="268"/>
  <c r="G38" i="270" s="1"/>
  <c r="D39" i="268"/>
  <c r="D39" i="270"/>
  <c r="H39" i="270" s="1"/>
  <c r="E39" i="268"/>
  <c r="E39" i="270"/>
  <c r="F39" i="268"/>
  <c r="F44" i="268" s="1"/>
  <c r="G39" i="268"/>
  <c r="G39" i="270" s="1"/>
  <c r="H39" i="268"/>
  <c r="D40" i="268"/>
  <c r="D40" i="270" s="1"/>
  <c r="E40" i="268"/>
  <c r="F40" i="268"/>
  <c r="F40" i="270"/>
  <c r="G40" i="268"/>
  <c r="G40" i="270" s="1"/>
  <c r="D41" i="268"/>
  <c r="H41" i="268" s="1"/>
  <c r="J41" i="268" s="1"/>
  <c r="D41" i="270"/>
  <c r="H41" i="270" s="1"/>
  <c r="E41" i="268"/>
  <c r="E41" i="270"/>
  <c r="F41" i="268"/>
  <c r="F41" i="270" s="1"/>
  <c r="G41" i="268"/>
  <c r="G41" i="270" s="1"/>
  <c r="I41" i="268"/>
  <c r="D42" i="268"/>
  <c r="D42" i="270" s="1"/>
  <c r="E42" i="268"/>
  <c r="E42" i="270" s="1"/>
  <c r="F42" i="268"/>
  <c r="F42" i="270"/>
  <c r="I42" i="270" s="1"/>
  <c r="G42" i="268"/>
  <c r="G42" i="270"/>
  <c r="H42" i="268"/>
  <c r="J42" i="268" s="1"/>
  <c r="K42" i="268" s="1"/>
  <c r="I42" i="268"/>
  <c r="D43" i="268"/>
  <c r="D43" i="270" s="1"/>
  <c r="H43" i="270" s="1"/>
  <c r="E43" i="268"/>
  <c r="E43" i="270"/>
  <c r="F43" i="268"/>
  <c r="G43" i="268"/>
  <c r="G43" i="270"/>
  <c r="H43" i="268"/>
  <c r="E44" i="268"/>
  <c r="D45" i="268"/>
  <c r="D45" i="270"/>
  <c r="E45" i="268"/>
  <c r="E45" i="270" s="1"/>
  <c r="F45" i="268"/>
  <c r="F45" i="270"/>
  <c r="G45" i="268"/>
  <c r="I45" i="268" s="1"/>
  <c r="D46" i="268"/>
  <c r="H46" i="268" s="1"/>
  <c r="J46" i="268" s="1"/>
  <c r="E46" i="268"/>
  <c r="E46" i="270" s="1"/>
  <c r="F46" i="268"/>
  <c r="F46" i="270"/>
  <c r="I46" i="270"/>
  <c r="G46" i="268"/>
  <c r="G46" i="270" s="1"/>
  <c r="I46" i="268"/>
  <c r="D47" i="268"/>
  <c r="D47" i="270"/>
  <c r="E47" i="268"/>
  <c r="H47" i="268" s="1"/>
  <c r="F47" i="268"/>
  <c r="F47" i="270"/>
  <c r="G47" i="268"/>
  <c r="G47" i="270" s="1"/>
  <c r="D48" i="268"/>
  <c r="E48" i="268"/>
  <c r="E48" i="270"/>
  <c r="F48" i="268"/>
  <c r="F48" i="270" s="1"/>
  <c r="G48" i="268"/>
  <c r="G48" i="270" s="1"/>
  <c r="D49" i="268"/>
  <c r="D49" i="270"/>
  <c r="E49" i="268"/>
  <c r="E49" i="270" s="1"/>
  <c r="F49" i="268"/>
  <c r="F49" i="270"/>
  <c r="I49" i="270" s="1"/>
  <c r="G49" i="268"/>
  <c r="G49" i="270"/>
  <c r="I49" i="268"/>
  <c r="D50" i="268"/>
  <c r="D50" i="270" s="1"/>
  <c r="H50" i="270" s="1"/>
  <c r="J50" i="270" s="1"/>
  <c r="E50" i="268"/>
  <c r="E50" i="270" s="1"/>
  <c r="F50" i="268"/>
  <c r="I50" i="268" s="1"/>
  <c r="F50" i="270"/>
  <c r="I50" i="270" s="1"/>
  <c r="G50" i="268"/>
  <c r="G50" i="270"/>
  <c r="H50" i="268"/>
  <c r="J50" i="268" s="1"/>
  <c r="D16" i="266"/>
  <c r="E16" i="266"/>
  <c r="F16" i="266"/>
  <c r="G16" i="266"/>
  <c r="G22" i="266" s="1"/>
  <c r="I16" i="266"/>
  <c r="D17" i="266"/>
  <c r="H17" i="266" s="1"/>
  <c r="E17" i="266"/>
  <c r="F17" i="266"/>
  <c r="G17" i="266"/>
  <c r="D18" i="266"/>
  <c r="E18" i="266"/>
  <c r="H18" i="266" s="1"/>
  <c r="J18" i="266" s="1"/>
  <c r="F18" i="266"/>
  <c r="I18" i="266" s="1"/>
  <c r="G18" i="266"/>
  <c r="D19" i="266"/>
  <c r="E19" i="266"/>
  <c r="H19" i="266"/>
  <c r="J19" i="266" s="1"/>
  <c r="F19" i="266"/>
  <c r="G19" i="266"/>
  <c r="I19" i="266"/>
  <c r="D20" i="266"/>
  <c r="E20" i="266"/>
  <c r="F20" i="266"/>
  <c r="G20" i="266"/>
  <c r="I20" i="266" s="1"/>
  <c r="H20" i="266"/>
  <c r="D21" i="266"/>
  <c r="E21" i="266"/>
  <c r="F21" i="266"/>
  <c r="G21" i="266"/>
  <c r="I21" i="266"/>
  <c r="H21" i="266"/>
  <c r="D23" i="266"/>
  <c r="E23" i="266"/>
  <c r="F23" i="266"/>
  <c r="G23" i="266"/>
  <c r="I23" i="266" s="1"/>
  <c r="D24" i="266"/>
  <c r="D29" i="266"/>
  <c r="E24" i="266"/>
  <c r="F24" i="266"/>
  <c r="G24" i="266"/>
  <c r="I24" i="266" s="1"/>
  <c r="H24" i="266"/>
  <c r="J24" i="266" s="1"/>
  <c r="D25" i="266"/>
  <c r="E25" i="266"/>
  <c r="E29" i="266" s="1"/>
  <c r="F25" i="266"/>
  <c r="G25" i="266"/>
  <c r="D26" i="266"/>
  <c r="H26" i="266" s="1"/>
  <c r="E26" i="266"/>
  <c r="F26" i="266"/>
  <c r="I26" i="266"/>
  <c r="J26" i="266"/>
  <c r="G26" i="266"/>
  <c r="D27" i="266"/>
  <c r="H27" i="266" s="1"/>
  <c r="E27" i="266"/>
  <c r="F27" i="266"/>
  <c r="G27" i="266"/>
  <c r="D28" i="266"/>
  <c r="E28" i="266"/>
  <c r="H28" i="266" s="1"/>
  <c r="F28" i="266"/>
  <c r="I28" i="266" s="1"/>
  <c r="J28" i="266" s="1"/>
  <c r="G28" i="266"/>
  <c r="D30" i="266"/>
  <c r="E30" i="266"/>
  <c r="H30" i="266" s="1"/>
  <c r="J30" i="266" s="1"/>
  <c r="F30" i="266"/>
  <c r="I30" i="266" s="1"/>
  <c r="G30" i="266"/>
  <c r="D31" i="266"/>
  <c r="E31" i="266"/>
  <c r="H31" i="266"/>
  <c r="J31" i="266"/>
  <c r="F31" i="266"/>
  <c r="G31" i="266"/>
  <c r="I31" i="266"/>
  <c r="D32" i="266"/>
  <c r="E32" i="266"/>
  <c r="F32" i="266"/>
  <c r="G32" i="266"/>
  <c r="I32" i="266" s="1"/>
  <c r="H32" i="266"/>
  <c r="J32" i="266" s="1"/>
  <c r="D33" i="266"/>
  <c r="H33" i="266" s="1"/>
  <c r="J33" i="266" s="1"/>
  <c r="E33" i="266"/>
  <c r="F33" i="266"/>
  <c r="G33" i="266"/>
  <c r="I33" i="266"/>
  <c r="D34" i="266"/>
  <c r="E34" i="266"/>
  <c r="H34" i="266" s="1"/>
  <c r="J34" i="266" s="1"/>
  <c r="F34" i="266"/>
  <c r="I34" i="266" s="1"/>
  <c r="G34" i="266"/>
  <c r="D35" i="266"/>
  <c r="E35" i="266"/>
  <c r="H35" i="266"/>
  <c r="J35" i="266" s="1"/>
  <c r="F35" i="266"/>
  <c r="G35" i="266"/>
  <c r="I35" i="266"/>
  <c r="D36" i="266"/>
  <c r="E36" i="266"/>
  <c r="F36" i="266"/>
  <c r="G36" i="266"/>
  <c r="I36" i="266" s="1"/>
  <c r="H36" i="266"/>
  <c r="D37" i="266"/>
  <c r="E37" i="266"/>
  <c r="F37" i="266"/>
  <c r="G37" i="266"/>
  <c r="I37" i="266"/>
  <c r="H37" i="266"/>
  <c r="D38" i="266"/>
  <c r="E38" i="266"/>
  <c r="F38" i="266"/>
  <c r="F44" i="266"/>
  <c r="G38" i="266"/>
  <c r="H38" i="266"/>
  <c r="D39" i="266"/>
  <c r="H39" i="266" s="1"/>
  <c r="E39" i="266"/>
  <c r="F39" i="266"/>
  <c r="I39" i="266" s="1"/>
  <c r="G39" i="266"/>
  <c r="D40" i="266"/>
  <c r="E40" i="266"/>
  <c r="H40" i="266" s="1"/>
  <c r="J40" i="266" s="1"/>
  <c r="F40" i="266"/>
  <c r="G40" i="266"/>
  <c r="I40" i="266"/>
  <c r="D41" i="266"/>
  <c r="E41" i="266"/>
  <c r="F41" i="266"/>
  <c r="G41" i="266"/>
  <c r="G41" i="267" s="1"/>
  <c r="H41" i="266"/>
  <c r="D42" i="266"/>
  <c r="E42" i="266"/>
  <c r="F42" i="266"/>
  <c r="G42" i="266"/>
  <c r="I42" i="266" s="1"/>
  <c r="D43" i="266"/>
  <c r="E43" i="266"/>
  <c r="F43" i="266"/>
  <c r="G43" i="266"/>
  <c r="I43" i="266"/>
  <c r="D44" i="266"/>
  <c r="D45" i="266"/>
  <c r="E45" i="266"/>
  <c r="E51" i="266" s="1"/>
  <c r="F45" i="266"/>
  <c r="I45" i="266" s="1"/>
  <c r="G45" i="266"/>
  <c r="H45" i="266"/>
  <c r="D46" i="266"/>
  <c r="D51" i="266" s="1"/>
  <c r="E46" i="266"/>
  <c r="F46" i="266"/>
  <c r="I46" i="266"/>
  <c r="G46" i="266"/>
  <c r="D47" i="266"/>
  <c r="H47" i="266" s="1"/>
  <c r="E47" i="266"/>
  <c r="F47" i="266"/>
  <c r="G47" i="266"/>
  <c r="D48" i="266"/>
  <c r="E48" i="266"/>
  <c r="F48" i="266"/>
  <c r="G48" i="266"/>
  <c r="H48" i="266"/>
  <c r="J48" i="266" s="1"/>
  <c r="I48" i="266"/>
  <c r="D49" i="266"/>
  <c r="E49" i="266"/>
  <c r="F49" i="266"/>
  <c r="G49" i="266"/>
  <c r="H49" i="266"/>
  <c r="D50" i="266"/>
  <c r="H50" i="266" s="1"/>
  <c r="E50" i="266"/>
  <c r="F50" i="266"/>
  <c r="F51" i="266" s="1"/>
  <c r="G50" i="266"/>
  <c r="D16" i="265"/>
  <c r="H16" i="265" s="1"/>
  <c r="E16" i="265"/>
  <c r="E16" i="267" s="1"/>
  <c r="F16" i="265"/>
  <c r="F16" i="267"/>
  <c r="G16" i="265"/>
  <c r="D17" i="265"/>
  <c r="H17" i="265" s="1"/>
  <c r="E17" i="265"/>
  <c r="E17" i="267" s="1"/>
  <c r="F17" i="265"/>
  <c r="F22" i="265" s="1"/>
  <c r="G17" i="265"/>
  <c r="D18" i="265"/>
  <c r="D18" i="267" s="1"/>
  <c r="E18" i="265"/>
  <c r="F18" i="265"/>
  <c r="F18" i="267"/>
  <c r="I18" i="267" s="1"/>
  <c r="G18" i="265"/>
  <c r="G18" i="267"/>
  <c r="D19" i="265"/>
  <c r="H19" i="265" s="1"/>
  <c r="E19" i="265"/>
  <c r="E19" i="267"/>
  <c r="F19" i="265"/>
  <c r="F19" i="267" s="1"/>
  <c r="G19" i="265"/>
  <c r="G19" i="267" s="1"/>
  <c r="D20" i="265"/>
  <c r="D20" i="267" s="1"/>
  <c r="E20" i="265"/>
  <c r="E20" i="267"/>
  <c r="F20" i="265"/>
  <c r="F20" i="267" s="1"/>
  <c r="G20" i="265"/>
  <c r="H20" i="265"/>
  <c r="D21" i="265"/>
  <c r="D21" i="267" s="1"/>
  <c r="E21" i="265"/>
  <c r="E21" i="267" s="1"/>
  <c r="F21" i="265"/>
  <c r="G21" i="265"/>
  <c r="G21" i="267"/>
  <c r="D23" i="265"/>
  <c r="D23" i="267"/>
  <c r="E23" i="265"/>
  <c r="F23" i="265"/>
  <c r="F23" i="267" s="1"/>
  <c r="G23" i="265"/>
  <c r="G29" i="265" s="1"/>
  <c r="H23" i="265"/>
  <c r="I23" i="265"/>
  <c r="D24" i="265"/>
  <c r="D24" i="267" s="1"/>
  <c r="H24" i="267" s="1"/>
  <c r="E24" i="265"/>
  <c r="E24" i="267"/>
  <c r="F24" i="265"/>
  <c r="F24" i="267"/>
  <c r="G24" i="265"/>
  <c r="H24" i="265"/>
  <c r="D25" i="265"/>
  <c r="D25" i="267"/>
  <c r="E25" i="265"/>
  <c r="E25" i="267"/>
  <c r="F25" i="265"/>
  <c r="G25" i="265"/>
  <c r="G25" i="267"/>
  <c r="H25" i="265"/>
  <c r="D26" i="265"/>
  <c r="E26" i="265"/>
  <c r="F26" i="265"/>
  <c r="F26" i="267" s="1"/>
  <c r="I26" i="267" s="1"/>
  <c r="G26" i="265"/>
  <c r="G26" i="267"/>
  <c r="D27" i="265"/>
  <c r="D27" i="267"/>
  <c r="H27" i="267" s="1"/>
  <c r="E27" i="265"/>
  <c r="E27" i="267" s="1"/>
  <c r="F27" i="265"/>
  <c r="I27" i="265" s="1"/>
  <c r="G27" i="265"/>
  <c r="H27" i="265"/>
  <c r="J27" i="265"/>
  <c r="K27" i="265" s="1"/>
  <c r="D28" i="265"/>
  <c r="D28" i="267"/>
  <c r="E28" i="265"/>
  <c r="E28" i="267" s="1"/>
  <c r="F28" i="265"/>
  <c r="F28" i="267" s="1"/>
  <c r="I28" i="267" s="1"/>
  <c r="G28" i="265"/>
  <c r="G28" i="267"/>
  <c r="D30" i="265"/>
  <c r="D30" i="267" s="1"/>
  <c r="E30" i="265"/>
  <c r="F30" i="265"/>
  <c r="F30" i="267"/>
  <c r="I30" i="267" s="1"/>
  <c r="G30" i="265"/>
  <c r="G30" i="267" s="1"/>
  <c r="D31" i="265"/>
  <c r="D31" i="267"/>
  <c r="H31" i="267" s="1"/>
  <c r="E31" i="265"/>
  <c r="E31" i="267"/>
  <c r="F31" i="265"/>
  <c r="F31" i="267" s="1"/>
  <c r="G31" i="265"/>
  <c r="G31" i="267"/>
  <c r="H31" i="265"/>
  <c r="D32" i="265"/>
  <c r="E32" i="265"/>
  <c r="E32" i="267"/>
  <c r="F32" i="265"/>
  <c r="F32" i="267"/>
  <c r="G32" i="265"/>
  <c r="G32" i="267"/>
  <c r="D33" i="265"/>
  <c r="D33" i="267" s="1"/>
  <c r="H33" i="267" s="1"/>
  <c r="E33" i="265"/>
  <c r="E33" i="267"/>
  <c r="F33" i="265"/>
  <c r="G33" i="265"/>
  <c r="G33" i="267" s="1"/>
  <c r="H33" i="265"/>
  <c r="D34" i="265"/>
  <c r="D34" i="267" s="1"/>
  <c r="E34" i="265"/>
  <c r="F34" i="265"/>
  <c r="F34" i="267" s="1"/>
  <c r="G34" i="265"/>
  <c r="G34" i="267" s="1"/>
  <c r="D35" i="265"/>
  <c r="D35" i="267"/>
  <c r="H35" i="267" s="1"/>
  <c r="E35" i="265"/>
  <c r="E35" i="267"/>
  <c r="F35" i="265"/>
  <c r="I35" i="265" s="1"/>
  <c r="G35" i="265"/>
  <c r="G35" i="267"/>
  <c r="H35" i="265"/>
  <c r="J35" i="265" s="1"/>
  <c r="D36" i="265"/>
  <c r="D36" i="267"/>
  <c r="H36" i="267"/>
  <c r="E36" i="265"/>
  <c r="E36" i="267"/>
  <c r="F36" i="265"/>
  <c r="F36" i="267"/>
  <c r="G36" i="265"/>
  <c r="G36" i="267"/>
  <c r="H36" i="265"/>
  <c r="J36" i="265"/>
  <c r="K36" i="265" s="1"/>
  <c r="I36" i="265"/>
  <c r="D37" i="265"/>
  <c r="D37" i="267"/>
  <c r="E37" i="265"/>
  <c r="E37" i="267" s="1"/>
  <c r="F37" i="265"/>
  <c r="G37" i="265"/>
  <c r="G37" i="267"/>
  <c r="D38" i="265"/>
  <c r="D38" i="267" s="1"/>
  <c r="E38" i="265"/>
  <c r="F38" i="265"/>
  <c r="G38" i="265"/>
  <c r="G38" i="267"/>
  <c r="I38" i="265"/>
  <c r="D39" i="265"/>
  <c r="D39" i="267" s="1"/>
  <c r="E39" i="265"/>
  <c r="E39" i="267"/>
  <c r="F39" i="265"/>
  <c r="G39" i="265"/>
  <c r="G39" i="267"/>
  <c r="D40" i="265"/>
  <c r="D40" i="267" s="1"/>
  <c r="E40" i="265"/>
  <c r="F40" i="265"/>
  <c r="F40" i="267"/>
  <c r="I40" i="267" s="1"/>
  <c r="G40" i="265"/>
  <c r="G40" i="267"/>
  <c r="I40" i="265"/>
  <c r="D41" i="265"/>
  <c r="D41" i="267" s="1"/>
  <c r="E41" i="265"/>
  <c r="E41" i="267"/>
  <c r="F41" i="265"/>
  <c r="G41" i="265"/>
  <c r="D42" i="265"/>
  <c r="D42" i="267" s="1"/>
  <c r="E42" i="265"/>
  <c r="F42" i="265"/>
  <c r="F42" i="267"/>
  <c r="G42" i="265"/>
  <c r="G42" i="267" s="1"/>
  <c r="D43" i="265"/>
  <c r="D43" i="267" s="1"/>
  <c r="E43" i="265"/>
  <c r="E44" i="265" s="1"/>
  <c r="F43" i="265"/>
  <c r="F43" i="267"/>
  <c r="I43" i="267"/>
  <c r="G43" i="265"/>
  <c r="G43" i="267" s="1"/>
  <c r="G44" i="265"/>
  <c r="D45" i="265"/>
  <c r="D45" i="267"/>
  <c r="E45" i="265"/>
  <c r="E51" i="265" s="1"/>
  <c r="E45" i="267"/>
  <c r="F45" i="265"/>
  <c r="G45" i="265"/>
  <c r="H45" i="265"/>
  <c r="D46" i="265"/>
  <c r="D46" i="267" s="1"/>
  <c r="E46" i="265"/>
  <c r="F46" i="265"/>
  <c r="F46" i="267"/>
  <c r="G46" i="265"/>
  <c r="G46" i="267"/>
  <c r="D47" i="265"/>
  <c r="D47" i="267"/>
  <c r="E47" i="265"/>
  <c r="H47" i="265" s="1"/>
  <c r="J47" i="265" s="1"/>
  <c r="F47" i="265"/>
  <c r="F47" i="267"/>
  <c r="G47" i="265"/>
  <c r="I47" i="265"/>
  <c r="D48" i="265"/>
  <c r="D48" i="267"/>
  <c r="H48" i="267"/>
  <c r="E48" i="265"/>
  <c r="E48" i="267"/>
  <c r="F48" i="265"/>
  <c r="F51" i="265" s="1"/>
  <c r="G48" i="265"/>
  <c r="G48" i="267"/>
  <c r="H48" i="265"/>
  <c r="D49" i="265"/>
  <c r="D49" i="267" s="1"/>
  <c r="E49" i="265"/>
  <c r="E49" i="267" s="1"/>
  <c r="H49" i="267" s="1"/>
  <c r="F49" i="265"/>
  <c r="G49" i="265"/>
  <c r="G49" i="267" s="1"/>
  <c r="D50" i="265"/>
  <c r="D50" i="267"/>
  <c r="E50" i="265"/>
  <c r="F50" i="265"/>
  <c r="G50" i="265"/>
  <c r="G50" i="267" s="1"/>
  <c r="D16" i="263"/>
  <c r="D22" i="263" s="1"/>
  <c r="E16" i="263"/>
  <c r="F16" i="263"/>
  <c r="I16" i="263" s="1"/>
  <c r="F22" i="263"/>
  <c r="G16" i="263"/>
  <c r="D17" i="263"/>
  <c r="E17" i="263"/>
  <c r="F17" i="263"/>
  <c r="G17" i="263"/>
  <c r="G22" i="263" s="1"/>
  <c r="H17" i="263"/>
  <c r="J17" i="263" s="1"/>
  <c r="I17" i="263"/>
  <c r="D18" i="263"/>
  <c r="E18" i="263"/>
  <c r="E22" i="263" s="1"/>
  <c r="F18" i="263"/>
  <c r="G18" i="263"/>
  <c r="I18" i="263" s="1"/>
  <c r="H18" i="263"/>
  <c r="D19" i="263"/>
  <c r="E19" i="263"/>
  <c r="F19" i="263"/>
  <c r="G19" i="263"/>
  <c r="I19" i="263" s="1"/>
  <c r="H19" i="263"/>
  <c r="D20" i="263"/>
  <c r="E20" i="263"/>
  <c r="H20" i="263"/>
  <c r="F20" i="263"/>
  <c r="G20" i="263"/>
  <c r="D21" i="263"/>
  <c r="H21" i="263" s="1"/>
  <c r="E21" i="263"/>
  <c r="F21" i="263"/>
  <c r="G21" i="263"/>
  <c r="D23" i="263"/>
  <c r="E23" i="263"/>
  <c r="F23" i="263"/>
  <c r="F29" i="263" s="1"/>
  <c r="G23" i="263"/>
  <c r="H23" i="263"/>
  <c r="D24" i="263"/>
  <c r="H24" i="263" s="1"/>
  <c r="E24" i="263"/>
  <c r="F24" i="263"/>
  <c r="I24" i="263"/>
  <c r="G24" i="263"/>
  <c r="D25" i="263"/>
  <c r="E25" i="263"/>
  <c r="H25" i="263"/>
  <c r="J25" i="263" s="1"/>
  <c r="F25" i="263"/>
  <c r="G25" i="263"/>
  <c r="I25" i="263"/>
  <c r="D26" i="263"/>
  <c r="H26" i="263" s="1"/>
  <c r="E26" i="263"/>
  <c r="F26" i="263"/>
  <c r="G26" i="263"/>
  <c r="I26" i="263" s="1"/>
  <c r="D27" i="263"/>
  <c r="E27" i="263"/>
  <c r="F27" i="263"/>
  <c r="I27" i="263" s="1"/>
  <c r="J27" i="263" s="1"/>
  <c r="G27" i="263"/>
  <c r="H27" i="263"/>
  <c r="D28" i="263"/>
  <c r="E28" i="263"/>
  <c r="H28" i="263" s="1"/>
  <c r="J28" i="263" s="1"/>
  <c r="F28" i="263"/>
  <c r="I28" i="263"/>
  <c r="G28" i="263"/>
  <c r="D30" i="263"/>
  <c r="H30" i="263" s="1"/>
  <c r="E30" i="263"/>
  <c r="F30" i="263"/>
  <c r="G30" i="263"/>
  <c r="I30" i="263"/>
  <c r="D31" i="263"/>
  <c r="E31" i="263"/>
  <c r="F31" i="263"/>
  <c r="I31" i="263" s="1"/>
  <c r="G31" i="263"/>
  <c r="H31" i="263"/>
  <c r="D32" i="263"/>
  <c r="H32" i="263" s="1"/>
  <c r="E32" i="263"/>
  <c r="F32" i="263"/>
  <c r="I32" i="263" s="1"/>
  <c r="G32" i="263"/>
  <c r="D33" i="263"/>
  <c r="E33" i="263"/>
  <c r="H33" i="263" s="1"/>
  <c r="J33" i="263" s="1"/>
  <c r="F33" i="263"/>
  <c r="G33" i="263"/>
  <c r="I33" i="263"/>
  <c r="D34" i="263"/>
  <c r="E34" i="263"/>
  <c r="F34" i="263"/>
  <c r="G34" i="263"/>
  <c r="H34" i="263"/>
  <c r="D35" i="263"/>
  <c r="E35" i="263"/>
  <c r="F35" i="263"/>
  <c r="I35" i="263" s="1"/>
  <c r="G35" i="263"/>
  <c r="H35" i="263"/>
  <c r="D36" i="263"/>
  <c r="E36" i="263"/>
  <c r="F36" i="263"/>
  <c r="I36" i="263" s="1"/>
  <c r="G36" i="263"/>
  <c r="D37" i="263"/>
  <c r="E37" i="263"/>
  <c r="H37" i="263" s="1"/>
  <c r="J37" i="263" s="1"/>
  <c r="F37" i="263"/>
  <c r="G37" i="263"/>
  <c r="I37" i="263" s="1"/>
  <c r="D38" i="263"/>
  <c r="E38" i="263"/>
  <c r="H38" i="263" s="1"/>
  <c r="J38" i="263" s="1"/>
  <c r="F38" i="263"/>
  <c r="I38" i="263" s="1"/>
  <c r="G38" i="263"/>
  <c r="D39" i="263"/>
  <c r="H39" i="263" s="1"/>
  <c r="J39" i="263" s="1"/>
  <c r="E39" i="263"/>
  <c r="F39" i="263"/>
  <c r="I39" i="263"/>
  <c r="G39" i="263"/>
  <c r="D40" i="263"/>
  <c r="E40" i="263"/>
  <c r="F40" i="263"/>
  <c r="I40" i="263" s="1"/>
  <c r="G40" i="263"/>
  <c r="D41" i="263"/>
  <c r="E41" i="263"/>
  <c r="H41" i="263" s="1"/>
  <c r="J41" i="263" s="1"/>
  <c r="F41" i="263"/>
  <c r="G41" i="263"/>
  <c r="I41" i="263" s="1"/>
  <c r="D42" i="263"/>
  <c r="H42" i="263" s="1"/>
  <c r="E42" i="263"/>
  <c r="F42" i="263"/>
  <c r="I42" i="263" s="1"/>
  <c r="G42" i="263"/>
  <c r="D43" i="263"/>
  <c r="H43" i="263" s="1"/>
  <c r="E43" i="263"/>
  <c r="F43" i="263"/>
  <c r="G43" i="263"/>
  <c r="D45" i="263"/>
  <c r="H45" i="263" s="1"/>
  <c r="D51" i="263"/>
  <c r="E45" i="263"/>
  <c r="F45" i="263"/>
  <c r="F51" i="263" s="1"/>
  <c r="G45" i="263"/>
  <c r="D46" i="263"/>
  <c r="H46" i="263" s="1"/>
  <c r="E46" i="263"/>
  <c r="F46" i="263"/>
  <c r="G46" i="263"/>
  <c r="I46" i="263" s="1"/>
  <c r="D47" i="263"/>
  <c r="E47" i="263"/>
  <c r="H47" i="263" s="1"/>
  <c r="F47" i="263"/>
  <c r="G47" i="263"/>
  <c r="D48" i="263"/>
  <c r="E48" i="263"/>
  <c r="H48" i="263"/>
  <c r="F48" i="263"/>
  <c r="G48" i="263"/>
  <c r="I48" i="263" s="1"/>
  <c r="D49" i="263"/>
  <c r="H49" i="263" s="1"/>
  <c r="E49" i="263"/>
  <c r="F49" i="263"/>
  <c r="I49" i="263" s="1"/>
  <c r="J49" i="263" s="1"/>
  <c r="G49" i="263"/>
  <c r="D50" i="263"/>
  <c r="H50" i="263" s="1"/>
  <c r="E50" i="263"/>
  <c r="F50" i="263"/>
  <c r="G50" i="263"/>
  <c r="I50" i="263"/>
  <c r="D16" i="262"/>
  <c r="E16" i="262"/>
  <c r="F16" i="262"/>
  <c r="G16" i="262"/>
  <c r="H16" i="262"/>
  <c r="D17" i="262"/>
  <c r="H17" i="262" s="1"/>
  <c r="E17" i="262"/>
  <c r="F17" i="262"/>
  <c r="G17" i="262"/>
  <c r="D18" i="262"/>
  <c r="E18" i="262"/>
  <c r="F18" i="262"/>
  <c r="G18" i="262"/>
  <c r="H18" i="262"/>
  <c r="D19" i="262"/>
  <c r="E19" i="262"/>
  <c r="F19" i="262"/>
  <c r="I19" i="262" s="1"/>
  <c r="G19" i="262"/>
  <c r="D20" i="262"/>
  <c r="E20" i="262"/>
  <c r="F20" i="262"/>
  <c r="I20" i="262" s="1"/>
  <c r="G20" i="262"/>
  <c r="H20" i="262"/>
  <c r="J20" i="262" s="1"/>
  <c r="D21" i="262"/>
  <c r="H21" i="262" s="1"/>
  <c r="E21" i="262"/>
  <c r="F21" i="262"/>
  <c r="G21" i="262"/>
  <c r="D23" i="262"/>
  <c r="E23" i="262"/>
  <c r="F23" i="262"/>
  <c r="G23" i="262"/>
  <c r="I23" i="262"/>
  <c r="D24" i="262"/>
  <c r="E24" i="262"/>
  <c r="F24" i="262"/>
  <c r="I24" i="262" s="1"/>
  <c r="G24" i="262"/>
  <c r="H24" i="262"/>
  <c r="J24" i="262" s="1"/>
  <c r="D25" i="262"/>
  <c r="E25" i="262"/>
  <c r="F25" i="262"/>
  <c r="G25" i="262"/>
  <c r="H25" i="262"/>
  <c r="D26" i="262"/>
  <c r="E26" i="262"/>
  <c r="F26" i="262"/>
  <c r="G26" i="262"/>
  <c r="D27" i="262"/>
  <c r="E27" i="262"/>
  <c r="F27" i="262"/>
  <c r="G27" i="262"/>
  <c r="D28" i="262"/>
  <c r="E28" i="262"/>
  <c r="F28" i="262"/>
  <c r="G28" i="262"/>
  <c r="I28" i="262"/>
  <c r="D30" i="262"/>
  <c r="H30" i="262" s="1"/>
  <c r="E30" i="262"/>
  <c r="F30" i="262"/>
  <c r="G30" i="262"/>
  <c r="D31" i="262"/>
  <c r="E31" i="262"/>
  <c r="F31" i="262"/>
  <c r="G31" i="262"/>
  <c r="D32" i="262"/>
  <c r="E32" i="262"/>
  <c r="F32" i="262"/>
  <c r="G32" i="262"/>
  <c r="D33" i="262"/>
  <c r="E33" i="262"/>
  <c r="F33" i="262"/>
  <c r="G33" i="262"/>
  <c r="D34" i="262"/>
  <c r="E34" i="262"/>
  <c r="F34" i="262"/>
  <c r="G34" i="262"/>
  <c r="H34" i="262"/>
  <c r="D35" i="262"/>
  <c r="E35" i="262"/>
  <c r="F35" i="262"/>
  <c r="I35" i="262" s="1"/>
  <c r="G35" i="262"/>
  <c r="D36" i="262"/>
  <c r="H36" i="262" s="1"/>
  <c r="J36" i="262" s="1"/>
  <c r="K36" i="262" s="1"/>
  <c r="E36" i="262"/>
  <c r="F36" i="262"/>
  <c r="G36" i="262"/>
  <c r="I36" i="262"/>
  <c r="D37" i="262"/>
  <c r="E37" i="262"/>
  <c r="F37" i="262"/>
  <c r="G37" i="262"/>
  <c r="D38" i="262"/>
  <c r="E38" i="262"/>
  <c r="F38" i="262"/>
  <c r="G38" i="262"/>
  <c r="H38" i="262"/>
  <c r="D39" i="262"/>
  <c r="E39" i="262"/>
  <c r="F39" i="262"/>
  <c r="G39" i="262"/>
  <c r="D40" i="262"/>
  <c r="E40" i="262"/>
  <c r="F40" i="262"/>
  <c r="G40" i="262"/>
  <c r="H40" i="262"/>
  <c r="D41" i="262"/>
  <c r="H41" i="262" s="1"/>
  <c r="E41" i="262"/>
  <c r="F41" i="262"/>
  <c r="G41" i="262"/>
  <c r="I41" i="262" s="1"/>
  <c r="D42" i="262"/>
  <c r="E42" i="262"/>
  <c r="F42" i="262"/>
  <c r="G42" i="262"/>
  <c r="H42" i="262"/>
  <c r="D43" i="262"/>
  <c r="E43" i="262"/>
  <c r="F43" i="262"/>
  <c r="I43" i="262" s="1"/>
  <c r="G43" i="262"/>
  <c r="F44" i="262"/>
  <c r="D45" i="262"/>
  <c r="H45" i="262" s="1"/>
  <c r="E45" i="262"/>
  <c r="F45" i="262"/>
  <c r="G45" i="262"/>
  <c r="I45" i="262" s="1"/>
  <c r="D46" i="262"/>
  <c r="E46" i="262"/>
  <c r="F46" i="262"/>
  <c r="G46" i="262"/>
  <c r="H46" i="262"/>
  <c r="D47" i="262"/>
  <c r="E47" i="262"/>
  <c r="F47" i="262"/>
  <c r="G47" i="262"/>
  <c r="D48" i="262"/>
  <c r="E48" i="262"/>
  <c r="F48" i="262"/>
  <c r="G48" i="262"/>
  <c r="H48" i="262"/>
  <c r="D49" i="262"/>
  <c r="E49" i="262"/>
  <c r="F49" i="262"/>
  <c r="G49" i="262"/>
  <c r="H49" i="262"/>
  <c r="I49" i="262"/>
  <c r="D50" i="262"/>
  <c r="H50" i="262" s="1"/>
  <c r="E50" i="262"/>
  <c r="F50" i="262"/>
  <c r="G50" i="262"/>
  <c r="E51" i="262"/>
  <c r="F51" i="262"/>
  <c r="H16" i="261"/>
  <c r="I16" i="261"/>
  <c r="H17" i="261"/>
  <c r="J17" i="261" s="1"/>
  <c r="K17" i="261" s="1"/>
  <c r="I17" i="261"/>
  <c r="I22" i="261" s="1"/>
  <c r="H18" i="261"/>
  <c r="I18" i="261"/>
  <c r="J18" i="261" s="1"/>
  <c r="K18" i="261" s="1"/>
  <c r="H19" i="261"/>
  <c r="I19" i="261"/>
  <c r="J19" i="261"/>
  <c r="K19" i="261" s="1"/>
  <c r="H20" i="261"/>
  <c r="I20" i="261"/>
  <c r="H21" i="261"/>
  <c r="I21" i="261"/>
  <c r="J21" i="261"/>
  <c r="K21" i="261" s="1"/>
  <c r="D22" i="261"/>
  <c r="D52" i="261" s="1"/>
  <c r="E22" i="261"/>
  <c r="F22" i="261"/>
  <c r="G22" i="261"/>
  <c r="H23" i="261"/>
  <c r="I23" i="261"/>
  <c r="J23" i="261" s="1"/>
  <c r="K23" i="261" s="1"/>
  <c r="H24" i="261"/>
  <c r="I24" i="261"/>
  <c r="H25" i="261"/>
  <c r="I25" i="261"/>
  <c r="H26" i="261"/>
  <c r="J26" i="261" s="1"/>
  <c r="I26" i="261"/>
  <c r="H27" i="261"/>
  <c r="I27" i="261"/>
  <c r="J27" i="261" s="1"/>
  <c r="H28" i="261"/>
  <c r="I28" i="261"/>
  <c r="D29" i="261"/>
  <c r="E29" i="261"/>
  <c r="E52" i="261" s="1"/>
  <c r="F29" i="261"/>
  <c r="G29" i="261"/>
  <c r="H29" i="261"/>
  <c r="H30" i="261"/>
  <c r="J30" i="261" s="1"/>
  <c r="I30" i="261"/>
  <c r="H31" i="261"/>
  <c r="J31" i="261" s="1"/>
  <c r="I31" i="261"/>
  <c r="H32" i="261"/>
  <c r="I32" i="261"/>
  <c r="H33" i="261"/>
  <c r="J33" i="261" s="1"/>
  <c r="I33" i="261"/>
  <c r="H34" i="261"/>
  <c r="I34" i="261"/>
  <c r="H35" i="261"/>
  <c r="J35" i="261" s="1"/>
  <c r="I35" i="261"/>
  <c r="H36" i="261"/>
  <c r="J36" i="261"/>
  <c r="K36" i="261" s="1"/>
  <c r="I36" i="261"/>
  <c r="H37" i="261"/>
  <c r="J37" i="261"/>
  <c r="I37" i="261"/>
  <c r="H38" i="261"/>
  <c r="I38" i="261"/>
  <c r="J38" i="261"/>
  <c r="K38" i="261" s="1"/>
  <c r="H39" i="261"/>
  <c r="I39" i="261"/>
  <c r="J39" i="261"/>
  <c r="K39" i="261" s="1"/>
  <c r="H40" i="261"/>
  <c r="I40" i="261"/>
  <c r="J40" i="261" s="1"/>
  <c r="H41" i="261"/>
  <c r="I41" i="261"/>
  <c r="J41" i="261"/>
  <c r="K41" i="261" s="1"/>
  <c r="H42" i="261"/>
  <c r="J42" i="261" s="1"/>
  <c r="L42" i="261" s="1"/>
  <c r="I42" i="261"/>
  <c r="H43" i="261"/>
  <c r="J43" i="261" s="1"/>
  <c r="K43" i="261" s="1"/>
  <c r="I43" i="261"/>
  <c r="D44" i="261"/>
  <c r="E44" i="261"/>
  <c r="F44" i="261"/>
  <c r="G44" i="261"/>
  <c r="G52" i="261"/>
  <c r="I44" i="261"/>
  <c r="H45" i="261"/>
  <c r="J45" i="261" s="1"/>
  <c r="K45" i="261" s="1"/>
  <c r="I45" i="261"/>
  <c r="H46" i="261"/>
  <c r="J46" i="261" s="1"/>
  <c r="I46" i="261"/>
  <c r="H47" i="261"/>
  <c r="J47" i="261" s="1"/>
  <c r="I47" i="261"/>
  <c r="H48" i="261"/>
  <c r="I48" i="261"/>
  <c r="H49" i="261"/>
  <c r="J49" i="261" s="1"/>
  <c r="I49" i="261"/>
  <c r="H50" i="261"/>
  <c r="I50" i="261"/>
  <c r="D51" i="261"/>
  <c r="E51" i="261"/>
  <c r="F51" i="261"/>
  <c r="G51" i="261"/>
  <c r="H16" i="260"/>
  <c r="I16" i="260"/>
  <c r="J16" i="260" s="1"/>
  <c r="K16" i="260" s="1"/>
  <c r="H17" i="260"/>
  <c r="I17" i="260"/>
  <c r="J17" i="260" s="1"/>
  <c r="H18" i="260"/>
  <c r="I18" i="260"/>
  <c r="H19" i="260"/>
  <c r="J19" i="260" s="1"/>
  <c r="K19" i="260" s="1"/>
  <c r="I19" i="260"/>
  <c r="H20" i="260"/>
  <c r="J20" i="260" s="1"/>
  <c r="I20" i="260"/>
  <c r="H21" i="260"/>
  <c r="I21" i="260"/>
  <c r="J21" i="260" s="1"/>
  <c r="K21" i="260" s="1"/>
  <c r="D22" i="260"/>
  <c r="E22" i="260"/>
  <c r="F22" i="260"/>
  <c r="F52" i="260" s="1"/>
  <c r="G22" i="260"/>
  <c r="H23" i="260"/>
  <c r="J23" i="260"/>
  <c r="K23" i="260"/>
  <c r="I23" i="260"/>
  <c r="H24" i="260"/>
  <c r="I24" i="260"/>
  <c r="J24" i="260" s="1"/>
  <c r="H25" i="260"/>
  <c r="I25" i="260"/>
  <c r="J25" i="260"/>
  <c r="K25" i="260"/>
  <c r="H26" i="260"/>
  <c r="I26" i="260"/>
  <c r="J26" i="260"/>
  <c r="H27" i="260"/>
  <c r="J27" i="260" s="1"/>
  <c r="I27" i="260"/>
  <c r="H28" i="260"/>
  <c r="J28" i="260"/>
  <c r="I28" i="260"/>
  <c r="D29" i="260"/>
  <c r="E29" i="260"/>
  <c r="E52" i="260"/>
  <c r="F29" i="260"/>
  <c r="G29" i="260"/>
  <c r="G52" i="260" s="1"/>
  <c r="H30" i="260"/>
  <c r="I30" i="260"/>
  <c r="H31" i="260"/>
  <c r="J31" i="260" s="1"/>
  <c r="I31" i="260"/>
  <c r="H32" i="260"/>
  <c r="J32" i="260"/>
  <c r="I32" i="260"/>
  <c r="H33" i="260"/>
  <c r="I33" i="260"/>
  <c r="J33" i="260"/>
  <c r="K33" i="260" s="1"/>
  <c r="H34" i="260"/>
  <c r="I34" i="260"/>
  <c r="J34" i="260"/>
  <c r="H35" i="260"/>
  <c r="J35" i="260" s="1"/>
  <c r="I35" i="260"/>
  <c r="H36" i="260"/>
  <c r="J36" i="260" s="1"/>
  <c r="I36" i="260"/>
  <c r="H37" i="260"/>
  <c r="I37" i="260"/>
  <c r="J37" i="260" s="1"/>
  <c r="K37" i="260" s="1"/>
  <c r="H38" i="260"/>
  <c r="I38" i="260"/>
  <c r="J38" i="260" s="1"/>
  <c r="H39" i="260"/>
  <c r="I39" i="260"/>
  <c r="H40" i="260"/>
  <c r="J40" i="260" s="1"/>
  <c r="I40" i="260"/>
  <c r="H41" i="260"/>
  <c r="I41" i="260"/>
  <c r="J41" i="260" s="1"/>
  <c r="K41" i="260" s="1"/>
  <c r="H42" i="260"/>
  <c r="I42" i="260"/>
  <c r="J42" i="260"/>
  <c r="H43" i="260"/>
  <c r="I43" i="260"/>
  <c r="J43" i="260" s="1"/>
  <c r="D44" i="260"/>
  <c r="E44" i="260"/>
  <c r="F44" i="260"/>
  <c r="G44" i="260"/>
  <c r="H45" i="260"/>
  <c r="J45" i="260" s="1"/>
  <c r="K45" i="260" s="1"/>
  <c r="I45" i="260"/>
  <c r="H46" i="260"/>
  <c r="J46" i="260" s="1"/>
  <c r="I46" i="260"/>
  <c r="H47" i="260"/>
  <c r="J47" i="260"/>
  <c r="I47" i="260"/>
  <c r="H48" i="260"/>
  <c r="I48" i="260"/>
  <c r="J48" i="260" s="1"/>
  <c r="H49" i="260"/>
  <c r="I49" i="260"/>
  <c r="J49" i="260"/>
  <c r="K49" i="260"/>
  <c r="H50" i="260"/>
  <c r="I50" i="260"/>
  <c r="J50" i="260"/>
  <c r="D51" i="260"/>
  <c r="E51" i="260"/>
  <c r="F51" i="260"/>
  <c r="G51" i="260"/>
  <c r="H51" i="260"/>
  <c r="H16" i="259"/>
  <c r="I16" i="259"/>
  <c r="J16" i="259"/>
  <c r="K16" i="259" s="1"/>
  <c r="H17" i="259"/>
  <c r="I17" i="259"/>
  <c r="J17" i="259"/>
  <c r="H18" i="259"/>
  <c r="J18" i="259"/>
  <c r="I18" i="259"/>
  <c r="H19" i="259"/>
  <c r="J19" i="259" s="1"/>
  <c r="I19" i="259"/>
  <c r="H20" i="259"/>
  <c r="I20" i="259"/>
  <c r="J20" i="259" s="1"/>
  <c r="K20" i="259" s="1"/>
  <c r="H21" i="259"/>
  <c r="I21" i="259"/>
  <c r="J21" i="259" s="1"/>
  <c r="D22" i="259"/>
  <c r="E22" i="259"/>
  <c r="E52" i="259" s="1"/>
  <c r="F22" i="259"/>
  <c r="G22" i="259"/>
  <c r="H23" i="259"/>
  <c r="J23" i="259"/>
  <c r="I23" i="259"/>
  <c r="H24" i="259"/>
  <c r="I24" i="259"/>
  <c r="J24" i="259"/>
  <c r="K24" i="259" s="1"/>
  <c r="H25" i="259"/>
  <c r="I25" i="259"/>
  <c r="J25" i="259"/>
  <c r="H26" i="259"/>
  <c r="J26" i="259" s="1"/>
  <c r="I26" i="259"/>
  <c r="H27" i="259"/>
  <c r="J27" i="259"/>
  <c r="I27" i="259"/>
  <c r="H28" i="259"/>
  <c r="I28" i="259"/>
  <c r="J28" i="259"/>
  <c r="K28" i="259" s="1"/>
  <c r="D29" i="259"/>
  <c r="E29" i="259"/>
  <c r="F29" i="259"/>
  <c r="G29" i="259"/>
  <c r="I29" i="259"/>
  <c r="H30" i="259"/>
  <c r="J30" i="259"/>
  <c r="I30" i="259"/>
  <c r="H31" i="259"/>
  <c r="J31" i="259" s="1"/>
  <c r="I31" i="259"/>
  <c r="H32" i="259"/>
  <c r="I32" i="259"/>
  <c r="J32" i="259" s="1"/>
  <c r="K32" i="259" s="1"/>
  <c r="H33" i="259"/>
  <c r="I33" i="259"/>
  <c r="J33" i="259" s="1"/>
  <c r="H34" i="259"/>
  <c r="I34" i="259"/>
  <c r="H35" i="259"/>
  <c r="J35" i="259" s="1"/>
  <c r="I35" i="259"/>
  <c r="H36" i="259"/>
  <c r="J36" i="259" s="1"/>
  <c r="K36" i="259" s="1"/>
  <c r="I36" i="259"/>
  <c r="H37" i="259"/>
  <c r="I37" i="259"/>
  <c r="J37" i="259" s="1"/>
  <c r="H38" i="259"/>
  <c r="I38" i="259"/>
  <c r="J38" i="259" s="1"/>
  <c r="H39" i="259"/>
  <c r="I39" i="259"/>
  <c r="J39" i="259" s="1"/>
  <c r="H40" i="259"/>
  <c r="J40" i="259" s="1"/>
  <c r="K40" i="259" s="1"/>
  <c r="I40" i="259"/>
  <c r="H41" i="259"/>
  <c r="J41" i="259" s="1"/>
  <c r="I41" i="259"/>
  <c r="H42" i="259"/>
  <c r="J42" i="259" s="1"/>
  <c r="I42" i="259"/>
  <c r="H43" i="259"/>
  <c r="J43" i="259"/>
  <c r="I43" i="259"/>
  <c r="D44" i="259"/>
  <c r="E44" i="259"/>
  <c r="F44" i="259"/>
  <c r="G44" i="259"/>
  <c r="H45" i="259"/>
  <c r="I45" i="259"/>
  <c r="J45" i="259"/>
  <c r="H46" i="259"/>
  <c r="J46" i="259" s="1"/>
  <c r="I46" i="259"/>
  <c r="H47" i="259"/>
  <c r="J47" i="259"/>
  <c r="I47" i="259"/>
  <c r="H48" i="259"/>
  <c r="I48" i="259"/>
  <c r="J48" i="259"/>
  <c r="K48" i="259" s="1"/>
  <c r="H49" i="259"/>
  <c r="J49" i="259" s="1"/>
  <c r="I49" i="259"/>
  <c r="H50" i="259"/>
  <c r="J50" i="259"/>
  <c r="I50" i="259"/>
  <c r="D51" i="259"/>
  <c r="E51" i="259"/>
  <c r="F51" i="259"/>
  <c r="G51" i="259"/>
  <c r="F52" i="259"/>
  <c r="G52" i="259"/>
  <c r="H16" i="258"/>
  <c r="I16" i="258"/>
  <c r="J16" i="258"/>
  <c r="H17" i="258"/>
  <c r="J17" i="258" s="1"/>
  <c r="I17" i="258"/>
  <c r="H18" i="258"/>
  <c r="J18" i="258" s="1"/>
  <c r="I18" i="258"/>
  <c r="H19" i="258"/>
  <c r="I19" i="258"/>
  <c r="J19" i="258" s="1"/>
  <c r="K19" i="258" s="1"/>
  <c r="H20" i="258"/>
  <c r="I20" i="258"/>
  <c r="J20" i="258" s="1"/>
  <c r="H21" i="258"/>
  <c r="I21" i="258"/>
  <c r="D22" i="258"/>
  <c r="D52" i="258" s="1"/>
  <c r="E22" i="258"/>
  <c r="F22" i="258"/>
  <c r="G22" i="258"/>
  <c r="G52" i="258"/>
  <c r="H23" i="258"/>
  <c r="I23" i="258"/>
  <c r="J23" i="258"/>
  <c r="K23" i="258" s="1"/>
  <c r="H24" i="258"/>
  <c r="I24" i="258"/>
  <c r="J24" i="258"/>
  <c r="K24" i="258" s="1"/>
  <c r="H25" i="258"/>
  <c r="I25" i="258"/>
  <c r="J25" i="258" s="1"/>
  <c r="H26" i="258"/>
  <c r="J26" i="258" s="1"/>
  <c r="I26" i="258"/>
  <c r="H27" i="258"/>
  <c r="I27" i="258"/>
  <c r="H28" i="258"/>
  <c r="I28" i="258"/>
  <c r="D29" i="258"/>
  <c r="E29" i="258"/>
  <c r="F29" i="258"/>
  <c r="F52" i="258" s="1"/>
  <c r="G29" i="258"/>
  <c r="H30" i="258"/>
  <c r="J30" i="258"/>
  <c r="I30" i="258"/>
  <c r="H31" i="258"/>
  <c r="I31" i="258"/>
  <c r="J31" i="258"/>
  <c r="K31" i="258" s="1"/>
  <c r="H32" i="258"/>
  <c r="I32" i="258"/>
  <c r="J32" i="258"/>
  <c r="K32" i="258" s="1"/>
  <c r="H33" i="258"/>
  <c r="I33" i="258"/>
  <c r="J33" i="258" s="1"/>
  <c r="H34" i="258"/>
  <c r="J34" i="258" s="1"/>
  <c r="I34" i="258"/>
  <c r="H35" i="258"/>
  <c r="I35" i="258"/>
  <c r="H36" i="258"/>
  <c r="I36" i="258"/>
  <c r="H37" i="258"/>
  <c r="J37" i="258" s="1"/>
  <c r="I37" i="258"/>
  <c r="H38" i="258"/>
  <c r="J38" i="258" s="1"/>
  <c r="I38" i="258"/>
  <c r="H39" i="258"/>
  <c r="I39" i="258"/>
  <c r="J39" i="258" s="1"/>
  <c r="K39" i="258" s="1"/>
  <c r="H40" i="258"/>
  <c r="I40" i="258"/>
  <c r="J40" i="258" s="1"/>
  <c r="K40" i="258" s="1"/>
  <c r="H41" i="258"/>
  <c r="J41" i="258"/>
  <c r="I41" i="258"/>
  <c r="H42" i="258"/>
  <c r="J42" i="258"/>
  <c r="I42" i="258"/>
  <c r="H43" i="258"/>
  <c r="I43" i="258"/>
  <c r="J43" i="258"/>
  <c r="K43" i="258" s="1"/>
  <c r="D44" i="258"/>
  <c r="E44" i="258"/>
  <c r="F44" i="258"/>
  <c r="G44" i="258"/>
  <c r="H45" i="258"/>
  <c r="I45" i="258"/>
  <c r="H46" i="258"/>
  <c r="J46" i="258" s="1"/>
  <c r="I46" i="258"/>
  <c r="H47" i="258"/>
  <c r="I47" i="258"/>
  <c r="I51" i="258" s="1"/>
  <c r="H48" i="258"/>
  <c r="I48" i="258"/>
  <c r="H49" i="258"/>
  <c r="J49" i="258" s="1"/>
  <c r="I49" i="258"/>
  <c r="H50" i="258"/>
  <c r="J50" i="258" s="1"/>
  <c r="I50" i="258"/>
  <c r="D51" i="258"/>
  <c r="E51" i="258"/>
  <c r="F51" i="258"/>
  <c r="G51" i="258"/>
  <c r="H16" i="257"/>
  <c r="J16" i="257" s="1"/>
  <c r="I16" i="257"/>
  <c r="H17" i="257"/>
  <c r="J17" i="257" s="1"/>
  <c r="I17" i="257"/>
  <c r="H18" i="257"/>
  <c r="I18" i="257"/>
  <c r="I22" i="257" s="1"/>
  <c r="H19" i="257"/>
  <c r="I19" i="257"/>
  <c r="J19" i="257"/>
  <c r="K19" i="257" s="1"/>
  <c r="H20" i="257"/>
  <c r="J20" i="257" s="1"/>
  <c r="I20" i="257"/>
  <c r="H21" i="257"/>
  <c r="J21" i="257"/>
  <c r="I21" i="257"/>
  <c r="D22" i="257"/>
  <c r="E22" i="257"/>
  <c r="F22" i="257"/>
  <c r="G22" i="257"/>
  <c r="H23" i="257"/>
  <c r="I23" i="257"/>
  <c r="J23" i="257"/>
  <c r="K23" i="257" s="1"/>
  <c r="H24" i="257"/>
  <c r="I24" i="257"/>
  <c r="H25" i="257"/>
  <c r="J25" i="257" s="1"/>
  <c r="I25" i="257"/>
  <c r="H26" i="257"/>
  <c r="J26" i="257" s="1"/>
  <c r="K26" i="257" s="1"/>
  <c r="I26" i="257"/>
  <c r="H27" i="257"/>
  <c r="J27" i="257" s="1"/>
  <c r="K27" i="257" s="1"/>
  <c r="I27" i="257"/>
  <c r="H28" i="257"/>
  <c r="J28" i="257" s="1"/>
  <c r="I28" i="257"/>
  <c r="D29" i="257"/>
  <c r="E29" i="257"/>
  <c r="E52" i="257" s="1"/>
  <c r="F29" i="257"/>
  <c r="G29" i="257"/>
  <c r="H30" i="257"/>
  <c r="J30" i="257" s="1"/>
  <c r="K30" i="257" s="1"/>
  <c r="I30" i="257"/>
  <c r="H31" i="257"/>
  <c r="J31" i="257" s="1"/>
  <c r="K31" i="257" s="1"/>
  <c r="I31" i="257"/>
  <c r="H32" i="257"/>
  <c r="J32" i="257" s="1"/>
  <c r="I32" i="257"/>
  <c r="H33" i="257"/>
  <c r="J33" i="257"/>
  <c r="I33" i="257"/>
  <c r="H34" i="257"/>
  <c r="I34" i="257"/>
  <c r="J34" i="257"/>
  <c r="K34" i="257" s="1"/>
  <c r="H35" i="257"/>
  <c r="I35" i="257"/>
  <c r="J35" i="257"/>
  <c r="K35" i="257" s="1"/>
  <c r="H36" i="257"/>
  <c r="I36" i="257"/>
  <c r="J36" i="257" s="1"/>
  <c r="H37" i="257"/>
  <c r="J37" i="257" s="1"/>
  <c r="I37" i="257"/>
  <c r="H38" i="257"/>
  <c r="J38" i="257" s="1"/>
  <c r="K38" i="257" s="1"/>
  <c r="I38" i="257"/>
  <c r="I44" i="257" s="1"/>
  <c r="H39" i="257"/>
  <c r="J39" i="257" s="1"/>
  <c r="K39" i="257" s="1"/>
  <c r="I39" i="257"/>
  <c r="H40" i="257"/>
  <c r="J40" i="257" s="1"/>
  <c r="I40" i="257"/>
  <c r="H41" i="257"/>
  <c r="I41" i="257"/>
  <c r="H42" i="257"/>
  <c r="I42" i="257"/>
  <c r="J42" i="257"/>
  <c r="K42" i="257" s="1"/>
  <c r="H43" i="257"/>
  <c r="I43" i="257"/>
  <c r="J43" i="257"/>
  <c r="K43" i="257" s="1"/>
  <c r="D44" i="257"/>
  <c r="E44" i="257"/>
  <c r="F44" i="257"/>
  <c r="G44" i="257"/>
  <c r="H45" i="257"/>
  <c r="J45" i="257"/>
  <c r="I45" i="257"/>
  <c r="H46" i="257"/>
  <c r="I46" i="257"/>
  <c r="J46" i="257"/>
  <c r="K46" i="257" s="1"/>
  <c r="H47" i="257"/>
  <c r="I47" i="257"/>
  <c r="J47" i="257"/>
  <c r="K47" i="257" s="1"/>
  <c r="H48" i="257"/>
  <c r="I48" i="257"/>
  <c r="H49" i="257"/>
  <c r="I49" i="257"/>
  <c r="J49" i="257" s="1"/>
  <c r="H50" i="257"/>
  <c r="J50" i="257" s="1"/>
  <c r="I50" i="257"/>
  <c r="K50" i="257"/>
  <c r="D51" i="257"/>
  <c r="E51" i="257"/>
  <c r="F51" i="257"/>
  <c r="G51" i="257"/>
  <c r="G52" i="257" s="1"/>
  <c r="D52" i="257"/>
  <c r="H16" i="256"/>
  <c r="J16" i="256"/>
  <c r="I16" i="256"/>
  <c r="H17" i="256"/>
  <c r="I17" i="256"/>
  <c r="J17" i="256"/>
  <c r="K17" i="256" s="1"/>
  <c r="H18" i="256"/>
  <c r="I18" i="256"/>
  <c r="J18" i="256"/>
  <c r="K18" i="256" s="1"/>
  <c r="H19" i="256"/>
  <c r="I19" i="256"/>
  <c r="H20" i="256"/>
  <c r="I20" i="256"/>
  <c r="J20" i="256" s="1"/>
  <c r="H21" i="256"/>
  <c r="J21" i="256" s="1"/>
  <c r="K21" i="256" s="1"/>
  <c r="I21" i="256"/>
  <c r="D22" i="256"/>
  <c r="E22" i="256"/>
  <c r="F22" i="256"/>
  <c r="G22" i="256"/>
  <c r="H23" i="256"/>
  <c r="I23" i="256"/>
  <c r="H24" i="256"/>
  <c r="I24" i="256"/>
  <c r="J24" i="256" s="1"/>
  <c r="H25" i="256"/>
  <c r="J25" i="256" s="1"/>
  <c r="K25" i="256" s="1"/>
  <c r="I25" i="256"/>
  <c r="H26" i="256"/>
  <c r="J26" i="256" s="1"/>
  <c r="I26" i="256"/>
  <c r="K26" i="256"/>
  <c r="H27" i="256"/>
  <c r="J27" i="256" s="1"/>
  <c r="I27" i="256"/>
  <c r="H28" i="256"/>
  <c r="J28" i="256" s="1"/>
  <c r="I28" i="256"/>
  <c r="D29" i="256"/>
  <c r="E29" i="256"/>
  <c r="E52" i="256" s="1"/>
  <c r="F29" i="256"/>
  <c r="G29" i="256"/>
  <c r="H30" i="256"/>
  <c r="J30" i="256" s="1"/>
  <c r="K30" i="256" s="1"/>
  <c r="I30" i="256"/>
  <c r="H31" i="256"/>
  <c r="J31" i="256" s="1"/>
  <c r="I31" i="256"/>
  <c r="H32" i="256"/>
  <c r="J32" i="256"/>
  <c r="I32" i="256"/>
  <c r="H33" i="256"/>
  <c r="I33" i="256"/>
  <c r="J33" i="256"/>
  <c r="K33" i="256" s="1"/>
  <c r="H34" i="256"/>
  <c r="I34" i="256"/>
  <c r="J34" i="256"/>
  <c r="K34" i="256" s="1"/>
  <c r="H35" i="256"/>
  <c r="I35" i="256"/>
  <c r="J35" i="256" s="1"/>
  <c r="H36" i="256"/>
  <c r="J36" i="256" s="1"/>
  <c r="I36" i="256"/>
  <c r="H37" i="256"/>
  <c r="J37" i="256" s="1"/>
  <c r="K37" i="256" s="1"/>
  <c r="I37" i="256"/>
  <c r="H38" i="256"/>
  <c r="I38" i="256"/>
  <c r="H39" i="256"/>
  <c r="J39" i="256" s="1"/>
  <c r="I39" i="256"/>
  <c r="H40" i="256"/>
  <c r="J40" i="256" s="1"/>
  <c r="I40" i="256"/>
  <c r="H41" i="256"/>
  <c r="I41" i="256"/>
  <c r="J41" i="256" s="1"/>
  <c r="K41" i="256" s="1"/>
  <c r="H42" i="256"/>
  <c r="I42" i="256"/>
  <c r="J42" i="256" s="1"/>
  <c r="K42" i="256" s="1"/>
  <c r="H43" i="256"/>
  <c r="J43" i="256"/>
  <c r="I43" i="256"/>
  <c r="D44" i="256"/>
  <c r="E44" i="256"/>
  <c r="F44" i="256"/>
  <c r="F52" i="256" s="1"/>
  <c r="G44" i="256"/>
  <c r="H45" i="256"/>
  <c r="I45" i="256"/>
  <c r="I51" i="256" s="1"/>
  <c r="H46" i="256"/>
  <c r="I46" i="256"/>
  <c r="J46" i="256"/>
  <c r="K46" i="256" s="1"/>
  <c r="H47" i="256"/>
  <c r="I47" i="256"/>
  <c r="J47" i="256" s="1"/>
  <c r="K47" i="256" s="1"/>
  <c r="H48" i="256"/>
  <c r="I48" i="256"/>
  <c r="H49" i="256"/>
  <c r="I49" i="256"/>
  <c r="H50" i="256"/>
  <c r="J50" i="256" s="1"/>
  <c r="K50" i="256" s="1"/>
  <c r="I50" i="256"/>
  <c r="D51" i="256"/>
  <c r="D52" i="256" s="1"/>
  <c r="E51" i="256"/>
  <c r="F51" i="256"/>
  <c r="G51" i="256"/>
  <c r="H16" i="255"/>
  <c r="I16" i="255"/>
  <c r="H17" i="255"/>
  <c r="I17" i="255"/>
  <c r="H18" i="255"/>
  <c r="J18" i="255"/>
  <c r="I18" i="255"/>
  <c r="H19" i="255"/>
  <c r="I19" i="255"/>
  <c r="H20" i="255"/>
  <c r="J20" i="255" s="1"/>
  <c r="K20" i="255" s="1"/>
  <c r="I20" i="255"/>
  <c r="H21" i="255"/>
  <c r="J21" i="255" s="1"/>
  <c r="K21" i="255" s="1"/>
  <c r="I21" i="255"/>
  <c r="D22" i="255"/>
  <c r="E22" i="255"/>
  <c r="F22" i="255"/>
  <c r="F52" i="255" s="1"/>
  <c r="G22" i="255"/>
  <c r="H23" i="255"/>
  <c r="J23" i="255"/>
  <c r="I23" i="255"/>
  <c r="H24" i="255"/>
  <c r="I24" i="255"/>
  <c r="J24" i="255"/>
  <c r="K24" i="255" s="1"/>
  <c r="H25" i="255"/>
  <c r="I25" i="255"/>
  <c r="J25" i="255"/>
  <c r="K25" i="255" s="1"/>
  <c r="H26" i="255"/>
  <c r="I26" i="255"/>
  <c r="J26" i="255" s="1"/>
  <c r="I29" i="255"/>
  <c r="H27" i="255"/>
  <c r="I27" i="255"/>
  <c r="J27" i="255" s="1"/>
  <c r="H28" i="255"/>
  <c r="I28" i="255"/>
  <c r="J28" i="255"/>
  <c r="K28" i="255" s="1"/>
  <c r="D29" i="255"/>
  <c r="E29" i="255"/>
  <c r="F29" i="255"/>
  <c r="G29" i="255"/>
  <c r="G52" i="255" s="1"/>
  <c r="H30" i="255"/>
  <c r="J30" i="255"/>
  <c r="I30" i="255"/>
  <c r="H31" i="255"/>
  <c r="I31" i="255"/>
  <c r="H32" i="255"/>
  <c r="J32" i="255" s="1"/>
  <c r="K32" i="255" s="1"/>
  <c r="I32" i="255"/>
  <c r="H33" i="255"/>
  <c r="J33" i="255" s="1"/>
  <c r="K33" i="255" s="1"/>
  <c r="I33" i="255"/>
  <c r="H34" i="255"/>
  <c r="J34" i="255"/>
  <c r="I34" i="255"/>
  <c r="H35" i="255"/>
  <c r="I35" i="255"/>
  <c r="J35" i="255" s="1"/>
  <c r="K35" i="255" s="1"/>
  <c r="H36" i="255"/>
  <c r="I36" i="255"/>
  <c r="J36" i="255"/>
  <c r="K36" i="255"/>
  <c r="H37" i="255"/>
  <c r="I37" i="255"/>
  <c r="J37" i="255"/>
  <c r="K37" i="255"/>
  <c r="H38" i="255"/>
  <c r="I38" i="255"/>
  <c r="J38" i="255" s="1"/>
  <c r="I44" i="255"/>
  <c r="H39" i="255"/>
  <c r="I39" i="255"/>
  <c r="J39" i="255" s="1"/>
  <c r="K39" i="255" s="1"/>
  <c r="H40" i="255"/>
  <c r="J40" i="255" s="1"/>
  <c r="K40" i="255" s="1"/>
  <c r="I40" i="255"/>
  <c r="H41" i="255"/>
  <c r="J41" i="255" s="1"/>
  <c r="K41" i="255" s="1"/>
  <c r="I41" i="255"/>
  <c r="H42" i="255"/>
  <c r="J42" i="255" s="1"/>
  <c r="I42" i="255"/>
  <c r="H43" i="255"/>
  <c r="J43" i="255"/>
  <c r="I43" i="255"/>
  <c r="D44" i="255"/>
  <c r="E44" i="255"/>
  <c r="F44" i="255"/>
  <c r="G44" i="255"/>
  <c r="H45" i="255"/>
  <c r="I45" i="255"/>
  <c r="H46" i="255"/>
  <c r="J46" i="255" s="1"/>
  <c r="K46" i="255" s="1"/>
  <c r="I46" i="255"/>
  <c r="H47" i="255"/>
  <c r="J47" i="255" s="1"/>
  <c r="K47" i="255" s="1"/>
  <c r="I47" i="255"/>
  <c r="H48" i="255"/>
  <c r="I48" i="255"/>
  <c r="I51" i="255" s="1"/>
  <c r="H49" i="255"/>
  <c r="I49" i="255"/>
  <c r="J49" i="255" s="1"/>
  <c r="K49" i="255" s="1"/>
  <c r="H50" i="255"/>
  <c r="J50" i="255"/>
  <c r="I50" i="255"/>
  <c r="D51" i="255"/>
  <c r="E51" i="255"/>
  <c r="F51" i="255"/>
  <c r="G51" i="255"/>
  <c r="H16" i="254"/>
  <c r="H22" i="254" s="1"/>
  <c r="I16" i="254"/>
  <c r="J16" i="254" s="1"/>
  <c r="H17" i="254"/>
  <c r="I17" i="254"/>
  <c r="H18" i="254"/>
  <c r="J18" i="254" s="1"/>
  <c r="K18" i="254" s="1"/>
  <c r="I18" i="254"/>
  <c r="H19" i="254"/>
  <c r="J19" i="254" s="1"/>
  <c r="K19" i="254" s="1"/>
  <c r="I19" i="254"/>
  <c r="H20" i="254"/>
  <c r="I20" i="254"/>
  <c r="J20" i="254" s="1"/>
  <c r="K20" i="254" s="1"/>
  <c r="H21" i="254"/>
  <c r="I21" i="254"/>
  <c r="J21" i="254" s="1"/>
  <c r="K21" i="254" s="1"/>
  <c r="D22" i="254"/>
  <c r="E22" i="254"/>
  <c r="F22" i="254"/>
  <c r="F52" i="254" s="1"/>
  <c r="G22" i="254"/>
  <c r="H23" i="254"/>
  <c r="I23" i="254"/>
  <c r="H24" i="254"/>
  <c r="I24" i="254"/>
  <c r="H25" i="254"/>
  <c r="J25" i="254" s="1"/>
  <c r="K25" i="254" s="1"/>
  <c r="I25" i="254"/>
  <c r="H26" i="254"/>
  <c r="H29" i="254" s="1"/>
  <c r="I26" i="254"/>
  <c r="H27" i="254"/>
  <c r="I27" i="254"/>
  <c r="J27" i="254" s="1"/>
  <c r="K27" i="254" s="1"/>
  <c r="H28" i="254"/>
  <c r="I28" i="254"/>
  <c r="J28" i="254" s="1"/>
  <c r="K28" i="254" s="1"/>
  <c r="D29" i="254"/>
  <c r="E29" i="254"/>
  <c r="E52" i="254" s="1"/>
  <c r="F29" i="254"/>
  <c r="G29" i="254"/>
  <c r="I29" i="254"/>
  <c r="H30" i="254"/>
  <c r="J30" i="254" s="1"/>
  <c r="K30" i="254" s="1"/>
  <c r="I30" i="254"/>
  <c r="H31" i="254"/>
  <c r="J31" i="254" s="1"/>
  <c r="K31" i="254" s="1"/>
  <c r="I31" i="254"/>
  <c r="H32" i="254"/>
  <c r="I32" i="254"/>
  <c r="J32" i="254" s="1"/>
  <c r="K32" i="254" s="1"/>
  <c r="H33" i="254"/>
  <c r="I33" i="254"/>
  <c r="J33" i="254" s="1"/>
  <c r="K33" i="254" s="1"/>
  <c r="H34" i="254"/>
  <c r="I34" i="254"/>
  <c r="J34" i="254" s="1"/>
  <c r="K34" i="254" s="1"/>
  <c r="H35" i="254"/>
  <c r="J35" i="254" s="1"/>
  <c r="K35" i="254" s="1"/>
  <c r="I35" i="254"/>
  <c r="H36" i="254"/>
  <c r="J36" i="254" s="1"/>
  <c r="K36" i="254" s="1"/>
  <c r="I36" i="254"/>
  <c r="H37" i="254"/>
  <c r="J37" i="254" s="1"/>
  <c r="I37" i="254"/>
  <c r="H38" i="254"/>
  <c r="J38" i="254"/>
  <c r="I38" i="254"/>
  <c r="H39" i="254"/>
  <c r="J39" i="254" s="1"/>
  <c r="I39" i="254"/>
  <c r="H40" i="254"/>
  <c r="J40" i="254" s="1"/>
  <c r="K40" i="254" s="1"/>
  <c r="I40" i="254"/>
  <c r="H41" i="254"/>
  <c r="J41" i="254"/>
  <c r="K41" i="254" s="1"/>
  <c r="I41" i="254"/>
  <c r="H42" i="254"/>
  <c r="I42" i="254"/>
  <c r="J42" i="254" s="1"/>
  <c r="K42" i="254" s="1"/>
  <c r="H43" i="254"/>
  <c r="I43" i="254"/>
  <c r="J43" i="254"/>
  <c r="K43" i="254"/>
  <c r="D44" i="254"/>
  <c r="E44" i="254"/>
  <c r="F44" i="254"/>
  <c r="G44" i="254"/>
  <c r="H45" i="254"/>
  <c r="I45" i="254"/>
  <c r="H46" i="254"/>
  <c r="J46" i="254"/>
  <c r="K46" i="254" s="1"/>
  <c r="I46" i="254"/>
  <c r="H47" i="254"/>
  <c r="I47" i="254"/>
  <c r="H48" i="254"/>
  <c r="J48" i="254" s="1"/>
  <c r="I48" i="254"/>
  <c r="H49" i="254"/>
  <c r="I49" i="254"/>
  <c r="H50" i="254"/>
  <c r="J50" i="254" s="1"/>
  <c r="K50" i="254" s="1"/>
  <c r="I50" i="254"/>
  <c r="D51" i="254"/>
  <c r="D52" i="254" s="1"/>
  <c r="E51" i="254"/>
  <c r="F51" i="254"/>
  <c r="G51" i="254"/>
  <c r="G52" i="254"/>
  <c r="H16" i="253"/>
  <c r="I16" i="253"/>
  <c r="H17" i="253"/>
  <c r="I17" i="253"/>
  <c r="I22" i="253" s="1"/>
  <c r="H18" i="253"/>
  <c r="I18" i="253"/>
  <c r="H19" i="253"/>
  <c r="J19" i="253" s="1"/>
  <c r="I19" i="253"/>
  <c r="H20" i="253"/>
  <c r="J20" i="253" s="1"/>
  <c r="I20" i="253"/>
  <c r="H21" i="253"/>
  <c r="J21" i="253" s="1"/>
  <c r="K21" i="253" s="1"/>
  <c r="I21" i="253"/>
  <c r="D22" i="253"/>
  <c r="D52" i="253" s="1"/>
  <c r="E22" i="253"/>
  <c r="F22" i="253"/>
  <c r="G22" i="253"/>
  <c r="G52" i="253"/>
  <c r="H23" i="253"/>
  <c r="I23" i="253"/>
  <c r="J23" i="253"/>
  <c r="H24" i="253"/>
  <c r="I24" i="253"/>
  <c r="I29" i="253" s="1"/>
  <c r="H25" i="253"/>
  <c r="J25" i="253" s="1"/>
  <c r="K25" i="253" s="1"/>
  <c r="I25" i="253"/>
  <c r="H26" i="253"/>
  <c r="J26" i="253" s="1"/>
  <c r="K26" i="253" s="1"/>
  <c r="I26" i="253"/>
  <c r="H27" i="253"/>
  <c r="J27" i="253" s="1"/>
  <c r="K27" i="253" s="1"/>
  <c r="I27" i="253"/>
  <c r="H28" i="253"/>
  <c r="J28" i="253"/>
  <c r="I28" i="253"/>
  <c r="D29" i="253"/>
  <c r="E29" i="253"/>
  <c r="F29" i="253"/>
  <c r="G29" i="253"/>
  <c r="H30" i="253"/>
  <c r="I30" i="253"/>
  <c r="J30" i="253"/>
  <c r="K30" i="253" s="1"/>
  <c r="H31" i="253"/>
  <c r="I31" i="253"/>
  <c r="J31" i="253"/>
  <c r="K31" i="253" s="1"/>
  <c r="H32" i="253"/>
  <c r="I32" i="253"/>
  <c r="J32" i="253" s="1"/>
  <c r="K32" i="253" s="1"/>
  <c r="H33" i="253"/>
  <c r="J33" i="253"/>
  <c r="K33" i="253" s="1"/>
  <c r="I33" i="253"/>
  <c r="H34" i="253"/>
  <c r="I34" i="253"/>
  <c r="J34" i="253" s="1"/>
  <c r="K34" i="253" s="1"/>
  <c r="H35" i="253"/>
  <c r="I35" i="253"/>
  <c r="J35" i="253" s="1"/>
  <c r="K35" i="253" s="1"/>
  <c r="H36" i="253"/>
  <c r="I36" i="253"/>
  <c r="H37" i="253"/>
  <c r="J37" i="253" s="1"/>
  <c r="K37" i="253" s="1"/>
  <c r="I37" i="253"/>
  <c r="H38" i="253"/>
  <c r="J38" i="253" s="1"/>
  <c r="I38" i="253"/>
  <c r="H39" i="253"/>
  <c r="J39" i="253" s="1"/>
  <c r="I39" i="253"/>
  <c r="H40" i="253"/>
  <c r="I40" i="253"/>
  <c r="I44" i="253" s="1"/>
  <c r="H41" i="253"/>
  <c r="I41" i="253"/>
  <c r="J41" i="253" s="1"/>
  <c r="H42" i="253"/>
  <c r="J42" i="253" s="1"/>
  <c r="K42" i="253" s="1"/>
  <c r="I42" i="253"/>
  <c r="H43" i="253"/>
  <c r="I43" i="253"/>
  <c r="D44" i="253"/>
  <c r="E44" i="253"/>
  <c r="F44" i="253"/>
  <c r="G44" i="253"/>
  <c r="H45" i="253"/>
  <c r="J45" i="253" s="1"/>
  <c r="K45" i="253" s="1"/>
  <c r="I45" i="253"/>
  <c r="H46" i="253"/>
  <c r="I46" i="253"/>
  <c r="J46" i="253"/>
  <c r="K46" i="253" s="1"/>
  <c r="H47" i="253"/>
  <c r="I47" i="253"/>
  <c r="J47" i="253" s="1"/>
  <c r="H48" i="253"/>
  <c r="I48" i="253"/>
  <c r="I51" i="253" s="1"/>
  <c r="H49" i="253"/>
  <c r="I49" i="253"/>
  <c r="H50" i="253"/>
  <c r="J50" i="253" s="1"/>
  <c r="I50" i="253"/>
  <c r="D51" i="253"/>
  <c r="E51" i="253"/>
  <c r="F51" i="253"/>
  <c r="F52" i="253" s="1"/>
  <c r="G51" i="253"/>
  <c r="E52" i="253"/>
  <c r="H16" i="252"/>
  <c r="H22" i="252" s="1"/>
  <c r="I16" i="252"/>
  <c r="H17" i="252"/>
  <c r="I17" i="252"/>
  <c r="J17" i="252"/>
  <c r="K17" i="252" s="1"/>
  <c r="H18" i="252"/>
  <c r="I18" i="252"/>
  <c r="J18" i="252"/>
  <c r="H19" i="252"/>
  <c r="J19" i="252" s="1"/>
  <c r="I19" i="252"/>
  <c r="I22" i="252"/>
  <c r="H20" i="252"/>
  <c r="J20" i="252" s="1"/>
  <c r="K20" i="252" s="1"/>
  <c r="I20" i="252"/>
  <c r="H21" i="252"/>
  <c r="I21" i="252"/>
  <c r="J21" i="252"/>
  <c r="K21" i="252" s="1"/>
  <c r="D22" i="252"/>
  <c r="E22" i="252"/>
  <c r="F22" i="252"/>
  <c r="F52" i="252" s="1"/>
  <c r="G22" i="252"/>
  <c r="H23" i="252"/>
  <c r="I23" i="252"/>
  <c r="H24" i="252"/>
  <c r="J24" i="252" s="1"/>
  <c r="K24" i="252" s="1"/>
  <c r="I24" i="252"/>
  <c r="H25" i="252"/>
  <c r="J25" i="252" s="1"/>
  <c r="K25" i="252" s="1"/>
  <c r="I25" i="252"/>
  <c r="H26" i="252"/>
  <c r="J26" i="252" s="1"/>
  <c r="K26" i="252" s="1"/>
  <c r="I26" i="252"/>
  <c r="H27" i="252"/>
  <c r="J27" i="252"/>
  <c r="K27" i="252" s="1"/>
  <c r="I27" i="252"/>
  <c r="H28" i="252"/>
  <c r="I28" i="252"/>
  <c r="D29" i="252"/>
  <c r="E29" i="252"/>
  <c r="E52" i="252" s="1"/>
  <c r="F29" i="252"/>
  <c r="G29" i="252"/>
  <c r="H30" i="252"/>
  <c r="J30" i="252" s="1"/>
  <c r="K30" i="252" s="1"/>
  <c r="I30" i="252"/>
  <c r="H31" i="252"/>
  <c r="J31" i="252"/>
  <c r="K31" i="252" s="1"/>
  <c r="I31" i="252"/>
  <c r="H32" i="252"/>
  <c r="J32" i="252"/>
  <c r="K32" i="252" s="1"/>
  <c r="I32" i="252"/>
  <c r="H33" i="252"/>
  <c r="J33" i="252" s="1"/>
  <c r="K33" i="252" s="1"/>
  <c r="I33" i="252"/>
  <c r="H34" i="252"/>
  <c r="J34" i="252" s="1"/>
  <c r="K34" i="252" s="1"/>
  <c r="I34" i="252"/>
  <c r="H35" i="252"/>
  <c r="J35" i="252"/>
  <c r="K35" i="252"/>
  <c r="I35" i="252"/>
  <c r="H36" i="252"/>
  <c r="I36" i="252"/>
  <c r="J36" i="252" s="1"/>
  <c r="K36" i="252" s="1"/>
  <c r="H37" i="252"/>
  <c r="I37" i="252"/>
  <c r="J37" i="252"/>
  <c r="K37" i="252" s="1"/>
  <c r="H38" i="252"/>
  <c r="I38" i="252"/>
  <c r="H39" i="252"/>
  <c r="J39" i="252" s="1"/>
  <c r="I39" i="252"/>
  <c r="I44" i="252" s="1"/>
  <c r="H40" i="252"/>
  <c r="J40" i="252"/>
  <c r="L40" i="252" s="1"/>
  <c r="K40" i="252"/>
  <c r="I40" i="252"/>
  <c r="H41" i="252"/>
  <c r="J41" i="252" s="1"/>
  <c r="K41" i="252" s="1"/>
  <c r="I41" i="252"/>
  <c r="H42" i="252"/>
  <c r="J42" i="252" s="1"/>
  <c r="I42" i="252"/>
  <c r="H43" i="252"/>
  <c r="J43" i="252"/>
  <c r="K43" i="252"/>
  <c r="I43" i="252"/>
  <c r="D44" i="252"/>
  <c r="E44" i="252"/>
  <c r="F44" i="252"/>
  <c r="G44" i="252"/>
  <c r="G52" i="252" s="1"/>
  <c r="H45" i="252"/>
  <c r="I45" i="252"/>
  <c r="I51" i="252" s="1"/>
  <c r="J45" i="252"/>
  <c r="K45" i="252" s="1"/>
  <c r="H46" i="252"/>
  <c r="I46" i="252"/>
  <c r="J46" i="252"/>
  <c r="L46" i="252" s="1"/>
  <c r="H47" i="252"/>
  <c r="H51" i="252" s="1"/>
  <c r="I47" i="252"/>
  <c r="H48" i="252"/>
  <c r="J48" i="252"/>
  <c r="K48" i="252" s="1"/>
  <c r="I48" i="252"/>
  <c r="H49" i="252"/>
  <c r="J49" i="252" s="1"/>
  <c r="K49" i="252" s="1"/>
  <c r="I49" i="252"/>
  <c r="H50" i="252"/>
  <c r="J50" i="252" s="1"/>
  <c r="K50" i="252" s="1"/>
  <c r="I50" i="252"/>
  <c r="D51" i="252"/>
  <c r="E51" i="252"/>
  <c r="F51" i="252"/>
  <c r="G51" i="252"/>
  <c r="D52" i="252"/>
  <c r="H16" i="251"/>
  <c r="I16" i="251"/>
  <c r="J16" i="251"/>
  <c r="K16" i="251" s="1"/>
  <c r="H17" i="251"/>
  <c r="I17" i="251"/>
  <c r="J17" i="251"/>
  <c r="K17" i="251" s="1"/>
  <c r="H18" i="251"/>
  <c r="I18" i="251"/>
  <c r="I22" i="251" s="1"/>
  <c r="H19" i="251"/>
  <c r="J19" i="251" s="1"/>
  <c r="K19" i="251" s="1"/>
  <c r="I19" i="251"/>
  <c r="H20" i="251"/>
  <c r="J20" i="251" s="1"/>
  <c r="K20" i="251" s="1"/>
  <c r="I20" i="251"/>
  <c r="H21" i="251"/>
  <c r="H22" i="251" s="1"/>
  <c r="I21" i="251"/>
  <c r="D22" i="251"/>
  <c r="E22" i="251"/>
  <c r="F22" i="251"/>
  <c r="G22" i="251"/>
  <c r="H23" i="251"/>
  <c r="H29" i="251" s="1"/>
  <c r="I23" i="251"/>
  <c r="H24" i="251"/>
  <c r="I24" i="251"/>
  <c r="J24" i="251" s="1"/>
  <c r="K24" i="251" s="1"/>
  <c r="H25" i="251"/>
  <c r="I25" i="251"/>
  <c r="J25" i="251"/>
  <c r="H26" i="251"/>
  <c r="J26" i="251" s="1"/>
  <c r="K26" i="251" s="1"/>
  <c r="I26" i="251"/>
  <c r="H27" i="251"/>
  <c r="I27" i="251"/>
  <c r="J27" i="251"/>
  <c r="K27" i="251" s="1"/>
  <c r="H28" i="251"/>
  <c r="J28" i="251" s="1"/>
  <c r="K28" i="251" s="1"/>
  <c r="I28" i="251"/>
  <c r="D29" i="251"/>
  <c r="E29" i="251"/>
  <c r="E52" i="251" s="1"/>
  <c r="F29" i="251"/>
  <c r="G29" i="251"/>
  <c r="H30" i="251"/>
  <c r="J30" i="251" s="1"/>
  <c r="K30" i="251" s="1"/>
  <c r="I30" i="251"/>
  <c r="H31" i="251"/>
  <c r="J31" i="251" s="1"/>
  <c r="K31" i="251" s="1"/>
  <c r="I31" i="251"/>
  <c r="H32" i="251"/>
  <c r="J32" i="251"/>
  <c r="I32" i="251"/>
  <c r="H33" i="251"/>
  <c r="I33" i="251"/>
  <c r="J33" i="251" s="1"/>
  <c r="K33" i="251" s="1"/>
  <c r="H34" i="251"/>
  <c r="I34" i="251"/>
  <c r="J34" i="251"/>
  <c r="K34" i="251"/>
  <c r="H35" i="251"/>
  <c r="I35" i="251"/>
  <c r="J35" i="251"/>
  <c r="H36" i="251"/>
  <c r="J36" i="251" s="1"/>
  <c r="K36" i="251" s="1"/>
  <c r="I36" i="251"/>
  <c r="H37" i="251"/>
  <c r="J37" i="251"/>
  <c r="I37" i="251"/>
  <c r="H38" i="251"/>
  <c r="I38" i="251"/>
  <c r="I44" i="251" s="1"/>
  <c r="J38" i="251"/>
  <c r="K38" i="251" s="1"/>
  <c r="H39" i="251"/>
  <c r="I39" i="251"/>
  <c r="J39" i="251"/>
  <c r="H40" i="251"/>
  <c r="J40" i="251" s="1"/>
  <c r="I40" i="251"/>
  <c r="H41" i="251"/>
  <c r="J41" i="251" s="1"/>
  <c r="K41" i="251" s="1"/>
  <c r="I41" i="251"/>
  <c r="H42" i="251"/>
  <c r="J42" i="251" s="1"/>
  <c r="K42" i="251" s="1"/>
  <c r="I42" i="251"/>
  <c r="H43" i="251"/>
  <c r="J43" i="251" s="1"/>
  <c r="K43" i="251" s="1"/>
  <c r="I43" i="251"/>
  <c r="D44" i="251"/>
  <c r="E44" i="251"/>
  <c r="F44" i="251"/>
  <c r="F52" i="251" s="1"/>
  <c r="G44" i="251"/>
  <c r="G52" i="251" s="1"/>
  <c r="H45" i="251"/>
  <c r="J45" i="251"/>
  <c r="K45" i="251" s="1"/>
  <c r="I45" i="251"/>
  <c r="H46" i="251"/>
  <c r="I46" i="251"/>
  <c r="J46" i="251"/>
  <c r="K46" i="251" s="1"/>
  <c r="H47" i="251"/>
  <c r="I47" i="251"/>
  <c r="J47" i="251"/>
  <c r="H48" i="251"/>
  <c r="J48" i="251" s="1"/>
  <c r="I48" i="251"/>
  <c r="H49" i="251"/>
  <c r="J49" i="251" s="1"/>
  <c r="K49" i="251" s="1"/>
  <c r="I49" i="251"/>
  <c r="H50" i="251"/>
  <c r="J50" i="251" s="1"/>
  <c r="K50" i="251" s="1"/>
  <c r="I50" i="251"/>
  <c r="I51" i="251" s="1"/>
  <c r="D51" i="251"/>
  <c r="E51" i="251"/>
  <c r="F51" i="251"/>
  <c r="G51" i="251"/>
  <c r="D52" i="251"/>
  <c r="H16" i="250"/>
  <c r="I16" i="250"/>
  <c r="J16" i="250" s="1"/>
  <c r="H17" i="250"/>
  <c r="H22" i="250" s="1"/>
  <c r="H52" i="250" s="1"/>
  <c r="I17" i="250"/>
  <c r="J17" i="250"/>
  <c r="K17" i="250"/>
  <c r="H18" i="250"/>
  <c r="I18" i="250"/>
  <c r="J18" i="250"/>
  <c r="K18" i="250" s="1"/>
  <c r="H19" i="250"/>
  <c r="J19" i="250" s="1"/>
  <c r="K19" i="250" s="1"/>
  <c r="I19" i="250"/>
  <c r="H20" i="250"/>
  <c r="J20" i="250"/>
  <c r="K20" i="250" s="1"/>
  <c r="I20" i="250"/>
  <c r="H21" i="250"/>
  <c r="I21" i="250"/>
  <c r="J21" i="250"/>
  <c r="K21" i="250" s="1"/>
  <c r="D22" i="250"/>
  <c r="E22" i="250"/>
  <c r="F22" i="250"/>
  <c r="F52" i="250" s="1"/>
  <c r="G22" i="250"/>
  <c r="I22" i="250"/>
  <c r="H23" i="250"/>
  <c r="J23" i="250" s="1"/>
  <c r="I23" i="250"/>
  <c r="H24" i="250"/>
  <c r="J24" i="250" s="1"/>
  <c r="K24" i="250" s="1"/>
  <c r="I24" i="250"/>
  <c r="H25" i="250"/>
  <c r="J25" i="250" s="1"/>
  <c r="K25" i="250" s="1"/>
  <c r="I25" i="250"/>
  <c r="H26" i="250"/>
  <c r="J26" i="250" s="1"/>
  <c r="I26" i="250"/>
  <c r="H27" i="250"/>
  <c r="J27" i="250"/>
  <c r="K27" i="250" s="1"/>
  <c r="I27" i="250"/>
  <c r="H28" i="250"/>
  <c r="I28" i="250"/>
  <c r="J28" i="250" s="1"/>
  <c r="K28" i="250" s="1"/>
  <c r="D29" i="250"/>
  <c r="D52" i="250" s="1"/>
  <c r="E29" i="250"/>
  <c r="F29" i="250"/>
  <c r="G29" i="250"/>
  <c r="H30" i="250"/>
  <c r="I30" i="250"/>
  <c r="J30" i="250"/>
  <c r="K30" i="250" s="1"/>
  <c r="H31" i="250"/>
  <c r="J31" i="250" s="1"/>
  <c r="K31" i="250" s="1"/>
  <c r="I31" i="250"/>
  <c r="H32" i="250"/>
  <c r="J32" i="250" s="1"/>
  <c r="K32" i="250" s="1"/>
  <c r="I32" i="250"/>
  <c r="H33" i="250"/>
  <c r="J33" i="250" s="1"/>
  <c r="K33" i="250" s="1"/>
  <c r="I33" i="250"/>
  <c r="H34" i="250"/>
  <c r="J34" i="250" s="1"/>
  <c r="K34" i="250" s="1"/>
  <c r="I34" i="250"/>
  <c r="H35" i="250"/>
  <c r="I35" i="250"/>
  <c r="J35" i="250" s="1"/>
  <c r="K35" i="250" s="1"/>
  <c r="H36" i="250"/>
  <c r="J36" i="250" s="1"/>
  <c r="K36" i="250" s="1"/>
  <c r="I36" i="250"/>
  <c r="H37" i="250"/>
  <c r="J37" i="250" s="1"/>
  <c r="K37" i="250" s="1"/>
  <c r="I37" i="250"/>
  <c r="H38" i="250"/>
  <c r="J38" i="250" s="1"/>
  <c r="I38" i="250"/>
  <c r="I44" i="250" s="1"/>
  <c r="H39" i="250"/>
  <c r="I39" i="250"/>
  <c r="H40" i="250"/>
  <c r="I40" i="250"/>
  <c r="J40" i="250" s="1"/>
  <c r="K40" i="250" s="1"/>
  <c r="H41" i="250"/>
  <c r="I41" i="250"/>
  <c r="J41" i="250"/>
  <c r="K41" i="250"/>
  <c r="H42" i="250"/>
  <c r="I42" i="250"/>
  <c r="J42" i="250"/>
  <c r="H43" i="250"/>
  <c r="H44" i="250" s="1"/>
  <c r="I43" i="250"/>
  <c r="D44" i="250"/>
  <c r="E44" i="250"/>
  <c r="E52" i="250" s="1"/>
  <c r="F44" i="250"/>
  <c r="G44" i="250"/>
  <c r="H45" i="250"/>
  <c r="J45" i="250" s="1"/>
  <c r="I45" i="250"/>
  <c r="H46" i="250"/>
  <c r="J46" i="250" s="1"/>
  <c r="K46" i="250" s="1"/>
  <c r="I46" i="250"/>
  <c r="H47" i="250"/>
  <c r="I47" i="250"/>
  <c r="J47" i="250" s="1"/>
  <c r="K47" i="250" s="1"/>
  <c r="H48" i="250"/>
  <c r="J48" i="250" s="1"/>
  <c r="K48" i="250" s="1"/>
  <c r="I48" i="250"/>
  <c r="H49" i="250"/>
  <c r="H51" i="250" s="1"/>
  <c r="I49" i="250"/>
  <c r="H50" i="250"/>
  <c r="J50" i="250" s="1"/>
  <c r="K50" i="250" s="1"/>
  <c r="I50" i="250"/>
  <c r="D51" i="250"/>
  <c r="E51" i="250"/>
  <c r="F51" i="250"/>
  <c r="G51" i="250"/>
  <c r="G52" i="250"/>
  <c r="K47" i="251"/>
  <c r="L27" i="250"/>
  <c r="K39" i="251"/>
  <c r="K42" i="250"/>
  <c r="K35" i="251"/>
  <c r="K32" i="251"/>
  <c r="K37" i="251"/>
  <c r="K46" i="252"/>
  <c r="K28" i="253"/>
  <c r="K17" i="257"/>
  <c r="K49" i="258"/>
  <c r="K38" i="258"/>
  <c r="J44" i="258"/>
  <c r="K18" i="258"/>
  <c r="K45" i="259"/>
  <c r="J51" i="259"/>
  <c r="K39" i="259"/>
  <c r="K33" i="259"/>
  <c r="K30" i="259"/>
  <c r="K26" i="259"/>
  <c r="K46" i="260"/>
  <c r="K38" i="260"/>
  <c r="K35" i="260"/>
  <c r="K26" i="260"/>
  <c r="K30" i="261"/>
  <c r="H51" i="251"/>
  <c r="H44" i="252"/>
  <c r="I29" i="252"/>
  <c r="K18" i="252"/>
  <c r="J40" i="253"/>
  <c r="J36" i="253"/>
  <c r="K23" i="253"/>
  <c r="J16" i="253"/>
  <c r="J49" i="254"/>
  <c r="J45" i="254"/>
  <c r="K27" i="255"/>
  <c r="K39" i="256"/>
  <c r="K32" i="256"/>
  <c r="K45" i="257"/>
  <c r="K40" i="257"/>
  <c r="K33" i="257"/>
  <c r="K28" i="257"/>
  <c r="K21" i="257"/>
  <c r="K46" i="258"/>
  <c r="K42" i="258"/>
  <c r="K33" i="258"/>
  <c r="K26" i="258"/>
  <c r="K47" i="259"/>
  <c r="K42" i="259"/>
  <c r="K35" i="259"/>
  <c r="K25" i="259"/>
  <c r="K21" i="259"/>
  <c r="K18" i="259"/>
  <c r="K48" i="260"/>
  <c r="K40" i="260"/>
  <c r="K34" i="260"/>
  <c r="K31" i="260"/>
  <c r="K28" i="260"/>
  <c r="K27" i="261"/>
  <c r="L19" i="252"/>
  <c r="K19" i="252"/>
  <c r="H51" i="253"/>
  <c r="I51" i="254"/>
  <c r="K37" i="254"/>
  <c r="K50" i="255"/>
  <c r="K43" i="255"/>
  <c r="K28" i="256"/>
  <c r="H29" i="250"/>
  <c r="I29" i="251"/>
  <c r="J18" i="251"/>
  <c r="J16" i="252"/>
  <c r="K39" i="253"/>
  <c r="K19" i="253"/>
  <c r="K48" i="254"/>
  <c r="K38" i="254"/>
  <c r="K42" i="255"/>
  <c r="K43" i="256"/>
  <c r="K36" i="256"/>
  <c r="K27" i="256"/>
  <c r="K16" i="256"/>
  <c r="K49" i="257"/>
  <c r="K37" i="257"/>
  <c r="K25" i="257"/>
  <c r="K16" i="257"/>
  <c r="K50" i="258"/>
  <c r="K37" i="258"/>
  <c r="K30" i="258"/>
  <c r="K20" i="258"/>
  <c r="K17" i="258"/>
  <c r="K50" i="259"/>
  <c r="K41" i="259"/>
  <c r="J44" i="259"/>
  <c r="K38" i="259"/>
  <c r="K31" i="259"/>
  <c r="K27" i="259"/>
  <c r="K17" i="259"/>
  <c r="K43" i="260"/>
  <c r="K36" i="260"/>
  <c r="K24" i="260"/>
  <c r="J29" i="260"/>
  <c r="K20" i="260"/>
  <c r="K49" i="261"/>
  <c r="K47" i="261"/>
  <c r="K31" i="261"/>
  <c r="K34" i="255"/>
  <c r="K23" i="255"/>
  <c r="J29" i="255"/>
  <c r="K18" i="255"/>
  <c r="K35" i="256"/>
  <c r="K36" i="257"/>
  <c r="J39" i="250"/>
  <c r="L17" i="250"/>
  <c r="I51" i="250"/>
  <c r="K25" i="251"/>
  <c r="J23" i="251"/>
  <c r="J47" i="252"/>
  <c r="J38" i="252"/>
  <c r="H44" i="253"/>
  <c r="J17" i="253"/>
  <c r="K30" i="255"/>
  <c r="K26" i="255"/>
  <c r="K40" i="256"/>
  <c r="K31" i="256"/>
  <c r="K24" i="256"/>
  <c r="K20" i="256"/>
  <c r="K32" i="257"/>
  <c r="K20" i="257"/>
  <c r="K41" i="258"/>
  <c r="K34" i="258"/>
  <c r="K25" i="258"/>
  <c r="K16" i="258"/>
  <c r="K49" i="259"/>
  <c r="K46" i="259"/>
  <c r="K43" i="259"/>
  <c r="K37" i="259"/>
  <c r="K23" i="259"/>
  <c r="J29" i="259"/>
  <c r="K19" i="259"/>
  <c r="K50" i="260"/>
  <c r="K47" i="260"/>
  <c r="K42" i="260"/>
  <c r="K32" i="260"/>
  <c r="K27" i="260"/>
  <c r="K17" i="260"/>
  <c r="K46" i="261"/>
  <c r="K37" i="261"/>
  <c r="K35" i="261"/>
  <c r="K33" i="261"/>
  <c r="L26" i="261"/>
  <c r="K26" i="261"/>
  <c r="H44" i="254"/>
  <c r="J26" i="254"/>
  <c r="H29" i="255"/>
  <c r="J19" i="255"/>
  <c r="J48" i="256"/>
  <c r="H22" i="256"/>
  <c r="H51" i="257"/>
  <c r="J41" i="257"/>
  <c r="J44" i="257" s="1"/>
  <c r="H44" i="258"/>
  <c r="H29" i="259"/>
  <c r="I29" i="260"/>
  <c r="J48" i="261"/>
  <c r="J44" i="261"/>
  <c r="J32" i="261"/>
  <c r="J28" i="261"/>
  <c r="I29" i="261"/>
  <c r="G50" i="264"/>
  <c r="G49" i="264"/>
  <c r="F47" i="264"/>
  <c r="I47" i="264" s="1"/>
  <c r="F46" i="264"/>
  <c r="I46" i="262"/>
  <c r="J46" i="262" s="1"/>
  <c r="K46" i="262" s="1"/>
  <c r="D42" i="264"/>
  <c r="D41" i="264"/>
  <c r="D40" i="264"/>
  <c r="G39" i="264"/>
  <c r="G38" i="264"/>
  <c r="G44" i="262"/>
  <c r="G37" i="264"/>
  <c r="G34" i="264"/>
  <c r="E32" i="264"/>
  <c r="F30" i="264"/>
  <c r="I30" i="262"/>
  <c r="J30" i="262"/>
  <c r="F26" i="264"/>
  <c r="I26" i="262"/>
  <c r="K33" i="263"/>
  <c r="K28" i="263"/>
  <c r="K27" i="263"/>
  <c r="K17" i="263"/>
  <c r="H29" i="252"/>
  <c r="H22" i="253"/>
  <c r="H51" i="254"/>
  <c r="H44" i="255"/>
  <c r="H29" i="256"/>
  <c r="H22" i="257"/>
  <c r="H51" i="258"/>
  <c r="I22" i="258"/>
  <c r="I51" i="259"/>
  <c r="H44" i="259"/>
  <c r="J22" i="259"/>
  <c r="J51" i="260"/>
  <c r="I44" i="260"/>
  <c r="J39" i="260"/>
  <c r="H29" i="260"/>
  <c r="I22" i="260"/>
  <c r="J18" i="260"/>
  <c r="L45" i="261"/>
  <c r="J24" i="261"/>
  <c r="J20" i="261"/>
  <c r="G51" i="262"/>
  <c r="F50" i="264"/>
  <c r="I50" i="262"/>
  <c r="J50" i="262"/>
  <c r="F48" i="264"/>
  <c r="E47" i="264"/>
  <c r="H47" i="262"/>
  <c r="J47" i="262" s="1"/>
  <c r="K47" i="262" s="1"/>
  <c r="E45" i="264"/>
  <c r="G43" i="264"/>
  <c r="G42" i="264"/>
  <c r="G41" i="264"/>
  <c r="F39" i="264"/>
  <c r="F38" i="264"/>
  <c r="I38" i="262"/>
  <c r="J38" i="262" s="1"/>
  <c r="E36" i="264"/>
  <c r="F34" i="264"/>
  <c r="I34" i="264" s="1"/>
  <c r="J34" i="264" s="1"/>
  <c r="I34" i="262"/>
  <c r="J34" i="262"/>
  <c r="H32" i="262"/>
  <c r="D32" i="264"/>
  <c r="F31" i="264"/>
  <c r="E28" i="264"/>
  <c r="K24" i="262"/>
  <c r="J46" i="263"/>
  <c r="H51" i="263"/>
  <c r="K38" i="263"/>
  <c r="K37" i="263"/>
  <c r="K47" i="265"/>
  <c r="I22" i="259"/>
  <c r="I51" i="260"/>
  <c r="I51" i="261"/>
  <c r="K42" i="261"/>
  <c r="F52" i="261"/>
  <c r="J16" i="261"/>
  <c r="H22" i="261"/>
  <c r="E49" i="264"/>
  <c r="E48" i="264"/>
  <c r="I47" i="262"/>
  <c r="D46" i="264"/>
  <c r="J45" i="262"/>
  <c r="D45" i="264"/>
  <c r="D51" i="262"/>
  <c r="F43" i="264"/>
  <c r="F42" i="264"/>
  <c r="I42" i="264" s="1"/>
  <c r="I42" i="262"/>
  <c r="J42" i="262"/>
  <c r="F40" i="264"/>
  <c r="E39" i="264"/>
  <c r="H39" i="262"/>
  <c r="I37" i="262"/>
  <c r="D36" i="264"/>
  <c r="F35" i="264"/>
  <c r="D33" i="264"/>
  <c r="E31" i="264"/>
  <c r="H31" i="262"/>
  <c r="D28" i="264"/>
  <c r="H28" i="264"/>
  <c r="J28" i="264" s="1"/>
  <c r="K20" i="262"/>
  <c r="J50" i="263"/>
  <c r="K49" i="263"/>
  <c r="J42" i="263"/>
  <c r="K41" i="263"/>
  <c r="K39" i="263"/>
  <c r="J18" i="263"/>
  <c r="K35" i="265"/>
  <c r="D50" i="264"/>
  <c r="J49" i="262"/>
  <c r="D49" i="264"/>
  <c r="H49" i="264" s="1"/>
  <c r="J49" i="264" s="1"/>
  <c r="D48" i="264"/>
  <c r="H48" i="264" s="1"/>
  <c r="G47" i="264"/>
  <c r="G46" i="264"/>
  <c r="G45" i="264"/>
  <c r="E43" i="264"/>
  <c r="H43" i="262"/>
  <c r="J43" i="262" s="1"/>
  <c r="E41" i="264"/>
  <c r="I40" i="262"/>
  <c r="J40" i="262" s="1"/>
  <c r="E40" i="264"/>
  <c r="H40" i="264" s="1"/>
  <c r="I39" i="262"/>
  <c r="D38" i="264"/>
  <c r="D37" i="264"/>
  <c r="E35" i="264"/>
  <c r="H35" i="262"/>
  <c r="J35" i="262" s="1"/>
  <c r="G33" i="264"/>
  <c r="I33" i="262"/>
  <c r="G30" i="264"/>
  <c r="E27" i="264"/>
  <c r="H27" i="262"/>
  <c r="J30" i="263"/>
  <c r="J26" i="263"/>
  <c r="K25" i="263"/>
  <c r="H29" i="263"/>
  <c r="J24" i="263"/>
  <c r="F29" i="262"/>
  <c r="H23" i="262"/>
  <c r="H19" i="262"/>
  <c r="I18" i="262"/>
  <c r="J18" i="262"/>
  <c r="E51" i="263"/>
  <c r="I23" i="263"/>
  <c r="H16" i="263"/>
  <c r="F27" i="264"/>
  <c r="G26" i="264"/>
  <c r="D25" i="264"/>
  <c r="E24" i="264"/>
  <c r="F23" i="264"/>
  <c r="E21" i="264"/>
  <c r="G19" i="264"/>
  <c r="E18" i="264"/>
  <c r="G16" i="264"/>
  <c r="D51" i="265"/>
  <c r="I46" i="267"/>
  <c r="F45" i="267"/>
  <c r="I45" i="265"/>
  <c r="I43" i="265"/>
  <c r="I42" i="265"/>
  <c r="H41" i="267"/>
  <c r="H40" i="265"/>
  <c r="J40" i="265"/>
  <c r="H39" i="265"/>
  <c r="H39" i="267"/>
  <c r="G44" i="267"/>
  <c r="I34" i="267"/>
  <c r="F33" i="267"/>
  <c r="I33" i="267" s="1"/>
  <c r="J33" i="267" s="1"/>
  <c r="I33" i="265"/>
  <c r="J33" i="265" s="1"/>
  <c r="I32" i="267"/>
  <c r="I31" i="267"/>
  <c r="J31" i="267" s="1"/>
  <c r="E30" i="267"/>
  <c r="H30" i="265"/>
  <c r="J30" i="265" s="1"/>
  <c r="D29" i="265"/>
  <c r="H28" i="265"/>
  <c r="H28" i="267"/>
  <c r="J28" i="267"/>
  <c r="E26" i="267"/>
  <c r="E29" i="267" s="1"/>
  <c r="H26" i="265"/>
  <c r="H29" i="265" s="1"/>
  <c r="H25" i="267"/>
  <c r="G24" i="267"/>
  <c r="I24" i="265"/>
  <c r="J24" i="265"/>
  <c r="H20" i="267"/>
  <c r="E18" i="267"/>
  <c r="E22" i="267" s="1"/>
  <c r="H18" i="265"/>
  <c r="G16" i="267"/>
  <c r="I16" i="265"/>
  <c r="G22" i="265"/>
  <c r="G52" i="265" s="1"/>
  <c r="K35" i="266"/>
  <c r="K34" i="266"/>
  <c r="K19" i="266"/>
  <c r="K18" i="266"/>
  <c r="K50" i="268"/>
  <c r="E29" i="262"/>
  <c r="I25" i="262"/>
  <c r="D22" i="262"/>
  <c r="I21" i="262"/>
  <c r="J21" i="262"/>
  <c r="K21" i="262" s="1"/>
  <c r="I17" i="262"/>
  <c r="G44" i="263"/>
  <c r="G25" i="264"/>
  <c r="D24" i="264"/>
  <c r="H24" i="264" s="1"/>
  <c r="J24" i="264" s="1"/>
  <c r="E23" i="264"/>
  <c r="E29" i="264" s="1"/>
  <c r="G20" i="264"/>
  <c r="E19" i="264"/>
  <c r="D18" i="264"/>
  <c r="H18" i="264"/>
  <c r="J18" i="264" s="1"/>
  <c r="G17" i="264"/>
  <c r="F16" i="264"/>
  <c r="F49" i="267"/>
  <c r="I49" i="267" s="1"/>
  <c r="J49" i="267" s="1"/>
  <c r="I49" i="265"/>
  <c r="E46" i="267"/>
  <c r="H46" i="265"/>
  <c r="F38" i="267"/>
  <c r="F44" i="265"/>
  <c r="F37" i="267"/>
  <c r="I37" i="267"/>
  <c r="I37" i="265"/>
  <c r="I36" i="267"/>
  <c r="E34" i="267"/>
  <c r="H34" i="267" s="1"/>
  <c r="J34" i="267" s="1"/>
  <c r="H34" i="265"/>
  <c r="J34" i="265" s="1"/>
  <c r="I32" i="265"/>
  <c r="I31" i="265"/>
  <c r="J31" i="265" s="1"/>
  <c r="I30" i="265"/>
  <c r="H30" i="267"/>
  <c r="J30" i="267" s="1"/>
  <c r="I26" i="265"/>
  <c r="E23" i="267"/>
  <c r="E29" i="265"/>
  <c r="H21" i="267"/>
  <c r="G20" i="267"/>
  <c r="I20" i="267"/>
  <c r="I20" i="265"/>
  <c r="J20" i="265" s="1"/>
  <c r="K20" i="265" s="1"/>
  <c r="I19" i="267"/>
  <c r="I18" i="265"/>
  <c r="H18" i="267"/>
  <c r="J18" i="267" s="1"/>
  <c r="I16" i="267"/>
  <c r="J45" i="266"/>
  <c r="K32" i="266"/>
  <c r="K31" i="266"/>
  <c r="K30" i="266"/>
  <c r="K46" i="268"/>
  <c r="K41" i="268"/>
  <c r="G22" i="262"/>
  <c r="D21" i="264"/>
  <c r="H21" i="264"/>
  <c r="E20" i="264"/>
  <c r="F19" i="264"/>
  <c r="G18" i="264"/>
  <c r="I18" i="264" s="1"/>
  <c r="D17" i="264"/>
  <c r="E16" i="264"/>
  <c r="E50" i="264"/>
  <c r="H50" i="264" s="1"/>
  <c r="F49" i="264"/>
  <c r="I49" i="264" s="1"/>
  <c r="G48" i="264"/>
  <c r="D47" i="264"/>
  <c r="H47" i="264"/>
  <c r="E46" i="264"/>
  <c r="H46" i="264" s="1"/>
  <c r="F45" i="264"/>
  <c r="D43" i="264"/>
  <c r="H43" i="264"/>
  <c r="E42" i="264"/>
  <c r="F41" i="264"/>
  <c r="G40" i="264"/>
  <c r="D39" i="264"/>
  <c r="H39" i="264" s="1"/>
  <c r="E38" i="264"/>
  <c r="F37" i="264"/>
  <c r="G36" i="264"/>
  <c r="D35" i="264"/>
  <c r="H35" i="264" s="1"/>
  <c r="E34" i="264"/>
  <c r="F33" i="264"/>
  <c r="G32" i="264"/>
  <c r="D31" i="264"/>
  <c r="H31" i="264"/>
  <c r="E30" i="264"/>
  <c r="G28" i="264"/>
  <c r="D27" i="264"/>
  <c r="H27" i="264"/>
  <c r="E26" i="264"/>
  <c r="F25" i="264"/>
  <c r="I25" i="264" s="1"/>
  <c r="G24" i="264"/>
  <c r="D23" i="264"/>
  <c r="H23" i="264" s="1"/>
  <c r="G21" i="264"/>
  <c r="F20" i="264"/>
  <c r="I20" i="264"/>
  <c r="D19" i="264"/>
  <c r="H19" i="264" s="1"/>
  <c r="F17" i="264"/>
  <c r="D16" i="264"/>
  <c r="D22" i="264" s="1"/>
  <c r="E50" i="267"/>
  <c r="H50" i="267" s="1"/>
  <c r="H50" i="265"/>
  <c r="I46" i="265"/>
  <c r="H46" i="267"/>
  <c r="J46" i="267" s="1"/>
  <c r="H45" i="267"/>
  <c r="D51" i="267"/>
  <c r="F41" i="267"/>
  <c r="I41" i="267" s="1"/>
  <c r="I41" i="265"/>
  <c r="E38" i="267"/>
  <c r="H38" i="267" s="1"/>
  <c r="H38" i="265"/>
  <c r="I34" i="265"/>
  <c r="F25" i="267"/>
  <c r="I25" i="267"/>
  <c r="I25" i="265"/>
  <c r="J25" i="265" s="1"/>
  <c r="H23" i="267"/>
  <c r="F17" i="267"/>
  <c r="F22" i="267" s="1"/>
  <c r="I17" i="265"/>
  <c r="J17" i="265"/>
  <c r="K48" i="266"/>
  <c r="J37" i="266"/>
  <c r="K28" i="266"/>
  <c r="K26" i="266"/>
  <c r="J21" i="266"/>
  <c r="E37" i="264"/>
  <c r="H37" i="264" s="1"/>
  <c r="F36" i="264"/>
  <c r="G35" i="264"/>
  <c r="I35" i="264" s="1"/>
  <c r="D34" i="264"/>
  <c r="H34" i="264"/>
  <c r="E33" i="264"/>
  <c r="F32" i="264"/>
  <c r="G31" i="264"/>
  <c r="D30" i="264"/>
  <c r="H30" i="264" s="1"/>
  <c r="F28" i="264"/>
  <c r="I28" i="264"/>
  <c r="G27" i="264"/>
  <c r="D26" i="264"/>
  <c r="H26" i="264" s="1"/>
  <c r="E25" i="264"/>
  <c r="F24" i="264"/>
  <c r="I24" i="264"/>
  <c r="G23" i="264"/>
  <c r="F21" i="264"/>
  <c r="D20" i="264"/>
  <c r="H20" i="264"/>
  <c r="J20" i="264" s="1"/>
  <c r="K20" i="264" s="1"/>
  <c r="F18" i="264"/>
  <c r="E17" i="264"/>
  <c r="H17" i="264" s="1"/>
  <c r="G45" i="267"/>
  <c r="G51" i="265"/>
  <c r="E42" i="267"/>
  <c r="H42" i="267" s="1"/>
  <c r="H42" i="265"/>
  <c r="J42" i="265" s="1"/>
  <c r="D44" i="267"/>
  <c r="J36" i="267"/>
  <c r="F21" i="267"/>
  <c r="I21" i="267"/>
  <c r="I21" i="265"/>
  <c r="J16" i="265"/>
  <c r="D16" i="267"/>
  <c r="D22" i="265"/>
  <c r="K40" i="266"/>
  <c r="J39" i="266"/>
  <c r="K33" i="266"/>
  <c r="K24" i="266"/>
  <c r="K49" i="269"/>
  <c r="K41" i="269"/>
  <c r="I50" i="266"/>
  <c r="J50" i="266" s="1"/>
  <c r="H43" i="266"/>
  <c r="J43" i="266"/>
  <c r="I38" i="266"/>
  <c r="H23" i="266"/>
  <c r="F51" i="268"/>
  <c r="H49" i="268"/>
  <c r="J49" i="268" s="1"/>
  <c r="H49" i="270"/>
  <c r="J49" i="270"/>
  <c r="I48" i="268"/>
  <c r="I47" i="270"/>
  <c r="H45" i="268"/>
  <c r="H45" i="270"/>
  <c r="I40" i="270"/>
  <c r="F39" i="270"/>
  <c r="I39" i="270"/>
  <c r="J39" i="270" s="1"/>
  <c r="I39" i="268"/>
  <c r="J39" i="268"/>
  <c r="I38" i="270"/>
  <c r="I37" i="270"/>
  <c r="J37" i="270" s="1"/>
  <c r="E36" i="270"/>
  <c r="H36" i="268"/>
  <c r="I34" i="268"/>
  <c r="I33" i="268"/>
  <c r="I32" i="268"/>
  <c r="H30" i="268"/>
  <c r="J30" i="268"/>
  <c r="K30" i="268" s="1"/>
  <c r="H30" i="270"/>
  <c r="I28" i="270"/>
  <c r="F27" i="270"/>
  <c r="I27" i="270" s="1"/>
  <c r="I27" i="268"/>
  <c r="I26" i="270"/>
  <c r="J26" i="270"/>
  <c r="I25" i="270"/>
  <c r="G23" i="270"/>
  <c r="G29" i="270"/>
  <c r="G29" i="268"/>
  <c r="D22" i="268"/>
  <c r="E20" i="270"/>
  <c r="H20" i="268"/>
  <c r="J20" i="268" s="1"/>
  <c r="G18" i="270"/>
  <c r="I18" i="268"/>
  <c r="I22" i="268" s="1"/>
  <c r="D22" i="270"/>
  <c r="H16" i="270"/>
  <c r="K46" i="269"/>
  <c r="I45" i="269"/>
  <c r="F51" i="269"/>
  <c r="K31" i="269"/>
  <c r="K27" i="269"/>
  <c r="K26" i="269"/>
  <c r="J21" i="269"/>
  <c r="J20" i="269"/>
  <c r="G51" i="266"/>
  <c r="I17" i="266"/>
  <c r="I22" i="266" s="1"/>
  <c r="E51" i="268"/>
  <c r="I47" i="268"/>
  <c r="J47" i="268"/>
  <c r="K47" i="268" s="1"/>
  <c r="G44" i="268"/>
  <c r="F43" i="270"/>
  <c r="I43" i="270" s="1"/>
  <c r="J43" i="270" s="1"/>
  <c r="K43" i="270" s="1"/>
  <c r="I43" i="268"/>
  <c r="J43" i="268" s="1"/>
  <c r="E40" i="270"/>
  <c r="E44" i="270" s="1"/>
  <c r="H40" i="268"/>
  <c r="I38" i="268"/>
  <c r="J38" i="268" s="1"/>
  <c r="I36" i="268"/>
  <c r="H36" i="270"/>
  <c r="J36" i="270"/>
  <c r="H34" i="268"/>
  <c r="J34" i="268" s="1"/>
  <c r="H34" i="270"/>
  <c r="J34" i="270"/>
  <c r="H33" i="268"/>
  <c r="J33" i="268" s="1"/>
  <c r="H33" i="270"/>
  <c r="J33" i="270" s="1"/>
  <c r="K33" i="270" s="1"/>
  <c r="F29" i="268"/>
  <c r="E28" i="270"/>
  <c r="H28" i="270"/>
  <c r="J28" i="270" s="1"/>
  <c r="K28" i="270" s="1"/>
  <c r="H28" i="268"/>
  <c r="J28" i="268" s="1"/>
  <c r="I26" i="268"/>
  <c r="J26" i="268" s="1"/>
  <c r="K26" i="268" s="1"/>
  <c r="F23" i="270"/>
  <c r="I23" i="268"/>
  <c r="I20" i="268"/>
  <c r="H20" i="270"/>
  <c r="J20" i="270" s="1"/>
  <c r="K20" i="270" s="1"/>
  <c r="E51" i="269"/>
  <c r="K34" i="269"/>
  <c r="J33" i="269"/>
  <c r="K28" i="269"/>
  <c r="D51" i="268"/>
  <c r="F51" i="270"/>
  <c r="I40" i="268"/>
  <c r="J40" i="268" s="1"/>
  <c r="K40" i="268" s="1"/>
  <c r="H40" i="270"/>
  <c r="J40" i="270" s="1"/>
  <c r="D38" i="270"/>
  <c r="H38" i="270" s="1"/>
  <c r="D44" i="268"/>
  <c r="F31" i="270"/>
  <c r="I31" i="270" s="1"/>
  <c r="I31" i="268"/>
  <c r="J31" i="268" s="1"/>
  <c r="K31" i="268" s="1"/>
  <c r="I28" i="268"/>
  <c r="F19" i="270"/>
  <c r="I19" i="270" s="1"/>
  <c r="J19" i="270" s="1"/>
  <c r="I19" i="268"/>
  <c r="J19" i="268"/>
  <c r="H17" i="268"/>
  <c r="J17" i="268" s="1"/>
  <c r="K17" i="268" s="1"/>
  <c r="F16" i="270"/>
  <c r="F22" i="268"/>
  <c r="F52" i="268"/>
  <c r="J43" i="269"/>
  <c r="J39" i="269"/>
  <c r="K18" i="269"/>
  <c r="K50" i="270"/>
  <c r="G44" i="270"/>
  <c r="F35" i="270"/>
  <c r="I35" i="270" s="1"/>
  <c r="J35" i="270" s="1"/>
  <c r="K35" i="270" s="1"/>
  <c r="I35" i="268"/>
  <c r="E32" i="270"/>
  <c r="H32" i="270" s="1"/>
  <c r="J32" i="270" s="1"/>
  <c r="K32" i="270" s="1"/>
  <c r="H32" i="268"/>
  <c r="J32" i="268" s="1"/>
  <c r="E24" i="270"/>
  <c r="H24" i="268"/>
  <c r="J18" i="268"/>
  <c r="E16" i="270"/>
  <c r="E22" i="268"/>
  <c r="H16" i="268"/>
  <c r="K40" i="269"/>
  <c r="H45" i="269"/>
  <c r="E44" i="269"/>
  <c r="I16" i="269"/>
  <c r="J16" i="269" s="1"/>
  <c r="F47" i="273"/>
  <c r="I47" i="273" s="1"/>
  <c r="I47" i="271"/>
  <c r="G46" i="273"/>
  <c r="G51" i="271"/>
  <c r="I46" i="271"/>
  <c r="J41" i="273"/>
  <c r="E40" i="273"/>
  <c r="H40" i="273" s="1"/>
  <c r="J40" i="273" s="1"/>
  <c r="K40" i="273" s="1"/>
  <c r="H40" i="271"/>
  <c r="J40" i="271"/>
  <c r="G34" i="273"/>
  <c r="I34" i="273" s="1"/>
  <c r="I34" i="271"/>
  <c r="G30" i="273"/>
  <c r="I30" i="271"/>
  <c r="G26" i="273"/>
  <c r="G29" i="273" s="1"/>
  <c r="I26" i="271"/>
  <c r="J26" i="271"/>
  <c r="J18" i="273"/>
  <c r="K50" i="272"/>
  <c r="K43" i="272"/>
  <c r="H19" i="270"/>
  <c r="I17" i="270"/>
  <c r="G22" i="270"/>
  <c r="G29" i="269"/>
  <c r="D45" i="273"/>
  <c r="D51" i="271"/>
  <c r="F39" i="273"/>
  <c r="I39" i="273"/>
  <c r="F44" i="271"/>
  <c r="I39" i="271"/>
  <c r="G38" i="273"/>
  <c r="I38" i="273" s="1"/>
  <c r="I38" i="271"/>
  <c r="I44" i="271" s="1"/>
  <c r="G44" i="271"/>
  <c r="I30" i="273"/>
  <c r="K31" i="272"/>
  <c r="K30" i="272"/>
  <c r="G50" i="273"/>
  <c r="I50" i="271"/>
  <c r="K37" i="273"/>
  <c r="E36" i="273"/>
  <c r="H36" i="271"/>
  <c r="E32" i="273"/>
  <c r="H32" i="273" s="1"/>
  <c r="H32" i="271"/>
  <c r="E28" i="273"/>
  <c r="H28" i="273"/>
  <c r="J28" i="273"/>
  <c r="H28" i="271"/>
  <c r="E24" i="273"/>
  <c r="H24" i="273" s="1"/>
  <c r="E29" i="271"/>
  <c r="H24" i="271"/>
  <c r="D21" i="273"/>
  <c r="D22" i="273" s="1"/>
  <c r="H21" i="273"/>
  <c r="J21" i="273" s="1"/>
  <c r="D22" i="271"/>
  <c r="E20" i="273"/>
  <c r="H20" i="273" s="1"/>
  <c r="E22" i="271"/>
  <c r="H20" i="271"/>
  <c r="J20" i="271"/>
  <c r="K18" i="271"/>
  <c r="K35" i="272"/>
  <c r="K34" i="272"/>
  <c r="J23" i="272"/>
  <c r="K23" i="272" s="1"/>
  <c r="H29" i="272"/>
  <c r="D29" i="272"/>
  <c r="D52" i="272" s="1"/>
  <c r="F44" i="269"/>
  <c r="F52" i="269"/>
  <c r="E29" i="269"/>
  <c r="E52" i="269" s="1"/>
  <c r="I50" i="273"/>
  <c r="E48" i="273"/>
  <c r="H48" i="273" s="1"/>
  <c r="H48" i="271"/>
  <c r="F43" i="273"/>
  <c r="I43" i="273"/>
  <c r="I43" i="271"/>
  <c r="J43" i="271"/>
  <c r="G42" i="273"/>
  <c r="I42" i="273"/>
  <c r="I42" i="271"/>
  <c r="F35" i="273"/>
  <c r="I35" i="273" s="1"/>
  <c r="I35" i="271"/>
  <c r="J35" i="271" s="1"/>
  <c r="K35" i="271" s="1"/>
  <c r="F31" i="273"/>
  <c r="I31" i="273" s="1"/>
  <c r="J31" i="273" s="1"/>
  <c r="K31" i="273" s="1"/>
  <c r="I31" i="271"/>
  <c r="J31" i="271"/>
  <c r="J30" i="271"/>
  <c r="F27" i="273"/>
  <c r="I27" i="273" s="1"/>
  <c r="I27" i="271"/>
  <c r="J27" i="271"/>
  <c r="F23" i="273"/>
  <c r="F29" i="271"/>
  <c r="I23" i="271"/>
  <c r="F19" i="273"/>
  <c r="I19" i="273"/>
  <c r="J19" i="273" s="1"/>
  <c r="K19" i="273" s="1"/>
  <c r="I19" i="271"/>
  <c r="J19" i="271"/>
  <c r="G16" i="273"/>
  <c r="K47" i="272"/>
  <c r="E51" i="272"/>
  <c r="H46" i="272"/>
  <c r="J46" i="272" s="1"/>
  <c r="K39" i="272"/>
  <c r="E44" i="272"/>
  <c r="H38" i="272"/>
  <c r="K26" i="272"/>
  <c r="E51" i="271"/>
  <c r="D44" i="271"/>
  <c r="F44" i="273"/>
  <c r="H36" i="273"/>
  <c r="G29" i="271"/>
  <c r="G52" i="271" s="1"/>
  <c r="F22" i="271"/>
  <c r="F52" i="271"/>
  <c r="J20" i="273"/>
  <c r="F16" i="273"/>
  <c r="I16" i="271"/>
  <c r="J48" i="272"/>
  <c r="F51" i="272"/>
  <c r="I45" i="272"/>
  <c r="G44" i="272"/>
  <c r="J40" i="272"/>
  <c r="J36" i="272"/>
  <c r="K36" i="272" s="1"/>
  <c r="J32" i="272"/>
  <c r="K32" i="272" s="1"/>
  <c r="J28" i="272"/>
  <c r="H18" i="272"/>
  <c r="E50" i="273"/>
  <c r="I49" i="273"/>
  <c r="J49" i="273" s="1"/>
  <c r="E46" i="273"/>
  <c r="H46" i="273" s="1"/>
  <c r="D43" i="273"/>
  <c r="H43" i="273" s="1"/>
  <c r="J43" i="273"/>
  <c r="E42" i="273"/>
  <c r="H42" i="273" s="1"/>
  <c r="J42" i="273" s="1"/>
  <c r="D39" i="273"/>
  <c r="H39" i="273" s="1"/>
  <c r="J39" i="273" s="1"/>
  <c r="K39" i="273" s="1"/>
  <c r="E38" i="273"/>
  <c r="E44" i="273"/>
  <c r="D35" i="273"/>
  <c r="H35" i="273"/>
  <c r="J35" i="273"/>
  <c r="E34" i="273"/>
  <c r="D31" i="273"/>
  <c r="H31" i="273"/>
  <c r="E30" i="273"/>
  <c r="H30" i="273" s="1"/>
  <c r="D27" i="273"/>
  <c r="H27" i="273"/>
  <c r="J27" i="273"/>
  <c r="E26" i="273"/>
  <c r="E29" i="273" s="1"/>
  <c r="D23" i="273"/>
  <c r="K41" i="272"/>
  <c r="K37" i="272"/>
  <c r="K33" i="272"/>
  <c r="G29" i="272"/>
  <c r="G52" i="272" s="1"/>
  <c r="I24" i="272"/>
  <c r="J24" i="272"/>
  <c r="J20" i="272"/>
  <c r="F22" i="272"/>
  <c r="F52" i="272" s="1"/>
  <c r="I17" i="272"/>
  <c r="J17" i="272"/>
  <c r="J16" i="272"/>
  <c r="F45" i="273"/>
  <c r="H50" i="271"/>
  <c r="J50" i="271"/>
  <c r="H50" i="273"/>
  <c r="J50" i="273" s="1"/>
  <c r="I49" i="271"/>
  <c r="J49" i="271" s="1"/>
  <c r="K49" i="271" s="1"/>
  <c r="H46" i="271"/>
  <c r="H42" i="271"/>
  <c r="J42" i="271"/>
  <c r="K42" i="271" s="1"/>
  <c r="I41" i="271"/>
  <c r="J41" i="271"/>
  <c r="K41" i="271" s="1"/>
  <c r="I40" i="273"/>
  <c r="H38" i="271"/>
  <c r="I37" i="271"/>
  <c r="J37" i="271"/>
  <c r="K37" i="271" s="1"/>
  <c r="J30" i="273"/>
  <c r="K30" i="273" s="1"/>
  <c r="E17" i="273"/>
  <c r="E22" i="273"/>
  <c r="H17" i="271"/>
  <c r="E29" i="272"/>
  <c r="K21" i="272"/>
  <c r="I16" i="272"/>
  <c r="G22" i="272"/>
  <c r="H17" i="273"/>
  <c r="J17" i="273" s="1"/>
  <c r="I11" i="249"/>
  <c r="I12" i="249"/>
  <c r="I15" i="249" s="1"/>
  <c r="I13" i="249"/>
  <c r="I14" i="249"/>
  <c r="F15" i="249"/>
  <c r="G15" i="249"/>
  <c r="H15" i="249"/>
  <c r="I16" i="249"/>
  <c r="I17" i="249"/>
  <c r="I18" i="249"/>
  <c r="I19" i="249"/>
  <c r="E20" i="249"/>
  <c r="G20" i="249"/>
  <c r="H20" i="249"/>
  <c r="I21" i="249"/>
  <c r="I22" i="249"/>
  <c r="I23" i="249"/>
  <c r="I24" i="249"/>
  <c r="E25" i="249"/>
  <c r="F25" i="249"/>
  <c r="H25" i="249"/>
  <c r="I26" i="249"/>
  <c r="I27" i="249"/>
  <c r="I28" i="249"/>
  <c r="I29" i="249"/>
  <c r="E30" i="249"/>
  <c r="F30" i="249"/>
  <c r="G30" i="249"/>
  <c r="E31" i="249"/>
  <c r="I31" i="249" s="1"/>
  <c r="F31" i="249"/>
  <c r="G31" i="249"/>
  <c r="H31" i="249"/>
  <c r="E32" i="249"/>
  <c r="F32" i="249"/>
  <c r="G32" i="249"/>
  <c r="H32" i="249"/>
  <c r="E33" i="249"/>
  <c r="F33" i="249"/>
  <c r="G33" i="249"/>
  <c r="H33" i="249"/>
  <c r="E34" i="249"/>
  <c r="F34" i="249"/>
  <c r="G34" i="249"/>
  <c r="H34" i="249"/>
  <c r="K49" i="273"/>
  <c r="K26" i="270"/>
  <c r="K39" i="270"/>
  <c r="K37" i="270"/>
  <c r="K24" i="265"/>
  <c r="K33" i="265"/>
  <c r="K40" i="262"/>
  <c r="K42" i="262"/>
  <c r="K50" i="262"/>
  <c r="K24" i="272"/>
  <c r="K26" i="271"/>
  <c r="K31" i="265"/>
  <c r="K33" i="267"/>
  <c r="K28" i="273"/>
  <c r="K39" i="268"/>
  <c r="K38" i="262"/>
  <c r="K40" i="272"/>
  <c r="K39" i="266"/>
  <c r="K31" i="267"/>
  <c r="H16" i="264"/>
  <c r="K30" i="265"/>
  <c r="K40" i="265"/>
  <c r="J19" i="262"/>
  <c r="J23" i="262"/>
  <c r="K49" i="262"/>
  <c r="K18" i="263"/>
  <c r="K42" i="263"/>
  <c r="K50" i="263"/>
  <c r="K45" i="262"/>
  <c r="F44" i="264"/>
  <c r="I38" i="264"/>
  <c r="I48" i="264"/>
  <c r="J48" i="264" s="1"/>
  <c r="K24" i="261"/>
  <c r="K18" i="260"/>
  <c r="K32" i="261"/>
  <c r="K48" i="261"/>
  <c r="K29" i="259"/>
  <c r="K38" i="252"/>
  <c r="L38" i="252"/>
  <c r="J44" i="252"/>
  <c r="L45" i="253"/>
  <c r="L20" i="253"/>
  <c r="K20" i="253"/>
  <c r="L40" i="253"/>
  <c r="K40" i="253"/>
  <c r="K28" i="272"/>
  <c r="K48" i="272"/>
  <c r="I23" i="273"/>
  <c r="K40" i="271"/>
  <c r="K39" i="269"/>
  <c r="K42" i="265"/>
  <c r="K49" i="267"/>
  <c r="K34" i="264"/>
  <c r="K21" i="266"/>
  <c r="K37" i="266"/>
  <c r="K46" i="267"/>
  <c r="K18" i="267"/>
  <c r="K34" i="265"/>
  <c r="H23" i="273"/>
  <c r="J16" i="271"/>
  <c r="H51" i="272"/>
  <c r="K20" i="271"/>
  <c r="D44" i="273"/>
  <c r="K18" i="273"/>
  <c r="J45" i="269"/>
  <c r="K18" i="268"/>
  <c r="K34" i="270"/>
  <c r="K21" i="269"/>
  <c r="J38" i="266"/>
  <c r="I21" i="264"/>
  <c r="K17" i="265"/>
  <c r="D29" i="264"/>
  <c r="D52" i="264" s="1"/>
  <c r="I45" i="264"/>
  <c r="F51" i="264"/>
  <c r="J41" i="267"/>
  <c r="K26" i="263"/>
  <c r="K35" i="262"/>
  <c r="J35" i="264"/>
  <c r="D51" i="264"/>
  <c r="H45" i="264"/>
  <c r="J22" i="261"/>
  <c r="K16" i="261"/>
  <c r="I52" i="260"/>
  <c r="K44" i="257"/>
  <c r="K30" i="262"/>
  <c r="H41" i="264"/>
  <c r="K41" i="257"/>
  <c r="K19" i="255"/>
  <c r="J22" i="260"/>
  <c r="K17" i="253"/>
  <c r="K18" i="251"/>
  <c r="K49" i="254"/>
  <c r="I44" i="273"/>
  <c r="K30" i="271"/>
  <c r="I16" i="270"/>
  <c r="J16" i="270" s="1"/>
  <c r="D44" i="270"/>
  <c r="K33" i="268"/>
  <c r="K34" i="267"/>
  <c r="H25" i="264"/>
  <c r="J25" i="264" s="1"/>
  <c r="J16" i="268"/>
  <c r="H22" i="268"/>
  <c r="H16" i="267"/>
  <c r="I17" i="264"/>
  <c r="J17" i="264" s="1"/>
  <c r="I19" i="264"/>
  <c r="K18" i="264"/>
  <c r="K24" i="264"/>
  <c r="J18" i="265"/>
  <c r="K28" i="267"/>
  <c r="K24" i="263"/>
  <c r="K28" i="264"/>
  <c r="I40" i="264"/>
  <c r="I31" i="264"/>
  <c r="J31" i="264" s="1"/>
  <c r="I22" i="272"/>
  <c r="I29" i="272"/>
  <c r="J38" i="271"/>
  <c r="J46" i="271"/>
  <c r="F51" i="273"/>
  <c r="I45" i="273"/>
  <c r="I51" i="272"/>
  <c r="J45" i="272"/>
  <c r="F22" i="273"/>
  <c r="G22" i="273"/>
  <c r="J23" i="271"/>
  <c r="K27" i="271"/>
  <c r="K21" i="273"/>
  <c r="G44" i="273"/>
  <c r="K41" i="273"/>
  <c r="E52" i="268"/>
  <c r="K43" i="269"/>
  <c r="F29" i="270"/>
  <c r="I23" i="270"/>
  <c r="I29" i="270" s="1"/>
  <c r="K34" i="268"/>
  <c r="H24" i="270"/>
  <c r="J24" i="270" s="1"/>
  <c r="F44" i="270"/>
  <c r="J45" i="268"/>
  <c r="K49" i="268"/>
  <c r="K43" i="266"/>
  <c r="G29" i="264"/>
  <c r="I32" i="264"/>
  <c r="I36" i="264"/>
  <c r="K25" i="265"/>
  <c r="J38" i="265"/>
  <c r="J19" i="264"/>
  <c r="I33" i="264"/>
  <c r="I37" i="264"/>
  <c r="I41" i="264"/>
  <c r="J21" i="267"/>
  <c r="I24" i="267"/>
  <c r="J24" i="267"/>
  <c r="J46" i="265"/>
  <c r="J25" i="267"/>
  <c r="I45" i="267"/>
  <c r="G22" i="264"/>
  <c r="F29" i="264"/>
  <c r="I23" i="264"/>
  <c r="I27" i="264"/>
  <c r="J27" i="264" s="1"/>
  <c r="K18" i="262"/>
  <c r="K30" i="263"/>
  <c r="G51" i="264"/>
  <c r="H33" i="264"/>
  <c r="J33" i="264"/>
  <c r="J39" i="262"/>
  <c r="H44" i="262"/>
  <c r="I43" i="264"/>
  <c r="J43" i="264" s="1"/>
  <c r="K46" i="263"/>
  <c r="K34" i="262"/>
  <c r="I39" i="264"/>
  <c r="K20" i="261"/>
  <c r="K39" i="260"/>
  <c r="K22" i="259"/>
  <c r="I30" i="264"/>
  <c r="J30" i="264" s="1"/>
  <c r="I46" i="264"/>
  <c r="J46" i="264" s="1"/>
  <c r="I52" i="261"/>
  <c r="K44" i="261"/>
  <c r="K48" i="256"/>
  <c r="K47" i="252"/>
  <c r="K29" i="255"/>
  <c r="K29" i="260"/>
  <c r="K36" i="253"/>
  <c r="J44" i="260"/>
  <c r="K50" i="273"/>
  <c r="K40" i="270"/>
  <c r="K28" i="268"/>
  <c r="K36" i="270"/>
  <c r="K20" i="269"/>
  <c r="J23" i="266"/>
  <c r="K36" i="267"/>
  <c r="J39" i="264"/>
  <c r="K30" i="267"/>
  <c r="J23" i="263"/>
  <c r="I29" i="263"/>
  <c r="K50" i="271"/>
  <c r="K17" i="272"/>
  <c r="J38" i="272"/>
  <c r="K31" i="271"/>
  <c r="K43" i="271"/>
  <c r="H44" i="268"/>
  <c r="I18" i="270"/>
  <c r="J23" i="268"/>
  <c r="K20" i="268"/>
  <c r="K49" i="270"/>
  <c r="H22" i="271"/>
  <c r="K16" i="272"/>
  <c r="K20" i="272"/>
  <c r="K27" i="273"/>
  <c r="K35" i="273"/>
  <c r="K43" i="273"/>
  <c r="K20" i="273"/>
  <c r="K19" i="271"/>
  <c r="J24" i="271"/>
  <c r="H29" i="271"/>
  <c r="H45" i="273"/>
  <c r="D51" i="273"/>
  <c r="H38" i="273"/>
  <c r="K19" i="268"/>
  <c r="K33" i="269"/>
  <c r="I44" i="268"/>
  <c r="D52" i="268"/>
  <c r="J36" i="268"/>
  <c r="K50" i="266"/>
  <c r="J17" i="266"/>
  <c r="K16" i="265"/>
  <c r="I51" i="268"/>
  <c r="J45" i="267"/>
  <c r="E44" i="264"/>
  <c r="J47" i="264"/>
  <c r="E22" i="264"/>
  <c r="E52" i="264" s="1"/>
  <c r="K43" i="268"/>
  <c r="K45" i="266"/>
  <c r="I38" i="267"/>
  <c r="I16" i="264"/>
  <c r="F22" i="264"/>
  <c r="F52" i="264" s="1"/>
  <c r="H22" i="262"/>
  <c r="J20" i="267"/>
  <c r="J26" i="265"/>
  <c r="J16" i="263"/>
  <c r="H22" i="263"/>
  <c r="H38" i="264"/>
  <c r="D44" i="264"/>
  <c r="K43" i="262"/>
  <c r="J45" i="265"/>
  <c r="H36" i="264"/>
  <c r="J36" i="264" s="1"/>
  <c r="H51" i="262"/>
  <c r="J17" i="262"/>
  <c r="H32" i="264"/>
  <c r="J32" i="264"/>
  <c r="I44" i="262"/>
  <c r="E51" i="264"/>
  <c r="I50" i="264"/>
  <c r="J50" i="264"/>
  <c r="K51" i="260"/>
  <c r="I26" i="264"/>
  <c r="G44" i="264"/>
  <c r="J40" i="264"/>
  <c r="H42" i="264"/>
  <c r="J42" i="264" s="1"/>
  <c r="K28" i="261"/>
  <c r="K26" i="254"/>
  <c r="K41" i="253"/>
  <c r="L41" i="253"/>
  <c r="K23" i="251"/>
  <c r="J29" i="251"/>
  <c r="K39" i="250"/>
  <c r="K16" i="252"/>
  <c r="J22" i="252"/>
  <c r="J51" i="252"/>
  <c r="K45" i="254"/>
  <c r="L16" i="253"/>
  <c r="K16" i="253"/>
  <c r="K51" i="259"/>
  <c r="F35" i="249"/>
  <c r="H133" i="236"/>
  <c r="G133" i="236"/>
  <c r="F133" i="236"/>
  <c r="E133" i="236"/>
  <c r="J132" i="236"/>
  <c r="I132" i="236"/>
  <c r="K132" i="236" s="1"/>
  <c r="J131" i="236"/>
  <c r="I131" i="236"/>
  <c r="K131" i="236" s="1"/>
  <c r="J130" i="236"/>
  <c r="I130" i="236"/>
  <c r="K130" i="236"/>
  <c r="J129" i="236"/>
  <c r="I129" i="236"/>
  <c r="J128" i="236"/>
  <c r="I128" i="236"/>
  <c r="K128" i="236" s="1"/>
  <c r="L128" i="236" s="1"/>
  <c r="J127" i="236"/>
  <c r="I127" i="236"/>
  <c r="J126" i="236"/>
  <c r="I126" i="236"/>
  <c r="J125" i="236"/>
  <c r="K125" i="236"/>
  <c r="I125" i="236"/>
  <c r="J124" i="236"/>
  <c r="I124" i="236"/>
  <c r="K124" i="236"/>
  <c r="L124" i="236" s="1"/>
  <c r="J123" i="236"/>
  <c r="I123" i="236"/>
  <c r="K123" i="236"/>
  <c r="J122" i="236"/>
  <c r="I122" i="236"/>
  <c r="K122" i="236"/>
  <c r="J121" i="236"/>
  <c r="I121" i="236"/>
  <c r="H117" i="236"/>
  <c r="G117" i="236"/>
  <c r="F117" i="236"/>
  <c r="E117" i="236"/>
  <c r="J116" i="236"/>
  <c r="I116" i="236"/>
  <c r="K116" i="236"/>
  <c r="J115" i="236"/>
  <c r="I115" i="236"/>
  <c r="K115" i="236"/>
  <c r="J114" i="236"/>
  <c r="I114" i="236"/>
  <c r="J113" i="236"/>
  <c r="I113" i="236"/>
  <c r="K113" i="236"/>
  <c r="J112" i="236"/>
  <c r="I112" i="236"/>
  <c r="J111" i="236"/>
  <c r="I111" i="236"/>
  <c r="J110" i="236"/>
  <c r="I110" i="236"/>
  <c r="K110" i="236" s="1"/>
  <c r="J109" i="236"/>
  <c r="I109" i="236"/>
  <c r="J108" i="236"/>
  <c r="I108" i="236"/>
  <c r="K108" i="236" s="1"/>
  <c r="J107" i="236"/>
  <c r="I107" i="236"/>
  <c r="K107" i="236" s="1"/>
  <c r="J106" i="236"/>
  <c r="I106" i="236"/>
  <c r="J105" i="236"/>
  <c r="I105" i="236"/>
  <c r="H101" i="236"/>
  <c r="G101" i="236"/>
  <c r="F101" i="236"/>
  <c r="E101" i="236"/>
  <c r="J100" i="236"/>
  <c r="I100" i="236"/>
  <c r="J99" i="236"/>
  <c r="K99" i="236" s="1"/>
  <c r="I99" i="236"/>
  <c r="K98" i="236"/>
  <c r="L98" i="236"/>
  <c r="J98" i="236"/>
  <c r="I98" i="236"/>
  <c r="J97" i="236"/>
  <c r="I97" i="236"/>
  <c r="K97" i="236" s="1"/>
  <c r="J96" i="236"/>
  <c r="I96" i="236"/>
  <c r="K96" i="236"/>
  <c r="J95" i="236"/>
  <c r="I95" i="236"/>
  <c r="J94" i="236"/>
  <c r="K94" i="236"/>
  <c r="I94" i="236"/>
  <c r="J93" i="236"/>
  <c r="I93" i="236"/>
  <c r="J92" i="236"/>
  <c r="I92" i="236"/>
  <c r="J91" i="236"/>
  <c r="I91" i="236"/>
  <c r="K91" i="236" s="1"/>
  <c r="J90" i="236"/>
  <c r="I90" i="236"/>
  <c r="K90" i="236"/>
  <c r="L90" i="236"/>
  <c r="J89" i="236"/>
  <c r="I89" i="236"/>
  <c r="K89" i="236"/>
  <c r="H85" i="236"/>
  <c r="G85" i="236"/>
  <c r="F85" i="236"/>
  <c r="E85" i="236"/>
  <c r="J84" i="236"/>
  <c r="I84" i="236"/>
  <c r="J83" i="236"/>
  <c r="I83" i="236"/>
  <c r="K83" i="236" s="1"/>
  <c r="J82" i="236"/>
  <c r="I82" i="236"/>
  <c r="J81" i="236"/>
  <c r="I81" i="236"/>
  <c r="J80" i="236"/>
  <c r="I80" i="236"/>
  <c r="K80" i="236" s="1"/>
  <c r="K79" i="236"/>
  <c r="L79" i="236" s="1"/>
  <c r="J79" i="236"/>
  <c r="I79" i="236"/>
  <c r="J78" i="236"/>
  <c r="I78" i="236"/>
  <c r="K78" i="236" s="1"/>
  <c r="J77" i="236"/>
  <c r="I77" i="236"/>
  <c r="K77" i="236" s="1"/>
  <c r="J76" i="236"/>
  <c r="I76" i="236"/>
  <c r="J75" i="236"/>
  <c r="I75" i="236"/>
  <c r="J74" i="236"/>
  <c r="I74" i="236"/>
  <c r="J73" i="236"/>
  <c r="I73" i="236"/>
  <c r="J69" i="236"/>
  <c r="B69" i="236"/>
  <c r="J43" i="236"/>
  <c r="B43" i="236"/>
  <c r="H133" i="235"/>
  <c r="G133" i="235"/>
  <c r="F133" i="235"/>
  <c r="E133" i="235"/>
  <c r="K132" i="235"/>
  <c r="J132" i="235"/>
  <c r="I132" i="235"/>
  <c r="J131" i="235"/>
  <c r="I131" i="235"/>
  <c r="K131" i="235" s="1"/>
  <c r="J130" i="235"/>
  <c r="I130" i="235"/>
  <c r="K130" i="235"/>
  <c r="J129" i="235"/>
  <c r="I129" i="235"/>
  <c r="K129" i="235"/>
  <c r="J128" i="235"/>
  <c r="K128" i="235" s="1"/>
  <c r="I128" i="235"/>
  <c r="J127" i="235"/>
  <c r="K127" i="235"/>
  <c r="I127" i="235"/>
  <c r="J126" i="235"/>
  <c r="I126" i="235"/>
  <c r="J125" i="235"/>
  <c r="I125" i="235"/>
  <c r="J124" i="235"/>
  <c r="I124" i="235"/>
  <c r="K124" i="235"/>
  <c r="J123" i="235"/>
  <c r="I123" i="235"/>
  <c r="K123" i="235"/>
  <c r="J122" i="235"/>
  <c r="I122" i="235"/>
  <c r="J121" i="235"/>
  <c r="I121" i="235"/>
  <c r="H117" i="235"/>
  <c r="G117" i="235"/>
  <c r="F117" i="235"/>
  <c r="E117" i="235"/>
  <c r="J116" i="235"/>
  <c r="I116" i="235"/>
  <c r="K116" i="235" s="1"/>
  <c r="J115" i="235"/>
  <c r="I115" i="235"/>
  <c r="K115" i="235" s="1"/>
  <c r="J114" i="235"/>
  <c r="I114" i="235"/>
  <c r="K114" i="235" s="1"/>
  <c r="J113" i="235"/>
  <c r="I113" i="235"/>
  <c r="K113" i="235"/>
  <c r="J112" i="235"/>
  <c r="I112" i="235"/>
  <c r="K112" i="235"/>
  <c r="L112" i="235"/>
  <c r="J111" i="235"/>
  <c r="I111" i="235"/>
  <c r="J110" i="235"/>
  <c r="I110" i="235"/>
  <c r="J109" i="235"/>
  <c r="I109" i="235"/>
  <c r="K109" i="235" s="1"/>
  <c r="K108" i="235"/>
  <c r="J108" i="235"/>
  <c r="I108" i="235"/>
  <c r="J107" i="235"/>
  <c r="I107" i="235"/>
  <c r="K107" i="235" s="1"/>
  <c r="J106" i="235"/>
  <c r="I106" i="235"/>
  <c r="K106" i="235"/>
  <c r="J105" i="235"/>
  <c r="I105" i="235"/>
  <c r="H101" i="235"/>
  <c r="G101" i="235"/>
  <c r="F101" i="235"/>
  <c r="E101" i="235"/>
  <c r="J100" i="235"/>
  <c r="I100" i="235"/>
  <c r="J99" i="235"/>
  <c r="I99" i="235"/>
  <c r="J98" i="235"/>
  <c r="K98" i="235" s="1"/>
  <c r="I98" i="235"/>
  <c r="J97" i="235"/>
  <c r="I97" i="235"/>
  <c r="K97" i="235"/>
  <c r="J96" i="235"/>
  <c r="I96" i="235"/>
  <c r="K96" i="235"/>
  <c r="J95" i="235"/>
  <c r="I95" i="235"/>
  <c r="J94" i="235"/>
  <c r="I94" i="235"/>
  <c r="K94" i="235"/>
  <c r="J93" i="235"/>
  <c r="I93" i="235"/>
  <c r="K93" i="235"/>
  <c r="J92" i="235"/>
  <c r="I92" i="235"/>
  <c r="K92" i="235" s="1"/>
  <c r="L92" i="235" s="1"/>
  <c r="K91" i="235"/>
  <c r="J91" i="235"/>
  <c r="I91" i="235"/>
  <c r="J90" i="235"/>
  <c r="I90" i="235"/>
  <c r="J89" i="235"/>
  <c r="I89" i="235"/>
  <c r="K89" i="235"/>
  <c r="H85" i="235"/>
  <c r="G85" i="235"/>
  <c r="F85" i="235"/>
  <c r="E85" i="235"/>
  <c r="J84" i="235"/>
  <c r="I84" i="235"/>
  <c r="K84" i="235"/>
  <c r="J83" i="235"/>
  <c r="I83" i="235"/>
  <c r="J82" i="235"/>
  <c r="I82" i="235"/>
  <c r="K81" i="235"/>
  <c r="L81" i="235" s="1"/>
  <c r="J81" i="235"/>
  <c r="I81" i="235"/>
  <c r="J80" i="235"/>
  <c r="K80" i="235" s="1"/>
  <c r="I80" i="235"/>
  <c r="J79" i="235"/>
  <c r="I79" i="235"/>
  <c r="J78" i="235"/>
  <c r="I78" i="235"/>
  <c r="J77" i="235"/>
  <c r="K77" i="235" s="1"/>
  <c r="L77" i="235" s="1"/>
  <c r="I77" i="235"/>
  <c r="J76" i="235"/>
  <c r="I76" i="235"/>
  <c r="K76" i="235" s="1"/>
  <c r="L76" i="235" s="1"/>
  <c r="J75" i="235"/>
  <c r="I75" i="235"/>
  <c r="K75" i="235" s="1"/>
  <c r="L75" i="235" s="1"/>
  <c r="J74" i="235"/>
  <c r="I74" i="235"/>
  <c r="J73" i="235"/>
  <c r="I73" i="235"/>
  <c r="J69" i="235"/>
  <c r="B69" i="235"/>
  <c r="J43" i="235"/>
  <c r="B43" i="235"/>
  <c r="H133" i="234"/>
  <c r="G133" i="234"/>
  <c r="F133" i="234"/>
  <c r="E133" i="234"/>
  <c r="J132" i="234"/>
  <c r="I132" i="234"/>
  <c r="K132" i="234" s="1"/>
  <c r="J131" i="234"/>
  <c r="I131" i="234"/>
  <c r="J130" i="234"/>
  <c r="I130" i="234"/>
  <c r="K130" i="234"/>
  <c r="J129" i="234"/>
  <c r="I129" i="234"/>
  <c r="K129" i="234"/>
  <c r="J128" i="234"/>
  <c r="I128" i="234"/>
  <c r="J127" i="234"/>
  <c r="I127" i="234"/>
  <c r="K127" i="234"/>
  <c r="J126" i="234"/>
  <c r="I126" i="234"/>
  <c r="J125" i="234"/>
  <c r="I125" i="234"/>
  <c r="J124" i="234"/>
  <c r="I124" i="234"/>
  <c r="K124" i="234" s="1"/>
  <c r="K123" i="234"/>
  <c r="J123" i="234"/>
  <c r="I123" i="234"/>
  <c r="J122" i="234"/>
  <c r="I122" i="234"/>
  <c r="K122" i="234" s="1"/>
  <c r="J121" i="234"/>
  <c r="I121" i="234"/>
  <c r="H117" i="234"/>
  <c r="G117" i="234"/>
  <c r="F117" i="234"/>
  <c r="E117" i="234"/>
  <c r="J116" i="234"/>
  <c r="I116" i="234"/>
  <c r="K116" i="234"/>
  <c r="J115" i="234"/>
  <c r="K115" i="234"/>
  <c r="I115" i="234"/>
  <c r="J114" i="234"/>
  <c r="I114" i="234"/>
  <c r="J113" i="234"/>
  <c r="I113" i="234"/>
  <c r="J112" i="234"/>
  <c r="K112" i="234" s="1"/>
  <c r="I112" i="234"/>
  <c r="J111" i="234"/>
  <c r="I111" i="234"/>
  <c r="J110" i="234"/>
  <c r="I110" i="234"/>
  <c r="K110" i="234" s="1"/>
  <c r="J109" i="234"/>
  <c r="I109" i="234"/>
  <c r="K109" i="234" s="1"/>
  <c r="L109" i="234" s="1"/>
  <c r="J108" i="234"/>
  <c r="K108" i="234"/>
  <c r="I108" i="234"/>
  <c r="J107" i="234"/>
  <c r="I107" i="234"/>
  <c r="K107" i="234" s="1"/>
  <c r="J106" i="234"/>
  <c r="I106" i="234"/>
  <c r="J105" i="234"/>
  <c r="I105" i="234"/>
  <c r="H101" i="234"/>
  <c r="G101" i="234"/>
  <c r="F101" i="234"/>
  <c r="E101" i="234"/>
  <c r="J100" i="234"/>
  <c r="K100" i="234" s="1"/>
  <c r="I100" i="234"/>
  <c r="J99" i="234"/>
  <c r="I99" i="234"/>
  <c r="J98" i="234"/>
  <c r="I98" i="234"/>
  <c r="J97" i="234"/>
  <c r="I97" i="234"/>
  <c r="K97" i="234" s="1"/>
  <c r="L97" i="234" s="1"/>
  <c r="J96" i="234"/>
  <c r="I96" i="234"/>
  <c r="K96" i="234"/>
  <c r="J95" i="234"/>
  <c r="K95" i="234" s="1"/>
  <c r="I95" i="234"/>
  <c r="J94" i="234"/>
  <c r="I94" i="234"/>
  <c r="J93" i="234"/>
  <c r="I93" i="234"/>
  <c r="K93" i="234" s="1"/>
  <c r="J92" i="234"/>
  <c r="I92" i="234"/>
  <c r="K92" i="234" s="1"/>
  <c r="J91" i="234"/>
  <c r="I91" i="234"/>
  <c r="J90" i="234"/>
  <c r="I90" i="234"/>
  <c r="J89" i="234"/>
  <c r="I89" i="234"/>
  <c r="H85" i="234"/>
  <c r="G85" i="234"/>
  <c r="F85" i="234"/>
  <c r="E85" i="234"/>
  <c r="J84" i="234"/>
  <c r="I84" i="234"/>
  <c r="J83" i="234"/>
  <c r="I83" i="234"/>
  <c r="J82" i="234"/>
  <c r="I82" i="234"/>
  <c r="J81" i="234"/>
  <c r="I81" i="234"/>
  <c r="J80" i="234"/>
  <c r="I80" i="234"/>
  <c r="J79" i="234"/>
  <c r="I79" i="234"/>
  <c r="J78" i="234"/>
  <c r="I78" i="234"/>
  <c r="J77" i="234"/>
  <c r="I77" i="234"/>
  <c r="J76" i="234"/>
  <c r="I76" i="234"/>
  <c r="J75" i="234"/>
  <c r="I75" i="234"/>
  <c r="J74" i="234"/>
  <c r="I74" i="234"/>
  <c r="J73" i="234"/>
  <c r="I73" i="234"/>
  <c r="J69" i="234"/>
  <c r="B69" i="234"/>
  <c r="J43" i="234"/>
  <c r="B43" i="234"/>
  <c r="H133" i="233"/>
  <c r="G133" i="233"/>
  <c r="F133" i="233"/>
  <c r="E133" i="233"/>
  <c r="J132" i="233"/>
  <c r="I132" i="233"/>
  <c r="K132" i="233" s="1"/>
  <c r="L132" i="233" s="1"/>
  <c r="J131" i="233"/>
  <c r="I131" i="233"/>
  <c r="J130" i="233"/>
  <c r="I130" i="233"/>
  <c r="K130" i="233"/>
  <c r="J129" i="233"/>
  <c r="I129" i="233"/>
  <c r="K129" i="233" s="1"/>
  <c r="J128" i="233"/>
  <c r="I128" i="233"/>
  <c r="K128" i="233" s="1"/>
  <c r="J127" i="233"/>
  <c r="I127" i="233"/>
  <c r="K127" i="233" s="1"/>
  <c r="L127" i="233" s="1"/>
  <c r="J126" i="233"/>
  <c r="I126" i="233"/>
  <c r="J125" i="233"/>
  <c r="I125" i="233"/>
  <c r="J124" i="233"/>
  <c r="I124" i="233"/>
  <c r="K124" i="233" s="1"/>
  <c r="J123" i="233"/>
  <c r="K123" i="233" s="1"/>
  <c r="I123" i="233"/>
  <c r="J122" i="233"/>
  <c r="I122" i="233"/>
  <c r="K122" i="233" s="1"/>
  <c r="J121" i="233"/>
  <c r="I121" i="233"/>
  <c r="H117" i="233"/>
  <c r="G117" i="233"/>
  <c r="F117" i="233"/>
  <c r="E117" i="233"/>
  <c r="J116" i="233"/>
  <c r="I116" i="233"/>
  <c r="K116" i="233" s="1"/>
  <c r="L116" i="233" s="1"/>
  <c r="J115" i="233"/>
  <c r="I115" i="233"/>
  <c r="K115" i="233"/>
  <c r="J114" i="233"/>
  <c r="I114" i="233"/>
  <c r="K114" i="233" s="1"/>
  <c r="J113" i="233"/>
  <c r="K113" i="233" s="1"/>
  <c r="L113" i="233" s="1"/>
  <c r="I113" i="233"/>
  <c r="J112" i="233"/>
  <c r="K112" i="233"/>
  <c r="I112" i="233"/>
  <c r="J111" i="233"/>
  <c r="I111" i="233"/>
  <c r="J110" i="233"/>
  <c r="I110" i="233"/>
  <c r="J109" i="233"/>
  <c r="I109" i="233"/>
  <c r="K109" i="233"/>
  <c r="K108" i="233"/>
  <c r="J108" i="233"/>
  <c r="I108" i="233"/>
  <c r="J107" i="233"/>
  <c r="I107" i="233"/>
  <c r="K107" i="233" s="1"/>
  <c r="J106" i="233"/>
  <c r="I106" i="233"/>
  <c r="K106" i="233" s="1"/>
  <c r="L106" i="233" s="1"/>
  <c r="J105" i="233"/>
  <c r="I105" i="233"/>
  <c r="K105" i="233"/>
  <c r="H101" i="233"/>
  <c r="G101" i="233"/>
  <c r="F101" i="233"/>
  <c r="E101" i="233"/>
  <c r="J100" i="233"/>
  <c r="I100" i="233"/>
  <c r="J99" i="233"/>
  <c r="I99" i="233"/>
  <c r="J98" i="233"/>
  <c r="I98" i="233"/>
  <c r="J97" i="233"/>
  <c r="I97" i="233"/>
  <c r="K97" i="233" s="1"/>
  <c r="L97" i="233" s="1"/>
  <c r="J96" i="233"/>
  <c r="I96" i="233"/>
  <c r="K96" i="233"/>
  <c r="J95" i="233"/>
  <c r="K95" i="233" s="1"/>
  <c r="I95" i="233"/>
  <c r="J94" i="233"/>
  <c r="K94" i="233" s="1"/>
  <c r="L94" i="233" s="1"/>
  <c r="I94" i="233"/>
  <c r="J93" i="233"/>
  <c r="K93" i="233"/>
  <c r="L93" i="233" s="1"/>
  <c r="I93" i="233"/>
  <c r="J92" i="233"/>
  <c r="I92" i="233"/>
  <c r="J91" i="233"/>
  <c r="I91" i="233"/>
  <c r="J90" i="233"/>
  <c r="I90" i="233"/>
  <c r="K90" i="233" s="1"/>
  <c r="L90" i="233" s="1"/>
  <c r="J89" i="233"/>
  <c r="I89" i="233"/>
  <c r="K89" i="233" s="1"/>
  <c r="L89" i="233" s="1"/>
  <c r="H85" i="233"/>
  <c r="G85" i="233"/>
  <c r="F85" i="233"/>
  <c r="E85" i="233"/>
  <c r="J84" i="233"/>
  <c r="I84" i="233"/>
  <c r="K84" i="233"/>
  <c r="J83" i="233"/>
  <c r="I83" i="233"/>
  <c r="J82" i="233"/>
  <c r="I82" i="233"/>
  <c r="K82" i="233" s="1"/>
  <c r="L82" i="233" s="1"/>
  <c r="J81" i="233"/>
  <c r="I81" i="233"/>
  <c r="J80" i="233"/>
  <c r="I80" i="233"/>
  <c r="J79" i="233"/>
  <c r="K79" i="233" s="1"/>
  <c r="I79" i="233"/>
  <c r="K78" i="233"/>
  <c r="J78" i="233"/>
  <c r="I78" i="233"/>
  <c r="J77" i="233"/>
  <c r="I77" i="233"/>
  <c r="K77" i="233" s="1"/>
  <c r="L77" i="233" s="1"/>
  <c r="J76" i="233"/>
  <c r="I76" i="233"/>
  <c r="K76" i="233"/>
  <c r="J75" i="233"/>
  <c r="K75" i="233" s="1"/>
  <c r="L75" i="233" s="1"/>
  <c r="I75" i="233"/>
  <c r="J74" i="233"/>
  <c r="I74" i="233"/>
  <c r="K74" i="233" s="1"/>
  <c r="L74" i="233" s="1"/>
  <c r="J73" i="233"/>
  <c r="J85" i="233" s="1"/>
  <c r="I73" i="233"/>
  <c r="J69" i="233"/>
  <c r="B69" i="233"/>
  <c r="J43" i="233"/>
  <c r="B43" i="233"/>
  <c r="H133" i="232"/>
  <c r="G133" i="232"/>
  <c r="F133" i="232"/>
  <c r="E133" i="232"/>
  <c r="J132" i="232"/>
  <c r="I132" i="232"/>
  <c r="K132" i="232" s="1"/>
  <c r="J131" i="232"/>
  <c r="I131" i="232"/>
  <c r="K131" i="232"/>
  <c r="J130" i="232"/>
  <c r="I130" i="232"/>
  <c r="J129" i="232"/>
  <c r="K129" i="232"/>
  <c r="I129" i="232"/>
  <c r="J128" i="232"/>
  <c r="I128" i="232"/>
  <c r="K128" i="232" s="1"/>
  <c r="L128" i="232" s="1"/>
  <c r="J127" i="232"/>
  <c r="K127" i="232" s="1"/>
  <c r="L127" i="232" s="1"/>
  <c r="I127" i="232"/>
  <c r="J126" i="232"/>
  <c r="I126" i="232"/>
  <c r="K126" i="232" s="1"/>
  <c r="L126" i="232" s="1"/>
  <c r="J125" i="232"/>
  <c r="I125" i="232"/>
  <c r="J124" i="232"/>
  <c r="I124" i="232"/>
  <c r="K124" i="232"/>
  <c r="J123" i="232"/>
  <c r="I123" i="232"/>
  <c r="J122" i="232"/>
  <c r="I122" i="232"/>
  <c r="K122" i="232" s="1"/>
  <c r="L122" i="232" s="1"/>
  <c r="J121" i="232"/>
  <c r="I121" i="232"/>
  <c r="H117" i="232"/>
  <c r="G117" i="232"/>
  <c r="F117" i="232"/>
  <c r="E117" i="232"/>
  <c r="J116" i="232"/>
  <c r="I116" i="232"/>
  <c r="J115" i="232"/>
  <c r="I115" i="232"/>
  <c r="K115" i="232"/>
  <c r="L115" i="232" s="1"/>
  <c r="J114" i="232"/>
  <c r="I114" i="232"/>
  <c r="J113" i="232"/>
  <c r="K113" i="232" s="1"/>
  <c r="I113" i="232"/>
  <c r="J112" i="232"/>
  <c r="I112" i="232"/>
  <c r="J111" i="232"/>
  <c r="I111" i="232"/>
  <c r="J110" i="232"/>
  <c r="K110" i="232"/>
  <c r="I110" i="232"/>
  <c r="J109" i="232"/>
  <c r="I109" i="232"/>
  <c r="K109" i="232" s="1"/>
  <c r="L109" i="232" s="1"/>
  <c r="J108" i="232"/>
  <c r="K108" i="232" s="1"/>
  <c r="L108" i="232" s="1"/>
  <c r="I108" i="232"/>
  <c r="J107" i="232"/>
  <c r="I107" i="232"/>
  <c r="J106" i="232"/>
  <c r="I106" i="232"/>
  <c r="K106" i="232" s="1"/>
  <c r="L106" i="232" s="1"/>
  <c r="J105" i="232"/>
  <c r="K105" i="232" s="1"/>
  <c r="I105" i="232"/>
  <c r="H101" i="232"/>
  <c r="G101" i="232"/>
  <c r="F101" i="232"/>
  <c r="E101" i="232"/>
  <c r="J100" i="232"/>
  <c r="I100" i="232"/>
  <c r="K100" i="232" s="1"/>
  <c r="J99" i="232"/>
  <c r="K99" i="232" s="1"/>
  <c r="I99" i="232"/>
  <c r="J98" i="232"/>
  <c r="I98" i="232"/>
  <c r="K98" i="232" s="1"/>
  <c r="J97" i="232"/>
  <c r="I97" i="232"/>
  <c r="K97" i="232" s="1"/>
  <c r="L97" i="232" s="1"/>
  <c r="J96" i="232"/>
  <c r="I96" i="232"/>
  <c r="J95" i="232"/>
  <c r="I95" i="232"/>
  <c r="J94" i="232"/>
  <c r="I94" i="232"/>
  <c r="K94" i="232"/>
  <c r="J93" i="232"/>
  <c r="I93" i="232"/>
  <c r="J92" i="232"/>
  <c r="I92" i="232"/>
  <c r="K91" i="232"/>
  <c r="J91" i="232"/>
  <c r="I91" i="232"/>
  <c r="J90" i="232"/>
  <c r="K90" i="232" s="1"/>
  <c r="I90" i="232"/>
  <c r="J89" i="232"/>
  <c r="I89" i="232"/>
  <c r="H85" i="232"/>
  <c r="G85" i="232"/>
  <c r="F85" i="232"/>
  <c r="E85" i="232"/>
  <c r="J84" i="232"/>
  <c r="I84" i="232"/>
  <c r="K84" i="232" s="1"/>
  <c r="J83" i="232"/>
  <c r="I83" i="232"/>
  <c r="K83" i="232" s="1"/>
  <c r="J82" i="232"/>
  <c r="I82" i="232"/>
  <c r="K82" i="232" s="1"/>
  <c r="L82" i="232" s="1"/>
  <c r="J81" i="232"/>
  <c r="I81" i="232"/>
  <c r="K81" i="232"/>
  <c r="L81" i="232" s="1"/>
  <c r="J80" i="232"/>
  <c r="I80" i="232"/>
  <c r="K80" i="232" s="1"/>
  <c r="L80" i="232" s="1"/>
  <c r="K79" i="232"/>
  <c r="J79" i="232"/>
  <c r="I79" i="232"/>
  <c r="J78" i="232"/>
  <c r="I78" i="232"/>
  <c r="K78" i="232" s="1"/>
  <c r="L78" i="232" s="1"/>
  <c r="J77" i="232"/>
  <c r="I77" i="232"/>
  <c r="J76" i="232"/>
  <c r="I76" i="232"/>
  <c r="J75" i="232"/>
  <c r="I75" i="232"/>
  <c r="K75" i="232" s="1"/>
  <c r="L75" i="232" s="1"/>
  <c r="J74" i="232"/>
  <c r="I74" i="232"/>
  <c r="J73" i="232"/>
  <c r="I73" i="232"/>
  <c r="J69" i="232"/>
  <c r="B69" i="232"/>
  <c r="J43" i="232"/>
  <c r="B43" i="232"/>
  <c r="H133" i="231"/>
  <c r="G133" i="231"/>
  <c r="F133" i="231"/>
  <c r="E133" i="231"/>
  <c r="J132" i="231"/>
  <c r="I132" i="231"/>
  <c r="K132" i="231" s="1"/>
  <c r="J131" i="231"/>
  <c r="I131" i="231"/>
  <c r="J130" i="231"/>
  <c r="I130" i="231"/>
  <c r="J129" i="231"/>
  <c r="K129" i="231" s="1"/>
  <c r="I129" i="231"/>
  <c r="J128" i="231"/>
  <c r="I128" i="231"/>
  <c r="J127" i="231"/>
  <c r="I127" i="231"/>
  <c r="K127" i="231"/>
  <c r="J126" i="231"/>
  <c r="K126" i="231" s="1"/>
  <c r="K133" i="231" s="1"/>
  <c r="I126" i="231"/>
  <c r="J125" i="231"/>
  <c r="K125" i="231" s="1"/>
  <c r="L125" i="231" s="1"/>
  <c r="I125" i="231"/>
  <c r="J124" i="231"/>
  <c r="K124" i="231"/>
  <c r="I124" i="231"/>
  <c r="J123" i="231"/>
  <c r="I123" i="231"/>
  <c r="J122" i="231"/>
  <c r="I122" i="231"/>
  <c r="J121" i="231"/>
  <c r="I121" i="231"/>
  <c r="H117" i="231"/>
  <c r="G117" i="231"/>
  <c r="F117" i="231"/>
  <c r="E117" i="231"/>
  <c r="J116" i="231"/>
  <c r="I116" i="231"/>
  <c r="K116" i="231" s="1"/>
  <c r="J115" i="231"/>
  <c r="I115" i="231"/>
  <c r="K115" i="231" s="1"/>
  <c r="L115" i="231" s="1"/>
  <c r="J114" i="231"/>
  <c r="I114" i="231"/>
  <c r="K114" i="231" s="1"/>
  <c r="J113" i="231"/>
  <c r="I113" i="231"/>
  <c r="K113" i="231" s="1"/>
  <c r="L113" i="231" s="1"/>
  <c r="J112" i="231"/>
  <c r="K112" i="231" s="1"/>
  <c r="L112" i="231" s="1"/>
  <c r="I112" i="231"/>
  <c r="J111" i="231"/>
  <c r="I111" i="231"/>
  <c r="J110" i="231"/>
  <c r="I110" i="231"/>
  <c r="K110" i="231" s="1"/>
  <c r="J109" i="231"/>
  <c r="I109" i="231"/>
  <c r="J108" i="231"/>
  <c r="K108" i="231" s="1"/>
  <c r="L108" i="231" s="1"/>
  <c r="I108" i="231"/>
  <c r="J107" i="231"/>
  <c r="J117" i="231" s="1"/>
  <c r="I107" i="231"/>
  <c r="K107" i="231" s="1"/>
  <c r="L107" i="231" s="1"/>
  <c r="J106" i="231"/>
  <c r="I106" i="231"/>
  <c r="K106" i="231" s="1"/>
  <c r="L106" i="231" s="1"/>
  <c r="J105" i="231"/>
  <c r="I105" i="231"/>
  <c r="H101" i="231"/>
  <c r="G101" i="231"/>
  <c r="F101" i="231"/>
  <c r="E101" i="231"/>
  <c r="J100" i="231"/>
  <c r="I100" i="231"/>
  <c r="J99" i="231"/>
  <c r="I99" i="231"/>
  <c r="K99" i="231" s="1"/>
  <c r="L99" i="231" s="1"/>
  <c r="J98" i="231"/>
  <c r="I98" i="231"/>
  <c r="K98" i="231"/>
  <c r="J97" i="231"/>
  <c r="K97" i="231" s="1"/>
  <c r="I97" i="231"/>
  <c r="J96" i="231"/>
  <c r="I96" i="231"/>
  <c r="K96" i="231" s="1"/>
  <c r="J95" i="231"/>
  <c r="I95" i="231"/>
  <c r="K95" i="231" s="1"/>
  <c r="J94" i="231"/>
  <c r="I94" i="231"/>
  <c r="J93" i="231"/>
  <c r="I93" i="231"/>
  <c r="J92" i="231"/>
  <c r="I92" i="231"/>
  <c r="J91" i="231"/>
  <c r="I91" i="231"/>
  <c r="K91" i="231" s="1"/>
  <c r="J90" i="231"/>
  <c r="I90" i="231"/>
  <c r="K90" i="231" s="1"/>
  <c r="J89" i="231"/>
  <c r="I89" i="231"/>
  <c r="K89" i="231"/>
  <c r="H85" i="231"/>
  <c r="G85" i="231"/>
  <c r="F85" i="231"/>
  <c r="E85" i="231"/>
  <c r="J84" i="231"/>
  <c r="I84" i="231"/>
  <c r="J83" i="231"/>
  <c r="I83" i="231"/>
  <c r="K83" i="231" s="1"/>
  <c r="J82" i="231"/>
  <c r="I82" i="231"/>
  <c r="J81" i="231"/>
  <c r="K81" i="231"/>
  <c r="I81" i="231"/>
  <c r="J80" i="231"/>
  <c r="I80" i="231"/>
  <c r="K80" i="231" s="1"/>
  <c r="J79" i="231"/>
  <c r="K79" i="231" s="1"/>
  <c r="L79" i="231" s="1"/>
  <c r="I79" i="231"/>
  <c r="J78" i="231"/>
  <c r="I78" i="231"/>
  <c r="K78" i="231" s="1"/>
  <c r="J77" i="231"/>
  <c r="I77" i="231"/>
  <c r="J76" i="231"/>
  <c r="I76" i="231"/>
  <c r="K76" i="231" s="1"/>
  <c r="J75" i="231"/>
  <c r="K75" i="231" s="1"/>
  <c r="L75" i="231" s="1"/>
  <c r="I75" i="231"/>
  <c r="J74" i="231"/>
  <c r="I74" i="231"/>
  <c r="J73" i="231"/>
  <c r="I73" i="231"/>
  <c r="J69" i="231"/>
  <c r="B69" i="231"/>
  <c r="J43" i="231"/>
  <c r="B43" i="231"/>
  <c r="H133" i="230"/>
  <c r="G133" i="230"/>
  <c r="F133" i="230"/>
  <c r="E133" i="230"/>
  <c r="J132" i="230"/>
  <c r="I132" i="230"/>
  <c r="K132" i="230"/>
  <c r="M132" i="230" s="1"/>
  <c r="J131" i="230"/>
  <c r="I131" i="230"/>
  <c r="J130" i="230"/>
  <c r="I130" i="230"/>
  <c r="J129" i="230"/>
  <c r="I129" i="230"/>
  <c r="K129" i="230" s="1"/>
  <c r="J128" i="230"/>
  <c r="I128" i="230"/>
  <c r="K128" i="230" s="1"/>
  <c r="J127" i="230"/>
  <c r="K127" i="230" s="1"/>
  <c r="L127" i="230" s="1"/>
  <c r="I127" i="230"/>
  <c r="J126" i="230"/>
  <c r="I126" i="230"/>
  <c r="K126" i="230" s="1"/>
  <c r="L126" i="230" s="1"/>
  <c r="J125" i="230"/>
  <c r="K125" i="230"/>
  <c r="M125" i="230" s="1"/>
  <c r="I125" i="230"/>
  <c r="J124" i="230"/>
  <c r="K124" i="230"/>
  <c r="I124" i="230"/>
  <c r="J123" i="230"/>
  <c r="I123" i="230"/>
  <c r="J122" i="230"/>
  <c r="I122" i="230"/>
  <c r="J121" i="230"/>
  <c r="I121" i="230"/>
  <c r="H117" i="230"/>
  <c r="G117" i="230"/>
  <c r="F117" i="230"/>
  <c r="E117" i="230"/>
  <c r="J116" i="230"/>
  <c r="I116" i="230"/>
  <c r="K116" i="230" s="1"/>
  <c r="J115" i="230"/>
  <c r="I115" i="230"/>
  <c r="J114" i="230"/>
  <c r="I114" i="230"/>
  <c r="K114" i="230" s="1"/>
  <c r="M114" i="230" s="1"/>
  <c r="J113" i="230"/>
  <c r="I113" i="230"/>
  <c r="J112" i="230"/>
  <c r="I112" i="230"/>
  <c r="J111" i="230"/>
  <c r="I111" i="230"/>
  <c r="K111" i="230" s="1"/>
  <c r="J110" i="230"/>
  <c r="I110" i="230"/>
  <c r="K110" i="230" s="1"/>
  <c r="J109" i="230"/>
  <c r="I109" i="230"/>
  <c r="K109" i="230" s="1"/>
  <c r="M109" i="230" s="1"/>
  <c r="J108" i="230"/>
  <c r="I108" i="230"/>
  <c r="K108" i="230" s="1"/>
  <c r="M108" i="230" s="1"/>
  <c r="J107" i="230"/>
  <c r="I107" i="230"/>
  <c r="J106" i="230"/>
  <c r="I106" i="230"/>
  <c r="K106" i="230" s="1"/>
  <c r="M106" i="230" s="1"/>
  <c r="J105" i="230"/>
  <c r="J117" i="230" s="1"/>
  <c r="I105" i="230"/>
  <c r="H101" i="230"/>
  <c r="G101" i="230"/>
  <c r="F101" i="230"/>
  <c r="E101" i="230"/>
  <c r="J100" i="230"/>
  <c r="K100" i="230"/>
  <c r="I100" i="230"/>
  <c r="J99" i="230"/>
  <c r="I99" i="230"/>
  <c r="K99" i="230" s="1"/>
  <c r="M99" i="230" s="1"/>
  <c r="J98" i="230"/>
  <c r="I98" i="230"/>
  <c r="K98" i="230"/>
  <c r="J97" i="230"/>
  <c r="K97" i="230" s="1"/>
  <c r="I97" i="230"/>
  <c r="J96" i="230"/>
  <c r="I96" i="230"/>
  <c r="J95" i="230"/>
  <c r="I95" i="230"/>
  <c r="K95" i="230"/>
  <c r="M95" i="230" s="1"/>
  <c r="J94" i="230"/>
  <c r="I94" i="230"/>
  <c r="J93" i="230"/>
  <c r="I93" i="230"/>
  <c r="J92" i="230"/>
  <c r="I92" i="230"/>
  <c r="K92" i="230" s="1"/>
  <c r="M92" i="230" s="1"/>
  <c r="J91" i="230"/>
  <c r="K91" i="230" s="1"/>
  <c r="I91" i="230"/>
  <c r="J90" i="230"/>
  <c r="K90" i="230" s="1"/>
  <c r="M90" i="230" s="1"/>
  <c r="I90" i="230"/>
  <c r="J89" i="230"/>
  <c r="J101" i="230" s="1"/>
  <c r="I89" i="230"/>
  <c r="K89" i="230" s="1"/>
  <c r="H85" i="230"/>
  <c r="G85" i="230"/>
  <c r="F85" i="230"/>
  <c r="E85" i="230"/>
  <c r="J84" i="230"/>
  <c r="I84" i="230"/>
  <c r="J83" i="230"/>
  <c r="I83" i="230"/>
  <c r="J82" i="230"/>
  <c r="I82" i="230"/>
  <c r="J81" i="230"/>
  <c r="I81" i="230"/>
  <c r="K81" i="230" s="1"/>
  <c r="K80" i="230"/>
  <c r="J80" i="230"/>
  <c r="I80" i="230"/>
  <c r="J79" i="230"/>
  <c r="I79" i="230"/>
  <c r="K79" i="230" s="1"/>
  <c r="L79" i="230" s="1"/>
  <c r="J78" i="230"/>
  <c r="I78" i="230"/>
  <c r="K78" i="230"/>
  <c r="J77" i="230"/>
  <c r="I77" i="230"/>
  <c r="J76" i="230"/>
  <c r="K76" i="230"/>
  <c r="I76" i="230"/>
  <c r="J75" i="230"/>
  <c r="I75" i="230"/>
  <c r="J74" i="230"/>
  <c r="K74" i="230" s="1"/>
  <c r="I74" i="230"/>
  <c r="J73" i="230"/>
  <c r="I73" i="230"/>
  <c r="K73" i="230" s="1"/>
  <c r="L73" i="230" s="1"/>
  <c r="B43" i="230"/>
  <c r="K43" i="264"/>
  <c r="K17" i="264"/>
  <c r="K50" i="264"/>
  <c r="K30" i="264"/>
  <c r="K31" i="264"/>
  <c r="K27" i="264"/>
  <c r="K48" i="264"/>
  <c r="K46" i="264"/>
  <c r="K35" i="264"/>
  <c r="K16" i="263"/>
  <c r="K23" i="268"/>
  <c r="K42" i="264"/>
  <c r="K17" i="266"/>
  <c r="K36" i="268"/>
  <c r="K24" i="271"/>
  <c r="K16" i="270"/>
  <c r="K21" i="267"/>
  <c r="K16" i="269"/>
  <c r="K23" i="271"/>
  <c r="K25" i="264"/>
  <c r="K22" i="260"/>
  <c r="K46" i="272"/>
  <c r="J23" i="273"/>
  <c r="K44" i="252"/>
  <c r="H22" i="264"/>
  <c r="J16" i="264"/>
  <c r="K20" i="267"/>
  <c r="K45" i="267"/>
  <c r="K51" i="252"/>
  <c r="K40" i="264"/>
  <c r="K32" i="264"/>
  <c r="K36" i="264"/>
  <c r="K45" i="265"/>
  <c r="K26" i="265"/>
  <c r="I22" i="264"/>
  <c r="J38" i="267"/>
  <c r="J38" i="273"/>
  <c r="H44" i="273"/>
  <c r="K23" i="263"/>
  <c r="J29" i="263"/>
  <c r="K23" i="266"/>
  <c r="I29" i="264"/>
  <c r="I52" i="264" s="1"/>
  <c r="K19" i="264"/>
  <c r="K38" i="265"/>
  <c r="K24" i="270"/>
  <c r="K46" i="271"/>
  <c r="K18" i="265"/>
  <c r="J38" i="270"/>
  <c r="I51" i="264"/>
  <c r="K19" i="262"/>
  <c r="K17" i="273"/>
  <c r="K39" i="262"/>
  <c r="K49" i="264"/>
  <c r="K46" i="265"/>
  <c r="K45" i="268"/>
  <c r="K19" i="270"/>
  <c r="J26" i="264"/>
  <c r="J16" i="267"/>
  <c r="K38" i="266"/>
  <c r="K45" i="269"/>
  <c r="I44" i="264"/>
  <c r="K17" i="262"/>
  <c r="K42" i="273"/>
  <c r="K44" i="260"/>
  <c r="K22" i="252"/>
  <c r="K29" i="251"/>
  <c r="J38" i="264"/>
  <c r="H44" i="264"/>
  <c r="K47" i="264"/>
  <c r="J45" i="273"/>
  <c r="K38" i="272"/>
  <c r="K39" i="264"/>
  <c r="K33" i="264"/>
  <c r="K25" i="267"/>
  <c r="K24" i="267"/>
  <c r="K45" i="272"/>
  <c r="K38" i="271"/>
  <c r="K16" i="268"/>
  <c r="J22" i="268"/>
  <c r="J41" i="264"/>
  <c r="K22" i="261"/>
  <c r="J45" i="264"/>
  <c r="H51" i="264"/>
  <c r="K41" i="267"/>
  <c r="J23" i="264"/>
  <c r="H29" i="264"/>
  <c r="H52" i="264" s="1"/>
  <c r="K32" i="268"/>
  <c r="K16" i="271"/>
  <c r="K23" i="262"/>
  <c r="K121" i="230"/>
  <c r="M121" i="230"/>
  <c r="I133" i="231"/>
  <c r="K121" i="231"/>
  <c r="L116" i="235"/>
  <c r="L78" i="233"/>
  <c r="L108" i="233"/>
  <c r="L123" i="235"/>
  <c r="L131" i="235"/>
  <c r="L124" i="232"/>
  <c r="L127" i="235"/>
  <c r="K84" i="230"/>
  <c r="L132" i="230"/>
  <c r="K84" i="231"/>
  <c r="I101" i="233"/>
  <c r="J117" i="234"/>
  <c r="I133" i="234"/>
  <c r="J85" i="236"/>
  <c r="J85" i="231"/>
  <c r="J117" i="233"/>
  <c r="L108" i="235"/>
  <c r="I133" i="235"/>
  <c r="L112" i="233"/>
  <c r="J85" i="234"/>
  <c r="J101" i="234"/>
  <c r="J85" i="235"/>
  <c r="K73" i="235"/>
  <c r="L73" i="235"/>
  <c r="J117" i="235"/>
  <c r="K105" i="235"/>
  <c r="J117" i="236"/>
  <c r="K105" i="236"/>
  <c r="L105" i="236"/>
  <c r="I133" i="236"/>
  <c r="K77" i="230"/>
  <c r="L77" i="230" s="1"/>
  <c r="K83" i="230"/>
  <c r="K94" i="230"/>
  <c r="L94" i="230" s="1"/>
  <c r="K112" i="230"/>
  <c r="K115" i="230"/>
  <c r="M115" i="230" s="1"/>
  <c r="J133" i="230"/>
  <c r="K123" i="230"/>
  <c r="K131" i="230"/>
  <c r="L131" i="230" s="1"/>
  <c r="K74" i="231"/>
  <c r="K77" i="231"/>
  <c r="K92" i="231"/>
  <c r="K94" i="231"/>
  <c r="I117" i="231"/>
  <c r="J133" i="231"/>
  <c r="K123" i="231"/>
  <c r="L123" i="231" s="1"/>
  <c r="K128" i="231"/>
  <c r="K130" i="231"/>
  <c r="K74" i="232"/>
  <c r="L74" i="232" s="1"/>
  <c r="J85" i="232"/>
  <c r="K89" i="232"/>
  <c r="K93" i="232"/>
  <c r="K112" i="232"/>
  <c r="K114" i="232"/>
  <c r="L114" i="232" s="1"/>
  <c r="K116" i="232"/>
  <c r="J133" i="232"/>
  <c r="K123" i="232"/>
  <c r="K125" i="232"/>
  <c r="K130" i="232"/>
  <c r="I85" i="233"/>
  <c r="K80" i="233"/>
  <c r="K91" i="233"/>
  <c r="K100" i="233"/>
  <c r="L100" i="233" s="1"/>
  <c r="K110" i="233"/>
  <c r="J133" i="233"/>
  <c r="K126" i="233"/>
  <c r="K73" i="234"/>
  <c r="K75" i="234"/>
  <c r="K77" i="234"/>
  <c r="L77" i="234" s="1"/>
  <c r="K79" i="234"/>
  <c r="K81" i="234"/>
  <c r="K83" i="234"/>
  <c r="K89" i="234"/>
  <c r="L89" i="234" s="1"/>
  <c r="K91" i="234"/>
  <c r="K98" i="234"/>
  <c r="K106" i="234"/>
  <c r="K111" i="234"/>
  <c r="K113" i="234"/>
  <c r="K126" i="234"/>
  <c r="L126" i="234"/>
  <c r="I85" i="235"/>
  <c r="K74" i="235"/>
  <c r="L74" i="235" s="1"/>
  <c r="K78" i="235"/>
  <c r="K83" i="235"/>
  <c r="K95" i="235"/>
  <c r="L95" i="235" s="1"/>
  <c r="K99" i="235"/>
  <c r="L99" i="235" s="1"/>
  <c r="I117" i="235"/>
  <c r="K111" i="235"/>
  <c r="K125" i="235"/>
  <c r="K74" i="236"/>
  <c r="K81" i="236"/>
  <c r="K84" i="236"/>
  <c r="L84" i="236" s="1"/>
  <c r="K92" i="236"/>
  <c r="L92" i="236" s="1"/>
  <c r="K95" i="236"/>
  <c r="I117" i="236"/>
  <c r="K106" i="236"/>
  <c r="K112" i="236"/>
  <c r="L112" i="236" s="1"/>
  <c r="J133" i="236"/>
  <c r="K127" i="236"/>
  <c r="I85" i="230"/>
  <c r="K75" i="230"/>
  <c r="K82" i="230"/>
  <c r="K93" i="230"/>
  <c r="L93" i="230" s="1"/>
  <c r="K96" i="230"/>
  <c r="K107" i="230"/>
  <c r="L107" i="230" s="1"/>
  <c r="K113" i="230"/>
  <c r="K122" i="230"/>
  <c r="L122" i="230" s="1"/>
  <c r="K130" i="230"/>
  <c r="I85" i="231"/>
  <c r="K82" i="231"/>
  <c r="L82" i="231" s="1"/>
  <c r="J101" i="231"/>
  <c r="K93" i="231"/>
  <c r="K100" i="231"/>
  <c r="K109" i="231"/>
  <c r="L109" i="231" s="1"/>
  <c r="K111" i="231"/>
  <c r="K122" i="231"/>
  <c r="K131" i="231"/>
  <c r="K73" i="232"/>
  <c r="L73" i="232" s="1"/>
  <c r="K76" i="232"/>
  <c r="L76" i="232" s="1"/>
  <c r="K92" i="232"/>
  <c r="L92" i="232" s="1"/>
  <c r="K95" i="232"/>
  <c r="J117" i="232"/>
  <c r="K107" i="232"/>
  <c r="K111" i="232"/>
  <c r="K81" i="233"/>
  <c r="L81" i="233" s="1"/>
  <c r="J101" i="233"/>
  <c r="K92" i="233"/>
  <c r="K99" i="233"/>
  <c r="L99" i="233"/>
  <c r="I117" i="233"/>
  <c r="K111" i="233"/>
  <c r="K125" i="233"/>
  <c r="L125" i="233"/>
  <c r="K74" i="234"/>
  <c r="L74" i="234" s="1"/>
  <c r="K76" i="234"/>
  <c r="M76" i="234" s="1"/>
  <c r="K78" i="234"/>
  <c r="K80" i="234"/>
  <c r="L80" i="234" s="1"/>
  <c r="K82" i="234"/>
  <c r="K84" i="234"/>
  <c r="K90" i="234"/>
  <c r="K99" i="234"/>
  <c r="I117" i="234"/>
  <c r="K114" i="234"/>
  <c r="J133" i="234"/>
  <c r="K125" i="234"/>
  <c r="L125" i="234" s="1"/>
  <c r="K128" i="234"/>
  <c r="L128" i="234" s="1"/>
  <c r="K79" i="235"/>
  <c r="K82" i="235"/>
  <c r="J101" i="235"/>
  <c r="K100" i="235"/>
  <c r="L100" i="235" s="1"/>
  <c r="K110" i="235"/>
  <c r="K117" i="235" s="1"/>
  <c r="J133" i="235"/>
  <c r="K126" i="235"/>
  <c r="I85" i="236"/>
  <c r="K76" i="236"/>
  <c r="K82" i="236"/>
  <c r="J101" i="236"/>
  <c r="K93" i="236"/>
  <c r="L93" i="236" s="1"/>
  <c r="K100" i="236"/>
  <c r="K111" i="236"/>
  <c r="K114" i="236"/>
  <c r="L114" i="236" s="1"/>
  <c r="K126" i="236"/>
  <c r="L126" i="236" s="1"/>
  <c r="K129" i="236"/>
  <c r="L129" i="236" s="1"/>
  <c r="L76" i="236"/>
  <c r="L82" i="236"/>
  <c r="L100" i="236"/>
  <c r="L111" i="236"/>
  <c r="L77" i="236"/>
  <c r="L80" i="236"/>
  <c r="L91" i="236"/>
  <c r="L97" i="236"/>
  <c r="L108" i="236"/>
  <c r="L115" i="236"/>
  <c r="L123" i="236"/>
  <c r="L130" i="236"/>
  <c r="L74" i="236"/>
  <c r="L81" i="236"/>
  <c r="L95" i="236"/>
  <c r="L106" i="236"/>
  <c r="L127" i="236"/>
  <c r="L78" i="236"/>
  <c r="L89" i="236"/>
  <c r="L96" i="236"/>
  <c r="L99" i="236"/>
  <c r="L107" i="236"/>
  <c r="L110" i="236"/>
  <c r="L116" i="236"/>
  <c r="L122" i="236"/>
  <c r="L125" i="236"/>
  <c r="L131" i="236"/>
  <c r="L83" i="236"/>
  <c r="L94" i="236"/>
  <c r="I101" i="236"/>
  <c r="L113" i="236"/>
  <c r="K121" i="236"/>
  <c r="L132" i="236"/>
  <c r="K73" i="236"/>
  <c r="L79" i="235"/>
  <c r="L82" i="235"/>
  <c r="L110" i="235"/>
  <c r="L126" i="235"/>
  <c r="L93" i="235"/>
  <c r="L97" i="235"/>
  <c r="L106" i="235"/>
  <c r="L115" i="235"/>
  <c r="L129" i="235"/>
  <c r="L78" i="235"/>
  <c r="L111" i="235"/>
  <c r="L125" i="235"/>
  <c r="L89" i="235"/>
  <c r="L94" i="235"/>
  <c r="L96" i="235"/>
  <c r="L107" i="235"/>
  <c r="L114" i="235"/>
  <c r="L130" i="235"/>
  <c r="L98" i="235"/>
  <c r="I101" i="235"/>
  <c r="L109" i="235"/>
  <c r="L113" i="235"/>
  <c r="K121" i="235"/>
  <c r="L124" i="235"/>
  <c r="L128" i="235"/>
  <c r="L132" i="235"/>
  <c r="L80" i="235"/>
  <c r="L84" i="235"/>
  <c r="L91" i="235"/>
  <c r="L73" i="234"/>
  <c r="K85" i="234"/>
  <c r="M78" i="234" s="1"/>
  <c r="L75" i="234"/>
  <c r="L79" i="234"/>
  <c r="L81" i="234"/>
  <c r="L83" i="234"/>
  <c r="L91" i="234"/>
  <c r="L98" i="234"/>
  <c r="L106" i="234"/>
  <c r="L111" i="234"/>
  <c r="L113" i="234"/>
  <c r="L100" i="234"/>
  <c r="L110" i="234"/>
  <c r="L115" i="234"/>
  <c r="L124" i="234"/>
  <c r="L130" i="234"/>
  <c r="L76" i="234"/>
  <c r="L78" i="234"/>
  <c r="L82" i="234"/>
  <c r="L84" i="234"/>
  <c r="L90" i="234"/>
  <c r="L99" i="234"/>
  <c r="L114" i="234"/>
  <c r="L92" i="234"/>
  <c r="L96" i="234"/>
  <c r="L107" i="234"/>
  <c r="L122" i="234"/>
  <c r="L129" i="234"/>
  <c r="L132" i="234"/>
  <c r="I85" i="234"/>
  <c r="L93" i="234"/>
  <c r="K105" i="234"/>
  <c r="L108" i="234"/>
  <c r="L112" i="234"/>
  <c r="L116" i="234"/>
  <c r="L123" i="234"/>
  <c r="L127" i="234"/>
  <c r="I101" i="234"/>
  <c r="K121" i="234"/>
  <c r="K117" i="233"/>
  <c r="L126" i="233"/>
  <c r="L76" i="233"/>
  <c r="L96" i="233"/>
  <c r="M106" i="233"/>
  <c r="L115" i="233"/>
  <c r="L122" i="233"/>
  <c r="L129" i="233"/>
  <c r="L80" i="233"/>
  <c r="L91" i="233"/>
  <c r="M110" i="233"/>
  <c r="L110" i="233"/>
  <c r="L92" i="233"/>
  <c r="L111" i="233"/>
  <c r="L84" i="233"/>
  <c r="L107" i="233"/>
  <c r="L114" i="233"/>
  <c r="L130" i="233"/>
  <c r="L105" i="233"/>
  <c r="L109" i="233"/>
  <c r="K121" i="233"/>
  <c r="L121" i="233" s="1"/>
  <c r="L124" i="233"/>
  <c r="K73" i="233"/>
  <c r="L73" i="233" s="1"/>
  <c r="M105" i="233"/>
  <c r="L125" i="232"/>
  <c r="L110" i="232"/>
  <c r="L95" i="232"/>
  <c r="L84" i="232"/>
  <c r="L129" i="232"/>
  <c r="L79" i="232"/>
  <c r="K117" i="232"/>
  <c r="K121" i="232"/>
  <c r="L121" i="232" s="1"/>
  <c r="L93" i="232"/>
  <c r="L113" i="232"/>
  <c r="L91" i="232"/>
  <c r="L99" i="232"/>
  <c r="I101" i="232"/>
  <c r="L98" i="232"/>
  <c r="K77" i="232"/>
  <c r="I85" i="232"/>
  <c r="J101" i="232"/>
  <c r="L94" i="232"/>
  <c r="K96" i="232"/>
  <c r="L96" i="232" s="1"/>
  <c r="I117" i="232"/>
  <c r="I133" i="232"/>
  <c r="L131" i="232"/>
  <c r="L124" i="231"/>
  <c r="L93" i="231"/>
  <c r="L100" i="231"/>
  <c r="L111" i="231"/>
  <c r="L122" i="231"/>
  <c r="L131" i="231"/>
  <c r="L74" i="231"/>
  <c r="L77" i="231"/>
  <c r="L92" i="231"/>
  <c r="L94" i="231"/>
  <c r="L128" i="231"/>
  <c r="L130" i="231"/>
  <c r="L78" i="231"/>
  <c r="L81" i="231"/>
  <c r="L89" i="231"/>
  <c r="L96" i="231"/>
  <c r="L98" i="231"/>
  <c r="L116" i="231"/>
  <c r="L127" i="231"/>
  <c r="L132" i="231"/>
  <c r="K105" i="231"/>
  <c r="K73" i="231"/>
  <c r="L76" i="231"/>
  <c r="L80" i="231"/>
  <c r="L84" i="231"/>
  <c r="L91" i="231"/>
  <c r="L95" i="231"/>
  <c r="L110" i="231"/>
  <c r="L114" i="231"/>
  <c r="L121" i="231"/>
  <c r="L129" i="231"/>
  <c r="I101" i="231"/>
  <c r="L97" i="230"/>
  <c r="M97" i="230"/>
  <c r="L100" i="230"/>
  <c r="M100" i="230"/>
  <c r="L75" i="230"/>
  <c r="L82" i="230"/>
  <c r="M93" i="230"/>
  <c r="L96" i="230"/>
  <c r="M96" i="230"/>
  <c r="M107" i="230"/>
  <c r="M113" i="230"/>
  <c r="L113" i="230"/>
  <c r="M122" i="230"/>
  <c r="L130" i="230"/>
  <c r="M130" i="230"/>
  <c r="K85" i="230"/>
  <c r="M80" i="230" s="1"/>
  <c r="L90" i="230"/>
  <c r="L111" i="230"/>
  <c r="M111" i="230"/>
  <c r="M126" i="230"/>
  <c r="L74" i="230"/>
  <c r="M74" i="230"/>
  <c r="L83" i="230"/>
  <c r="M94" i="230"/>
  <c r="L112" i="230"/>
  <c r="M112" i="230"/>
  <c r="L115" i="230"/>
  <c r="M123" i="230"/>
  <c r="L123" i="230"/>
  <c r="M131" i="230"/>
  <c r="L108" i="230"/>
  <c r="M124" i="230"/>
  <c r="L124" i="230"/>
  <c r="L78" i="230"/>
  <c r="L81" i="230"/>
  <c r="M89" i="230"/>
  <c r="L89" i="230"/>
  <c r="L92" i="230"/>
  <c r="M98" i="230"/>
  <c r="L98" i="230"/>
  <c r="L109" i="230"/>
  <c r="L116" i="230"/>
  <c r="M116" i="230"/>
  <c r="M127" i="230"/>
  <c r="J85" i="230"/>
  <c r="I101" i="230"/>
  <c r="K133" i="230"/>
  <c r="M133" i="230" s="1"/>
  <c r="K105" i="230"/>
  <c r="L76" i="230"/>
  <c r="L80" i="230"/>
  <c r="L84" i="230"/>
  <c r="L95" i="230"/>
  <c r="L99" i="230"/>
  <c r="L106" i="230"/>
  <c r="L114" i="230"/>
  <c r="L121" i="230"/>
  <c r="L125" i="230"/>
  <c r="K23" i="264"/>
  <c r="J29" i="264"/>
  <c r="K45" i="273"/>
  <c r="J44" i="264"/>
  <c r="K44" i="264" s="1"/>
  <c r="K38" i="264"/>
  <c r="K22" i="268"/>
  <c r="K38" i="273"/>
  <c r="J44" i="273"/>
  <c r="K44" i="273" s="1"/>
  <c r="K16" i="264"/>
  <c r="K45" i="264"/>
  <c r="J51" i="264"/>
  <c r="K51" i="264" s="1"/>
  <c r="K26" i="264"/>
  <c r="K38" i="270"/>
  <c r="K29" i="263"/>
  <c r="K41" i="264"/>
  <c r="K16" i="267"/>
  <c r="K38" i="267"/>
  <c r="K23" i="273"/>
  <c r="M77" i="234"/>
  <c r="M84" i="234"/>
  <c r="M75" i="234"/>
  <c r="M74" i="234"/>
  <c r="M83" i="234"/>
  <c r="M105" i="235"/>
  <c r="L105" i="235"/>
  <c r="M79" i="234"/>
  <c r="M108" i="233"/>
  <c r="M109" i="233"/>
  <c r="M113" i="233"/>
  <c r="L107" i="232"/>
  <c r="M107" i="232"/>
  <c r="L83" i="235"/>
  <c r="K85" i="235"/>
  <c r="M73" i="235" s="1"/>
  <c r="L85" i="235"/>
  <c r="M73" i="234"/>
  <c r="L130" i="232"/>
  <c r="L116" i="232"/>
  <c r="L89" i="232"/>
  <c r="M116" i="233"/>
  <c r="M109" i="232"/>
  <c r="M108" i="232"/>
  <c r="M113" i="232"/>
  <c r="M110" i="232"/>
  <c r="M115" i="232"/>
  <c r="L111" i="232"/>
  <c r="M112" i="233"/>
  <c r="M84" i="230"/>
  <c r="L123" i="232"/>
  <c r="L112" i="232"/>
  <c r="M112" i="232"/>
  <c r="L73" i="236"/>
  <c r="L121" i="236"/>
  <c r="K133" i="236"/>
  <c r="M123" i="236" s="1"/>
  <c r="M117" i="235"/>
  <c r="L117" i="235"/>
  <c r="L121" i="235"/>
  <c r="L121" i="234"/>
  <c r="L105" i="234"/>
  <c r="K117" i="234"/>
  <c r="M116" i="234" s="1"/>
  <c r="L85" i="234"/>
  <c r="M85" i="234"/>
  <c r="L117" i="233"/>
  <c r="L77" i="232"/>
  <c r="M117" i="232"/>
  <c r="L117" i="232"/>
  <c r="K85" i="232"/>
  <c r="M73" i="232" s="1"/>
  <c r="M121" i="232"/>
  <c r="K133" i="232"/>
  <c r="L73" i="231"/>
  <c r="K85" i="231"/>
  <c r="M81" i="231" s="1"/>
  <c r="L105" i="231"/>
  <c r="K117" i="231"/>
  <c r="M105" i="231" s="1"/>
  <c r="L133" i="230"/>
  <c r="M105" i="230"/>
  <c r="K117" i="230"/>
  <c r="L105" i="230"/>
  <c r="L85" i="230"/>
  <c r="K29" i="264"/>
  <c r="M79" i="231"/>
  <c r="M74" i="231"/>
  <c r="M82" i="231"/>
  <c r="M78" i="231"/>
  <c r="M75" i="231"/>
  <c r="M112" i="234"/>
  <c r="M109" i="234"/>
  <c r="M106" i="234"/>
  <c r="M113" i="234"/>
  <c r="M114" i="234"/>
  <c r="M107" i="234"/>
  <c r="M78" i="232"/>
  <c r="M84" i="232"/>
  <c r="M129" i="236"/>
  <c r="M126" i="236"/>
  <c r="M127" i="232"/>
  <c r="M128" i="232"/>
  <c r="M131" i="232"/>
  <c r="M125" i="232"/>
  <c r="M129" i="232"/>
  <c r="M126" i="232"/>
  <c r="M122" i="232"/>
  <c r="M105" i="234"/>
  <c r="M113" i="235"/>
  <c r="M116" i="235"/>
  <c r="M109" i="235"/>
  <c r="M112" i="235"/>
  <c r="M114" i="235"/>
  <c r="M115" i="235"/>
  <c r="M110" i="235"/>
  <c r="M106" i="235"/>
  <c r="M107" i="235"/>
  <c r="M84" i="235"/>
  <c r="M74" i="235"/>
  <c r="M83" i="235"/>
  <c r="M80" i="235"/>
  <c r="M79" i="235"/>
  <c r="M81" i="235"/>
  <c r="M76" i="235"/>
  <c r="M78" i="235"/>
  <c r="M77" i="235"/>
  <c r="M82" i="235"/>
  <c r="M75" i="235"/>
  <c r="M110" i="231"/>
  <c r="M106" i="231"/>
  <c r="M114" i="231"/>
  <c r="M108" i="231"/>
  <c r="M111" i="231"/>
  <c r="M115" i="231"/>
  <c r="M116" i="231"/>
  <c r="M109" i="231"/>
  <c r="M113" i="231"/>
  <c r="M112" i="231"/>
  <c r="M107" i="231"/>
  <c r="M84" i="231"/>
  <c r="M85" i="235"/>
  <c r="M133" i="236"/>
  <c r="L133" i="236"/>
  <c r="M117" i="234"/>
  <c r="L117" i="234"/>
  <c r="M133" i="232"/>
  <c r="L133" i="232"/>
  <c r="L85" i="232"/>
  <c r="M85" i="232"/>
  <c r="L117" i="231"/>
  <c r="M117" i="231"/>
  <c r="L85" i="231"/>
  <c r="M85" i="231"/>
  <c r="M117" i="230"/>
  <c r="L117" i="230"/>
  <c r="K17" i="283" l="1"/>
  <c r="K25" i="283"/>
  <c r="K49" i="283"/>
  <c r="H22" i="283"/>
  <c r="H52" i="283" s="1"/>
  <c r="J16" i="283"/>
  <c r="J24" i="283"/>
  <c r="H29" i="283"/>
  <c r="J23" i="283"/>
  <c r="K41" i="283"/>
  <c r="K33" i="283"/>
  <c r="I52" i="283"/>
  <c r="I22" i="283"/>
  <c r="K26" i="283"/>
  <c r="H51" i="283"/>
  <c r="J45" i="283"/>
  <c r="K50" i="283"/>
  <c r="K40" i="283"/>
  <c r="K32" i="283"/>
  <c r="J44" i="283"/>
  <c r="K38" i="283"/>
  <c r="I25" i="249"/>
  <c r="E35" i="249"/>
  <c r="I30" i="249"/>
  <c r="I32" i="249"/>
  <c r="I33" i="249"/>
  <c r="G35" i="249"/>
  <c r="I20" i="249"/>
  <c r="M128" i="231"/>
  <c r="M127" i="231"/>
  <c r="M124" i="231"/>
  <c r="M131" i="231"/>
  <c r="M121" i="231"/>
  <c r="M132" i="231"/>
  <c r="M130" i="231"/>
  <c r="M133" i="231"/>
  <c r="L133" i="231"/>
  <c r="M122" i="231"/>
  <c r="M125" i="231"/>
  <c r="M129" i="231"/>
  <c r="M130" i="236"/>
  <c r="M132" i="236"/>
  <c r="M81" i="232"/>
  <c r="M79" i="232"/>
  <c r="M110" i="234"/>
  <c r="M77" i="231"/>
  <c r="M76" i="231"/>
  <c r="M123" i="232"/>
  <c r="M124" i="232"/>
  <c r="M130" i="232"/>
  <c r="M81" i="230"/>
  <c r="M78" i="230"/>
  <c r="M73" i="230"/>
  <c r="M82" i="230"/>
  <c r="M111" i="233"/>
  <c r="M114" i="233"/>
  <c r="M115" i="233"/>
  <c r="M117" i="233"/>
  <c r="M82" i="234"/>
  <c r="M128" i="230"/>
  <c r="L128" i="230"/>
  <c r="L83" i="231"/>
  <c r="M83" i="231"/>
  <c r="L79" i="233"/>
  <c r="L123" i="233"/>
  <c r="M74" i="232"/>
  <c r="M128" i="236"/>
  <c r="M76" i="232"/>
  <c r="M75" i="232"/>
  <c r="M83" i="230"/>
  <c r="K101" i="232"/>
  <c r="M80" i="234"/>
  <c r="M81" i="234"/>
  <c r="M75" i="230"/>
  <c r="K101" i="230"/>
  <c r="M80" i="231"/>
  <c r="L90" i="232"/>
  <c r="M90" i="232"/>
  <c r="L105" i="232"/>
  <c r="M105" i="232"/>
  <c r="L128" i="233"/>
  <c r="L95" i="234"/>
  <c r="M122" i="236"/>
  <c r="M127" i="236"/>
  <c r="M124" i="236"/>
  <c r="M76" i="230"/>
  <c r="M77" i="230"/>
  <c r="M85" i="230"/>
  <c r="M91" i="230"/>
  <c r="L91" i="230"/>
  <c r="M110" i="230"/>
  <c r="L110" i="230"/>
  <c r="M129" i="230"/>
  <c r="L129" i="230"/>
  <c r="L97" i="231"/>
  <c r="L126" i="231"/>
  <c r="M126" i="231"/>
  <c r="L83" i="232"/>
  <c r="M83" i="232"/>
  <c r="L100" i="232"/>
  <c r="M100" i="232"/>
  <c r="M106" i="232"/>
  <c r="L95" i="233"/>
  <c r="M125" i="236"/>
  <c r="M131" i="236"/>
  <c r="M80" i="232"/>
  <c r="M82" i="232"/>
  <c r="M77" i="232"/>
  <c r="M108" i="234"/>
  <c r="M111" i="234"/>
  <c r="M115" i="234"/>
  <c r="M79" i="230"/>
  <c r="M73" i="231"/>
  <c r="M114" i="232"/>
  <c r="M116" i="232"/>
  <c r="M111" i="232"/>
  <c r="M121" i="236"/>
  <c r="M108" i="235"/>
  <c r="M111" i="235"/>
  <c r="L90" i="231"/>
  <c r="K101" i="231"/>
  <c r="M95" i="231" s="1"/>
  <c r="M96" i="231"/>
  <c r="L132" i="232"/>
  <c r="M132" i="232"/>
  <c r="M107" i="233"/>
  <c r="M123" i="231"/>
  <c r="M92" i="232"/>
  <c r="K101" i="234"/>
  <c r="M100" i="234" s="1"/>
  <c r="M93" i="236"/>
  <c r="I117" i="230"/>
  <c r="I133" i="230"/>
  <c r="K98" i="233"/>
  <c r="K131" i="233"/>
  <c r="K122" i="235"/>
  <c r="K75" i="236"/>
  <c r="K109" i="236"/>
  <c r="K101" i="236"/>
  <c r="K83" i="233"/>
  <c r="K94" i="234"/>
  <c r="K131" i="234"/>
  <c r="K90" i="235"/>
  <c r="J44" i="268"/>
  <c r="K38" i="268"/>
  <c r="I133" i="233"/>
  <c r="I34" i="249"/>
  <c r="H35" i="249"/>
  <c r="I16" i="273"/>
  <c r="I26" i="273"/>
  <c r="K38" i="250"/>
  <c r="J44" i="250"/>
  <c r="K26" i="250"/>
  <c r="L26" i="250"/>
  <c r="J44" i="251"/>
  <c r="K40" i="251"/>
  <c r="L50" i="253"/>
  <c r="K50" i="253"/>
  <c r="I52" i="253"/>
  <c r="K39" i="254"/>
  <c r="J44" i="254"/>
  <c r="H52" i="254"/>
  <c r="G52" i="264"/>
  <c r="H22" i="273"/>
  <c r="H26" i="273"/>
  <c r="J26" i="273" s="1"/>
  <c r="J18" i="272"/>
  <c r="H22" i="272"/>
  <c r="J21" i="264"/>
  <c r="I52" i="252"/>
  <c r="K45" i="250"/>
  <c r="K42" i="252"/>
  <c r="L42" i="252"/>
  <c r="K39" i="252"/>
  <c r="L39" i="252"/>
  <c r="H52" i="252"/>
  <c r="K47" i="253"/>
  <c r="L47" i="253"/>
  <c r="J32" i="262"/>
  <c r="J29" i="250"/>
  <c r="K23" i="250"/>
  <c r="L23" i="250"/>
  <c r="I52" i="251"/>
  <c r="K38" i="255"/>
  <c r="J44" i="255"/>
  <c r="I46" i="273"/>
  <c r="I51" i="273" s="1"/>
  <c r="J37" i="264"/>
  <c r="K16" i="250"/>
  <c r="J22" i="250"/>
  <c r="K48" i="251"/>
  <c r="J51" i="251"/>
  <c r="H52" i="251"/>
  <c r="L38" i="253"/>
  <c r="K38" i="253"/>
  <c r="K16" i="254"/>
  <c r="J25" i="262"/>
  <c r="J21" i="251"/>
  <c r="J49" i="250"/>
  <c r="H44" i="251"/>
  <c r="L27" i="252"/>
  <c r="L25" i="252"/>
  <c r="J49" i="253"/>
  <c r="L46" i="253"/>
  <c r="H29" i="253"/>
  <c r="H52" i="253" s="1"/>
  <c r="J24" i="253"/>
  <c r="J18" i="253"/>
  <c r="J47" i="254"/>
  <c r="I44" i="254"/>
  <c r="J24" i="254"/>
  <c r="E52" i="255"/>
  <c r="J17" i="255"/>
  <c r="H51" i="256"/>
  <c r="J49" i="256"/>
  <c r="I44" i="256"/>
  <c r="H44" i="257"/>
  <c r="J43" i="250"/>
  <c r="J48" i="255"/>
  <c r="J45" i="255"/>
  <c r="H51" i="255"/>
  <c r="I22" i="255"/>
  <c r="I52" i="255" s="1"/>
  <c r="J45" i="256"/>
  <c r="J38" i="256"/>
  <c r="H44" i="256"/>
  <c r="H52" i="256" s="1"/>
  <c r="J23" i="256"/>
  <c r="I29" i="256"/>
  <c r="J19" i="256"/>
  <c r="I22" i="256"/>
  <c r="I52" i="256" s="1"/>
  <c r="F52" i="257"/>
  <c r="I29" i="250"/>
  <c r="I52" i="250" s="1"/>
  <c r="I22" i="254"/>
  <c r="I52" i="254" s="1"/>
  <c r="H22" i="255"/>
  <c r="J16" i="255"/>
  <c r="J48" i="257"/>
  <c r="I51" i="257"/>
  <c r="L40" i="261"/>
  <c r="K40" i="261"/>
  <c r="J28" i="252"/>
  <c r="J23" i="252"/>
  <c r="J48" i="253"/>
  <c r="J43" i="253"/>
  <c r="J23" i="254"/>
  <c r="J17" i="254"/>
  <c r="J31" i="255"/>
  <c r="D52" i="255"/>
  <c r="G52" i="256"/>
  <c r="I29" i="257"/>
  <c r="I52" i="257" s="1"/>
  <c r="J24" i="257"/>
  <c r="H29" i="257"/>
  <c r="H52" i="257" s="1"/>
  <c r="J41" i="262"/>
  <c r="J44" i="262" s="1"/>
  <c r="J48" i="258"/>
  <c r="J45" i="258"/>
  <c r="I44" i="258"/>
  <c r="K44" i="258" s="1"/>
  <c r="J36" i="258"/>
  <c r="H29" i="258"/>
  <c r="J28" i="258"/>
  <c r="J21" i="258"/>
  <c r="H44" i="260"/>
  <c r="J30" i="260"/>
  <c r="D52" i="260"/>
  <c r="H44" i="261"/>
  <c r="J34" i="261"/>
  <c r="J25" i="261"/>
  <c r="H37" i="262"/>
  <c r="J37" i="262" s="1"/>
  <c r="G29" i="262"/>
  <c r="G52" i="262" s="1"/>
  <c r="H26" i="262"/>
  <c r="D29" i="262"/>
  <c r="E22" i="262"/>
  <c r="J48" i="263"/>
  <c r="I47" i="263"/>
  <c r="J31" i="263"/>
  <c r="J18" i="257"/>
  <c r="H22" i="258"/>
  <c r="E52" i="258"/>
  <c r="I44" i="259"/>
  <c r="H51" i="261"/>
  <c r="E44" i="262"/>
  <c r="H33" i="262"/>
  <c r="J33" i="262" s="1"/>
  <c r="F22" i="262"/>
  <c r="F52" i="262" s="1"/>
  <c r="I16" i="262"/>
  <c r="J47" i="263"/>
  <c r="J35" i="263"/>
  <c r="D44" i="262"/>
  <c r="I32" i="262"/>
  <c r="J16" i="262"/>
  <c r="J47" i="258"/>
  <c r="J35" i="258"/>
  <c r="J27" i="258"/>
  <c r="I29" i="258"/>
  <c r="I52" i="258" s="1"/>
  <c r="H51" i="259"/>
  <c r="J34" i="259"/>
  <c r="D52" i="259"/>
  <c r="H22" i="259"/>
  <c r="H22" i="260"/>
  <c r="H52" i="260" s="1"/>
  <c r="J50" i="261"/>
  <c r="I48" i="262"/>
  <c r="I51" i="262" s="1"/>
  <c r="I31" i="262"/>
  <c r="J31" i="262" s="1"/>
  <c r="H28" i="262"/>
  <c r="J28" i="262" s="1"/>
  <c r="G51" i="263"/>
  <c r="J32" i="263"/>
  <c r="I27" i="262"/>
  <c r="J27" i="262" s="1"/>
  <c r="F44" i="263"/>
  <c r="F52" i="263" s="1"/>
  <c r="I43" i="263"/>
  <c r="I44" i="263" s="1"/>
  <c r="D44" i="263"/>
  <c r="H36" i="263"/>
  <c r="J36" i="263" s="1"/>
  <c r="E29" i="263"/>
  <c r="I20" i="263"/>
  <c r="F50" i="267"/>
  <c r="I50" i="267" s="1"/>
  <c r="J50" i="267" s="1"/>
  <c r="I50" i="265"/>
  <c r="J50" i="265" s="1"/>
  <c r="H49" i="265"/>
  <c r="I48" i="265"/>
  <c r="I51" i="265" s="1"/>
  <c r="G47" i="267"/>
  <c r="G51" i="267" s="1"/>
  <c r="E47" i="267"/>
  <c r="E51" i="267" s="1"/>
  <c r="H43" i="265"/>
  <c r="J43" i="265" s="1"/>
  <c r="E40" i="267"/>
  <c r="I28" i="265"/>
  <c r="I29" i="265" s="1"/>
  <c r="G27" i="267"/>
  <c r="D26" i="267"/>
  <c r="J23" i="265"/>
  <c r="H21" i="265"/>
  <c r="G17" i="267"/>
  <c r="I17" i="267" s="1"/>
  <c r="D17" i="267"/>
  <c r="I49" i="266"/>
  <c r="J49" i="266" s="1"/>
  <c r="H42" i="266"/>
  <c r="G44" i="266"/>
  <c r="J36" i="266"/>
  <c r="H25" i="266"/>
  <c r="J20" i="266"/>
  <c r="F22" i="266"/>
  <c r="I48" i="270"/>
  <c r="H42" i="270"/>
  <c r="J48" i="269"/>
  <c r="J36" i="269"/>
  <c r="J19" i="263"/>
  <c r="F48" i="267"/>
  <c r="E43" i="267"/>
  <c r="H43" i="267" s="1"/>
  <c r="J43" i="267" s="1"/>
  <c r="H37" i="265"/>
  <c r="J37" i="265" s="1"/>
  <c r="F35" i="267"/>
  <c r="I35" i="267" s="1"/>
  <c r="J35" i="267" s="1"/>
  <c r="D32" i="267"/>
  <c r="H32" i="267" s="1"/>
  <c r="J32" i="267" s="1"/>
  <c r="H32" i="265"/>
  <c r="J32" i="265" s="1"/>
  <c r="F27" i="267"/>
  <c r="G23" i="267"/>
  <c r="I19" i="265"/>
  <c r="D19" i="267"/>
  <c r="H19" i="267" s="1"/>
  <c r="J19" i="267" s="1"/>
  <c r="E44" i="266"/>
  <c r="G29" i="266"/>
  <c r="G52" i="266" s="1"/>
  <c r="J24" i="269"/>
  <c r="D52" i="263"/>
  <c r="F39" i="267"/>
  <c r="I39" i="265"/>
  <c r="F29" i="266"/>
  <c r="I25" i="266"/>
  <c r="D22" i="266"/>
  <c r="D52" i="266" s="1"/>
  <c r="H16" i="266"/>
  <c r="J41" i="270"/>
  <c r="I45" i="263"/>
  <c r="H40" i="263"/>
  <c r="E44" i="263"/>
  <c r="I34" i="263"/>
  <c r="J34" i="263" s="1"/>
  <c r="D29" i="263"/>
  <c r="G29" i="263"/>
  <c r="I21" i="263"/>
  <c r="J21" i="263" s="1"/>
  <c r="H47" i="267"/>
  <c r="D44" i="265"/>
  <c r="D52" i="265" s="1"/>
  <c r="I42" i="267"/>
  <c r="J42" i="267" s="1"/>
  <c r="H41" i="265"/>
  <c r="H37" i="267"/>
  <c r="J37" i="267" s="1"/>
  <c r="F29" i="265"/>
  <c r="F52" i="265" s="1"/>
  <c r="E22" i="265"/>
  <c r="E52" i="265" s="1"/>
  <c r="I47" i="266"/>
  <c r="I51" i="266" s="1"/>
  <c r="H46" i="266"/>
  <c r="I41" i="266"/>
  <c r="I27" i="266"/>
  <c r="J27" i="266" s="1"/>
  <c r="E22" i="266"/>
  <c r="E52" i="266" s="1"/>
  <c r="D48" i="270"/>
  <c r="H48" i="270" s="1"/>
  <c r="H48" i="268"/>
  <c r="I41" i="270"/>
  <c r="I44" i="270" s="1"/>
  <c r="H27" i="270"/>
  <c r="J27" i="270" s="1"/>
  <c r="E47" i="270"/>
  <c r="G45" i="270"/>
  <c r="I37" i="268"/>
  <c r="J37" i="268" s="1"/>
  <c r="H35" i="268"/>
  <c r="J35" i="268" s="1"/>
  <c r="G30" i="270"/>
  <c r="E25" i="270"/>
  <c r="H25" i="270" s="1"/>
  <c r="J25" i="270" s="1"/>
  <c r="D23" i="270"/>
  <c r="E17" i="270"/>
  <c r="H42" i="269"/>
  <c r="H37" i="269"/>
  <c r="J37" i="269" s="1"/>
  <c r="I30" i="269"/>
  <c r="H25" i="269"/>
  <c r="G22" i="269"/>
  <c r="G52" i="269" s="1"/>
  <c r="H17" i="269"/>
  <c r="I48" i="271"/>
  <c r="J48" i="271" s="1"/>
  <c r="G48" i="273"/>
  <c r="I48" i="273" s="1"/>
  <c r="J48" i="273" s="1"/>
  <c r="H45" i="271"/>
  <c r="H39" i="271"/>
  <c r="D34" i="273"/>
  <c r="H34" i="273" s="1"/>
  <c r="J34" i="273" s="1"/>
  <c r="H34" i="271"/>
  <c r="J34" i="271" s="1"/>
  <c r="I33" i="271"/>
  <c r="F33" i="273"/>
  <c r="I33" i="273" s="1"/>
  <c r="J33" i="273" s="1"/>
  <c r="F32" i="273"/>
  <c r="I32" i="273" s="1"/>
  <c r="J32" i="273" s="1"/>
  <c r="I32" i="271"/>
  <c r="J32" i="271" s="1"/>
  <c r="J49" i="272"/>
  <c r="J27" i="272"/>
  <c r="D46" i="270"/>
  <c r="D31" i="270"/>
  <c r="H31" i="270" s="1"/>
  <c r="J31" i="270" s="1"/>
  <c r="H27" i="268"/>
  <c r="J27" i="268" s="1"/>
  <c r="I24" i="268"/>
  <c r="F21" i="270"/>
  <c r="I38" i="269"/>
  <c r="D29" i="269"/>
  <c r="I19" i="269"/>
  <c r="F36" i="273"/>
  <c r="I36" i="273" s="1"/>
  <c r="J36" i="273" s="1"/>
  <c r="I36" i="271"/>
  <c r="J36" i="271" s="1"/>
  <c r="J33" i="271"/>
  <c r="H18" i="270"/>
  <c r="J18" i="270" s="1"/>
  <c r="J32" i="269"/>
  <c r="E47" i="273"/>
  <c r="H47" i="273" s="1"/>
  <c r="H47" i="271"/>
  <c r="J47" i="271" s="1"/>
  <c r="G51" i="268"/>
  <c r="G52" i="268" s="1"/>
  <c r="H25" i="268"/>
  <c r="I50" i="269"/>
  <c r="I51" i="269" s="1"/>
  <c r="H50" i="269"/>
  <c r="J50" i="269" s="1"/>
  <c r="I42" i="269"/>
  <c r="I35" i="269"/>
  <c r="J35" i="269" s="1"/>
  <c r="H30" i="269"/>
  <c r="I23" i="269"/>
  <c r="I29" i="269" s="1"/>
  <c r="D22" i="269"/>
  <c r="D52" i="269" s="1"/>
  <c r="E44" i="271"/>
  <c r="E52" i="271" s="1"/>
  <c r="J25" i="272"/>
  <c r="D29" i="271"/>
  <c r="D52" i="271" s="1"/>
  <c r="I25" i="271"/>
  <c r="I29" i="271" s="1"/>
  <c r="I42" i="272"/>
  <c r="I44" i="272" s="1"/>
  <c r="H42" i="272"/>
  <c r="I28" i="271"/>
  <c r="J28" i="271" s="1"/>
  <c r="D25" i="273"/>
  <c r="F24" i="273"/>
  <c r="I24" i="273" s="1"/>
  <c r="J24" i="273" s="1"/>
  <c r="I17" i="271"/>
  <c r="E22" i="272"/>
  <c r="E52" i="272" s="1"/>
  <c r="K23" i="283" l="1"/>
  <c r="J29" i="283"/>
  <c r="J51" i="283"/>
  <c r="J52" i="283" s="1"/>
  <c r="K45" i="283"/>
  <c r="K24" i="283"/>
  <c r="K44" i="283"/>
  <c r="J22" i="283"/>
  <c r="K16" i="283"/>
  <c r="I35" i="249"/>
  <c r="K34" i="263"/>
  <c r="K49" i="266"/>
  <c r="K36" i="271"/>
  <c r="K48" i="273"/>
  <c r="K21" i="263"/>
  <c r="K33" i="273"/>
  <c r="K50" i="267"/>
  <c r="K31" i="262"/>
  <c r="K28" i="271"/>
  <c r="K35" i="269"/>
  <c r="K36" i="273"/>
  <c r="K37" i="268"/>
  <c r="K27" i="266"/>
  <c r="K42" i="267"/>
  <c r="I22" i="267"/>
  <c r="K50" i="265"/>
  <c r="K27" i="262"/>
  <c r="K44" i="262"/>
  <c r="I22" i="265"/>
  <c r="J25" i="266"/>
  <c r="H29" i="266"/>
  <c r="K23" i="265"/>
  <c r="I22" i="263"/>
  <c r="I52" i="263" s="1"/>
  <c r="J20" i="263"/>
  <c r="K34" i="273"/>
  <c r="I22" i="271"/>
  <c r="I52" i="271"/>
  <c r="J17" i="271"/>
  <c r="J42" i="272"/>
  <c r="H44" i="272"/>
  <c r="K47" i="271"/>
  <c r="K49" i="272"/>
  <c r="J51" i="272"/>
  <c r="J17" i="269"/>
  <c r="H22" i="269"/>
  <c r="K37" i="269"/>
  <c r="G51" i="270"/>
  <c r="I45" i="270"/>
  <c r="K24" i="273"/>
  <c r="J30" i="269"/>
  <c r="J47" i="273"/>
  <c r="H51" i="273"/>
  <c r="J38" i="269"/>
  <c r="I44" i="269"/>
  <c r="K31" i="270"/>
  <c r="J25" i="271"/>
  <c r="H51" i="271"/>
  <c r="J45" i="271"/>
  <c r="H44" i="269"/>
  <c r="J42" i="269"/>
  <c r="I30" i="270"/>
  <c r="J30" i="270" s="1"/>
  <c r="G52" i="270"/>
  <c r="H47" i="270"/>
  <c r="J47" i="270" s="1"/>
  <c r="E51" i="270"/>
  <c r="J48" i="270"/>
  <c r="J46" i="266"/>
  <c r="H51" i="266"/>
  <c r="K37" i="267"/>
  <c r="J47" i="267"/>
  <c r="H51" i="267"/>
  <c r="J23" i="269"/>
  <c r="J48" i="265"/>
  <c r="K19" i="267"/>
  <c r="K32" i="265"/>
  <c r="K43" i="267"/>
  <c r="K48" i="269"/>
  <c r="J51" i="269"/>
  <c r="K20" i="266"/>
  <c r="J42" i="266"/>
  <c r="H44" i="266"/>
  <c r="H52" i="266" s="1"/>
  <c r="J21" i="265"/>
  <c r="H22" i="265"/>
  <c r="H52" i="265" s="1"/>
  <c r="J43" i="263"/>
  <c r="H52" i="259"/>
  <c r="I47" i="267"/>
  <c r="K33" i="262"/>
  <c r="I52" i="259"/>
  <c r="K44" i="259"/>
  <c r="I29" i="266"/>
  <c r="I52" i="266" s="1"/>
  <c r="J26" i="262"/>
  <c r="H29" i="262"/>
  <c r="H52" i="262"/>
  <c r="K37" i="262"/>
  <c r="K28" i="258"/>
  <c r="J51" i="258"/>
  <c r="K45" i="258"/>
  <c r="K24" i="257"/>
  <c r="J29" i="257"/>
  <c r="K31" i="255"/>
  <c r="L48" i="253"/>
  <c r="K48" i="253"/>
  <c r="J51" i="253"/>
  <c r="H52" i="255"/>
  <c r="J29" i="256"/>
  <c r="K23" i="256"/>
  <c r="K43" i="250"/>
  <c r="K49" i="256"/>
  <c r="K24" i="254"/>
  <c r="J29" i="253"/>
  <c r="K24" i="253"/>
  <c r="K21" i="251"/>
  <c r="J22" i="251"/>
  <c r="J52" i="251" s="1"/>
  <c r="K22" i="250"/>
  <c r="K37" i="264"/>
  <c r="G51" i="273"/>
  <c r="I29" i="262"/>
  <c r="H51" i="269"/>
  <c r="I52" i="272"/>
  <c r="K44" i="254"/>
  <c r="E51" i="273"/>
  <c r="K44" i="268"/>
  <c r="L90" i="235"/>
  <c r="K101" i="235"/>
  <c r="M90" i="235" s="1"/>
  <c r="M100" i="236"/>
  <c r="M89" i="236"/>
  <c r="M99" i="236"/>
  <c r="M97" i="236"/>
  <c r="M96" i="236"/>
  <c r="M90" i="236"/>
  <c r="M94" i="236"/>
  <c r="M98" i="236"/>
  <c r="M91" i="236"/>
  <c r="M92" i="236"/>
  <c r="M95" i="236"/>
  <c r="M101" i="236"/>
  <c r="L101" i="236"/>
  <c r="G52" i="273"/>
  <c r="L122" i="235"/>
  <c r="K133" i="235"/>
  <c r="M122" i="235"/>
  <c r="M92" i="234"/>
  <c r="M95" i="234"/>
  <c r="M91" i="232"/>
  <c r="M95" i="232"/>
  <c r="M101" i="232"/>
  <c r="M99" i="232"/>
  <c r="M96" i="232"/>
  <c r="M98" i="232"/>
  <c r="L101" i="232"/>
  <c r="M97" i="232"/>
  <c r="M89" i="232"/>
  <c r="M94" i="232"/>
  <c r="M93" i="232"/>
  <c r="H25" i="273"/>
  <c r="D29" i="273"/>
  <c r="D52" i="273"/>
  <c r="K34" i="271"/>
  <c r="K35" i="268"/>
  <c r="K32" i="267"/>
  <c r="H40" i="267"/>
  <c r="E44" i="267"/>
  <c r="E52" i="267"/>
  <c r="J19" i="265"/>
  <c r="K31" i="263"/>
  <c r="E52" i="262"/>
  <c r="K25" i="261"/>
  <c r="J52" i="261"/>
  <c r="L25" i="261" s="1"/>
  <c r="J29" i="261"/>
  <c r="K30" i="260"/>
  <c r="J52" i="260"/>
  <c r="L30" i="260" s="1"/>
  <c r="K48" i="258"/>
  <c r="K17" i="254"/>
  <c r="K23" i="252"/>
  <c r="J29" i="252"/>
  <c r="K25" i="262"/>
  <c r="J29" i="262"/>
  <c r="J22" i="254"/>
  <c r="J52" i="254" s="1"/>
  <c r="K32" i="262"/>
  <c r="H52" i="272"/>
  <c r="K44" i="250"/>
  <c r="I22" i="273"/>
  <c r="J16" i="273"/>
  <c r="E52" i="273"/>
  <c r="L131" i="234"/>
  <c r="K133" i="234"/>
  <c r="I51" i="271"/>
  <c r="L131" i="233"/>
  <c r="K133" i="233"/>
  <c r="M131" i="233" s="1"/>
  <c r="J25" i="268"/>
  <c r="H29" i="268"/>
  <c r="H52" i="268" s="1"/>
  <c r="F22" i="270"/>
  <c r="F52" i="270" s="1"/>
  <c r="I21" i="270"/>
  <c r="H17" i="270"/>
  <c r="E22" i="270"/>
  <c r="E52" i="270" s="1"/>
  <c r="J41" i="265"/>
  <c r="H44" i="265"/>
  <c r="K41" i="270"/>
  <c r="I48" i="267"/>
  <c r="J48" i="267" s="1"/>
  <c r="F51" i="267"/>
  <c r="K27" i="258"/>
  <c r="J29" i="258"/>
  <c r="J19" i="269"/>
  <c r="I22" i="269"/>
  <c r="I52" i="269" s="1"/>
  <c r="I29" i="268"/>
  <c r="I52" i="268" s="1"/>
  <c r="J24" i="268"/>
  <c r="K27" i="272"/>
  <c r="K48" i="271"/>
  <c r="H23" i="270"/>
  <c r="D29" i="270"/>
  <c r="D52" i="270"/>
  <c r="G52" i="263"/>
  <c r="J40" i="263"/>
  <c r="H44" i="263"/>
  <c r="H52" i="263" s="1"/>
  <c r="J16" i="266"/>
  <c r="H22" i="266"/>
  <c r="J39" i="265"/>
  <c r="I44" i="265"/>
  <c r="I52" i="265" s="1"/>
  <c r="K24" i="269"/>
  <c r="I23" i="267"/>
  <c r="G29" i="267"/>
  <c r="G52" i="267" s="1"/>
  <c r="K35" i="267"/>
  <c r="K19" i="263"/>
  <c r="J22" i="263"/>
  <c r="K36" i="266"/>
  <c r="H17" i="267"/>
  <c r="D29" i="267"/>
  <c r="H26" i="267"/>
  <c r="K43" i="265"/>
  <c r="J49" i="265"/>
  <c r="H51" i="265"/>
  <c r="E52" i="263"/>
  <c r="K28" i="262"/>
  <c r="K50" i="261"/>
  <c r="J51" i="261"/>
  <c r="K34" i="259"/>
  <c r="J52" i="259"/>
  <c r="K35" i="258"/>
  <c r="K47" i="263"/>
  <c r="H52" i="258"/>
  <c r="D52" i="262"/>
  <c r="K34" i="261"/>
  <c r="K36" i="258"/>
  <c r="K41" i="262"/>
  <c r="J29" i="254"/>
  <c r="K23" i="254"/>
  <c r="K28" i="252"/>
  <c r="L28" i="252"/>
  <c r="J51" i="257"/>
  <c r="K48" i="257"/>
  <c r="K19" i="256"/>
  <c r="J22" i="256"/>
  <c r="J52" i="256" s="1"/>
  <c r="K38" i="256"/>
  <c r="J44" i="256"/>
  <c r="K45" i="255"/>
  <c r="J51" i="255"/>
  <c r="K17" i="255"/>
  <c r="K47" i="254"/>
  <c r="J51" i="254"/>
  <c r="K51" i="251"/>
  <c r="J28" i="265"/>
  <c r="K44" i="255"/>
  <c r="F29" i="273"/>
  <c r="F52" i="273" s="1"/>
  <c r="J22" i="272"/>
  <c r="K18" i="272"/>
  <c r="K44" i="251"/>
  <c r="E29" i="270"/>
  <c r="J52" i="252"/>
  <c r="L94" i="234"/>
  <c r="M94" i="234"/>
  <c r="J46" i="273"/>
  <c r="L109" i="236"/>
  <c r="M109" i="236"/>
  <c r="K117" i="236"/>
  <c r="M98" i="233"/>
  <c r="L98" i="233"/>
  <c r="K101" i="233"/>
  <c r="L101" i="231"/>
  <c r="M89" i="231"/>
  <c r="M99" i="231"/>
  <c r="M100" i="231"/>
  <c r="M94" i="231"/>
  <c r="M91" i="231"/>
  <c r="M92" i="231"/>
  <c r="M101" i="231"/>
  <c r="M93" i="231"/>
  <c r="M90" i="231"/>
  <c r="M98" i="231"/>
  <c r="M97" i="231"/>
  <c r="M101" i="230"/>
  <c r="L101" i="230"/>
  <c r="K32" i="269"/>
  <c r="H46" i="270"/>
  <c r="D51" i="270"/>
  <c r="K32" i="271"/>
  <c r="J25" i="269"/>
  <c r="H29" i="269"/>
  <c r="H52" i="269" s="1"/>
  <c r="K27" i="270"/>
  <c r="J42" i="270"/>
  <c r="H44" i="270"/>
  <c r="K35" i="263"/>
  <c r="K18" i="270"/>
  <c r="K32" i="273"/>
  <c r="K25" i="272"/>
  <c r="J29" i="272"/>
  <c r="K50" i="269"/>
  <c r="K33" i="271"/>
  <c r="K27" i="268"/>
  <c r="J39" i="271"/>
  <c r="H44" i="271"/>
  <c r="H52" i="271" s="1"/>
  <c r="K25" i="270"/>
  <c r="J48" i="268"/>
  <c r="H51" i="268"/>
  <c r="J41" i="266"/>
  <c r="I44" i="266"/>
  <c r="J45" i="263"/>
  <c r="I51" i="263"/>
  <c r="I39" i="267"/>
  <c r="F44" i="267"/>
  <c r="I27" i="267"/>
  <c r="J27" i="267" s="1"/>
  <c r="F29" i="267"/>
  <c r="F52" i="267" s="1"/>
  <c r="K37" i="265"/>
  <c r="K36" i="269"/>
  <c r="F52" i="266"/>
  <c r="G22" i="267"/>
  <c r="K36" i="263"/>
  <c r="K32" i="263"/>
  <c r="K47" i="258"/>
  <c r="K16" i="262"/>
  <c r="J22" i="262"/>
  <c r="J47" i="266"/>
  <c r="I22" i="262"/>
  <c r="I52" i="262" s="1"/>
  <c r="K18" i="257"/>
  <c r="J52" i="257"/>
  <c r="J22" i="257"/>
  <c r="K48" i="263"/>
  <c r="H52" i="261"/>
  <c r="J52" i="258"/>
  <c r="L45" i="258" s="1"/>
  <c r="K21" i="258"/>
  <c r="J22" i="258"/>
  <c r="L43" i="253"/>
  <c r="K43" i="253"/>
  <c r="K16" i="255"/>
  <c r="J22" i="255"/>
  <c r="J48" i="262"/>
  <c r="K45" i="256"/>
  <c r="J51" i="256"/>
  <c r="K48" i="255"/>
  <c r="K18" i="253"/>
  <c r="J22" i="253"/>
  <c r="J52" i="253"/>
  <c r="K49" i="253"/>
  <c r="K49" i="250"/>
  <c r="J44" i="253"/>
  <c r="K29" i="250"/>
  <c r="D22" i="267"/>
  <c r="D52" i="267" s="1"/>
  <c r="J51" i="250"/>
  <c r="K21" i="264"/>
  <c r="J22" i="264"/>
  <c r="J52" i="264" s="1"/>
  <c r="K26" i="273"/>
  <c r="I29" i="273"/>
  <c r="I52" i="273" s="1"/>
  <c r="L83" i="233"/>
  <c r="K85" i="233"/>
  <c r="M83" i="233"/>
  <c r="L75" i="236"/>
  <c r="K85" i="236"/>
  <c r="M96" i="234"/>
  <c r="M90" i="234"/>
  <c r="M101" i="234"/>
  <c r="M89" i="234"/>
  <c r="L101" i="234"/>
  <c r="M98" i="234"/>
  <c r="M91" i="234"/>
  <c r="M97" i="234"/>
  <c r="M99" i="234"/>
  <c r="M93" i="234"/>
  <c r="L52" i="283" l="1"/>
  <c r="K52" i="283"/>
  <c r="L35" i="283"/>
  <c r="L36" i="283"/>
  <c r="L37" i="283"/>
  <c r="L34" i="283"/>
  <c r="L48" i="283"/>
  <c r="L43" i="283"/>
  <c r="L46" i="283"/>
  <c r="L19" i="283"/>
  <c r="L30" i="283"/>
  <c r="L27" i="283"/>
  <c r="L18" i="283"/>
  <c r="L31" i="283"/>
  <c r="L47" i="283"/>
  <c r="L42" i="283"/>
  <c r="L28" i="283"/>
  <c r="L21" i="283"/>
  <c r="L20" i="283"/>
  <c r="L39" i="283"/>
  <c r="L17" i="283"/>
  <c r="L49" i="283"/>
  <c r="L41" i="283"/>
  <c r="L40" i="283"/>
  <c r="L25" i="283"/>
  <c r="L38" i="283"/>
  <c r="L33" i="283"/>
  <c r="L26" i="283"/>
  <c r="L50" i="283"/>
  <c r="L32" i="283"/>
  <c r="L45" i="283"/>
  <c r="L44" i="283"/>
  <c r="L23" i="283"/>
  <c r="L24" i="283"/>
  <c r="L16" i="283"/>
  <c r="L29" i="283"/>
  <c r="K29" i="283"/>
  <c r="L51" i="283"/>
  <c r="K51" i="283"/>
  <c r="L22" i="283"/>
  <c r="K22" i="283"/>
  <c r="L48" i="256"/>
  <c r="L39" i="256"/>
  <c r="L43" i="256"/>
  <c r="L24" i="256"/>
  <c r="L21" i="256"/>
  <c r="L35" i="256"/>
  <c r="L18" i="256"/>
  <c r="L40" i="256"/>
  <c r="L32" i="256"/>
  <c r="L36" i="256"/>
  <c r="L50" i="256"/>
  <c r="L27" i="256"/>
  <c r="L25" i="256"/>
  <c r="L20" i="256"/>
  <c r="K52" i="256"/>
  <c r="L47" i="256"/>
  <c r="L42" i="256"/>
  <c r="L16" i="256"/>
  <c r="L33" i="256"/>
  <c r="L46" i="256"/>
  <c r="L30" i="256"/>
  <c r="L52" i="256"/>
  <c r="L28" i="256"/>
  <c r="L31" i="256"/>
  <c r="L26" i="256"/>
  <c r="L41" i="256"/>
  <c r="L37" i="256"/>
  <c r="L34" i="256"/>
  <c r="L17" i="256"/>
  <c r="L38" i="256"/>
  <c r="L45" i="256"/>
  <c r="L23" i="256"/>
  <c r="L49" i="256"/>
  <c r="L19" i="256"/>
  <c r="L29" i="251"/>
  <c r="L40" i="251"/>
  <c r="L42" i="251"/>
  <c r="L26" i="251"/>
  <c r="L27" i="251"/>
  <c r="L46" i="251"/>
  <c r="L39" i="251"/>
  <c r="L37" i="251"/>
  <c r="L25" i="251"/>
  <c r="L23" i="251"/>
  <c r="K52" i="251"/>
  <c r="L19" i="251"/>
  <c r="L33" i="251"/>
  <c r="L31" i="251"/>
  <c r="L43" i="251"/>
  <c r="L24" i="251"/>
  <c r="L18" i="251"/>
  <c r="L52" i="251"/>
  <c r="L36" i="251"/>
  <c r="L28" i="251"/>
  <c r="L16" i="251"/>
  <c r="L41" i="251"/>
  <c r="L30" i="251"/>
  <c r="L49" i="251"/>
  <c r="L50" i="251"/>
  <c r="L35" i="251"/>
  <c r="L34" i="251"/>
  <c r="L32" i="251"/>
  <c r="L17" i="251"/>
  <c r="L45" i="251"/>
  <c r="L38" i="251"/>
  <c r="L48" i="251"/>
  <c r="L47" i="251"/>
  <c r="L20" i="251"/>
  <c r="L21" i="251"/>
  <c r="L44" i="251"/>
  <c r="L51" i="251"/>
  <c r="L44" i="264"/>
  <c r="L29" i="264"/>
  <c r="L52" i="264"/>
  <c r="L28" i="264"/>
  <c r="L49" i="264"/>
  <c r="L35" i="264"/>
  <c r="L33" i="264"/>
  <c r="L40" i="264"/>
  <c r="L23" i="264"/>
  <c r="L45" i="264"/>
  <c r="L34" i="264"/>
  <c r="L24" i="264"/>
  <c r="L36" i="264"/>
  <c r="L43" i="264"/>
  <c r="L25" i="264"/>
  <c r="L50" i="264"/>
  <c r="L32" i="264"/>
  <c r="L26" i="264"/>
  <c r="L51" i="264"/>
  <c r="L30" i="264"/>
  <c r="L41" i="264"/>
  <c r="L46" i="264"/>
  <c r="L38" i="264"/>
  <c r="L19" i="264"/>
  <c r="L18" i="264"/>
  <c r="L39" i="264"/>
  <c r="L20" i="264"/>
  <c r="L42" i="264"/>
  <c r="L47" i="264"/>
  <c r="L16" i="264"/>
  <c r="L17" i="264"/>
  <c r="L27" i="264"/>
  <c r="K52" i="264"/>
  <c r="L31" i="264"/>
  <c r="L48" i="264"/>
  <c r="L37" i="264"/>
  <c r="L21" i="264"/>
  <c r="L52" i="254"/>
  <c r="L19" i="254"/>
  <c r="L41" i="254"/>
  <c r="L36" i="254"/>
  <c r="L30" i="254"/>
  <c r="L33" i="254"/>
  <c r="L35" i="254"/>
  <c r="L28" i="254"/>
  <c r="L31" i="254"/>
  <c r="L40" i="254"/>
  <c r="L34" i="254"/>
  <c r="L39" i="254"/>
  <c r="L18" i="254"/>
  <c r="L20" i="254"/>
  <c r="L26" i="254"/>
  <c r="L48" i="254"/>
  <c r="L16" i="254"/>
  <c r="L27" i="254"/>
  <c r="L32" i="254"/>
  <c r="L21" i="254"/>
  <c r="K52" i="254"/>
  <c r="L38" i="254"/>
  <c r="L50" i="254"/>
  <c r="L42" i="254"/>
  <c r="L37" i="254"/>
  <c r="L25" i="254"/>
  <c r="L46" i="254"/>
  <c r="L43" i="254"/>
  <c r="L49" i="254"/>
  <c r="L45" i="254"/>
  <c r="L24" i="254"/>
  <c r="L23" i="254"/>
  <c r="L47" i="254"/>
  <c r="L44" i="254"/>
  <c r="L17" i="254"/>
  <c r="L39" i="257"/>
  <c r="L20" i="257"/>
  <c r="L27" i="257"/>
  <c r="L52" i="257"/>
  <c r="L40" i="257"/>
  <c r="L21" i="257"/>
  <c r="L31" i="257"/>
  <c r="L23" i="257"/>
  <c r="L41" i="257"/>
  <c r="L33" i="257"/>
  <c r="L43" i="257"/>
  <c r="L32" i="257"/>
  <c r="K52" i="257"/>
  <c r="L44" i="257"/>
  <c r="L30" i="257"/>
  <c r="L26" i="257"/>
  <c r="L46" i="257"/>
  <c r="L16" i="257"/>
  <c r="L47" i="257"/>
  <c r="L42" i="257"/>
  <c r="L25" i="257"/>
  <c r="L34" i="257"/>
  <c r="L17" i="257"/>
  <c r="L38" i="257"/>
  <c r="L28" i="257"/>
  <c r="L49" i="257"/>
  <c r="L19" i="257"/>
  <c r="L37" i="257"/>
  <c r="L50" i="257"/>
  <c r="L45" i="257"/>
  <c r="L35" i="257"/>
  <c r="L36" i="257"/>
  <c r="K52" i="252"/>
  <c r="L20" i="252"/>
  <c r="L35" i="252"/>
  <c r="L18" i="252"/>
  <c r="L49" i="252"/>
  <c r="L21" i="252"/>
  <c r="L22" i="252"/>
  <c r="L36" i="252"/>
  <c r="L32" i="252"/>
  <c r="L37" i="252"/>
  <c r="L50" i="252"/>
  <c r="L43" i="252"/>
  <c r="L16" i="252"/>
  <c r="L44" i="252"/>
  <c r="L52" i="252"/>
  <c r="L33" i="252"/>
  <c r="L30" i="252"/>
  <c r="L24" i="252"/>
  <c r="L34" i="252"/>
  <c r="L26" i="252"/>
  <c r="L31" i="252"/>
  <c r="L45" i="252"/>
  <c r="L48" i="252"/>
  <c r="L17" i="252"/>
  <c r="L41" i="252"/>
  <c r="L47" i="252"/>
  <c r="L51" i="252"/>
  <c r="L51" i="254"/>
  <c r="K51" i="254"/>
  <c r="K51" i="257"/>
  <c r="L51" i="257"/>
  <c r="K19" i="269"/>
  <c r="M129" i="234"/>
  <c r="M122" i="234"/>
  <c r="M123" i="234"/>
  <c r="M128" i="234"/>
  <c r="M125" i="234"/>
  <c r="M132" i="234"/>
  <c r="M126" i="234"/>
  <c r="M127" i="234"/>
  <c r="M124" i="234"/>
  <c r="M133" i="234"/>
  <c r="L133" i="234"/>
  <c r="M130" i="234"/>
  <c r="M121" i="234"/>
  <c r="M83" i="236"/>
  <c r="M77" i="236"/>
  <c r="M76" i="236"/>
  <c r="M80" i="236"/>
  <c r="L85" i="236"/>
  <c r="M74" i="236"/>
  <c r="M82" i="236"/>
  <c r="M84" i="236"/>
  <c r="M85" i="236"/>
  <c r="M78" i="236"/>
  <c r="M81" i="236"/>
  <c r="M79" i="236"/>
  <c r="M73" i="236"/>
  <c r="L17" i="253"/>
  <c r="L28" i="253"/>
  <c r="L33" i="253"/>
  <c r="L31" i="253"/>
  <c r="L30" i="253"/>
  <c r="L36" i="253"/>
  <c r="L52" i="253"/>
  <c r="L37" i="253"/>
  <c r="L27" i="253"/>
  <c r="L26" i="253"/>
  <c r="K52" i="253"/>
  <c r="L23" i="253"/>
  <c r="L39" i="253"/>
  <c r="L21" i="253"/>
  <c r="L42" i="253"/>
  <c r="L25" i="253"/>
  <c r="L34" i="253"/>
  <c r="L19" i="253"/>
  <c r="L35" i="253"/>
  <c r="L32" i="253"/>
  <c r="K27" i="267"/>
  <c r="K48" i="268"/>
  <c r="J51" i="268"/>
  <c r="K39" i="271"/>
  <c r="J44" i="271"/>
  <c r="K51" i="255"/>
  <c r="J23" i="267"/>
  <c r="I29" i="267"/>
  <c r="K39" i="265"/>
  <c r="J44" i="265"/>
  <c r="L27" i="258"/>
  <c r="K16" i="273"/>
  <c r="J22" i="273"/>
  <c r="M75" i="236"/>
  <c r="K51" i="250"/>
  <c r="L18" i="253"/>
  <c r="K48" i="262"/>
  <c r="J51" i="262"/>
  <c r="L22" i="258"/>
  <c r="K22" i="258"/>
  <c r="L18" i="257"/>
  <c r="K42" i="270"/>
  <c r="K25" i="269"/>
  <c r="J46" i="270"/>
  <c r="H51" i="270"/>
  <c r="M117" i="236"/>
  <c r="M112" i="236"/>
  <c r="M111" i="236"/>
  <c r="M113" i="236"/>
  <c r="L117" i="236"/>
  <c r="M107" i="236"/>
  <c r="M110" i="236"/>
  <c r="M108" i="236"/>
  <c r="M116" i="236"/>
  <c r="M106" i="236"/>
  <c r="M105" i="236"/>
  <c r="M115" i="236"/>
  <c r="M114" i="236"/>
  <c r="L48" i="257"/>
  <c r="L34" i="261"/>
  <c r="L50" i="261"/>
  <c r="K40" i="263"/>
  <c r="J44" i="263"/>
  <c r="J23" i="270"/>
  <c r="H29" i="270"/>
  <c r="L29" i="258"/>
  <c r="K29" i="258"/>
  <c r="K41" i="265"/>
  <c r="K25" i="268"/>
  <c r="J40" i="267"/>
  <c r="H44" i="267"/>
  <c r="M131" i="235"/>
  <c r="M126" i="235"/>
  <c r="M130" i="235"/>
  <c r="M124" i="235"/>
  <c r="M121" i="235"/>
  <c r="M127" i="235"/>
  <c r="M128" i="235"/>
  <c r="M132" i="235"/>
  <c r="M125" i="235"/>
  <c r="M129" i="235"/>
  <c r="M133" i="235"/>
  <c r="L133" i="235"/>
  <c r="M123" i="235"/>
  <c r="K51" i="253"/>
  <c r="L51" i="253"/>
  <c r="I51" i="267"/>
  <c r="K48" i="270"/>
  <c r="K30" i="270"/>
  <c r="K30" i="269"/>
  <c r="I51" i="270"/>
  <c r="J45" i="270"/>
  <c r="K51" i="272"/>
  <c r="L19" i="258"/>
  <c r="L32" i="258"/>
  <c r="L52" i="258"/>
  <c r="L43" i="258"/>
  <c r="L33" i="258"/>
  <c r="L30" i="258"/>
  <c r="L50" i="258"/>
  <c r="L44" i="258"/>
  <c r="L20" i="258"/>
  <c r="L34" i="258"/>
  <c r="L37" i="258"/>
  <c r="L23" i="258"/>
  <c r="L24" i="258"/>
  <c r="L31" i="258"/>
  <c r="L18" i="258"/>
  <c r="L39" i="258"/>
  <c r="L26" i="258"/>
  <c r="L40" i="258"/>
  <c r="L16" i="258"/>
  <c r="L38" i="258"/>
  <c r="K52" i="258"/>
  <c r="L17" i="258"/>
  <c r="L46" i="258"/>
  <c r="L25" i="258"/>
  <c r="L42" i="258"/>
  <c r="L49" i="258"/>
  <c r="L41" i="258"/>
  <c r="K22" i="272"/>
  <c r="L44" i="256"/>
  <c r="K44" i="256"/>
  <c r="L29" i="259"/>
  <c r="L22" i="259"/>
  <c r="L44" i="259"/>
  <c r="K52" i="259"/>
  <c r="L50" i="259"/>
  <c r="L43" i="259"/>
  <c r="L17" i="259"/>
  <c r="L39" i="259"/>
  <c r="L27" i="259"/>
  <c r="L32" i="259"/>
  <c r="L42" i="259"/>
  <c r="L28" i="259"/>
  <c r="L52" i="259"/>
  <c r="L38" i="259"/>
  <c r="L40" i="259"/>
  <c r="L46" i="259"/>
  <c r="L47" i="259"/>
  <c r="L37" i="259"/>
  <c r="L20" i="259"/>
  <c r="L18" i="259"/>
  <c r="L16" i="259"/>
  <c r="L51" i="259"/>
  <c r="L33" i="259"/>
  <c r="L31" i="259"/>
  <c r="L24" i="259"/>
  <c r="L19" i="259"/>
  <c r="L35" i="259"/>
  <c r="L23" i="259"/>
  <c r="L45" i="259"/>
  <c r="L41" i="259"/>
  <c r="L25" i="259"/>
  <c r="L49" i="259"/>
  <c r="L30" i="259"/>
  <c r="L36" i="259"/>
  <c r="L21" i="259"/>
  <c r="L48" i="259"/>
  <c r="L26" i="259"/>
  <c r="J26" i="267"/>
  <c r="H29" i="267"/>
  <c r="M76" i="233"/>
  <c r="M84" i="233"/>
  <c r="M73" i="233"/>
  <c r="L85" i="233"/>
  <c r="M75" i="233"/>
  <c r="M78" i="233"/>
  <c r="M81" i="233"/>
  <c r="M74" i="233"/>
  <c r="M82" i="233"/>
  <c r="M77" i="233"/>
  <c r="M80" i="233"/>
  <c r="M85" i="233"/>
  <c r="M79" i="233"/>
  <c r="J51" i="263"/>
  <c r="K45" i="263"/>
  <c r="K29" i="272"/>
  <c r="K44" i="253"/>
  <c r="L44" i="253"/>
  <c r="L49" i="253"/>
  <c r="L22" i="253"/>
  <c r="K22" i="253"/>
  <c r="K22" i="257"/>
  <c r="L22" i="257"/>
  <c r="K22" i="262"/>
  <c r="J39" i="267"/>
  <c r="I44" i="267"/>
  <c r="K41" i="266"/>
  <c r="J44" i="266"/>
  <c r="M100" i="233"/>
  <c r="M93" i="233"/>
  <c r="M92" i="233"/>
  <c r="M99" i="233"/>
  <c r="M97" i="233"/>
  <c r="L101" i="233"/>
  <c r="M89" i="233"/>
  <c r="M94" i="233"/>
  <c r="M90" i="233"/>
  <c r="M101" i="233"/>
  <c r="M96" i="233"/>
  <c r="M95" i="233"/>
  <c r="M91" i="233"/>
  <c r="L34" i="259"/>
  <c r="K51" i="261"/>
  <c r="L51" i="261"/>
  <c r="J17" i="267"/>
  <c r="H52" i="267"/>
  <c r="H22" i="267"/>
  <c r="J44" i="270"/>
  <c r="J21" i="270"/>
  <c r="I52" i="270"/>
  <c r="I22" i="270"/>
  <c r="M131" i="234"/>
  <c r="K29" i="262"/>
  <c r="L23" i="252"/>
  <c r="K29" i="261"/>
  <c r="L29" i="261"/>
  <c r="K19" i="265"/>
  <c r="J22" i="265"/>
  <c r="J52" i="265" s="1"/>
  <c r="J25" i="273"/>
  <c r="H29" i="273"/>
  <c r="H52" i="273" s="1"/>
  <c r="M93" i="235"/>
  <c r="M96" i="235"/>
  <c r="M92" i="235"/>
  <c r="M95" i="235"/>
  <c r="M91" i="235"/>
  <c r="L101" i="235"/>
  <c r="M94" i="235"/>
  <c r="M97" i="235"/>
  <c r="M98" i="235"/>
  <c r="M101" i="235"/>
  <c r="M89" i="235"/>
  <c r="M99" i="235"/>
  <c r="M100" i="235"/>
  <c r="J52" i="250"/>
  <c r="K22" i="251"/>
  <c r="L22" i="251"/>
  <c r="K29" i="253"/>
  <c r="L29" i="253"/>
  <c r="L24" i="257"/>
  <c r="K26" i="262"/>
  <c r="K21" i="265"/>
  <c r="K23" i="269"/>
  <c r="J29" i="269"/>
  <c r="K42" i="269"/>
  <c r="K25" i="271"/>
  <c r="J29" i="271"/>
  <c r="J44" i="269"/>
  <c r="K38" i="269"/>
  <c r="K17" i="269"/>
  <c r="J22" i="269"/>
  <c r="J52" i="269" s="1"/>
  <c r="K42" i="272"/>
  <c r="J44" i="272"/>
  <c r="K22" i="255"/>
  <c r="K47" i="266"/>
  <c r="K22" i="263"/>
  <c r="M124" i="233"/>
  <c r="M129" i="233"/>
  <c r="M121" i="233"/>
  <c r="M127" i="233"/>
  <c r="M130" i="233"/>
  <c r="M133" i="233"/>
  <c r="M132" i="233"/>
  <c r="M125" i="233"/>
  <c r="L133" i="233"/>
  <c r="M126" i="233"/>
  <c r="M122" i="233"/>
  <c r="M128" i="233"/>
  <c r="M123" i="233"/>
  <c r="K29" i="252"/>
  <c r="L29" i="252"/>
  <c r="L22" i="260"/>
  <c r="L52" i="260"/>
  <c r="L17" i="260"/>
  <c r="L36" i="260"/>
  <c r="L25" i="260"/>
  <c r="L34" i="260"/>
  <c r="L27" i="260"/>
  <c r="L31" i="260"/>
  <c r="L42" i="260"/>
  <c r="L18" i="260"/>
  <c r="L40" i="260"/>
  <c r="L26" i="260"/>
  <c r="L46" i="260"/>
  <c r="L43" i="260"/>
  <c r="L37" i="260"/>
  <c r="L33" i="260"/>
  <c r="L23" i="260"/>
  <c r="L47" i="260"/>
  <c r="L32" i="260"/>
  <c r="L35" i="260"/>
  <c r="L24" i="260"/>
  <c r="L39" i="260"/>
  <c r="L44" i="260"/>
  <c r="K52" i="260"/>
  <c r="L21" i="260"/>
  <c r="L19" i="260"/>
  <c r="L48" i="260"/>
  <c r="L16" i="260"/>
  <c r="L20" i="260"/>
  <c r="L29" i="260"/>
  <c r="L38" i="260"/>
  <c r="L41" i="260"/>
  <c r="L49" i="260"/>
  <c r="L28" i="260"/>
  <c r="L45" i="260"/>
  <c r="L50" i="260"/>
  <c r="L51" i="260"/>
  <c r="L39" i="261"/>
  <c r="L17" i="261"/>
  <c r="L21" i="261"/>
  <c r="L33" i="261"/>
  <c r="L46" i="261"/>
  <c r="L49" i="261"/>
  <c r="L24" i="261"/>
  <c r="L32" i="261"/>
  <c r="L22" i="261"/>
  <c r="K52" i="261"/>
  <c r="L18" i="261"/>
  <c r="L43" i="261"/>
  <c r="L36" i="261"/>
  <c r="L31" i="261"/>
  <c r="L48" i="261"/>
  <c r="L16" i="261"/>
  <c r="L52" i="261"/>
  <c r="L37" i="261"/>
  <c r="L30" i="261"/>
  <c r="L19" i="261"/>
  <c r="L35" i="261"/>
  <c r="L44" i="261"/>
  <c r="L20" i="261"/>
  <c r="L27" i="261"/>
  <c r="L38" i="261"/>
  <c r="L47" i="261"/>
  <c r="L41" i="261"/>
  <c r="L23" i="261"/>
  <c r="L28" i="261"/>
  <c r="L29" i="256"/>
  <c r="K29" i="256"/>
  <c r="K29" i="257"/>
  <c r="L29" i="257"/>
  <c r="L51" i="258"/>
  <c r="K51" i="258"/>
  <c r="K43" i="263"/>
  <c r="K47" i="270"/>
  <c r="K17" i="271"/>
  <c r="J22" i="271"/>
  <c r="J52" i="271" s="1"/>
  <c r="K25" i="266"/>
  <c r="J29" i="266"/>
  <c r="K22" i="264"/>
  <c r="L22" i="264"/>
  <c r="K51" i="256"/>
  <c r="L51" i="256"/>
  <c r="K28" i="265"/>
  <c r="K22" i="256"/>
  <c r="L22" i="256"/>
  <c r="L36" i="258"/>
  <c r="K16" i="266"/>
  <c r="J22" i="266"/>
  <c r="J52" i="266" s="1"/>
  <c r="K24" i="268"/>
  <c r="J29" i="268"/>
  <c r="J52" i="268"/>
  <c r="J52" i="255"/>
  <c r="L22" i="255" s="1"/>
  <c r="L21" i="258"/>
  <c r="L47" i="258"/>
  <c r="K46" i="273"/>
  <c r="J51" i="273"/>
  <c r="K29" i="254"/>
  <c r="L29" i="254"/>
  <c r="L35" i="258"/>
  <c r="K49" i="265"/>
  <c r="K48" i="267"/>
  <c r="J17" i="270"/>
  <c r="H22" i="270"/>
  <c r="H52" i="270" s="1"/>
  <c r="K22" i="254"/>
  <c r="L22" i="254"/>
  <c r="L48" i="258"/>
  <c r="L24" i="253"/>
  <c r="L28" i="258"/>
  <c r="K42" i="266"/>
  <c r="K51" i="269"/>
  <c r="K48" i="265"/>
  <c r="J51" i="265"/>
  <c r="K47" i="267"/>
  <c r="J51" i="267"/>
  <c r="K46" i="266"/>
  <c r="J51" i="266"/>
  <c r="J51" i="271"/>
  <c r="K45" i="271"/>
  <c r="K47" i="273"/>
  <c r="K20" i="263"/>
  <c r="J29" i="265"/>
  <c r="I52" i="267"/>
  <c r="L16" i="271" l="1"/>
  <c r="L23" i="271"/>
  <c r="L24" i="271"/>
  <c r="L38" i="271"/>
  <c r="L52" i="271"/>
  <c r="L21" i="271"/>
  <c r="L42" i="271"/>
  <c r="L49" i="271"/>
  <c r="L31" i="271"/>
  <c r="L20" i="271"/>
  <c r="L37" i="271"/>
  <c r="L35" i="271"/>
  <c r="L30" i="271"/>
  <c r="L18" i="271"/>
  <c r="L40" i="271"/>
  <c r="L46" i="271"/>
  <c r="L50" i="271"/>
  <c r="L27" i="271"/>
  <c r="K52" i="271"/>
  <c r="L26" i="271"/>
  <c r="L19" i="271"/>
  <c r="L41" i="271"/>
  <c r="L43" i="271"/>
  <c r="L47" i="271"/>
  <c r="L33" i="271"/>
  <c r="L34" i="271"/>
  <c r="L48" i="271"/>
  <c r="L32" i="271"/>
  <c r="L36" i="271"/>
  <c r="L28" i="271"/>
  <c r="L25" i="271"/>
  <c r="L45" i="271"/>
  <c r="L17" i="271"/>
  <c r="L39" i="271"/>
  <c r="L36" i="265"/>
  <c r="L47" i="265"/>
  <c r="L42" i="265"/>
  <c r="L20" i="265"/>
  <c r="L24" i="265"/>
  <c r="L45" i="265"/>
  <c r="L52" i="265"/>
  <c r="L27" i="265"/>
  <c r="L25" i="265"/>
  <c r="L31" i="265"/>
  <c r="L17" i="265"/>
  <c r="L18" i="265"/>
  <c r="L33" i="265"/>
  <c r="L30" i="265"/>
  <c r="L46" i="265"/>
  <c r="L38" i="265"/>
  <c r="L40" i="265"/>
  <c r="L34" i="265"/>
  <c r="L26" i="265"/>
  <c r="K52" i="265"/>
  <c r="L35" i="265"/>
  <c r="L16" i="265"/>
  <c r="L32" i="265"/>
  <c r="L23" i="265"/>
  <c r="L50" i="265"/>
  <c r="L43" i="265"/>
  <c r="L37" i="265"/>
  <c r="L39" i="265"/>
  <c r="L41" i="265"/>
  <c r="L19" i="265"/>
  <c r="L21" i="265"/>
  <c r="L28" i="265"/>
  <c r="L49" i="265"/>
  <c r="L48" i="265"/>
  <c r="L38" i="266"/>
  <c r="L40" i="266"/>
  <c r="L34" i="266"/>
  <c r="L43" i="266"/>
  <c r="L37" i="266"/>
  <c r="L23" i="266"/>
  <c r="L18" i="266"/>
  <c r="L24" i="266"/>
  <c r="L32" i="266"/>
  <c r="K52" i="266"/>
  <c r="L28" i="266"/>
  <c r="L26" i="266"/>
  <c r="L30" i="266"/>
  <c r="L50" i="266"/>
  <c r="L52" i="266"/>
  <c r="L33" i="266"/>
  <c r="L45" i="266"/>
  <c r="L35" i="266"/>
  <c r="L31" i="266"/>
  <c r="L48" i="266"/>
  <c r="L19" i="266"/>
  <c r="L21" i="266"/>
  <c r="L39" i="266"/>
  <c r="L17" i="266"/>
  <c r="L36" i="266"/>
  <c r="L49" i="266"/>
  <c r="L27" i="266"/>
  <c r="L20" i="266"/>
  <c r="L16" i="266"/>
  <c r="L41" i="266"/>
  <c r="L47" i="266"/>
  <c r="L25" i="266"/>
  <c r="L46" i="266"/>
  <c r="L42" i="266"/>
  <c r="L18" i="269"/>
  <c r="L47" i="269"/>
  <c r="L27" i="269"/>
  <c r="L20" i="269"/>
  <c r="L43" i="269"/>
  <c r="L16" i="269"/>
  <c r="K52" i="269"/>
  <c r="L34" i="269"/>
  <c r="L41" i="269"/>
  <c r="L28" i="269"/>
  <c r="L46" i="269"/>
  <c r="L33" i="269"/>
  <c r="L45" i="269"/>
  <c r="L40" i="269"/>
  <c r="L26" i="269"/>
  <c r="L39" i="269"/>
  <c r="L52" i="269"/>
  <c r="L31" i="269"/>
  <c r="L49" i="269"/>
  <c r="L21" i="269"/>
  <c r="L35" i="269"/>
  <c r="L37" i="269"/>
  <c r="L48" i="269"/>
  <c r="L32" i="269"/>
  <c r="L36" i="269"/>
  <c r="L24" i="269"/>
  <c r="L50" i="269"/>
  <c r="L51" i="269"/>
  <c r="L19" i="269"/>
  <c r="L25" i="269"/>
  <c r="L42" i="269"/>
  <c r="L30" i="269"/>
  <c r="L23" i="269"/>
  <c r="L38" i="269"/>
  <c r="L17" i="269"/>
  <c r="K51" i="266"/>
  <c r="L51" i="266"/>
  <c r="L52" i="268"/>
  <c r="L46" i="268"/>
  <c r="L26" i="268"/>
  <c r="L20" i="268"/>
  <c r="L40" i="268"/>
  <c r="L18" i="268"/>
  <c r="L32" i="268"/>
  <c r="L16" i="268"/>
  <c r="L21" i="268"/>
  <c r="L30" i="268"/>
  <c r="L28" i="268"/>
  <c r="L17" i="268"/>
  <c r="L34" i="268"/>
  <c r="L50" i="268"/>
  <c r="L31" i="268"/>
  <c r="L47" i="268"/>
  <c r="L42" i="268"/>
  <c r="L38" i="268"/>
  <c r="L43" i="268"/>
  <c r="L33" i="268"/>
  <c r="L45" i="268"/>
  <c r="L41" i="268"/>
  <c r="L36" i="268"/>
  <c r="L49" i="268"/>
  <c r="L23" i="268"/>
  <c r="L39" i="268"/>
  <c r="L22" i="268"/>
  <c r="K52" i="268"/>
  <c r="L19" i="268"/>
  <c r="L44" i="268"/>
  <c r="L35" i="268"/>
  <c r="L37" i="268"/>
  <c r="L27" i="268"/>
  <c r="K51" i="271"/>
  <c r="L51" i="271"/>
  <c r="K51" i="265"/>
  <c r="L51" i="265"/>
  <c r="J22" i="270"/>
  <c r="K17" i="270"/>
  <c r="K29" i="268"/>
  <c r="L29" i="268"/>
  <c r="L29" i="271"/>
  <c r="K29" i="271"/>
  <c r="L39" i="250"/>
  <c r="L36" i="250"/>
  <c r="L28" i="250"/>
  <c r="L50" i="250"/>
  <c r="L24" i="250"/>
  <c r="L41" i="250"/>
  <c r="L35" i="250"/>
  <c r="L52" i="250"/>
  <c r="L16" i="250"/>
  <c r="L45" i="250"/>
  <c r="L38" i="250"/>
  <c r="L25" i="250"/>
  <c r="L19" i="250"/>
  <c r="L21" i="250"/>
  <c r="K52" i="250"/>
  <c r="L32" i="250"/>
  <c r="L30" i="250"/>
  <c r="L34" i="250"/>
  <c r="L40" i="250"/>
  <c r="L42" i="250"/>
  <c r="L18" i="250"/>
  <c r="L20" i="250"/>
  <c r="L48" i="250"/>
  <c r="L47" i="250"/>
  <c r="L33" i="250"/>
  <c r="L31" i="250"/>
  <c r="L46" i="250"/>
  <c r="L37" i="250"/>
  <c r="L49" i="250"/>
  <c r="L43" i="250"/>
  <c r="L22" i="250"/>
  <c r="L44" i="250"/>
  <c r="L29" i="250"/>
  <c r="K21" i="270"/>
  <c r="K17" i="267"/>
  <c r="J22" i="267"/>
  <c r="J52" i="267" s="1"/>
  <c r="K44" i="263"/>
  <c r="K51" i="268"/>
  <c r="L51" i="268"/>
  <c r="K29" i="265"/>
  <c r="L29" i="265"/>
  <c r="K51" i="267"/>
  <c r="K51" i="273"/>
  <c r="L19" i="255"/>
  <c r="L38" i="255"/>
  <c r="L30" i="255"/>
  <c r="L37" i="255"/>
  <c r="L43" i="255"/>
  <c r="L26" i="255"/>
  <c r="L32" i="255"/>
  <c r="L39" i="255"/>
  <c r="L27" i="255"/>
  <c r="L41" i="255"/>
  <c r="L42" i="255"/>
  <c r="L21" i="255"/>
  <c r="L20" i="255"/>
  <c r="L49" i="255"/>
  <c r="L50" i="255"/>
  <c r="K52" i="255"/>
  <c r="L34" i="255"/>
  <c r="L25" i="255"/>
  <c r="L35" i="255"/>
  <c r="L28" i="255"/>
  <c r="L24" i="255"/>
  <c r="L33" i="255"/>
  <c r="L36" i="255"/>
  <c r="L52" i="255"/>
  <c r="L23" i="255"/>
  <c r="L40" i="255"/>
  <c r="L18" i="255"/>
  <c r="L47" i="255"/>
  <c r="L46" i="255"/>
  <c r="L29" i="255"/>
  <c r="L31" i="255"/>
  <c r="L48" i="255"/>
  <c r="L16" i="255"/>
  <c r="L17" i="255"/>
  <c r="L44" i="255"/>
  <c r="L45" i="255"/>
  <c r="K29" i="269"/>
  <c r="L29" i="269"/>
  <c r="K44" i="270"/>
  <c r="K39" i="267"/>
  <c r="J44" i="267"/>
  <c r="K51" i="263"/>
  <c r="K46" i="270"/>
  <c r="L51" i="250"/>
  <c r="K22" i="273"/>
  <c r="K23" i="267"/>
  <c r="J29" i="267"/>
  <c r="K44" i="271"/>
  <c r="L44" i="271"/>
  <c r="L24" i="268"/>
  <c r="L29" i="266"/>
  <c r="K29" i="266"/>
  <c r="K22" i="271"/>
  <c r="L22" i="271"/>
  <c r="K44" i="272"/>
  <c r="L22" i="269"/>
  <c r="K22" i="269"/>
  <c r="K44" i="269"/>
  <c r="L44" i="269"/>
  <c r="K22" i="265"/>
  <c r="L22" i="265"/>
  <c r="L44" i="266"/>
  <c r="K44" i="266"/>
  <c r="K45" i="270"/>
  <c r="J51" i="270"/>
  <c r="K23" i="270"/>
  <c r="J29" i="270"/>
  <c r="K51" i="262"/>
  <c r="J52" i="262"/>
  <c r="L51" i="262" s="1"/>
  <c r="K44" i="265"/>
  <c r="L44" i="265"/>
  <c r="L51" i="255"/>
  <c r="K22" i="266"/>
  <c r="L22" i="266"/>
  <c r="K25" i="273"/>
  <c r="J29" i="273"/>
  <c r="J52" i="273" s="1"/>
  <c r="K26" i="267"/>
  <c r="K40" i="267"/>
  <c r="L25" i="268"/>
  <c r="L48" i="268"/>
  <c r="J52" i="272"/>
  <c r="J52" i="263"/>
  <c r="L44" i="263" s="1"/>
  <c r="L37" i="273" l="1"/>
  <c r="L50" i="273"/>
  <c r="L49" i="273"/>
  <c r="L27" i="273"/>
  <c r="L18" i="273"/>
  <c r="L20" i="273"/>
  <c r="L17" i="273"/>
  <c r="L38" i="273"/>
  <c r="K52" i="273"/>
  <c r="L43" i="273"/>
  <c r="L19" i="273"/>
  <c r="L31" i="273"/>
  <c r="L23" i="273"/>
  <c r="L42" i="273"/>
  <c r="L44" i="273"/>
  <c r="L21" i="273"/>
  <c r="L52" i="273"/>
  <c r="L35" i="273"/>
  <c r="L45" i="273"/>
  <c r="L30" i="273"/>
  <c r="L28" i="273"/>
  <c r="L40" i="273"/>
  <c r="L41" i="273"/>
  <c r="L39" i="273"/>
  <c r="L48" i="273"/>
  <c r="L33" i="273"/>
  <c r="L34" i="273"/>
  <c r="L24" i="273"/>
  <c r="L32" i="273"/>
  <c r="L36" i="273"/>
  <c r="L26" i="273"/>
  <c r="L16" i="273"/>
  <c r="L46" i="273"/>
  <c r="L47" i="273"/>
  <c r="L22" i="273"/>
  <c r="L25" i="273"/>
  <c r="L51" i="273"/>
  <c r="L34" i="267"/>
  <c r="L18" i="267"/>
  <c r="L30" i="267"/>
  <c r="L21" i="267"/>
  <c r="L25" i="267"/>
  <c r="L38" i="267"/>
  <c r="L52" i="267"/>
  <c r="L28" i="267"/>
  <c r="L33" i="267"/>
  <c r="L36" i="267"/>
  <c r="L20" i="267"/>
  <c r="L49" i="267"/>
  <c r="L46" i="267"/>
  <c r="L45" i="267"/>
  <c r="L41" i="267"/>
  <c r="K52" i="267"/>
  <c r="L31" i="267"/>
  <c r="L16" i="267"/>
  <c r="L24" i="267"/>
  <c r="L42" i="267"/>
  <c r="L19" i="267"/>
  <c r="L43" i="267"/>
  <c r="L32" i="267"/>
  <c r="L50" i="267"/>
  <c r="L37" i="267"/>
  <c r="L35" i="267"/>
  <c r="L27" i="267"/>
  <c r="L48" i="267"/>
  <c r="L47" i="267"/>
  <c r="L23" i="267"/>
  <c r="L17" i="267"/>
  <c r="L39" i="267"/>
  <c r="L26" i="267"/>
  <c r="L51" i="267"/>
  <c r="L40" i="267"/>
  <c r="K52" i="272"/>
  <c r="L34" i="272"/>
  <c r="L21" i="272"/>
  <c r="L31" i="272"/>
  <c r="L36" i="272"/>
  <c r="L23" i="272"/>
  <c r="L38" i="272"/>
  <c r="L46" i="272"/>
  <c r="L50" i="272"/>
  <c r="L39" i="272"/>
  <c r="L33" i="272"/>
  <c r="L41" i="272"/>
  <c r="L28" i="272"/>
  <c r="L20" i="272"/>
  <c r="L52" i="272"/>
  <c r="L30" i="272"/>
  <c r="L35" i="272"/>
  <c r="L48" i="272"/>
  <c r="L17" i="272"/>
  <c r="L19" i="272"/>
  <c r="L47" i="272"/>
  <c r="L26" i="272"/>
  <c r="L43" i="272"/>
  <c r="L24" i="272"/>
  <c r="L16" i="272"/>
  <c r="L37" i="272"/>
  <c r="L40" i="272"/>
  <c r="L32" i="272"/>
  <c r="L45" i="272"/>
  <c r="L49" i="272"/>
  <c r="L27" i="272"/>
  <c r="L18" i="272"/>
  <c r="L25" i="272"/>
  <c r="L22" i="272"/>
  <c r="L29" i="272"/>
  <c r="L42" i="272"/>
  <c r="L51" i="272"/>
  <c r="K29" i="267"/>
  <c r="L29" i="267"/>
  <c r="K22" i="270"/>
  <c r="L39" i="263"/>
  <c r="L38" i="263"/>
  <c r="L30" i="263"/>
  <c r="L23" i="263"/>
  <c r="K52" i="263"/>
  <c r="L49" i="263"/>
  <c r="L33" i="263"/>
  <c r="L17" i="263"/>
  <c r="L50" i="263"/>
  <c r="L16" i="263"/>
  <c r="L52" i="263"/>
  <c r="L41" i="263"/>
  <c r="L37" i="263"/>
  <c r="L42" i="263"/>
  <c r="L46" i="263"/>
  <c r="L29" i="263"/>
  <c r="L24" i="263"/>
  <c r="L26" i="263"/>
  <c r="L28" i="263"/>
  <c r="L27" i="263"/>
  <c r="L25" i="263"/>
  <c r="L18" i="263"/>
  <c r="L48" i="263"/>
  <c r="L34" i="263"/>
  <c r="L31" i="263"/>
  <c r="L47" i="263"/>
  <c r="L35" i="263"/>
  <c r="L36" i="263"/>
  <c r="L21" i="263"/>
  <c r="L19" i="263"/>
  <c r="L32" i="263"/>
  <c r="L40" i="263"/>
  <c r="L45" i="263"/>
  <c r="L22" i="263"/>
  <c r="L20" i="263"/>
  <c r="L43" i="263"/>
  <c r="K51" i="270"/>
  <c r="L21" i="262"/>
  <c r="L35" i="262"/>
  <c r="L45" i="262"/>
  <c r="L36" i="262"/>
  <c r="L49" i="262"/>
  <c r="L18" i="262"/>
  <c r="L43" i="262"/>
  <c r="L34" i="262"/>
  <c r="L23" i="262"/>
  <c r="K52" i="262"/>
  <c r="L50" i="262"/>
  <c r="L47" i="262"/>
  <c r="L19" i="262"/>
  <c r="L52" i="262"/>
  <c r="L24" i="262"/>
  <c r="L42" i="262"/>
  <c r="L30" i="262"/>
  <c r="L17" i="262"/>
  <c r="L46" i="262"/>
  <c r="L39" i="262"/>
  <c r="L38" i="262"/>
  <c r="L20" i="262"/>
  <c r="L40" i="262"/>
  <c r="L27" i="262"/>
  <c r="L33" i="262"/>
  <c r="L28" i="262"/>
  <c r="L31" i="262"/>
  <c r="L44" i="262"/>
  <c r="L37" i="262"/>
  <c r="L32" i="262"/>
  <c r="L25" i="262"/>
  <c r="L41" i="262"/>
  <c r="L16" i="262"/>
  <c r="L22" i="262"/>
  <c r="L48" i="262"/>
  <c r="L26" i="262"/>
  <c r="L29" i="262"/>
  <c r="K29" i="270"/>
  <c r="L44" i="267"/>
  <c r="K44" i="267"/>
  <c r="J52" i="270"/>
  <c r="L51" i="270" s="1"/>
  <c r="L29" i="273"/>
  <c r="K29" i="273"/>
  <c r="L44" i="272"/>
  <c r="L51" i="263"/>
  <c r="K22" i="267"/>
  <c r="L22" i="267"/>
  <c r="L52" i="270" l="1"/>
  <c r="L50" i="270"/>
  <c r="L37" i="270"/>
  <c r="L49" i="270"/>
  <c r="L43" i="270"/>
  <c r="L35" i="270"/>
  <c r="L38" i="270"/>
  <c r="L36" i="270"/>
  <c r="L19" i="270"/>
  <c r="L34" i="270"/>
  <c r="L39" i="270"/>
  <c r="L32" i="270"/>
  <c r="L20" i="270"/>
  <c r="L28" i="270"/>
  <c r="L24" i="270"/>
  <c r="K52" i="270"/>
  <c r="L40" i="270"/>
  <c r="L33" i="270"/>
  <c r="L26" i="270"/>
  <c r="L16" i="270"/>
  <c r="L31" i="270"/>
  <c r="L27" i="270"/>
  <c r="L41" i="270"/>
  <c r="L25" i="270"/>
  <c r="L18" i="270"/>
  <c r="L30" i="270"/>
  <c r="L42" i="270"/>
  <c r="L48" i="270"/>
  <c r="L47" i="270"/>
  <c r="L21" i="270"/>
  <c r="L17" i="270"/>
  <c r="L44" i="270"/>
  <c r="L46" i="270"/>
  <c r="L23" i="270"/>
  <c r="L45" i="270"/>
  <c r="L29" i="270"/>
  <c r="L22" i="270"/>
</calcChain>
</file>

<file path=xl/sharedStrings.xml><?xml version="1.0" encoding="utf-8"?>
<sst xmlns="http://schemas.openxmlformats.org/spreadsheetml/2006/main" count="2397" uniqueCount="192">
  <si>
    <t>方向</t>
    <rPh sb="0" eb="2">
      <t>ホウコウ</t>
    </rPh>
    <phoneticPr fontId="1"/>
  </si>
  <si>
    <t>時間帯</t>
    <rPh sb="0" eb="3">
      <t>ジカンタイ</t>
    </rPh>
    <phoneticPr fontId="1"/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</si>
  <si>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</si>
  <si>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</si>
  <si>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調査日時</t>
    <rPh sb="0" eb="2">
      <t>チョウサ</t>
    </rPh>
    <rPh sb="2" eb="4">
      <t>ニチジ</t>
    </rPh>
    <phoneticPr fontId="1"/>
  </si>
  <si>
    <t>天　　候</t>
    <rPh sb="0" eb="1">
      <t>テン</t>
    </rPh>
    <rPh sb="3" eb="4">
      <t>コウ</t>
    </rPh>
    <phoneticPr fontId="1"/>
  </si>
  <si>
    <t>～</t>
  </si>
  <si>
    <t>方向案内図</t>
    <rPh sb="0" eb="2">
      <t>ホウコウ</t>
    </rPh>
    <rPh sb="2" eb="5">
      <t>アンナイズ</t>
    </rPh>
    <phoneticPr fontId="1"/>
  </si>
  <si>
    <t>自動車交通量調査　時間変動図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</si>
  <si>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単位：台・%</t>
    <rPh sb="0" eb="2">
      <t>タンイ</t>
    </rPh>
    <rPh sb="3" eb="4">
      <t>ダイ</t>
    </rPh>
    <phoneticPr fontId="1"/>
  </si>
  <si>
    <t>バス</t>
  </si>
  <si>
    <t>　</t>
    <phoneticPr fontId="1"/>
  </si>
  <si>
    <t>　　</t>
    <phoneticPr fontId="1"/>
  </si>
  <si>
    <t>12時間計</t>
    <rPh sb="2" eb="4">
      <t>ジカン</t>
    </rPh>
    <rPh sb="4" eb="5">
      <t>ケイ</t>
    </rPh>
    <phoneticPr fontId="3"/>
  </si>
  <si>
    <t>(1)</t>
  </si>
  <si>
    <t>(2)</t>
  </si>
  <si>
    <t>(3)</t>
  </si>
  <si>
    <t>(4)</t>
  </si>
  <si>
    <t>乗用車</t>
    <rPh sb="0" eb="2">
      <t>ジョウヨウ</t>
    </rPh>
    <rPh sb="2" eb="3">
      <t>シャ</t>
    </rPh>
    <phoneticPr fontId="3"/>
  </si>
  <si>
    <t>小型
貨物車</t>
    <rPh sb="0" eb="2">
      <t>コガタ</t>
    </rPh>
    <rPh sb="3" eb="5">
      <t>カモツ</t>
    </rPh>
    <rPh sb="5" eb="6">
      <t>シャ</t>
    </rPh>
    <phoneticPr fontId="3"/>
  </si>
  <si>
    <t>普通
貨物車</t>
    <rPh sb="0" eb="2">
      <t>フツウ</t>
    </rPh>
    <rPh sb="3" eb="5">
      <t>カモツ</t>
    </rPh>
    <rPh sb="5" eb="6">
      <t>シャ</t>
    </rPh>
    <phoneticPr fontId="3"/>
  </si>
  <si>
    <t>小型車
計</t>
    <rPh sb="0" eb="2">
      <t>コガタ</t>
    </rPh>
    <rPh sb="2" eb="3">
      <t>シャ</t>
    </rPh>
    <rPh sb="4" eb="5">
      <t>ケイ</t>
    </rPh>
    <phoneticPr fontId="3"/>
  </si>
  <si>
    <t>大型車
計</t>
    <rPh sb="0" eb="2">
      <t>オオガタ</t>
    </rPh>
    <rPh sb="2" eb="3">
      <t>シャ</t>
    </rPh>
    <rPh sb="4" eb="5">
      <t>ケイ</t>
    </rPh>
    <phoneticPr fontId="3"/>
  </si>
  <si>
    <t>四輪車
計</t>
    <rPh sb="0" eb="2">
      <t>４リン</t>
    </rPh>
    <rPh sb="2" eb="3">
      <t>シャ</t>
    </rPh>
    <rPh sb="4" eb="5">
      <t>ケイ</t>
    </rPh>
    <phoneticPr fontId="3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</si>
  <si>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3"/>
  </si>
  <si>
    <t>時間
構成比</t>
    <rPh sb="0" eb="2">
      <t>ジカン</t>
    </rPh>
    <rPh sb="3" eb="6">
      <t>コウセイヒ</t>
    </rPh>
    <phoneticPr fontId="3"/>
  </si>
  <si>
    <t>　7:00～19:00</t>
  </si>
  <si>
    <t>晴</t>
    <rPh sb="0" eb="1">
      <t>ハ</t>
    </rPh>
    <phoneticPr fontId="3"/>
  </si>
  <si>
    <t>No.9</t>
  </si>
  <si>
    <t>　下田</t>
    <rPh sb="1" eb="3">
      <t>シモダ</t>
    </rPh>
    <phoneticPr fontId="4"/>
  </si>
  <si>
    <t>C断面流入計(7+8+9)</t>
  </si>
  <si>
    <t>C断面流出計(2+6+10)</t>
  </si>
  <si>
    <t>C断面計(7+8+9+2+6+10)</t>
  </si>
  <si>
    <t>A断面計(1+2+3+4+8+12)</t>
  </si>
  <si>
    <t>A断面流入計(1+2+3)</t>
  </si>
  <si>
    <t>A断面流出計(4+8+12)</t>
  </si>
  <si>
    <t>(9)</t>
  </si>
  <si>
    <t>(10)</t>
  </si>
  <si>
    <t>(11)</t>
  </si>
  <si>
    <t>(12)</t>
  </si>
  <si>
    <t>(5)</t>
  </si>
  <si>
    <t>(6)</t>
  </si>
  <si>
    <t>(7)</t>
  </si>
  <si>
    <t>(8)</t>
  </si>
  <si>
    <t>D断面流入計(10+11+12)</t>
  </si>
  <si>
    <t>交差点計(1+2+3+4+5+6+7+8+9+10+11+12)</t>
  </si>
  <si>
    <t>D断面流出計(1+5+9)</t>
  </si>
  <si>
    <t>D断面計(10+11+12+1+5+9)</t>
  </si>
  <si>
    <t>B断面流出計(3+7+11)</t>
  </si>
  <si>
    <t>B断面計(4+5+6+3+7+11)</t>
  </si>
  <si>
    <t>B断面流入計(4+5+6)</t>
  </si>
  <si>
    <t>変　動　図</t>
    <rPh sb="0" eb="1">
      <t>ヘン</t>
    </rPh>
    <rPh sb="2" eb="3">
      <t>ドウ</t>
    </rPh>
    <phoneticPr fontId="3"/>
  </si>
  <si>
    <t>12時間合計（7：00～19：00）</t>
    <rPh sb="2" eb="4">
      <t>ジカン</t>
    </rPh>
    <rPh sb="4" eb="6">
      <t>ゴウケイ</t>
    </rPh>
    <phoneticPr fontId="3"/>
  </si>
  <si>
    <t>合計</t>
    <rPh sb="0" eb="2">
      <t>ゴウケイ</t>
    </rPh>
    <phoneticPr fontId="3"/>
  </si>
  <si>
    <t>バ　ス</t>
  </si>
  <si>
    <t>普通貨物</t>
    <rPh sb="0" eb="2">
      <t>フツウ</t>
    </rPh>
    <rPh sb="2" eb="4">
      <t>カモツ</t>
    </rPh>
    <phoneticPr fontId="3"/>
  </si>
  <si>
    <t>小型貨物</t>
    <rPh sb="0" eb="2">
      <t>コガタ</t>
    </rPh>
    <rPh sb="2" eb="4">
      <t>カモツ</t>
    </rPh>
    <phoneticPr fontId="3"/>
  </si>
  <si>
    <t>乗用車</t>
    <rPh sb="0" eb="3">
      <t>ジョウヨウシャ</t>
    </rPh>
    <phoneticPr fontId="3"/>
  </si>
  <si>
    <t>Ｄ断面</t>
    <rPh sb="1" eb="3">
      <t>ダンメン</t>
    </rPh>
    <phoneticPr fontId="3"/>
  </si>
  <si>
    <t>Ｃ断面</t>
    <rPh sb="1" eb="3">
      <t>ダンメン</t>
    </rPh>
    <phoneticPr fontId="3"/>
  </si>
  <si>
    <t>Ｂ断面</t>
    <rPh sb="1" eb="3">
      <t>ダンメン</t>
    </rPh>
    <phoneticPr fontId="3"/>
  </si>
  <si>
    <t>Ａ断面</t>
    <rPh sb="1" eb="3">
      <t>ダンメン</t>
    </rPh>
    <phoneticPr fontId="3"/>
  </si>
  <si>
    <t>流入方向</t>
    <rPh sb="0" eb="2">
      <t>リュウニュウ</t>
    </rPh>
    <rPh sb="2" eb="4">
      <t>ホウコウ</t>
    </rPh>
    <phoneticPr fontId="3"/>
  </si>
  <si>
    <t>車種区分</t>
    <rPh sb="0" eb="2">
      <t>シャシュ</t>
    </rPh>
    <rPh sb="2" eb="4">
      <t>クブン</t>
    </rPh>
    <phoneticPr fontId="11"/>
  </si>
  <si>
    <t>流出方向</t>
    <rPh sb="0" eb="2">
      <t>リュウシュツ</t>
    </rPh>
    <rPh sb="2" eb="4">
      <t>ホウコウ</t>
    </rPh>
    <phoneticPr fontId="3"/>
  </si>
  <si>
    <t>単位：台</t>
    <rPh sb="0" eb="2">
      <t>タンイ</t>
    </rPh>
    <rPh sb="3" eb="4">
      <t>ダイ</t>
    </rPh>
    <phoneticPr fontId="3"/>
  </si>
  <si>
    <t>12時間交通量（7：00～19：00）</t>
    <rPh sb="2" eb="4">
      <t>ジカン</t>
    </rPh>
    <rPh sb="4" eb="6">
      <t>コウツウ</t>
    </rPh>
    <rPh sb="6" eb="7">
      <t>リョウ</t>
    </rPh>
    <phoneticPr fontId="3"/>
  </si>
  <si>
    <t>晴</t>
    <rPh sb="0" eb="1">
      <t>ハレ</t>
    </rPh>
    <phoneticPr fontId="11"/>
  </si>
  <si>
    <t>天　　候</t>
    <rPh sb="0" eb="1">
      <t>テン</t>
    </rPh>
    <rPh sb="3" eb="4">
      <t>コウ</t>
    </rPh>
    <phoneticPr fontId="11"/>
  </si>
  <si>
    <t>調査日時</t>
    <rPh sb="0" eb="2">
      <t>チョウサ</t>
    </rPh>
    <rPh sb="2" eb="4">
      <t>ニチジ</t>
    </rPh>
    <phoneticPr fontId="11"/>
  </si>
  <si>
    <t>No.9　下田</t>
    <phoneticPr fontId="11"/>
  </si>
  <si>
    <t>調査地点</t>
    <rPh sb="0" eb="2">
      <t>チョウサ</t>
    </rPh>
    <rPh sb="2" eb="4">
      <t>チテン</t>
    </rPh>
    <phoneticPr fontId="11"/>
  </si>
  <si>
    <t>自動車流量図</t>
    <rPh sb="0" eb="3">
      <t>ジドウシャ</t>
    </rPh>
    <rPh sb="3" eb="5">
      <t>リュウリョウ</t>
    </rPh>
    <rPh sb="5" eb="6">
      <t>ズ</t>
    </rPh>
    <phoneticPr fontId="11"/>
  </si>
  <si>
    <t>18時台計</t>
    <rPh sb="1" eb="2">
      <t>ダイ</t>
    </rPh>
    <rPh sb="2" eb="3">
      <t>ケイ</t>
    </rPh>
    <phoneticPr fontId="13"/>
  </si>
  <si>
    <t>18:50-19:00</t>
    <phoneticPr fontId="13"/>
  </si>
  <si>
    <t>18:40-18:50</t>
  </si>
  <si>
    <t>18:30-18:40</t>
  </si>
  <si>
    <t>18:20-18:30</t>
  </si>
  <si>
    <t>18:10-18:20</t>
  </si>
  <si>
    <t>18:00-18:10</t>
  </si>
  <si>
    <t>17時台計</t>
    <rPh sb="1" eb="2">
      <t>ジ</t>
    </rPh>
    <rPh sb="2" eb="3">
      <t>ダイ</t>
    </rPh>
    <rPh sb="3" eb="4">
      <t>ケイ</t>
    </rPh>
    <phoneticPr fontId="13"/>
  </si>
  <si>
    <t>17:50-18:00</t>
    <phoneticPr fontId="13"/>
  </si>
  <si>
    <t>17:40-17:50</t>
  </si>
  <si>
    <t>17:30-17:40</t>
  </si>
  <si>
    <t>17:20-17:30</t>
  </si>
  <si>
    <t>17:10-17:20</t>
  </si>
  <si>
    <t>17:00-17:10</t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</si>
  <si>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</si>
  <si>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</si>
  <si>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</si>
  <si>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</si>
  <si>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</si>
  <si>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</si>
  <si>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</si>
  <si>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</si>
  <si>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8時台計</t>
    <rPh sb="1" eb="2">
      <t>ジ</t>
    </rPh>
    <rPh sb="2" eb="3">
      <t>ダイ</t>
    </rPh>
    <rPh sb="3" eb="4">
      <t>ケイ</t>
    </rPh>
    <phoneticPr fontId="13"/>
  </si>
  <si>
    <t xml:space="preserve"> 8:50- 9:00</t>
    <phoneticPr fontId="13"/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</si>
  <si>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</si>
  <si>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</si>
  <si>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</si>
  <si>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</si>
  <si>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</si>
  <si>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7時台計</t>
    <rPh sb="2" eb="3">
      <t>ジ</t>
    </rPh>
    <rPh sb="3" eb="4">
      <t>ダイ</t>
    </rPh>
    <rPh sb="4" eb="5">
      <t>ケイ</t>
    </rPh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</si>
  <si>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</si>
  <si>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</si>
  <si>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</si>
  <si>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</si>
  <si>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</si>
  <si>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</si>
  <si>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区分</t>
    <rPh sb="0" eb="2">
      <t>クブン</t>
    </rPh>
    <phoneticPr fontId="3"/>
  </si>
  <si>
    <t>時間帯</t>
    <rPh sb="0" eb="3">
      <t>ジカンタイ</t>
    </rPh>
    <phoneticPr fontId="3"/>
  </si>
  <si>
    <t>方向</t>
    <rPh sb="0" eb="2">
      <t>ホウコウ</t>
    </rPh>
    <phoneticPr fontId="3"/>
  </si>
  <si>
    <t>単位：台・%</t>
    <rPh sb="0" eb="2">
      <t>タンイ</t>
    </rPh>
    <rPh sb="3" eb="4">
      <t>ダイ</t>
    </rPh>
    <phoneticPr fontId="3"/>
  </si>
  <si>
    <t>天　　候</t>
    <rPh sb="0" eb="1">
      <t>テン</t>
    </rPh>
    <rPh sb="3" eb="4">
      <t>コウ</t>
    </rPh>
    <phoneticPr fontId="3"/>
  </si>
  <si>
    <t>　7:00～19:00</t>
    <phoneticPr fontId="3"/>
  </si>
  <si>
    <t>調査日時</t>
    <rPh sb="0" eb="2">
      <t>チョウサ</t>
    </rPh>
    <rPh sb="2" eb="4">
      <t>ニチジ</t>
    </rPh>
    <phoneticPr fontId="3"/>
  </si>
  <si>
    <t>　下田</t>
    <rPh sb="1" eb="3">
      <t>シモダ</t>
    </rPh>
    <phoneticPr fontId="13"/>
  </si>
  <si>
    <t>No.9</t>
    <phoneticPr fontId="1"/>
  </si>
  <si>
    <t>調査地点</t>
    <rPh sb="0" eb="2">
      <t>チョウサ</t>
    </rPh>
    <rPh sb="2" eb="4">
      <t>チテン</t>
    </rPh>
    <phoneticPr fontId="3"/>
  </si>
  <si>
    <t>方向案内図</t>
    <rPh sb="0" eb="2">
      <t>ホウコウ</t>
    </rPh>
    <rPh sb="2" eb="5">
      <t>アンナイズ</t>
    </rPh>
    <phoneticPr fontId="3"/>
  </si>
  <si>
    <t>自動車交通量調査　調査結果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3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</si>
  <si>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</si>
  <si>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</si>
  <si>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</si>
  <si>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</si>
  <si>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</si>
  <si>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</si>
  <si>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</si>
  <si>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</si>
  <si>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</si>
  <si>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</si>
  <si>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</si>
  <si>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</si>
  <si>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</si>
  <si>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</si>
  <si>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</si>
  <si>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</si>
  <si>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</si>
  <si>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</si>
  <si>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</si>
  <si>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</si>
  <si>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</si>
  <si>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</si>
  <si>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</si>
  <si>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</si>
  <si>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</si>
  <si>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</si>
  <si>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</si>
  <si>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</si>
  <si>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</si>
  <si>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</si>
  <si>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</si>
  <si>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</si>
  <si>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</si>
  <si>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</si>
  <si>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</si>
  <si>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</si>
  <si>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</si>
  <si>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</si>
  <si>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</si>
  <si>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</si>
  <si>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</si>
  <si>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</si>
  <si>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</si>
  <si>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</si>
  <si>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</si>
  <si>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</si>
  <si>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</si>
  <si>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</si>
  <si>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</si>
  <si>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</si>
  <si>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</si>
  <si>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A断面流入計(1+2+3)</t>
    <phoneticPr fontId="1"/>
  </si>
  <si>
    <t>A断面流出計(4+8+12)</t>
    <phoneticPr fontId="1"/>
  </si>
  <si>
    <t>A断面計(1+2+3+4+8+12)</t>
    <phoneticPr fontId="1"/>
  </si>
  <si>
    <t>B断面流入計(4+5+6)</t>
    <phoneticPr fontId="1"/>
  </si>
  <si>
    <t>B断面流出計(3+7+11)</t>
    <phoneticPr fontId="1"/>
  </si>
  <si>
    <t>B断面計(4+5+6+3+7+11)</t>
    <phoneticPr fontId="1"/>
  </si>
  <si>
    <t>C断面流入計(7+8+9)</t>
    <phoneticPr fontId="1"/>
  </si>
  <si>
    <t>C断面流出計(2+6+10)</t>
    <phoneticPr fontId="1"/>
  </si>
  <si>
    <t>C断面計(7+8+9+2+6+10)</t>
    <phoneticPr fontId="1"/>
  </si>
  <si>
    <t>D断面流入計(10+11+12)</t>
    <phoneticPr fontId="1"/>
  </si>
  <si>
    <t>D断面流出計(1+5+9)</t>
    <phoneticPr fontId="1"/>
  </si>
  <si>
    <t>D断面計(10+11+12+1+5+9)</t>
    <phoneticPr fontId="1"/>
  </si>
  <si>
    <t>13:00-14:00</t>
    <phoneticPr fontId="3"/>
  </si>
  <si>
    <t xml:space="preserve"> 9:00-10:00</t>
    <phoneticPr fontId="3"/>
  </si>
  <si>
    <t xml:space="preserve"> 7:30- 7:40</t>
    <phoneticPr fontId="13"/>
  </si>
  <si>
    <t xml:space="preserve"> 7:10- 7:20</t>
    <phoneticPr fontId="13"/>
  </si>
  <si>
    <t xml:space="preserve"> 7:00- 7:10</t>
    <phoneticPr fontId="3"/>
  </si>
  <si>
    <t>交差点計(1+2+3+4+5+6+7+8+9+10+11+12)</t>
    <phoneticPr fontId="1"/>
  </si>
  <si>
    <t>平成30年12月13日(木)</t>
    <rPh sb="0" eb="2">
      <t>ヘイセイ</t>
    </rPh>
    <rPh sb="4" eb="5">
      <t>ネン</t>
    </rPh>
    <rPh sb="7" eb="8">
      <t>ガツ</t>
    </rPh>
    <rPh sb="10" eb="11">
      <t>ニチ</t>
    </rPh>
    <rPh sb="12" eb="13">
      <t>キ</t>
    </rPh>
    <phoneticPr fontId="3"/>
  </si>
  <si>
    <t>平成30年12月13日(木)　7:00～19:00</t>
    <rPh sb="0" eb="2">
      <t>ヘイセイ</t>
    </rPh>
    <rPh sb="4" eb="5">
      <t>ネン</t>
    </rPh>
    <rPh sb="7" eb="8">
      <t>ガツ</t>
    </rPh>
    <rPh sb="10" eb="11">
      <t>ニチ</t>
    </rPh>
    <rPh sb="12" eb="13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</si>
</sst>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;[Red]\(0.0\)"/>
    <numFmt numFmtId="177" formatCode="0.0_ "/>
    <numFmt numFmtId="178" formatCode="#,##0_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22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9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9" fillId="0" borderId="0"/>
    <xf numFmtId="0" fontId="5" fillId="0" borderId="0"/>
    <xf numFmtId="0" fontId="7" fillId="0" borderId="0"/>
    <xf numFmtId="0" fontId="5" fillId="0" borderId="0"/>
  </cellStyleXfs>
  <cellXfs count="204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3" xfId="0" applyFont="1" applyBorder="1" applyAlignment="1"/>
    <xf numFmtId="0" fontId="14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 applyBorder="1" applyAlignment="1">
      <alignment horizontal="centerContinuous" vertical="center"/>
    </xf>
    <xf numFmtId="0" fontId="14" fillId="0" borderId="8" xfId="0" applyFont="1" applyBorder="1" applyAlignment="1">
      <alignment horizontal="center" vertical="center" wrapText="1"/>
    </xf>
    <xf numFmtId="20" fontId="2" fillId="0" borderId="9" xfId="0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20" fontId="2" fillId="0" borderId="11" xfId="0" quotePrefix="1" applyNumberFormat="1" applyFont="1" applyBorder="1" applyAlignment="1">
      <alignment horizontal="right" vertical="center"/>
    </xf>
    <xf numFmtId="20" fontId="2" fillId="0" borderId="12" xfId="0" quotePrefix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20" fontId="2" fillId="0" borderId="14" xfId="0" quotePrefix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23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0" fontId="15" fillId="0" borderId="0" xfId="0" applyFont="1" applyAlignment="1">
      <alignment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177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7" fontId="14" fillId="0" borderId="0" xfId="0" applyNumberFormat="1" applyFont="1" applyBorder="1" applyAlignment="1">
      <alignment vertical="center"/>
    </xf>
    <xf numFmtId="10" fontId="14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Continuous" vertical="center"/>
    </xf>
    <xf numFmtId="176" fontId="2" fillId="0" borderId="5" xfId="0" applyNumberFormat="1" applyFont="1" applyBorder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6" fillId="0" borderId="0" xfId="0" applyFont="1" applyAlignment="1"/>
    <xf numFmtId="0" fontId="14" fillId="0" borderId="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177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0" fontId="17" fillId="0" borderId="0" xfId="0" applyFont="1" applyAlignment="1">
      <alignment horizontal="right" vertical="top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10" fillId="0" borderId="0" xfId="4" applyFont="1"/>
    <xf numFmtId="0" fontId="10" fillId="0" borderId="0" xfId="4" applyFont="1" applyAlignment="1">
      <alignment horizontal="right"/>
    </xf>
    <xf numFmtId="0" fontId="12" fillId="0" borderId="0" xfId="4" applyFont="1"/>
    <xf numFmtId="0" fontId="2" fillId="0" borderId="0" xfId="3" applyFont="1" applyFill="1">
      <alignment vertical="center"/>
    </xf>
    <xf numFmtId="0" fontId="2" fillId="0" borderId="0" xfId="3" applyFont="1" applyFill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0" xfId="3" applyFont="1" applyFill="1" applyBorder="1" applyAlignment="1">
      <alignment horizontal="center" vertical="center"/>
    </xf>
    <xf numFmtId="177" fontId="10" fillId="0" borderId="2" xfId="3" applyNumberFormat="1" applyFont="1" applyFill="1" applyBorder="1">
      <alignment vertical="center"/>
    </xf>
    <xf numFmtId="0" fontId="10" fillId="0" borderId="2" xfId="3" applyFont="1" applyFill="1" applyBorder="1">
      <alignment vertical="center"/>
    </xf>
    <xf numFmtId="20" fontId="10" fillId="0" borderId="2" xfId="3" quotePrefix="1" applyNumberFormat="1" applyFont="1" applyFill="1" applyBorder="1" applyAlignment="1">
      <alignment horizontal="centerContinuous" vertical="center"/>
    </xf>
    <xf numFmtId="177" fontId="10" fillId="0" borderId="31" xfId="3" applyNumberFormat="1" applyFont="1" applyFill="1" applyBorder="1">
      <alignment vertical="center"/>
    </xf>
    <xf numFmtId="177" fontId="10" fillId="0" borderId="5" xfId="3" applyNumberFormat="1" applyFont="1" applyFill="1" applyBorder="1">
      <alignment vertical="center"/>
    </xf>
    <xf numFmtId="0" fontId="10" fillId="0" borderId="5" xfId="3" applyFont="1" applyFill="1" applyBorder="1">
      <alignment vertical="center"/>
    </xf>
    <xf numFmtId="0" fontId="10" fillId="0" borderId="50" xfId="3" applyFont="1" applyFill="1" applyBorder="1">
      <alignment vertical="center"/>
    </xf>
    <xf numFmtId="0" fontId="10" fillId="0" borderId="17" xfId="3" applyFont="1" applyFill="1" applyBorder="1" applyAlignment="1">
      <alignment horizontal="centerContinuous" vertical="center"/>
    </xf>
    <xf numFmtId="0" fontId="10" fillId="0" borderId="15" xfId="3" applyFont="1" applyFill="1" applyBorder="1" applyAlignment="1">
      <alignment horizontal="centerContinuous" vertical="center"/>
    </xf>
    <xf numFmtId="177" fontId="10" fillId="0" borderId="51" xfId="3" applyNumberFormat="1" applyFont="1" applyFill="1" applyBorder="1">
      <alignment vertical="center"/>
    </xf>
    <xf numFmtId="177" fontId="10" fillId="0" borderId="52" xfId="3" applyNumberFormat="1" applyFont="1" applyFill="1" applyBorder="1">
      <alignment vertical="center"/>
    </xf>
    <xf numFmtId="0" fontId="10" fillId="0" borderId="52" xfId="3" applyFont="1" applyFill="1" applyBorder="1">
      <alignment vertical="center"/>
    </xf>
    <xf numFmtId="0" fontId="10" fillId="0" borderId="53" xfId="3" applyNumberFormat="1" applyFont="1" applyFill="1" applyBorder="1">
      <alignment vertical="center"/>
    </xf>
    <xf numFmtId="20" fontId="10" fillId="0" borderId="54" xfId="3" quotePrefix="1" applyNumberFormat="1" applyFont="1" applyFill="1" applyBorder="1" applyAlignment="1">
      <alignment horizontal="centerContinuous" vertical="center"/>
    </xf>
    <xf numFmtId="20" fontId="10" fillId="0" borderId="55" xfId="3" quotePrefix="1" applyNumberFormat="1" applyFont="1" applyFill="1" applyBorder="1" applyAlignment="1">
      <alignment horizontal="centerContinuous" vertical="center"/>
    </xf>
    <xf numFmtId="177" fontId="10" fillId="0" borderId="56" xfId="3" applyNumberFormat="1" applyFont="1" applyFill="1" applyBorder="1">
      <alignment vertical="center"/>
    </xf>
    <xf numFmtId="177" fontId="10" fillId="0" borderId="57" xfId="3" applyNumberFormat="1" applyFont="1" applyFill="1" applyBorder="1">
      <alignment vertical="center"/>
    </xf>
    <xf numFmtId="0" fontId="10" fillId="0" borderId="57" xfId="3" applyFont="1" applyFill="1" applyBorder="1">
      <alignment vertical="center"/>
    </xf>
    <xf numFmtId="0" fontId="10" fillId="0" borderId="58" xfId="3" applyNumberFormat="1" applyFont="1" applyFill="1" applyBorder="1">
      <alignment vertical="center"/>
    </xf>
    <xf numFmtId="20" fontId="10" fillId="0" borderId="6" xfId="3" quotePrefix="1" applyNumberFormat="1" applyFont="1" applyFill="1" applyBorder="1" applyAlignment="1">
      <alignment horizontal="centerContinuous" vertical="center"/>
    </xf>
    <xf numFmtId="20" fontId="10" fillId="0" borderId="33" xfId="3" quotePrefix="1" applyNumberFormat="1" applyFont="1" applyFill="1" applyBorder="1" applyAlignment="1">
      <alignment horizontal="centerContinuous" vertical="center"/>
    </xf>
    <xf numFmtId="177" fontId="10" fillId="0" borderId="59" xfId="3" applyNumberFormat="1" applyFont="1" applyFill="1" applyBorder="1">
      <alignment vertical="center"/>
    </xf>
    <xf numFmtId="177" fontId="10" fillId="0" borderId="60" xfId="3" applyNumberFormat="1" applyFont="1" applyFill="1" applyBorder="1">
      <alignment vertical="center"/>
    </xf>
    <xf numFmtId="0" fontId="10" fillId="0" borderId="60" xfId="3" applyFont="1" applyFill="1" applyBorder="1">
      <alignment vertical="center"/>
    </xf>
    <xf numFmtId="0" fontId="10" fillId="0" borderId="61" xfId="3" applyNumberFormat="1" applyFont="1" applyFill="1" applyBorder="1">
      <alignment vertical="center"/>
    </xf>
    <xf numFmtId="20" fontId="10" fillId="0" borderId="62" xfId="3" quotePrefix="1" applyNumberFormat="1" applyFont="1" applyFill="1" applyBorder="1" applyAlignment="1">
      <alignment horizontal="centerContinuous" vertical="center"/>
    </xf>
    <xf numFmtId="20" fontId="10" fillId="0" borderId="63" xfId="3" quotePrefix="1" applyNumberFormat="1" applyFont="1" applyFill="1" applyBorder="1" applyAlignment="1">
      <alignment horizontal="centerContinuous" vertical="center"/>
    </xf>
    <xf numFmtId="177" fontId="10" fillId="0" borderId="29" xfId="3" applyNumberFormat="1" applyFont="1" applyFill="1" applyBorder="1">
      <alignment vertical="center"/>
    </xf>
    <xf numFmtId="177" fontId="10" fillId="0" borderId="18" xfId="3" applyNumberFormat="1" applyFont="1" applyFill="1" applyBorder="1">
      <alignment vertical="center"/>
    </xf>
    <xf numFmtId="0" fontId="10" fillId="0" borderId="18" xfId="3" applyFont="1" applyFill="1" applyBorder="1">
      <alignment vertical="center"/>
    </xf>
    <xf numFmtId="0" fontId="10" fillId="0" borderId="64" xfId="3" applyNumberFormat="1" applyFont="1" applyFill="1" applyBorder="1">
      <alignment vertical="center"/>
    </xf>
    <xf numFmtId="20" fontId="10" fillId="0" borderId="11" xfId="3" quotePrefix="1" applyNumberFormat="1" applyFont="1" applyFill="1" applyBorder="1" applyAlignment="1">
      <alignment horizontal="centerContinuous" vertical="center"/>
    </xf>
    <xf numFmtId="20" fontId="10" fillId="0" borderId="9" xfId="3" quotePrefix="1" applyNumberFormat="1" applyFont="1" applyFill="1" applyBorder="1" applyAlignment="1">
      <alignment horizontal="centerContinuous" vertical="center"/>
    </xf>
    <xf numFmtId="177" fontId="10" fillId="0" borderId="65" xfId="3" applyNumberFormat="1" applyFont="1" applyFill="1" applyBorder="1">
      <alignment vertical="center"/>
    </xf>
    <xf numFmtId="177" fontId="10" fillId="0" borderId="66" xfId="3" applyNumberFormat="1" applyFont="1" applyFill="1" applyBorder="1">
      <alignment vertical="center"/>
    </xf>
    <xf numFmtId="0" fontId="10" fillId="0" borderId="66" xfId="3" applyFont="1" applyFill="1" applyBorder="1">
      <alignment vertical="center"/>
    </xf>
    <xf numFmtId="0" fontId="10" fillId="0" borderId="67" xfId="3" applyFont="1" applyFill="1" applyBorder="1">
      <alignment vertical="center"/>
    </xf>
    <xf numFmtId="20" fontId="10" fillId="0" borderId="48" xfId="3" quotePrefix="1" applyNumberFormat="1" applyFont="1" applyFill="1" applyBorder="1" applyAlignment="1">
      <alignment horizontal="centerContinuous" vertical="center"/>
    </xf>
    <xf numFmtId="20" fontId="10" fillId="0" borderId="49" xfId="3" quotePrefix="1" applyNumberFormat="1" applyFont="1" applyFill="1" applyBorder="1" applyAlignment="1">
      <alignment horizontal="centerContinuous" vertical="center"/>
    </xf>
    <xf numFmtId="20" fontId="10" fillId="0" borderId="17" xfId="3" quotePrefix="1" applyNumberFormat="1" applyFont="1" applyFill="1" applyBorder="1" applyAlignment="1">
      <alignment horizontal="centerContinuous" vertical="center"/>
    </xf>
    <xf numFmtId="20" fontId="10" fillId="0" borderId="15" xfId="3" quotePrefix="1" applyNumberFormat="1" applyFont="1" applyFill="1" applyBorder="1" applyAlignment="1">
      <alignment horizontal="centerContinuous" vertical="center"/>
    </xf>
    <xf numFmtId="0" fontId="10" fillId="0" borderId="28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right" vertical="top"/>
    </xf>
    <xf numFmtId="0" fontId="10" fillId="0" borderId="3" xfId="3" applyFont="1" applyFill="1" applyBorder="1" applyAlignment="1">
      <alignment horizontal="center"/>
    </xf>
    <xf numFmtId="0" fontId="10" fillId="0" borderId="23" xfId="3" applyFont="1" applyFill="1" applyBorder="1" applyAlignment="1">
      <alignment horizontal="right" vertical="center"/>
    </xf>
    <xf numFmtId="0" fontId="10" fillId="0" borderId="1" xfId="3" applyFont="1" applyFill="1" applyBorder="1" applyAlignment="1">
      <alignment horizontal="center" vertical="center"/>
    </xf>
    <xf numFmtId="0" fontId="2" fillId="0" borderId="0" xfId="3" applyFont="1" applyFill="1" applyAlignment="1">
      <alignment horizontal="right"/>
    </xf>
    <xf numFmtId="0" fontId="2" fillId="0" borderId="7" xfId="3" applyFont="1" applyFill="1" applyBorder="1">
      <alignment vertical="center"/>
    </xf>
    <xf numFmtId="0" fontId="2" fillId="0" borderId="4" xfId="3" applyFont="1" applyFill="1" applyBorder="1">
      <alignment vertical="center"/>
    </xf>
    <xf numFmtId="0" fontId="2" fillId="0" borderId="3" xfId="3" applyFont="1" applyFill="1" applyBorder="1">
      <alignment vertical="center"/>
    </xf>
    <xf numFmtId="0" fontId="10" fillId="0" borderId="26" xfId="3" applyFont="1" applyFill="1" applyBorder="1" applyAlignment="1">
      <alignment vertical="distributed" textRotation="255"/>
    </xf>
    <xf numFmtId="0" fontId="10" fillId="0" borderId="0" xfId="3" applyFont="1" applyFill="1">
      <alignment vertical="center"/>
    </xf>
    <xf numFmtId="0" fontId="2" fillId="0" borderId="6" xfId="3" applyFont="1" applyFill="1" applyBorder="1">
      <alignment vertical="center"/>
    </xf>
    <xf numFmtId="0" fontId="2" fillId="0" borderId="33" xfId="3" applyFont="1" applyFill="1" applyBorder="1">
      <alignment vertical="center"/>
    </xf>
    <xf numFmtId="0" fontId="10" fillId="0" borderId="24" xfId="3" applyFont="1" applyFill="1" applyBorder="1" applyAlignment="1">
      <alignment vertical="distributed" textRotation="255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center" vertical="center"/>
    </xf>
    <xf numFmtId="0" fontId="2" fillId="0" borderId="24" xfId="3" applyFont="1" applyFill="1" applyBorder="1">
      <alignment vertical="center"/>
    </xf>
    <xf numFmtId="20" fontId="2" fillId="0" borderId="0" xfId="3" applyNumberFormat="1" applyFont="1" applyFill="1">
      <alignment vertical="center"/>
    </xf>
    <xf numFmtId="0" fontId="2" fillId="0" borderId="23" xfId="3" applyFont="1" applyFill="1" applyBorder="1">
      <alignment vertical="center"/>
    </xf>
    <xf numFmtId="0" fontId="2" fillId="0" borderId="2" xfId="3" applyFont="1" applyFill="1" applyBorder="1">
      <alignment vertical="center"/>
    </xf>
    <xf numFmtId="0" fontId="2" fillId="0" borderId="1" xfId="3" applyFont="1" applyFill="1" applyBorder="1">
      <alignment vertical="center"/>
    </xf>
    <xf numFmtId="0" fontId="2" fillId="0" borderId="25" xfId="3" applyFont="1" applyFill="1" applyBorder="1">
      <alignment vertical="center"/>
    </xf>
    <xf numFmtId="0" fontId="12" fillId="0" borderId="0" xfId="3" applyFont="1" applyFill="1">
      <alignment vertical="center"/>
    </xf>
    <xf numFmtId="0" fontId="10" fillId="0" borderId="1" xfId="4" applyFont="1" applyBorder="1" applyAlignment="1"/>
    <xf numFmtId="0" fontId="10" fillId="0" borderId="2" xfId="4" applyFont="1" applyBorder="1" applyAlignment="1"/>
    <xf numFmtId="0" fontId="10" fillId="0" borderId="23" xfId="4" applyFont="1" applyBorder="1" applyAlignment="1"/>
    <xf numFmtId="0" fontId="10" fillId="0" borderId="33" xfId="4" applyFont="1" applyBorder="1" applyAlignment="1"/>
    <xf numFmtId="0" fontId="10" fillId="0" borderId="0" xfId="4" applyFont="1" applyBorder="1" applyAlignment="1"/>
    <xf numFmtId="0" fontId="10" fillId="0" borderId="6" xfId="4" applyFont="1" applyBorder="1" applyAlignment="1"/>
    <xf numFmtId="0" fontId="10" fillId="0" borderId="3" xfId="4" applyFont="1" applyBorder="1" applyAlignment="1"/>
    <xf numFmtId="0" fontId="10" fillId="0" borderId="4" xfId="4" applyFont="1" applyBorder="1" applyAlignment="1"/>
    <xf numFmtId="0" fontId="10" fillId="0" borderId="7" xfId="4" applyFont="1" applyBorder="1" applyAlignment="1"/>
    <xf numFmtId="0" fontId="10" fillId="0" borderId="1" xfId="4" applyFont="1" applyBorder="1" applyAlignment="1">
      <alignment vertical="center"/>
    </xf>
    <xf numFmtId="0" fontId="10" fillId="0" borderId="23" xfId="4" applyFont="1" applyBorder="1" applyAlignment="1">
      <alignment vertical="center"/>
    </xf>
    <xf numFmtId="0" fontId="10" fillId="0" borderId="2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7" xfId="4" applyFont="1" applyBorder="1" applyAlignment="1">
      <alignment vertical="center"/>
    </xf>
    <xf numFmtId="0" fontId="10" fillId="0" borderId="7" xfId="4" applyFont="1" applyBorder="1" applyAlignment="1">
      <alignment horizontal="center" vertical="center"/>
    </xf>
    <xf numFmtId="0" fontId="10" fillId="0" borderId="47" xfId="4" applyFont="1" applyBorder="1" applyAlignment="1">
      <alignment horizontal="center" vertical="center"/>
    </xf>
    <xf numFmtId="0" fontId="10" fillId="0" borderId="46" xfId="4" applyFont="1" applyBorder="1" applyAlignment="1">
      <alignment horizontal="center" vertical="center"/>
    </xf>
    <xf numFmtId="178" fontId="10" fillId="0" borderId="45" xfId="4" applyNumberFormat="1" applyFont="1" applyBorder="1" applyAlignment="1">
      <alignment horizontal="center" vertical="center" shrinkToFit="1"/>
    </xf>
    <xf numFmtId="178" fontId="10" fillId="3" borderId="45" xfId="4" applyNumberFormat="1" applyFont="1" applyFill="1" applyBorder="1" applyAlignment="1">
      <alignment vertical="center" shrinkToFit="1"/>
    </xf>
    <xf numFmtId="178" fontId="10" fillId="0" borderId="45" xfId="4" applyNumberFormat="1" applyFont="1" applyBorder="1" applyAlignment="1">
      <alignment vertical="center" shrinkToFit="1"/>
    </xf>
    <xf numFmtId="178" fontId="10" fillId="0" borderId="44" xfId="4" applyNumberFormat="1" applyFont="1" applyBorder="1" applyAlignment="1">
      <alignment vertical="center"/>
    </xf>
    <xf numFmtId="178" fontId="10" fillId="0" borderId="38" xfId="4" applyNumberFormat="1" applyFont="1" applyBorder="1" applyAlignment="1">
      <alignment horizontal="center" vertical="center" shrinkToFit="1"/>
    </xf>
    <xf numFmtId="178" fontId="10" fillId="3" borderId="38" xfId="4" applyNumberFormat="1" applyFont="1" applyFill="1" applyBorder="1" applyAlignment="1">
      <alignment vertical="center" shrinkToFit="1"/>
    </xf>
    <xf numFmtId="178" fontId="10" fillId="0" borderId="38" xfId="4" applyNumberFormat="1" applyFont="1" applyBorder="1" applyAlignment="1">
      <alignment vertical="center" shrinkToFit="1"/>
    </xf>
    <xf numFmtId="178" fontId="10" fillId="0" borderId="37" xfId="4" applyNumberFormat="1" applyFont="1" applyBorder="1" applyAlignment="1">
      <alignment vertical="center"/>
    </xf>
    <xf numFmtId="178" fontId="10" fillId="0" borderId="36" xfId="4" applyNumberFormat="1" applyFont="1" applyBorder="1" applyAlignment="1">
      <alignment horizontal="center" vertical="center" shrinkToFit="1"/>
    </xf>
    <xf numFmtId="178" fontId="10" fillId="3" borderId="36" xfId="4" applyNumberFormat="1" applyFont="1" applyFill="1" applyBorder="1" applyAlignment="1">
      <alignment vertical="center" shrinkToFit="1"/>
    </xf>
    <xf numFmtId="178" fontId="10" fillId="0" borderId="36" xfId="4" applyNumberFormat="1" applyFont="1" applyBorder="1" applyAlignment="1">
      <alignment vertical="center" shrinkToFit="1"/>
    </xf>
    <xf numFmtId="178" fontId="10" fillId="0" borderId="35" xfId="4" applyNumberFormat="1" applyFont="1" applyBorder="1" applyAlignment="1">
      <alignment vertical="center"/>
    </xf>
    <xf numFmtId="178" fontId="10" fillId="0" borderId="42" xfId="4" applyNumberFormat="1" applyFont="1" applyBorder="1" applyAlignment="1">
      <alignment horizontal="center" vertical="center" shrinkToFit="1"/>
    </xf>
    <xf numFmtId="178" fontId="10" fillId="3" borderId="42" xfId="4" applyNumberFormat="1" applyFont="1" applyFill="1" applyBorder="1" applyAlignment="1">
      <alignment vertical="center" shrinkToFit="1"/>
    </xf>
    <xf numFmtId="178" fontId="10" fillId="0" borderId="42" xfId="4" applyNumberFormat="1" applyFont="1" applyBorder="1" applyAlignment="1">
      <alignment vertical="center" shrinkToFit="1"/>
    </xf>
    <xf numFmtId="178" fontId="10" fillId="0" borderId="41" xfId="4" applyNumberFormat="1" applyFont="1" applyBorder="1" applyAlignment="1">
      <alignment vertical="center"/>
    </xf>
    <xf numFmtId="178" fontId="10" fillId="0" borderId="43" xfId="4" applyNumberFormat="1" applyFont="1" applyBorder="1" applyAlignment="1">
      <alignment horizontal="center" vertical="center" shrinkToFit="1"/>
    </xf>
    <xf numFmtId="178" fontId="10" fillId="0" borderId="40" xfId="4" applyNumberFormat="1" applyFont="1" applyBorder="1" applyAlignment="1">
      <alignment horizontal="center" vertical="center" shrinkToFit="1"/>
    </xf>
    <xf numFmtId="178" fontId="10" fillId="0" borderId="40" xfId="4" applyNumberFormat="1" applyFont="1" applyBorder="1" applyAlignment="1">
      <alignment vertical="center"/>
    </xf>
    <xf numFmtId="178" fontId="10" fillId="0" borderId="39" xfId="4" applyNumberFormat="1" applyFont="1" applyBorder="1" applyAlignment="1">
      <alignment vertical="center"/>
    </xf>
    <xf numFmtId="178" fontId="10" fillId="0" borderId="38" xfId="4" applyNumberFormat="1" applyFont="1" applyBorder="1" applyAlignment="1">
      <alignment vertical="center"/>
    </xf>
    <xf numFmtId="178" fontId="10" fillId="0" borderId="36" xfId="4" applyNumberFormat="1" applyFont="1" applyBorder="1" applyAlignment="1">
      <alignment vertical="center"/>
    </xf>
    <xf numFmtId="178" fontId="10" fillId="0" borderId="26" xfId="4" applyNumberFormat="1" applyFont="1" applyBorder="1" applyAlignment="1">
      <alignment horizontal="center" vertical="center" shrinkToFit="1"/>
    </xf>
    <xf numFmtId="178" fontId="10" fillId="0" borderId="26" xfId="4" applyNumberFormat="1" applyFont="1" applyBorder="1" applyAlignment="1">
      <alignment vertical="center"/>
    </xf>
    <xf numFmtId="178" fontId="10" fillId="0" borderId="34" xfId="4" applyNumberFormat="1" applyFont="1" applyBorder="1" applyAlignment="1">
      <alignment vertical="center"/>
    </xf>
    <xf numFmtId="0" fontId="6" fillId="0" borderId="24" xfId="3" applyFont="1" applyFill="1" applyBorder="1" applyAlignment="1">
      <alignment horizontal="center" vertical="distributed" textRotation="255"/>
    </xf>
    <xf numFmtId="49" fontId="10" fillId="0" borderId="9" xfId="3" applyNumberFormat="1" applyFont="1" applyFill="1" applyBorder="1" applyAlignment="1">
      <alignment horizontal="center" vertical="center" wrapText="1"/>
    </xf>
    <xf numFmtId="49" fontId="10" fillId="0" borderId="10" xfId="3" applyNumberFormat="1" applyFont="1" applyFill="1" applyBorder="1" applyAlignment="1">
      <alignment horizontal="center" vertical="center" wrapText="1"/>
    </xf>
    <xf numFmtId="49" fontId="10" fillId="0" borderId="11" xfId="3" applyNumberFormat="1" applyFont="1" applyFill="1" applyBorder="1" applyAlignment="1">
      <alignment horizontal="center" vertical="center" wrapText="1"/>
    </xf>
    <xf numFmtId="0" fontId="10" fillId="0" borderId="49" xfId="4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/>
    </xf>
    <xf numFmtId="0" fontId="10" fillId="0" borderId="48" xfId="4" applyFont="1" applyBorder="1" applyAlignment="1">
      <alignment horizontal="center" vertical="center"/>
    </xf>
    <xf numFmtId="0" fontId="10" fillId="0" borderId="25" xfId="4" applyFont="1" applyBorder="1" applyAlignment="1">
      <alignment horizontal="center" vertical="center" textRotation="255"/>
    </xf>
    <xf numFmtId="0" fontId="10" fillId="0" borderId="24" xfId="4" applyFont="1" applyBorder="1" applyAlignment="1">
      <alignment horizontal="center" vertical="center" textRotation="255"/>
    </xf>
    <xf numFmtId="0" fontId="10" fillId="0" borderId="26" xfId="4" applyFont="1" applyBorder="1" applyAlignment="1">
      <alignment horizontal="center" vertical="center" textRotation="255"/>
    </xf>
    <xf numFmtId="0" fontId="10" fillId="0" borderId="25" xfId="4" applyFont="1" applyBorder="1" applyAlignment="1">
      <alignment vertical="center" textRotation="255"/>
    </xf>
    <xf numFmtId="0" fontId="10" fillId="0" borderId="24" xfId="4" applyFont="1" applyBorder="1" applyAlignment="1">
      <alignment vertical="center" textRotation="255"/>
    </xf>
    <xf numFmtId="0" fontId="10" fillId="0" borderId="42" xfId="4" applyFont="1" applyBorder="1" applyAlignment="1">
      <alignment vertical="center" textRotation="255"/>
    </xf>
    <xf numFmtId="0" fontId="10" fillId="0" borderId="26" xfId="4" applyFont="1" applyBorder="1" applyAlignment="1">
      <alignment vertical="center" textRotation="255"/>
    </xf>
    <xf numFmtId="0" fontId="8" fillId="2" borderId="0" xfId="2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distributed" textRotation="255"/>
    </xf>
    <xf numFmtId="0" fontId="18" fillId="0" borderId="0" xfId="0" applyFont="1" applyAlignment="1">
      <alignment horizontal="center" vertical="center" wrapText="1"/>
    </xf>
  </cellXfs>
  <cellStyles count="8">
    <cellStyle name="桁区切り 2" xfId="1"/>
    <cellStyle name="標準" xfId="0" builtinId="0"/>
    <cellStyle name="標準 2" xfId="2"/>
    <cellStyle name="標準 2 2" xfId="3"/>
    <cellStyle name="標準 3" xfId="4"/>
    <cellStyle name="標準 3 2" xfId="7"/>
    <cellStyle name="標準表" xfId="5"/>
    <cellStyle name="未定義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'自動車変動図(1)'!$J$73:$J$84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'自動車変動図(1)'!$I$73:$I$84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11</c:v>
                </c:pt>
                <c:pt idx="3">
                  <c:v>11</c:v>
                </c:pt>
                <c:pt idx="4">
                  <c:v>8</c:v>
                </c:pt>
                <c:pt idx="5">
                  <c:v>11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11</c:v>
                </c:pt>
                <c:pt idx="10">
                  <c:v>11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247616"/>
        <c:axId val="111743744"/>
      </c:barChart>
      <c:lineChart>
        <c:grouping val="stacked"/>
        <c:varyColors val="0"/>
        <c:ser>
          <c:idx val="3"/>
          <c:order val="2"/>
          <c:tx>
            <c:strRef>
              <c:f>'自動車変動図(1)'!$L$72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'自動車変動図(1)'!$L$73:$L$84</c:f>
              <c:numCache>
                <c:formatCode>0.0_ </c:formatCode>
                <c:ptCount val="12"/>
                <c:pt idx="0">
                  <c:v>55.6</c:v>
                </c:pt>
                <c:pt idx="1">
                  <c:v>50</c:v>
                </c:pt>
                <c:pt idx="2">
                  <c:v>21.4</c:v>
                </c:pt>
                <c:pt idx="3">
                  <c:v>38.9</c:v>
                </c:pt>
                <c:pt idx="4">
                  <c:v>42.9</c:v>
                </c:pt>
                <c:pt idx="5">
                  <c:v>21.4</c:v>
                </c:pt>
                <c:pt idx="6">
                  <c:v>25</c:v>
                </c:pt>
                <c:pt idx="7">
                  <c:v>14.3</c:v>
                </c:pt>
                <c:pt idx="8">
                  <c:v>25</c:v>
                </c:pt>
                <c:pt idx="9">
                  <c:v>31.3</c:v>
                </c:pt>
                <c:pt idx="10">
                  <c:v>15.4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45280"/>
        <c:axId val="111747072"/>
      </c:lineChart>
      <c:catAx>
        <c:axId val="10124761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437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7437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247616"/>
        <c:crosses val="autoZero"/>
        <c:crossBetween val="between"/>
        <c:majorUnit val="1000"/>
        <c:minorUnit val="50"/>
      </c:valAx>
      <c:catAx>
        <c:axId val="11174528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747072"/>
        <c:crosses val="autoZero"/>
        <c:auto val="1"/>
        <c:lblAlgn val="ctr"/>
        <c:lblOffset val="100"/>
        <c:noMultiLvlLbl val="0"/>
      </c:catAx>
      <c:valAx>
        <c:axId val="11174707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4528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'自動車変動図(3)'!$J$89:$J$100</c:f>
              <c:numCache>
                <c:formatCode>General</c:formatCode>
                <c:ptCount val="12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11</c:v>
                </c:pt>
                <c:pt idx="4">
                  <c:v>11</c:v>
                </c:pt>
                <c:pt idx="5">
                  <c:v>7</c:v>
                </c:pt>
                <c:pt idx="6">
                  <c:v>11</c:v>
                </c:pt>
                <c:pt idx="7">
                  <c:v>12</c:v>
                </c:pt>
                <c:pt idx="8">
                  <c:v>17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'自動車変動図(3)'!$I$88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'自動車変動図(3)'!$I$89:$I$100</c:f>
              <c:numCache>
                <c:formatCode>General</c:formatCode>
                <c:ptCount val="12"/>
                <c:pt idx="0">
                  <c:v>97</c:v>
                </c:pt>
                <c:pt idx="1">
                  <c:v>66</c:v>
                </c:pt>
                <c:pt idx="2">
                  <c:v>45</c:v>
                </c:pt>
                <c:pt idx="3">
                  <c:v>43</c:v>
                </c:pt>
                <c:pt idx="4">
                  <c:v>41</c:v>
                </c:pt>
                <c:pt idx="5">
                  <c:v>43</c:v>
                </c:pt>
                <c:pt idx="6">
                  <c:v>54</c:v>
                </c:pt>
                <c:pt idx="7">
                  <c:v>47</c:v>
                </c:pt>
                <c:pt idx="8">
                  <c:v>61</c:v>
                </c:pt>
                <c:pt idx="9">
                  <c:v>82</c:v>
                </c:pt>
                <c:pt idx="10">
                  <c:v>77</c:v>
                </c:pt>
                <c:pt idx="11">
                  <c:v>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91328"/>
        <c:axId val="63893504"/>
      </c:barChart>
      <c:lineChart>
        <c:grouping val="stacked"/>
        <c:varyColors val="0"/>
        <c:ser>
          <c:idx val="3"/>
          <c:order val="2"/>
          <c:tx>
            <c:strRef>
              <c:f>'自動車変動図(3)'!$L$88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'自動車変動図(3)'!$L$89:$L$100</c:f>
              <c:numCache>
                <c:formatCode>0.0_ </c:formatCode>
                <c:ptCount val="12"/>
                <c:pt idx="0">
                  <c:v>10.199999999999999</c:v>
                </c:pt>
                <c:pt idx="1">
                  <c:v>14.3</c:v>
                </c:pt>
                <c:pt idx="2">
                  <c:v>16.7</c:v>
                </c:pt>
                <c:pt idx="3">
                  <c:v>20.399999999999999</c:v>
                </c:pt>
                <c:pt idx="4">
                  <c:v>21.2</c:v>
                </c:pt>
                <c:pt idx="5">
                  <c:v>14</c:v>
                </c:pt>
                <c:pt idx="6">
                  <c:v>16.899999999999999</c:v>
                </c:pt>
                <c:pt idx="7">
                  <c:v>20.3</c:v>
                </c:pt>
                <c:pt idx="8">
                  <c:v>21.8</c:v>
                </c:pt>
                <c:pt idx="9">
                  <c:v>8.9</c:v>
                </c:pt>
                <c:pt idx="10">
                  <c:v>3.8</c:v>
                </c:pt>
                <c:pt idx="11">
                  <c:v>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95040"/>
        <c:axId val="63896576"/>
      </c:lineChart>
      <c:catAx>
        <c:axId val="6389132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893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8935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891328"/>
        <c:crosses val="autoZero"/>
        <c:crossBetween val="between"/>
        <c:majorUnit val="1000"/>
        <c:minorUnit val="50"/>
      </c:valAx>
      <c:catAx>
        <c:axId val="638950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3896576"/>
        <c:crosses val="autoZero"/>
        <c:auto val="1"/>
        <c:lblAlgn val="ctr"/>
        <c:lblOffset val="100"/>
        <c:noMultiLvlLbl val="0"/>
      </c:catAx>
      <c:valAx>
        <c:axId val="638965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8950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'自動車変動図(3)'!$J$105:$J$116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'自動車変動図(3)'!$I$105:$I$116</c:f>
              <c:numCache>
                <c:formatCode>General</c:formatCode>
                <c:ptCount val="12"/>
                <c:pt idx="0">
                  <c:v>226</c:v>
                </c:pt>
                <c:pt idx="1">
                  <c:v>131</c:v>
                </c:pt>
                <c:pt idx="2">
                  <c:v>67</c:v>
                </c:pt>
                <c:pt idx="3">
                  <c:v>72</c:v>
                </c:pt>
                <c:pt idx="4">
                  <c:v>54</c:v>
                </c:pt>
                <c:pt idx="5">
                  <c:v>46</c:v>
                </c:pt>
                <c:pt idx="6">
                  <c:v>55</c:v>
                </c:pt>
                <c:pt idx="7">
                  <c:v>55</c:v>
                </c:pt>
                <c:pt idx="8">
                  <c:v>48</c:v>
                </c:pt>
                <c:pt idx="9">
                  <c:v>75</c:v>
                </c:pt>
                <c:pt idx="10">
                  <c:v>101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619840"/>
        <c:axId val="63621760"/>
      </c:barChart>
      <c:lineChart>
        <c:grouping val="stacked"/>
        <c:varyColors val="0"/>
        <c:ser>
          <c:idx val="3"/>
          <c:order val="2"/>
          <c:tx>
            <c:strRef>
              <c:f>'自動車変動図(3)'!$L$104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'自動車変動図(3)'!$L$105:$L$116</c:f>
              <c:numCache>
                <c:formatCode>0.0_ </c:formatCode>
                <c:ptCount val="12"/>
                <c:pt idx="0">
                  <c:v>0.9</c:v>
                </c:pt>
                <c:pt idx="1">
                  <c:v>0</c:v>
                </c:pt>
                <c:pt idx="2">
                  <c:v>0</c:v>
                </c:pt>
                <c:pt idx="3">
                  <c:v>5.3</c:v>
                </c:pt>
                <c:pt idx="4">
                  <c:v>1.8</c:v>
                </c:pt>
                <c:pt idx="5">
                  <c:v>4.2</c:v>
                </c:pt>
                <c:pt idx="6">
                  <c:v>6.8</c:v>
                </c:pt>
                <c:pt idx="7">
                  <c:v>1.8</c:v>
                </c:pt>
                <c:pt idx="8">
                  <c:v>5.9</c:v>
                </c:pt>
                <c:pt idx="9">
                  <c:v>6.3</c:v>
                </c:pt>
                <c:pt idx="10">
                  <c:v>2.9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27648"/>
        <c:axId val="63629184"/>
      </c:lineChart>
      <c:catAx>
        <c:axId val="636198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621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6217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619840"/>
        <c:crosses val="autoZero"/>
        <c:crossBetween val="between"/>
        <c:majorUnit val="1000"/>
        <c:minorUnit val="50"/>
      </c:valAx>
      <c:catAx>
        <c:axId val="6362764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3629184"/>
        <c:crosses val="autoZero"/>
        <c:auto val="1"/>
        <c:lblAlgn val="ctr"/>
        <c:lblOffset val="100"/>
        <c:noMultiLvlLbl val="0"/>
      </c:catAx>
      <c:valAx>
        <c:axId val="6362918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62764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'自動車変動図(3)'!$J$121:$J$132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'自動車変動図(3)'!$I$120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'自動車変動図(3)'!$I$121:$I$132</c:f>
              <c:numCache>
                <c:formatCode>General</c:formatCode>
                <c:ptCount val="12"/>
                <c:pt idx="0">
                  <c:v>9</c:v>
                </c:pt>
                <c:pt idx="1">
                  <c:v>5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2</c:v>
                </c:pt>
                <c:pt idx="6">
                  <c:v>9</c:v>
                </c:pt>
                <c:pt idx="7">
                  <c:v>5</c:v>
                </c:pt>
                <c:pt idx="8">
                  <c:v>9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663488"/>
        <c:axId val="63669760"/>
      </c:barChart>
      <c:lineChart>
        <c:grouping val="stacked"/>
        <c:varyColors val="0"/>
        <c:ser>
          <c:idx val="3"/>
          <c:order val="2"/>
          <c:tx>
            <c:strRef>
              <c:f>'自動車変動図(3)'!$L$120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'自動車変動図(3)'!$L$121:$L$132</c:f>
              <c:numCache>
                <c:formatCode>0.0_ </c:formatCode>
                <c:ptCount val="12"/>
                <c:pt idx="0">
                  <c:v>18.2</c:v>
                </c:pt>
                <c:pt idx="1">
                  <c:v>16.7</c:v>
                </c:pt>
                <c:pt idx="2">
                  <c:v>25</c:v>
                </c:pt>
                <c:pt idx="3">
                  <c:v>11.1</c:v>
                </c:pt>
                <c:pt idx="4">
                  <c:v>10</c:v>
                </c:pt>
                <c:pt idx="5">
                  <c:v>0</c:v>
                </c:pt>
                <c:pt idx="6">
                  <c:v>18.2</c:v>
                </c:pt>
                <c:pt idx="7">
                  <c:v>37.5</c:v>
                </c:pt>
                <c:pt idx="8">
                  <c:v>35.700000000000003</c:v>
                </c:pt>
                <c:pt idx="9">
                  <c:v>53.3</c:v>
                </c:pt>
                <c:pt idx="10">
                  <c:v>66.7</c:v>
                </c:pt>
                <c:pt idx="11">
                  <c:v>55.6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71296"/>
        <c:axId val="63681280"/>
      </c:lineChart>
      <c:catAx>
        <c:axId val="6366348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669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6697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663488"/>
        <c:crosses val="autoZero"/>
        <c:crossBetween val="between"/>
        <c:majorUnit val="1000"/>
        <c:minorUnit val="50"/>
      </c:valAx>
      <c:catAx>
        <c:axId val="636712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3681280"/>
        <c:crosses val="autoZero"/>
        <c:auto val="1"/>
        <c:lblAlgn val="ctr"/>
        <c:lblOffset val="100"/>
        <c:noMultiLvlLbl val="0"/>
      </c:catAx>
      <c:valAx>
        <c:axId val="636812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6712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'自動車変動図(4)'!$J$73:$J$84</c:f>
              <c:numCache>
                <c:formatCode>General</c:formatCode>
                <c:ptCount val="12"/>
                <c:pt idx="0">
                  <c:v>37</c:v>
                </c:pt>
                <c:pt idx="1">
                  <c:v>49</c:v>
                </c:pt>
                <c:pt idx="2">
                  <c:v>60</c:v>
                </c:pt>
                <c:pt idx="3">
                  <c:v>53</c:v>
                </c:pt>
                <c:pt idx="4">
                  <c:v>50</c:v>
                </c:pt>
                <c:pt idx="5">
                  <c:v>43</c:v>
                </c:pt>
                <c:pt idx="6">
                  <c:v>39</c:v>
                </c:pt>
                <c:pt idx="7">
                  <c:v>49</c:v>
                </c:pt>
                <c:pt idx="8">
                  <c:v>44</c:v>
                </c:pt>
                <c:pt idx="9">
                  <c:v>31</c:v>
                </c:pt>
                <c:pt idx="10">
                  <c:v>27</c:v>
                </c:pt>
                <c:pt idx="11">
                  <c:v>16</c:v>
                </c:pt>
              </c:numCache>
            </c:numRef>
          </c:val>
        </c:ser>
        <c:ser>
          <c:idx val="1"/>
          <c:order val="1"/>
          <c:tx>
            <c:strRef>
              <c:f>'自動車変動図(4)'!$I$72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'自動車変動図(4)'!$I$73:$I$84</c:f>
              <c:numCache>
                <c:formatCode>General</c:formatCode>
                <c:ptCount val="12"/>
                <c:pt idx="0">
                  <c:v>301</c:v>
                </c:pt>
                <c:pt idx="1">
                  <c:v>256</c:v>
                </c:pt>
                <c:pt idx="2">
                  <c:v>177</c:v>
                </c:pt>
                <c:pt idx="3">
                  <c:v>141</c:v>
                </c:pt>
                <c:pt idx="4">
                  <c:v>132</c:v>
                </c:pt>
                <c:pt idx="5">
                  <c:v>159</c:v>
                </c:pt>
                <c:pt idx="6">
                  <c:v>124</c:v>
                </c:pt>
                <c:pt idx="7">
                  <c:v>173</c:v>
                </c:pt>
                <c:pt idx="8">
                  <c:v>160</c:v>
                </c:pt>
                <c:pt idx="9">
                  <c:v>207</c:v>
                </c:pt>
                <c:pt idx="10">
                  <c:v>260</c:v>
                </c:pt>
                <c:pt idx="11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312256"/>
        <c:axId val="63313408"/>
      </c:barChart>
      <c:lineChart>
        <c:grouping val="stacked"/>
        <c:varyColors val="0"/>
        <c:ser>
          <c:idx val="3"/>
          <c:order val="2"/>
          <c:tx>
            <c:strRef>
              <c:f>'自動車変動図(4)'!$L$72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'自動車変動図(4)'!$L$73:$L$84</c:f>
              <c:numCache>
                <c:formatCode>0.0_ </c:formatCode>
                <c:ptCount val="12"/>
                <c:pt idx="0">
                  <c:v>10.9</c:v>
                </c:pt>
                <c:pt idx="1">
                  <c:v>16.100000000000001</c:v>
                </c:pt>
                <c:pt idx="2">
                  <c:v>25.3</c:v>
                </c:pt>
                <c:pt idx="3">
                  <c:v>27.3</c:v>
                </c:pt>
                <c:pt idx="4">
                  <c:v>27.5</c:v>
                </c:pt>
                <c:pt idx="5">
                  <c:v>21.3</c:v>
                </c:pt>
                <c:pt idx="6">
                  <c:v>23.9</c:v>
                </c:pt>
                <c:pt idx="7">
                  <c:v>22.1</c:v>
                </c:pt>
                <c:pt idx="8">
                  <c:v>21.6</c:v>
                </c:pt>
                <c:pt idx="9">
                  <c:v>13</c:v>
                </c:pt>
                <c:pt idx="10">
                  <c:v>9.4</c:v>
                </c:pt>
                <c:pt idx="11">
                  <c:v>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14944"/>
        <c:axId val="63329024"/>
      </c:lineChart>
      <c:catAx>
        <c:axId val="6331225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13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3134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12256"/>
        <c:crosses val="autoZero"/>
        <c:crossBetween val="between"/>
        <c:majorUnit val="1000"/>
        <c:minorUnit val="50"/>
      </c:valAx>
      <c:catAx>
        <c:axId val="633149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3329024"/>
        <c:crosses val="autoZero"/>
        <c:auto val="1"/>
        <c:lblAlgn val="ctr"/>
        <c:lblOffset val="100"/>
        <c:noMultiLvlLbl val="0"/>
      </c:catAx>
      <c:valAx>
        <c:axId val="6332902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149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'自動車変動図(4)'!$J$89:$J$100</c:f>
              <c:numCache>
                <c:formatCode>General</c:formatCode>
                <c:ptCount val="12"/>
                <c:pt idx="0">
                  <c:v>32</c:v>
                </c:pt>
                <c:pt idx="1">
                  <c:v>34</c:v>
                </c:pt>
                <c:pt idx="2">
                  <c:v>65</c:v>
                </c:pt>
                <c:pt idx="3">
                  <c:v>71</c:v>
                </c:pt>
                <c:pt idx="4">
                  <c:v>45</c:v>
                </c:pt>
                <c:pt idx="5">
                  <c:v>33</c:v>
                </c:pt>
                <c:pt idx="6">
                  <c:v>45</c:v>
                </c:pt>
                <c:pt idx="7">
                  <c:v>68</c:v>
                </c:pt>
                <c:pt idx="8">
                  <c:v>56</c:v>
                </c:pt>
                <c:pt idx="9">
                  <c:v>73</c:v>
                </c:pt>
                <c:pt idx="10">
                  <c:v>41</c:v>
                </c:pt>
                <c:pt idx="11">
                  <c:v>30</c:v>
                </c:pt>
              </c:numCache>
            </c:numRef>
          </c:val>
        </c:ser>
        <c:ser>
          <c:idx val="1"/>
          <c:order val="1"/>
          <c:tx>
            <c:strRef>
              <c:f>'自動車変動図(4)'!$I$88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'自動車変動図(4)'!$I$89:$I$100</c:f>
              <c:numCache>
                <c:formatCode>General</c:formatCode>
                <c:ptCount val="12"/>
                <c:pt idx="0">
                  <c:v>324</c:v>
                </c:pt>
                <c:pt idx="1">
                  <c:v>314</c:v>
                </c:pt>
                <c:pt idx="2">
                  <c:v>204</c:v>
                </c:pt>
                <c:pt idx="3">
                  <c:v>210</c:v>
                </c:pt>
                <c:pt idx="4">
                  <c:v>153</c:v>
                </c:pt>
                <c:pt idx="5">
                  <c:v>153</c:v>
                </c:pt>
                <c:pt idx="6">
                  <c:v>159</c:v>
                </c:pt>
                <c:pt idx="7">
                  <c:v>184</c:v>
                </c:pt>
                <c:pt idx="8">
                  <c:v>216</c:v>
                </c:pt>
                <c:pt idx="9">
                  <c:v>262</c:v>
                </c:pt>
                <c:pt idx="10">
                  <c:v>268</c:v>
                </c:pt>
                <c:pt idx="11">
                  <c:v>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359232"/>
        <c:axId val="63365504"/>
      </c:barChart>
      <c:lineChart>
        <c:grouping val="stacked"/>
        <c:varyColors val="0"/>
        <c:ser>
          <c:idx val="3"/>
          <c:order val="2"/>
          <c:tx>
            <c:strRef>
              <c:f>'自動車変動図(4)'!$L$88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'自動車変動図(4)'!$L$89:$L$100</c:f>
              <c:numCache>
                <c:formatCode>0.0_ </c:formatCode>
                <c:ptCount val="12"/>
                <c:pt idx="0">
                  <c:v>9</c:v>
                </c:pt>
                <c:pt idx="1">
                  <c:v>9.8000000000000007</c:v>
                </c:pt>
                <c:pt idx="2">
                  <c:v>24.2</c:v>
                </c:pt>
                <c:pt idx="3">
                  <c:v>25.3</c:v>
                </c:pt>
                <c:pt idx="4">
                  <c:v>22.7</c:v>
                </c:pt>
                <c:pt idx="5">
                  <c:v>17.7</c:v>
                </c:pt>
                <c:pt idx="6">
                  <c:v>22.1</c:v>
                </c:pt>
                <c:pt idx="7">
                  <c:v>27</c:v>
                </c:pt>
                <c:pt idx="8">
                  <c:v>20.6</c:v>
                </c:pt>
                <c:pt idx="9">
                  <c:v>21.8</c:v>
                </c:pt>
                <c:pt idx="10">
                  <c:v>13.3</c:v>
                </c:pt>
                <c:pt idx="11">
                  <c:v>11.3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67040"/>
        <c:axId val="63368576"/>
      </c:lineChart>
      <c:catAx>
        <c:axId val="633592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5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3655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59232"/>
        <c:crosses val="autoZero"/>
        <c:crossBetween val="between"/>
        <c:majorUnit val="1000"/>
        <c:minorUnit val="50"/>
      </c:valAx>
      <c:catAx>
        <c:axId val="633670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3368576"/>
        <c:crosses val="autoZero"/>
        <c:auto val="1"/>
        <c:lblAlgn val="ctr"/>
        <c:lblOffset val="100"/>
        <c:noMultiLvlLbl val="0"/>
      </c:catAx>
      <c:valAx>
        <c:axId val="633685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3670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'自動車変動図(4)'!$J$105:$J$116</c:f>
              <c:numCache>
                <c:formatCode>General</c:formatCode>
                <c:ptCount val="12"/>
                <c:pt idx="0">
                  <c:v>69</c:v>
                </c:pt>
                <c:pt idx="1">
                  <c:v>83</c:v>
                </c:pt>
                <c:pt idx="2">
                  <c:v>125</c:v>
                </c:pt>
                <c:pt idx="3">
                  <c:v>124</c:v>
                </c:pt>
                <c:pt idx="4">
                  <c:v>95</c:v>
                </c:pt>
                <c:pt idx="5">
                  <c:v>76</c:v>
                </c:pt>
                <c:pt idx="6">
                  <c:v>84</c:v>
                </c:pt>
                <c:pt idx="7">
                  <c:v>117</c:v>
                </c:pt>
                <c:pt idx="8">
                  <c:v>100</c:v>
                </c:pt>
                <c:pt idx="9">
                  <c:v>104</c:v>
                </c:pt>
                <c:pt idx="10">
                  <c:v>68</c:v>
                </c:pt>
                <c:pt idx="11">
                  <c:v>46</c:v>
                </c:pt>
              </c:numCache>
            </c:numRef>
          </c:val>
        </c:ser>
        <c:ser>
          <c:idx val="1"/>
          <c:order val="1"/>
          <c:tx>
            <c:strRef>
              <c:f>'自動車変動図(4)'!$I$104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'自動車変動図(4)'!$I$105:$I$116</c:f>
              <c:numCache>
                <c:formatCode>General</c:formatCode>
                <c:ptCount val="12"/>
                <c:pt idx="0">
                  <c:v>625</c:v>
                </c:pt>
                <c:pt idx="1">
                  <c:v>570</c:v>
                </c:pt>
                <c:pt idx="2">
                  <c:v>381</c:v>
                </c:pt>
                <c:pt idx="3">
                  <c:v>351</c:v>
                </c:pt>
                <c:pt idx="4">
                  <c:v>285</c:v>
                </c:pt>
                <c:pt idx="5">
                  <c:v>312</c:v>
                </c:pt>
                <c:pt idx="6">
                  <c:v>283</c:v>
                </c:pt>
                <c:pt idx="7">
                  <c:v>357</c:v>
                </c:pt>
                <c:pt idx="8">
                  <c:v>376</c:v>
                </c:pt>
                <c:pt idx="9">
                  <c:v>469</c:v>
                </c:pt>
                <c:pt idx="10">
                  <c:v>528</c:v>
                </c:pt>
                <c:pt idx="11">
                  <c:v>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44096"/>
        <c:axId val="63446016"/>
      </c:barChart>
      <c:lineChart>
        <c:grouping val="stacked"/>
        <c:varyColors val="0"/>
        <c:ser>
          <c:idx val="3"/>
          <c:order val="2"/>
          <c:tx>
            <c:strRef>
              <c:f>'自動車変動図(4)'!$L$104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'自動車変動図(4)'!$L$105:$L$116</c:f>
              <c:numCache>
                <c:formatCode>0.0_ </c:formatCode>
                <c:ptCount val="12"/>
                <c:pt idx="0">
                  <c:v>9.9</c:v>
                </c:pt>
                <c:pt idx="1">
                  <c:v>12.7</c:v>
                </c:pt>
                <c:pt idx="2">
                  <c:v>24.7</c:v>
                </c:pt>
                <c:pt idx="3">
                  <c:v>26.1</c:v>
                </c:pt>
                <c:pt idx="4">
                  <c:v>25</c:v>
                </c:pt>
                <c:pt idx="5">
                  <c:v>19.600000000000001</c:v>
                </c:pt>
                <c:pt idx="6">
                  <c:v>22.9</c:v>
                </c:pt>
                <c:pt idx="7">
                  <c:v>24.7</c:v>
                </c:pt>
                <c:pt idx="8">
                  <c:v>21</c:v>
                </c:pt>
                <c:pt idx="9">
                  <c:v>18.2</c:v>
                </c:pt>
                <c:pt idx="10">
                  <c:v>11.4</c:v>
                </c:pt>
                <c:pt idx="11">
                  <c:v>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56000"/>
        <c:axId val="63457536"/>
      </c:lineChart>
      <c:catAx>
        <c:axId val="634440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460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4460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44096"/>
        <c:crosses val="autoZero"/>
        <c:crossBetween val="between"/>
        <c:majorUnit val="1000"/>
        <c:minorUnit val="50"/>
      </c:valAx>
      <c:catAx>
        <c:axId val="6345600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3457536"/>
        <c:crosses val="autoZero"/>
        <c:auto val="1"/>
        <c:lblAlgn val="ctr"/>
        <c:lblOffset val="100"/>
        <c:noMultiLvlLbl val="0"/>
      </c:catAx>
      <c:valAx>
        <c:axId val="634575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5600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'自動車変動図(4)'!$J$121:$J$132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'自動車変動図(4)'!$I$120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'自動車変動図(4)'!$I$121:$I$132</c:f>
              <c:numCache>
                <c:formatCode>General</c:formatCode>
                <c:ptCount val="12"/>
                <c:pt idx="0">
                  <c:v>220</c:v>
                </c:pt>
                <c:pt idx="1">
                  <c:v>188</c:v>
                </c:pt>
                <c:pt idx="2">
                  <c:v>104</c:v>
                </c:pt>
                <c:pt idx="3">
                  <c:v>80</c:v>
                </c:pt>
                <c:pt idx="4">
                  <c:v>74</c:v>
                </c:pt>
                <c:pt idx="5">
                  <c:v>72</c:v>
                </c:pt>
                <c:pt idx="6">
                  <c:v>74</c:v>
                </c:pt>
                <c:pt idx="7">
                  <c:v>78</c:v>
                </c:pt>
                <c:pt idx="8">
                  <c:v>87</c:v>
                </c:pt>
                <c:pt idx="9">
                  <c:v>125</c:v>
                </c:pt>
                <c:pt idx="10">
                  <c:v>168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496192"/>
        <c:axId val="63498112"/>
      </c:barChart>
      <c:lineChart>
        <c:grouping val="stacked"/>
        <c:varyColors val="0"/>
        <c:ser>
          <c:idx val="3"/>
          <c:order val="2"/>
          <c:tx>
            <c:strRef>
              <c:f>'自動車変動図(4)'!$L$120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'自動車変動図(4)'!$L$121:$L$132</c:f>
              <c:numCache>
                <c:formatCode>0.0_ </c:formatCode>
                <c:ptCount val="12"/>
                <c:pt idx="0">
                  <c:v>3.9</c:v>
                </c:pt>
                <c:pt idx="1">
                  <c:v>3.6</c:v>
                </c:pt>
                <c:pt idx="2">
                  <c:v>7.1</c:v>
                </c:pt>
                <c:pt idx="3">
                  <c:v>10.1</c:v>
                </c:pt>
                <c:pt idx="4">
                  <c:v>5.0999999999999996</c:v>
                </c:pt>
                <c:pt idx="5">
                  <c:v>4</c:v>
                </c:pt>
                <c:pt idx="6">
                  <c:v>2.6</c:v>
                </c:pt>
                <c:pt idx="7">
                  <c:v>6</c:v>
                </c:pt>
                <c:pt idx="8">
                  <c:v>5.4</c:v>
                </c:pt>
                <c:pt idx="9">
                  <c:v>1.6</c:v>
                </c:pt>
                <c:pt idx="10">
                  <c:v>1.8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99648"/>
        <c:axId val="63505536"/>
      </c:lineChart>
      <c:catAx>
        <c:axId val="634961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98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4981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96192"/>
        <c:crosses val="autoZero"/>
        <c:crossBetween val="between"/>
        <c:majorUnit val="1000"/>
        <c:minorUnit val="50"/>
      </c:valAx>
      <c:catAx>
        <c:axId val="6349964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3505536"/>
        <c:crosses val="autoZero"/>
        <c:auto val="1"/>
        <c:lblAlgn val="ctr"/>
        <c:lblOffset val="100"/>
        <c:noMultiLvlLbl val="0"/>
      </c:catAx>
      <c:valAx>
        <c:axId val="635055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9964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'自動車変動図(5)'!$J$73:$J$84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11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'自動車変動図(5)'!$I$72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'自動車変動図(5)'!$I$73:$I$84</c:f>
              <c:numCache>
                <c:formatCode>General</c:formatCode>
                <c:ptCount val="12"/>
                <c:pt idx="0">
                  <c:v>279</c:v>
                </c:pt>
                <c:pt idx="1">
                  <c:v>180</c:v>
                </c:pt>
                <c:pt idx="2">
                  <c:v>87</c:v>
                </c:pt>
                <c:pt idx="3">
                  <c:v>96</c:v>
                </c:pt>
                <c:pt idx="4">
                  <c:v>65</c:v>
                </c:pt>
                <c:pt idx="5">
                  <c:v>60</c:v>
                </c:pt>
                <c:pt idx="6">
                  <c:v>77</c:v>
                </c:pt>
                <c:pt idx="7">
                  <c:v>72</c:v>
                </c:pt>
                <c:pt idx="8">
                  <c:v>64</c:v>
                </c:pt>
                <c:pt idx="9">
                  <c:v>101</c:v>
                </c:pt>
                <c:pt idx="10">
                  <c:v>127</c:v>
                </c:pt>
                <c:pt idx="11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85728"/>
        <c:axId val="64587648"/>
      </c:barChart>
      <c:lineChart>
        <c:grouping val="stacked"/>
        <c:varyColors val="0"/>
        <c:ser>
          <c:idx val="3"/>
          <c:order val="2"/>
          <c:tx>
            <c:strRef>
              <c:f>'自動車変動図(5)'!$L$72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'自動車変動図(5)'!$L$73:$L$84</c:f>
              <c:numCache>
                <c:formatCode>0.0_ </c:formatCode>
                <c:ptCount val="12"/>
                <c:pt idx="0">
                  <c:v>1.1000000000000001</c:v>
                </c:pt>
                <c:pt idx="1">
                  <c:v>0.6</c:v>
                </c:pt>
                <c:pt idx="2">
                  <c:v>4.4000000000000004</c:v>
                </c:pt>
                <c:pt idx="3">
                  <c:v>6.8</c:v>
                </c:pt>
                <c:pt idx="4">
                  <c:v>4.4000000000000004</c:v>
                </c:pt>
                <c:pt idx="5">
                  <c:v>4.8</c:v>
                </c:pt>
                <c:pt idx="6">
                  <c:v>7.2</c:v>
                </c:pt>
                <c:pt idx="7">
                  <c:v>5.3</c:v>
                </c:pt>
                <c:pt idx="8">
                  <c:v>5.9</c:v>
                </c:pt>
                <c:pt idx="9">
                  <c:v>9.8000000000000007</c:v>
                </c:pt>
                <c:pt idx="10">
                  <c:v>2.2999999999999998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89184"/>
        <c:axId val="64607360"/>
      </c:lineChart>
      <c:catAx>
        <c:axId val="6458572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5876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58764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585728"/>
        <c:crosses val="autoZero"/>
        <c:crossBetween val="between"/>
        <c:majorUnit val="1000"/>
        <c:minorUnit val="50"/>
      </c:valAx>
      <c:catAx>
        <c:axId val="645891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4607360"/>
        <c:crosses val="autoZero"/>
        <c:auto val="1"/>
        <c:lblAlgn val="ctr"/>
        <c:lblOffset val="100"/>
        <c:noMultiLvlLbl val="0"/>
      </c:catAx>
      <c:valAx>
        <c:axId val="6460736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5891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'自動車変動図(5)'!$J$89:$J$100</c:f>
              <c:numCache>
                <c:formatCode>General</c:formatCode>
                <c:ptCount val="12"/>
                <c:pt idx="0">
                  <c:v>12</c:v>
                </c:pt>
                <c:pt idx="1">
                  <c:v>8</c:v>
                </c:pt>
                <c:pt idx="2">
                  <c:v>12</c:v>
                </c:pt>
                <c:pt idx="3">
                  <c:v>16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13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'自動車変動図(5)'!$I$88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'自動車変動図(5)'!$I$89:$I$100</c:f>
              <c:numCache>
                <c:formatCode>General</c:formatCode>
                <c:ptCount val="12"/>
                <c:pt idx="0">
                  <c:v>499</c:v>
                </c:pt>
                <c:pt idx="1">
                  <c:v>368</c:v>
                </c:pt>
                <c:pt idx="2">
                  <c:v>191</c:v>
                </c:pt>
                <c:pt idx="3">
                  <c:v>176</c:v>
                </c:pt>
                <c:pt idx="4">
                  <c:v>139</c:v>
                </c:pt>
                <c:pt idx="5">
                  <c:v>132</c:v>
                </c:pt>
                <c:pt idx="6">
                  <c:v>151</c:v>
                </c:pt>
                <c:pt idx="7">
                  <c:v>150</c:v>
                </c:pt>
                <c:pt idx="8">
                  <c:v>151</c:v>
                </c:pt>
                <c:pt idx="9">
                  <c:v>226</c:v>
                </c:pt>
                <c:pt idx="10">
                  <c:v>295</c:v>
                </c:pt>
                <c:pt idx="11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982208"/>
        <c:axId val="63992576"/>
      </c:barChart>
      <c:lineChart>
        <c:grouping val="stacked"/>
        <c:varyColors val="0"/>
        <c:ser>
          <c:idx val="3"/>
          <c:order val="2"/>
          <c:tx>
            <c:strRef>
              <c:f>'自動車変動図(5)'!$L$88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'自動車変動図(5)'!$L$89:$L$100</c:f>
              <c:numCache>
                <c:formatCode>0.0_ </c:formatCode>
                <c:ptCount val="12"/>
                <c:pt idx="0">
                  <c:v>2.2999999999999998</c:v>
                </c:pt>
                <c:pt idx="1">
                  <c:v>2.1</c:v>
                </c:pt>
                <c:pt idx="2">
                  <c:v>5.9</c:v>
                </c:pt>
                <c:pt idx="3">
                  <c:v>8.3000000000000007</c:v>
                </c:pt>
                <c:pt idx="4">
                  <c:v>4.8</c:v>
                </c:pt>
                <c:pt idx="5">
                  <c:v>4.3</c:v>
                </c:pt>
                <c:pt idx="6">
                  <c:v>5</c:v>
                </c:pt>
                <c:pt idx="7">
                  <c:v>5.7</c:v>
                </c:pt>
                <c:pt idx="8">
                  <c:v>5.6</c:v>
                </c:pt>
                <c:pt idx="9">
                  <c:v>5.4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94112"/>
        <c:axId val="63995904"/>
      </c:lineChart>
      <c:catAx>
        <c:axId val="6398220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992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99257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982208"/>
        <c:crosses val="autoZero"/>
        <c:crossBetween val="between"/>
        <c:majorUnit val="1000"/>
        <c:minorUnit val="50"/>
      </c:valAx>
      <c:catAx>
        <c:axId val="6399411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3995904"/>
        <c:crosses val="autoZero"/>
        <c:auto val="1"/>
        <c:lblAlgn val="ctr"/>
        <c:lblOffset val="100"/>
        <c:noMultiLvlLbl val="0"/>
      </c:catAx>
      <c:valAx>
        <c:axId val="6399590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99411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'自動車変動図(5)'!$J$105:$J$116</c:f>
              <c:numCache>
                <c:formatCode>General</c:formatCode>
                <c:ptCount val="12"/>
                <c:pt idx="0">
                  <c:v>42</c:v>
                </c:pt>
                <c:pt idx="1">
                  <c:v>39</c:v>
                </c:pt>
                <c:pt idx="2">
                  <c:v>85</c:v>
                </c:pt>
                <c:pt idx="3">
                  <c:v>83</c:v>
                </c:pt>
                <c:pt idx="4">
                  <c:v>56</c:v>
                </c:pt>
                <c:pt idx="5">
                  <c:v>43</c:v>
                </c:pt>
                <c:pt idx="6">
                  <c:v>52</c:v>
                </c:pt>
                <c:pt idx="7">
                  <c:v>76</c:v>
                </c:pt>
                <c:pt idx="8">
                  <c:v>62</c:v>
                </c:pt>
                <c:pt idx="9">
                  <c:v>83</c:v>
                </c:pt>
                <c:pt idx="10">
                  <c:v>42</c:v>
                </c:pt>
                <c:pt idx="11">
                  <c:v>29</c:v>
                </c:pt>
              </c:numCache>
            </c:numRef>
          </c:val>
        </c:ser>
        <c:ser>
          <c:idx val="1"/>
          <c:order val="1"/>
          <c:tx>
            <c:strRef>
              <c:f>'自動車変動図(5)'!$I$104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'自動車変動図(5)'!$I$105:$I$116</c:f>
              <c:numCache>
                <c:formatCode>General</c:formatCode>
                <c:ptCount val="12"/>
                <c:pt idx="0">
                  <c:v>441</c:v>
                </c:pt>
                <c:pt idx="1">
                  <c:v>429</c:v>
                </c:pt>
                <c:pt idx="2">
                  <c:v>273</c:v>
                </c:pt>
                <c:pt idx="3">
                  <c:v>251</c:v>
                </c:pt>
                <c:pt idx="4">
                  <c:v>206</c:v>
                </c:pt>
                <c:pt idx="5">
                  <c:v>209</c:v>
                </c:pt>
                <c:pt idx="6">
                  <c:v>208</c:v>
                </c:pt>
                <c:pt idx="7">
                  <c:v>247</c:v>
                </c:pt>
                <c:pt idx="8">
                  <c:v>292</c:v>
                </c:pt>
                <c:pt idx="9">
                  <c:v>362</c:v>
                </c:pt>
                <c:pt idx="10">
                  <c:v>352</c:v>
                </c:pt>
                <c:pt idx="11">
                  <c:v>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017920"/>
        <c:axId val="64019840"/>
      </c:barChart>
      <c:lineChart>
        <c:grouping val="stacked"/>
        <c:varyColors val="0"/>
        <c:ser>
          <c:idx val="3"/>
          <c:order val="2"/>
          <c:tx>
            <c:strRef>
              <c:f>'自動車変動図(5)'!$L$104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'自動車変動図(5)'!$L$105:$L$116</c:f>
              <c:numCache>
                <c:formatCode>0.0_ </c:formatCode>
                <c:ptCount val="12"/>
                <c:pt idx="0">
                  <c:v>8.6999999999999993</c:v>
                </c:pt>
                <c:pt idx="1">
                  <c:v>8.3000000000000007</c:v>
                </c:pt>
                <c:pt idx="2">
                  <c:v>23.7</c:v>
                </c:pt>
                <c:pt idx="3">
                  <c:v>24.9</c:v>
                </c:pt>
                <c:pt idx="4">
                  <c:v>21.4</c:v>
                </c:pt>
                <c:pt idx="5">
                  <c:v>17.100000000000001</c:v>
                </c:pt>
                <c:pt idx="6">
                  <c:v>20</c:v>
                </c:pt>
                <c:pt idx="7">
                  <c:v>23.5</c:v>
                </c:pt>
                <c:pt idx="8">
                  <c:v>17.5</c:v>
                </c:pt>
                <c:pt idx="9">
                  <c:v>18.7</c:v>
                </c:pt>
                <c:pt idx="10">
                  <c:v>10.7</c:v>
                </c:pt>
                <c:pt idx="11">
                  <c:v>8.1999999999999993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23744"/>
        <c:axId val="64625280"/>
      </c:lineChart>
      <c:catAx>
        <c:axId val="6401792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019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01984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017920"/>
        <c:crosses val="autoZero"/>
        <c:crossBetween val="between"/>
        <c:majorUnit val="1000"/>
        <c:minorUnit val="50"/>
      </c:valAx>
      <c:catAx>
        <c:axId val="646237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4625280"/>
        <c:crosses val="autoZero"/>
        <c:auto val="1"/>
        <c:lblAlgn val="ctr"/>
        <c:lblOffset val="100"/>
        <c:noMultiLvlLbl val="0"/>
      </c:catAx>
      <c:valAx>
        <c:axId val="646252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6237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'自動車変動図(1)'!$J$89:$J$100</c:f>
              <c:numCache>
                <c:formatCode>General</c:formatCode>
                <c:ptCount val="12"/>
                <c:pt idx="0">
                  <c:v>31</c:v>
                </c:pt>
                <c:pt idx="1">
                  <c:v>45</c:v>
                </c:pt>
                <c:pt idx="2">
                  <c:v>56</c:v>
                </c:pt>
                <c:pt idx="3">
                  <c:v>45</c:v>
                </c:pt>
                <c:pt idx="4">
                  <c:v>43</c:v>
                </c:pt>
                <c:pt idx="5">
                  <c:v>40</c:v>
                </c:pt>
                <c:pt idx="6">
                  <c:v>37</c:v>
                </c:pt>
                <c:pt idx="7">
                  <c:v>48</c:v>
                </c:pt>
                <c:pt idx="8">
                  <c:v>41</c:v>
                </c:pt>
                <c:pt idx="9">
                  <c:v>26</c:v>
                </c:pt>
                <c:pt idx="10">
                  <c:v>25</c:v>
                </c:pt>
                <c:pt idx="11">
                  <c:v>16</c:v>
                </c:pt>
              </c:numCache>
            </c:numRef>
          </c:val>
        </c:ser>
        <c:ser>
          <c:idx val="1"/>
          <c:order val="1"/>
          <c:tx>
            <c:strRef>
              <c:f>'自動車変動図(1)'!$I$88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'自動車変動図(1)'!$I$89:$I$100</c:f>
              <c:numCache>
                <c:formatCode>General</c:formatCode>
                <c:ptCount val="12"/>
                <c:pt idx="0">
                  <c:v>286</c:v>
                </c:pt>
                <c:pt idx="1">
                  <c:v>248</c:v>
                </c:pt>
                <c:pt idx="2">
                  <c:v>164</c:v>
                </c:pt>
                <c:pt idx="3">
                  <c:v>123</c:v>
                </c:pt>
                <c:pt idx="4">
                  <c:v>119</c:v>
                </c:pt>
                <c:pt idx="5">
                  <c:v>143</c:v>
                </c:pt>
                <c:pt idx="6">
                  <c:v>112</c:v>
                </c:pt>
                <c:pt idx="7">
                  <c:v>161</c:v>
                </c:pt>
                <c:pt idx="8">
                  <c:v>153</c:v>
                </c:pt>
                <c:pt idx="9">
                  <c:v>192</c:v>
                </c:pt>
                <c:pt idx="10">
                  <c:v>247</c:v>
                </c:pt>
                <c:pt idx="11">
                  <c:v>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777280"/>
        <c:axId val="111779200"/>
      </c:barChart>
      <c:lineChart>
        <c:grouping val="stacked"/>
        <c:varyColors val="0"/>
        <c:ser>
          <c:idx val="3"/>
          <c:order val="2"/>
          <c:tx>
            <c:strRef>
              <c:f>'自動車変動図(1)'!$L$88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'自動車変動図(1)'!$L$89:$L$100</c:f>
              <c:numCache>
                <c:formatCode>0.0_ </c:formatCode>
                <c:ptCount val="12"/>
                <c:pt idx="0">
                  <c:v>9.8000000000000007</c:v>
                </c:pt>
                <c:pt idx="1">
                  <c:v>15.4</c:v>
                </c:pt>
                <c:pt idx="2">
                  <c:v>25.5</c:v>
                </c:pt>
                <c:pt idx="3">
                  <c:v>26.8</c:v>
                </c:pt>
                <c:pt idx="4">
                  <c:v>26.5</c:v>
                </c:pt>
                <c:pt idx="5">
                  <c:v>21.9</c:v>
                </c:pt>
                <c:pt idx="6">
                  <c:v>24.8</c:v>
                </c:pt>
                <c:pt idx="7">
                  <c:v>23</c:v>
                </c:pt>
                <c:pt idx="8">
                  <c:v>21.1</c:v>
                </c:pt>
                <c:pt idx="9">
                  <c:v>11.9</c:v>
                </c:pt>
                <c:pt idx="10">
                  <c:v>9.1999999999999993</c:v>
                </c:pt>
                <c:pt idx="11">
                  <c:v>6.1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80992"/>
        <c:axId val="111782528"/>
      </c:lineChart>
      <c:catAx>
        <c:axId val="11177728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7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77920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77280"/>
        <c:crosses val="autoZero"/>
        <c:crossBetween val="between"/>
        <c:majorUnit val="1000"/>
        <c:minorUnit val="50"/>
      </c:valAx>
      <c:catAx>
        <c:axId val="1117809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1782528"/>
        <c:crosses val="autoZero"/>
        <c:auto val="1"/>
        <c:lblAlgn val="ctr"/>
        <c:lblOffset val="100"/>
        <c:noMultiLvlLbl val="0"/>
      </c:catAx>
      <c:valAx>
        <c:axId val="1117825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7809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'自動車変動図(5)'!$J$121:$J$132</c:f>
              <c:numCache>
                <c:formatCode>General</c:formatCode>
                <c:ptCount val="12"/>
                <c:pt idx="0">
                  <c:v>44</c:v>
                </c:pt>
                <c:pt idx="1">
                  <c:v>57</c:v>
                </c:pt>
                <c:pt idx="2">
                  <c:v>66</c:v>
                </c:pt>
                <c:pt idx="3">
                  <c:v>60</c:v>
                </c:pt>
                <c:pt idx="4">
                  <c:v>55</c:v>
                </c:pt>
                <c:pt idx="5">
                  <c:v>48</c:v>
                </c:pt>
                <c:pt idx="6">
                  <c:v>49</c:v>
                </c:pt>
                <c:pt idx="7">
                  <c:v>62</c:v>
                </c:pt>
                <c:pt idx="8">
                  <c:v>59</c:v>
                </c:pt>
                <c:pt idx="9">
                  <c:v>34</c:v>
                </c:pt>
                <c:pt idx="10">
                  <c:v>28</c:v>
                </c:pt>
                <c:pt idx="11">
                  <c:v>21</c:v>
                </c:pt>
              </c:numCache>
            </c:numRef>
          </c:val>
        </c:ser>
        <c:ser>
          <c:idx val="1"/>
          <c:order val="1"/>
          <c:tx>
            <c:strRef>
              <c:f>'自動車変動図(5)'!$I$120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'自動車変動図(5)'!$I$121:$I$132</c:f>
              <c:numCache>
                <c:formatCode>General</c:formatCode>
                <c:ptCount val="12"/>
                <c:pt idx="0">
                  <c:v>414</c:v>
                </c:pt>
                <c:pt idx="1">
                  <c:v>343</c:v>
                </c:pt>
                <c:pt idx="2">
                  <c:v>224</c:v>
                </c:pt>
                <c:pt idx="3">
                  <c:v>183</c:v>
                </c:pt>
                <c:pt idx="4">
                  <c:v>170</c:v>
                </c:pt>
                <c:pt idx="5">
                  <c:v>194</c:v>
                </c:pt>
                <c:pt idx="6">
                  <c:v>173</c:v>
                </c:pt>
                <c:pt idx="7">
                  <c:v>228</c:v>
                </c:pt>
                <c:pt idx="8">
                  <c:v>228</c:v>
                </c:pt>
                <c:pt idx="9">
                  <c:v>293</c:v>
                </c:pt>
                <c:pt idx="10">
                  <c:v>350</c:v>
                </c:pt>
                <c:pt idx="11">
                  <c:v>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668032"/>
        <c:axId val="64669952"/>
      </c:barChart>
      <c:lineChart>
        <c:grouping val="stacked"/>
        <c:varyColors val="0"/>
        <c:ser>
          <c:idx val="3"/>
          <c:order val="2"/>
          <c:tx>
            <c:strRef>
              <c:f>'自動車変動図(5)'!$L$120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'自動車変動図(5)'!$L$121:$L$132</c:f>
              <c:numCache>
                <c:formatCode>0.0_ </c:formatCode>
                <c:ptCount val="12"/>
                <c:pt idx="0">
                  <c:v>9.6</c:v>
                </c:pt>
                <c:pt idx="1">
                  <c:v>14.3</c:v>
                </c:pt>
                <c:pt idx="2">
                  <c:v>22.8</c:v>
                </c:pt>
                <c:pt idx="3">
                  <c:v>24.7</c:v>
                </c:pt>
                <c:pt idx="4">
                  <c:v>24.4</c:v>
                </c:pt>
                <c:pt idx="5">
                  <c:v>19.8</c:v>
                </c:pt>
                <c:pt idx="6">
                  <c:v>22.1</c:v>
                </c:pt>
                <c:pt idx="7">
                  <c:v>21.4</c:v>
                </c:pt>
                <c:pt idx="8">
                  <c:v>20.6</c:v>
                </c:pt>
                <c:pt idx="9">
                  <c:v>10.4</c:v>
                </c:pt>
                <c:pt idx="10">
                  <c:v>7.4</c:v>
                </c:pt>
                <c:pt idx="11">
                  <c:v>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71744"/>
        <c:axId val="64673280"/>
      </c:lineChart>
      <c:catAx>
        <c:axId val="646680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6699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66995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668032"/>
        <c:crosses val="autoZero"/>
        <c:crossBetween val="between"/>
        <c:majorUnit val="1000"/>
        <c:minorUnit val="50"/>
      </c:valAx>
      <c:catAx>
        <c:axId val="646717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4673280"/>
        <c:crosses val="autoZero"/>
        <c:auto val="1"/>
        <c:lblAlgn val="ctr"/>
        <c:lblOffset val="100"/>
        <c:noMultiLvlLbl val="0"/>
      </c:catAx>
      <c:valAx>
        <c:axId val="646732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6717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'自動車変動図(6)'!$J$73:$J$84</c:f>
              <c:numCache>
                <c:formatCode>General</c:formatCode>
                <c:ptCount val="12"/>
                <c:pt idx="0">
                  <c:v>86</c:v>
                </c:pt>
                <c:pt idx="1">
                  <c:v>96</c:v>
                </c:pt>
                <c:pt idx="2">
                  <c:v>151</c:v>
                </c:pt>
                <c:pt idx="3">
                  <c:v>143</c:v>
                </c:pt>
                <c:pt idx="4">
                  <c:v>111</c:v>
                </c:pt>
                <c:pt idx="5">
                  <c:v>91</c:v>
                </c:pt>
                <c:pt idx="6">
                  <c:v>101</c:v>
                </c:pt>
                <c:pt idx="7">
                  <c:v>138</c:v>
                </c:pt>
                <c:pt idx="8">
                  <c:v>121</c:v>
                </c:pt>
                <c:pt idx="9">
                  <c:v>117</c:v>
                </c:pt>
                <c:pt idx="10">
                  <c:v>70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'自動車変動図(6)'!$I$72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'自動車変動図(6)'!$I$73:$I$84</c:f>
              <c:numCache>
                <c:formatCode>General</c:formatCode>
                <c:ptCount val="12"/>
                <c:pt idx="0">
                  <c:v>855</c:v>
                </c:pt>
                <c:pt idx="1">
                  <c:v>772</c:v>
                </c:pt>
                <c:pt idx="2">
                  <c:v>497</c:v>
                </c:pt>
                <c:pt idx="3">
                  <c:v>434</c:v>
                </c:pt>
                <c:pt idx="4">
                  <c:v>376</c:v>
                </c:pt>
                <c:pt idx="5">
                  <c:v>403</c:v>
                </c:pt>
                <c:pt idx="6">
                  <c:v>381</c:v>
                </c:pt>
                <c:pt idx="7">
                  <c:v>475</c:v>
                </c:pt>
                <c:pt idx="8">
                  <c:v>520</c:v>
                </c:pt>
                <c:pt idx="9">
                  <c:v>655</c:v>
                </c:pt>
                <c:pt idx="10">
                  <c:v>702</c:v>
                </c:pt>
                <c:pt idx="11">
                  <c:v>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115072"/>
        <c:axId val="64116992"/>
      </c:barChart>
      <c:lineChart>
        <c:grouping val="stacked"/>
        <c:varyColors val="0"/>
        <c:ser>
          <c:idx val="3"/>
          <c:order val="2"/>
          <c:tx>
            <c:strRef>
              <c:f>'自動車変動図(6)'!$L$72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'自動車変動図(6)'!$L$73:$L$84</c:f>
              <c:numCache>
                <c:formatCode>0.0_ </c:formatCode>
                <c:ptCount val="12"/>
                <c:pt idx="0">
                  <c:v>9.1</c:v>
                </c:pt>
                <c:pt idx="1">
                  <c:v>11.1</c:v>
                </c:pt>
                <c:pt idx="2">
                  <c:v>23.3</c:v>
                </c:pt>
                <c:pt idx="3">
                  <c:v>24.8</c:v>
                </c:pt>
                <c:pt idx="4">
                  <c:v>22.8</c:v>
                </c:pt>
                <c:pt idx="5">
                  <c:v>18.399999999999999</c:v>
                </c:pt>
                <c:pt idx="6">
                  <c:v>21</c:v>
                </c:pt>
                <c:pt idx="7">
                  <c:v>22.5</c:v>
                </c:pt>
                <c:pt idx="8">
                  <c:v>18.899999999999999</c:v>
                </c:pt>
                <c:pt idx="9">
                  <c:v>15.2</c:v>
                </c:pt>
                <c:pt idx="10">
                  <c:v>9.1</c:v>
                </c:pt>
                <c:pt idx="11">
                  <c:v>6.9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8784"/>
        <c:axId val="64120320"/>
      </c:lineChart>
      <c:catAx>
        <c:axId val="6411507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116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11699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115072"/>
        <c:crosses val="autoZero"/>
        <c:crossBetween val="between"/>
        <c:majorUnit val="1000"/>
        <c:minorUnit val="50"/>
      </c:valAx>
      <c:catAx>
        <c:axId val="641187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4120320"/>
        <c:crosses val="autoZero"/>
        <c:auto val="1"/>
        <c:lblAlgn val="ctr"/>
        <c:lblOffset val="100"/>
        <c:noMultiLvlLbl val="0"/>
      </c:catAx>
      <c:valAx>
        <c:axId val="641203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1187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'自動車変動図(6)'!$J$89:$J$100</c:f>
              <c:numCache>
                <c:formatCode>General</c:formatCode>
                <c:ptCount val="12"/>
                <c:pt idx="0">
                  <c:v>15</c:v>
                </c:pt>
                <c:pt idx="1">
                  <c:v>12</c:v>
                </c:pt>
                <c:pt idx="2">
                  <c:v>12</c:v>
                </c:pt>
                <c:pt idx="3">
                  <c:v>16</c:v>
                </c:pt>
                <c:pt idx="4">
                  <c:v>13</c:v>
                </c:pt>
                <c:pt idx="5">
                  <c:v>9</c:v>
                </c:pt>
                <c:pt idx="6">
                  <c:v>17</c:v>
                </c:pt>
                <c:pt idx="7">
                  <c:v>16</c:v>
                </c:pt>
                <c:pt idx="8">
                  <c:v>25</c:v>
                </c:pt>
                <c:pt idx="9">
                  <c:v>21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</c:ser>
        <c:ser>
          <c:idx val="1"/>
          <c:order val="1"/>
          <c:tx>
            <c:strRef>
              <c:f>'自動車変動図(6)'!$I$88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'自動車変動図(6)'!$I$89:$I$100</c:f>
              <c:numCache>
                <c:formatCode>General</c:formatCode>
                <c:ptCount val="12"/>
                <c:pt idx="0">
                  <c:v>332</c:v>
                </c:pt>
                <c:pt idx="1">
                  <c:v>202</c:v>
                </c:pt>
                <c:pt idx="2">
                  <c:v>121</c:v>
                </c:pt>
                <c:pt idx="3">
                  <c:v>123</c:v>
                </c:pt>
                <c:pt idx="4">
                  <c:v>104</c:v>
                </c:pt>
                <c:pt idx="5">
                  <c:v>91</c:v>
                </c:pt>
                <c:pt idx="6">
                  <c:v>118</c:v>
                </c:pt>
                <c:pt idx="7">
                  <c:v>107</c:v>
                </c:pt>
                <c:pt idx="8">
                  <c:v>118</c:v>
                </c:pt>
                <c:pt idx="9">
                  <c:v>164</c:v>
                </c:pt>
                <c:pt idx="10">
                  <c:v>180</c:v>
                </c:pt>
                <c:pt idx="11">
                  <c:v>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146432"/>
        <c:axId val="64156800"/>
      </c:barChart>
      <c:lineChart>
        <c:grouping val="stacked"/>
        <c:varyColors val="0"/>
        <c:ser>
          <c:idx val="3"/>
          <c:order val="2"/>
          <c:tx>
            <c:strRef>
              <c:f>'自動車変動図(6)'!$L$88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'自動車変動図(6)'!$L$89:$L$100</c:f>
              <c:numCache>
                <c:formatCode>0.0_ </c:formatCode>
                <c:ptCount val="12"/>
                <c:pt idx="0">
                  <c:v>4.3</c:v>
                </c:pt>
                <c:pt idx="1">
                  <c:v>5.6</c:v>
                </c:pt>
                <c:pt idx="2">
                  <c:v>9</c:v>
                </c:pt>
                <c:pt idx="3">
                  <c:v>11.5</c:v>
                </c:pt>
                <c:pt idx="4">
                  <c:v>11.1</c:v>
                </c:pt>
                <c:pt idx="5">
                  <c:v>9</c:v>
                </c:pt>
                <c:pt idx="6">
                  <c:v>12.6</c:v>
                </c:pt>
                <c:pt idx="7">
                  <c:v>13</c:v>
                </c:pt>
                <c:pt idx="8">
                  <c:v>17.5</c:v>
                </c:pt>
                <c:pt idx="9">
                  <c:v>11.4</c:v>
                </c:pt>
                <c:pt idx="10">
                  <c:v>5.3</c:v>
                </c:pt>
                <c:pt idx="11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8336"/>
        <c:axId val="64385408"/>
      </c:lineChart>
      <c:catAx>
        <c:axId val="641464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1568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15680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146432"/>
        <c:crosses val="autoZero"/>
        <c:crossBetween val="between"/>
        <c:majorUnit val="1000"/>
        <c:minorUnit val="50"/>
      </c:valAx>
      <c:catAx>
        <c:axId val="6415833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4385408"/>
        <c:crosses val="autoZero"/>
        <c:auto val="1"/>
        <c:lblAlgn val="ctr"/>
        <c:lblOffset val="100"/>
        <c:noMultiLvlLbl val="0"/>
      </c:catAx>
      <c:valAx>
        <c:axId val="6438540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15833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'自動車変動図(6)'!$J$105:$J$116</c:f>
              <c:numCache>
                <c:formatCode>General</c:formatCode>
                <c:ptCount val="12"/>
                <c:pt idx="0">
                  <c:v>24</c:v>
                </c:pt>
                <c:pt idx="1">
                  <c:v>15</c:v>
                </c:pt>
                <c:pt idx="2">
                  <c:v>30</c:v>
                </c:pt>
                <c:pt idx="3">
                  <c:v>23</c:v>
                </c:pt>
                <c:pt idx="4">
                  <c:v>20</c:v>
                </c:pt>
                <c:pt idx="5">
                  <c:v>14</c:v>
                </c:pt>
                <c:pt idx="6">
                  <c:v>10</c:v>
                </c:pt>
                <c:pt idx="7">
                  <c:v>12</c:v>
                </c:pt>
                <c:pt idx="8">
                  <c:v>17</c:v>
                </c:pt>
                <c:pt idx="9">
                  <c:v>19</c:v>
                </c:pt>
                <c:pt idx="10">
                  <c:v>10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'自動車変動図(6)'!$I$104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'自動車変動図(6)'!$I$105:$I$116</c:f>
              <c:numCache>
                <c:formatCode>General</c:formatCode>
                <c:ptCount val="12"/>
                <c:pt idx="0">
                  <c:v>277</c:v>
                </c:pt>
                <c:pt idx="1">
                  <c:v>238</c:v>
                </c:pt>
                <c:pt idx="2">
                  <c:v>160</c:v>
                </c:pt>
                <c:pt idx="3">
                  <c:v>106</c:v>
                </c:pt>
                <c:pt idx="4">
                  <c:v>128</c:v>
                </c:pt>
                <c:pt idx="5">
                  <c:v>124</c:v>
                </c:pt>
                <c:pt idx="6">
                  <c:v>115</c:v>
                </c:pt>
                <c:pt idx="7">
                  <c:v>121</c:v>
                </c:pt>
                <c:pt idx="8">
                  <c:v>149</c:v>
                </c:pt>
                <c:pt idx="9">
                  <c:v>202</c:v>
                </c:pt>
                <c:pt idx="10">
                  <c:v>215</c:v>
                </c:pt>
                <c:pt idx="11">
                  <c:v>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432000"/>
        <c:axId val="64438272"/>
      </c:barChart>
      <c:lineChart>
        <c:grouping val="stacked"/>
        <c:varyColors val="0"/>
        <c:ser>
          <c:idx val="3"/>
          <c:order val="2"/>
          <c:tx>
            <c:strRef>
              <c:f>'自動車変動図(6)'!$L$104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'自動車変動図(6)'!$L$105:$L$116</c:f>
              <c:numCache>
                <c:formatCode>0.0_ </c:formatCode>
                <c:ptCount val="12"/>
                <c:pt idx="0">
                  <c:v>8</c:v>
                </c:pt>
                <c:pt idx="1">
                  <c:v>5.9</c:v>
                </c:pt>
                <c:pt idx="2">
                  <c:v>15.8</c:v>
                </c:pt>
                <c:pt idx="3">
                  <c:v>17.8</c:v>
                </c:pt>
                <c:pt idx="4">
                  <c:v>13.5</c:v>
                </c:pt>
                <c:pt idx="5">
                  <c:v>10.1</c:v>
                </c:pt>
                <c:pt idx="6">
                  <c:v>8</c:v>
                </c:pt>
                <c:pt idx="7">
                  <c:v>9</c:v>
                </c:pt>
                <c:pt idx="8">
                  <c:v>10.199999999999999</c:v>
                </c:pt>
                <c:pt idx="9">
                  <c:v>8.6</c:v>
                </c:pt>
                <c:pt idx="10">
                  <c:v>4.4000000000000004</c:v>
                </c:pt>
                <c:pt idx="11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9808"/>
        <c:axId val="64441344"/>
      </c:lineChart>
      <c:catAx>
        <c:axId val="644320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8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4382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2000"/>
        <c:crosses val="autoZero"/>
        <c:crossBetween val="between"/>
        <c:majorUnit val="1000"/>
        <c:minorUnit val="50"/>
      </c:valAx>
      <c:catAx>
        <c:axId val="644398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4441344"/>
        <c:crosses val="autoZero"/>
        <c:auto val="1"/>
        <c:lblAlgn val="ctr"/>
        <c:lblOffset val="100"/>
        <c:noMultiLvlLbl val="0"/>
      </c:catAx>
      <c:valAx>
        <c:axId val="6444134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398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'自動車変動図(6)'!$J$121:$J$132</c:f>
              <c:numCache>
                <c:formatCode>General</c:formatCode>
                <c:ptCount val="12"/>
                <c:pt idx="0">
                  <c:v>39</c:v>
                </c:pt>
                <c:pt idx="1">
                  <c:v>27</c:v>
                </c:pt>
                <c:pt idx="2">
                  <c:v>42</c:v>
                </c:pt>
                <c:pt idx="3">
                  <c:v>39</c:v>
                </c:pt>
                <c:pt idx="4">
                  <c:v>33</c:v>
                </c:pt>
                <c:pt idx="5">
                  <c:v>23</c:v>
                </c:pt>
                <c:pt idx="6">
                  <c:v>27</c:v>
                </c:pt>
                <c:pt idx="7">
                  <c:v>28</c:v>
                </c:pt>
                <c:pt idx="8">
                  <c:v>42</c:v>
                </c:pt>
                <c:pt idx="9">
                  <c:v>40</c:v>
                </c:pt>
                <c:pt idx="10">
                  <c:v>20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'自動車変動図(6)'!$I$120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'自動車変動図(6)'!$I$121:$I$132</c:f>
              <c:numCache>
                <c:formatCode>General</c:formatCode>
                <c:ptCount val="12"/>
                <c:pt idx="0">
                  <c:v>609</c:v>
                </c:pt>
                <c:pt idx="1">
                  <c:v>440</c:v>
                </c:pt>
                <c:pt idx="2">
                  <c:v>281</c:v>
                </c:pt>
                <c:pt idx="3">
                  <c:v>229</c:v>
                </c:pt>
                <c:pt idx="4">
                  <c:v>232</c:v>
                </c:pt>
                <c:pt idx="5">
                  <c:v>215</c:v>
                </c:pt>
                <c:pt idx="6">
                  <c:v>233</c:v>
                </c:pt>
                <c:pt idx="7">
                  <c:v>228</c:v>
                </c:pt>
                <c:pt idx="8">
                  <c:v>267</c:v>
                </c:pt>
                <c:pt idx="9">
                  <c:v>366</c:v>
                </c:pt>
                <c:pt idx="10">
                  <c:v>395</c:v>
                </c:pt>
                <c:pt idx="11">
                  <c:v>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480000"/>
        <c:axId val="64481920"/>
      </c:barChart>
      <c:lineChart>
        <c:grouping val="stacked"/>
        <c:varyColors val="0"/>
        <c:ser>
          <c:idx val="3"/>
          <c:order val="2"/>
          <c:tx>
            <c:strRef>
              <c:f>'自動車変動図(6)'!$L$120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'自動車変動図(6)'!$L$121:$L$132</c:f>
              <c:numCache>
                <c:formatCode>0.0_ </c:formatCode>
                <c:ptCount val="12"/>
                <c:pt idx="0">
                  <c:v>6</c:v>
                </c:pt>
                <c:pt idx="1">
                  <c:v>5.8</c:v>
                </c:pt>
                <c:pt idx="2">
                  <c:v>13</c:v>
                </c:pt>
                <c:pt idx="3">
                  <c:v>14.6</c:v>
                </c:pt>
                <c:pt idx="4">
                  <c:v>12.5</c:v>
                </c:pt>
                <c:pt idx="5">
                  <c:v>9.6999999999999993</c:v>
                </c:pt>
                <c:pt idx="6">
                  <c:v>10.4</c:v>
                </c:pt>
                <c:pt idx="7">
                  <c:v>10.9</c:v>
                </c:pt>
                <c:pt idx="8">
                  <c:v>13.6</c:v>
                </c:pt>
                <c:pt idx="9">
                  <c:v>9.9</c:v>
                </c:pt>
                <c:pt idx="10">
                  <c:v>4.8</c:v>
                </c:pt>
                <c:pt idx="11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240"/>
        <c:axId val="64251776"/>
      </c:lineChart>
      <c:catAx>
        <c:axId val="644800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819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48192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480000"/>
        <c:crosses val="autoZero"/>
        <c:crossBetween val="between"/>
        <c:majorUnit val="1000"/>
        <c:minorUnit val="50"/>
      </c:valAx>
      <c:catAx>
        <c:axId val="642502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4251776"/>
        <c:crosses val="autoZero"/>
        <c:auto val="1"/>
        <c:lblAlgn val="ctr"/>
        <c:lblOffset val="100"/>
        <c:noMultiLvlLbl val="0"/>
      </c:catAx>
      <c:valAx>
        <c:axId val="642517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2502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'自動車変動図(7)'!$J$73:$J$84</c:f>
              <c:numCache>
                <c:formatCode>General</c:formatCode>
                <c:ptCount val="12"/>
                <c:pt idx="0">
                  <c:v>103</c:v>
                </c:pt>
                <c:pt idx="1">
                  <c:v>107</c:v>
                </c:pt>
                <c:pt idx="2">
                  <c:v>165</c:v>
                </c:pt>
                <c:pt idx="3">
                  <c:v>161</c:v>
                </c:pt>
                <c:pt idx="4">
                  <c:v>123</c:v>
                </c:pt>
                <c:pt idx="5">
                  <c:v>98</c:v>
                </c:pt>
                <c:pt idx="6">
                  <c:v>110</c:v>
                </c:pt>
                <c:pt idx="7">
                  <c:v>146</c:v>
                </c:pt>
                <c:pt idx="8">
                  <c:v>136</c:v>
                </c:pt>
                <c:pt idx="9">
                  <c:v>137</c:v>
                </c:pt>
                <c:pt idx="10">
                  <c:v>82</c:v>
                </c:pt>
                <c:pt idx="11">
                  <c:v>55</c:v>
                </c:pt>
              </c:numCache>
            </c:numRef>
          </c:val>
        </c:ser>
        <c:ser>
          <c:idx val="1"/>
          <c:order val="1"/>
          <c:tx>
            <c:strRef>
              <c:f>'自動車変動図(7)'!$I$72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'自動車変動図(7)'!$I$73:$I$84</c:f>
              <c:numCache>
                <c:formatCode>General</c:formatCode>
                <c:ptCount val="12"/>
                <c:pt idx="0">
                  <c:v>1294</c:v>
                </c:pt>
                <c:pt idx="1">
                  <c:v>1075</c:v>
                </c:pt>
                <c:pt idx="2">
                  <c:v>675</c:v>
                </c:pt>
                <c:pt idx="3">
                  <c:v>595</c:v>
                </c:pt>
                <c:pt idx="4">
                  <c:v>516</c:v>
                </c:pt>
                <c:pt idx="5">
                  <c:v>531</c:v>
                </c:pt>
                <c:pt idx="6">
                  <c:v>524</c:v>
                </c:pt>
                <c:pt idx="7">
                  <c:v>605</c:v>
                </c:pt>
                <c:pt idx="8">
                  <c:v>657</c:v>
                </c:pt>
                <c:pt idx="9">
                  <c:v>858</c:v>
                </c:pt>
                <c:pt idx="10">
                  <c:v>960</c:v>
                </c:pt>
                <c:pt idx="11">
                  <c:v>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4533248"/>
        <c:axId val="64535168"/>
      </c:barChart>
      <c:lineChart>
        <c:grouping val="stacked"/>
        <c:varyColors val="0"/>
        <c:ser>
          <c:idx val="3"/>
          <c:order val="2"/>
          <c:tx>
            <c:strRef>
              <c:f>'自動車変動図(7)'!$L$72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'自動車変動図(7)'!$L$73:$L$84</c:f>
              <c:numCache>
                <c:formatCode>0.0_ </c:formatCode>
                <c:ptCount val="12"/>
                <c:pt idx="0">
                  <c:v>7.4</c:v>
                </c:pt>
                <c:pt idx="1">
                  <c:v>9.1</c:v>
                </c:pt>
                <c:pt idx="2">
                  <c:v>19.600000000000001</c:v>
                </c:pt>
                <c:pt idx="3">
                  <c:v>21.3</c:v>
                </c:pt>
                <c:pt idx="4">
                  <c:v>19.2</c:v>
                </c:pt>
                <c:pt idx="5">
                  <c:v>15.6</c:v>
                </c:pt>
                <c:pt idx="6">
                  <c:v>17.399999999999999</c:v>
                </c:pt>
                <c:pt idx="7">
                  <c:v>19.399999999999999</c:v>
                </c:pt>
                <c:pt idx="8">
                  <c:v>17.2</c:v>
                </c:pt>
                <c:pt idx="9">
                  <c:v>13.8</c:v>
                </c:pt>
                <c:pt idx="10">
                  <c:v>7.9</c:v>
                </c:pt>
                <c:pt idx="11">
                  <c:v>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41056"/>
        <c:axId val="64542592"/>
      </c:lineChart>
      <c:catAx>
        <c:axId val="6453324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5351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45351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533248"/>
        <c:crosses val="autoZero"/>
        <c:crossBetween val="between"/>
        <c:majorUnit val="1000"/>
        <c:minorUnit val="50"/>
      </c:valAx>
      <c:catAx>
        <c:axId val="6454105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4542592"/>
        <c:crosses val="autoZero"/>
        <c:auto val="1"/>
        <c:lblAlgn val="ctr"/>
        <c:lblOffset val="100"/>
        <c:noMultiLvlLbl val="0"/>
      </c:catAx>
      <c:valAx>
        <c:axId val="6454259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54105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'自動車変動図(1)'!$J$105:$J$116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'自動車変動図(1)'!$I$105:$I$116</c:f>
              <c:numCache>
                <c:formatCode>General</c:formatCode>
                <c:ptCount val="12"/>
                <c:pt idx="0">
                  <c:v>11</c:v>
                </c:pt>
                <c:pt idx="1">
                  <c:v>5</c:v>
                </c:pt>
                <c:pt idx="2">
                  <c:v>2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152384"/>
        <c:axId val="113154304"/>
      </c:barChart>
      <c:lineChart>
        <c:grouping val="stacked"/>
        <c:varyColors val="0"/>
        <c:ser>
          <c:idx val="3"/>
          <c:order val="2"/>
          <c:tx>
            <c:strRef>
              <c:f>'自動車変動図(1)'!$L$104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'自動車変動図(1)'!$L$105:$L$116</c:f>
              <c:numCache>
                <c:formatCode>0.0_ </c:formatCode>
                <c:ptCount val="12"/>
                <c:pt idx="0">
                  <c:v>8.3000000000000007</c:v>
                </c:pt>
                <c:pt idx="1">
                  <c:v>16.7</c:v>
                </c:pt>
                <c:pt idx="2">
                  <c:v>33.299999999999997</c:v>
                </c:pt>
                <c:pt idx="3">
                  <c:v>12.5</c:v>
                </c:pt>
                <c:pt idx="4">
                  <c:v>16.7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60192"/>
        <c:axId val="113161728"/>
      </c:lineChart>
      <c:catAx>
        <c:axId val="1131523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543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1543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52384"/>
        <c:crosses val="autoZero"/>
        <c:crossBetween val="between"/>
        <c:majorUnit val="1000"/>
        <c:minorUnit val="50"/>
      </c:valAx>
      <c:catAx>
        <c:axId val="1131601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161728"/>
        <c:crosses val="autoZero"/>
        <c:auto val="1"/>
        <c:lblAlgn val="ctr"/>
        <c:lblOffset val="100"/>
        <c:noMultiLvlLbl val="0"/>
      </c:catAx>
      <c:valAx>
        <c:axId val="1131617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601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'自動車変動図(1)'!$J$121:$J$132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'自動車変動図(1)'!$I$120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'自動車変動図(1)'!$I$121:$I$132</c:f>
              <c:numCache>
                <c:formatCode>General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327104"/>
        <c:axId val="113337472"/>
      </c:barChart>
      <c:lineChart>
        <c:grouping val="stacked"/>
        <c:varyColors val="0"/>
        <c:ser>
          <c:idx val="3"/>
          <c:order val="2"/>
          <c:tx>
            <c:strRef>
              <c:f>'自動車変動図(1)'!$L$120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'自動車変動図(1)'!$L$121:$L$132</c:f>
              <c:numCache>
                <c:formatCode>0.0_ </c:formatCode>
                <c:ptCount val="12"/>
                <c:pt idx="0">
                  <c:v>12.5</c:v>
                </c:pt>
                <c:pt idx="1">
                  <c:v>9.1</c:v>
                </c:pt>
                <c:pt idx="2">
                  <c:v>16.7</c:v>
                </c:pt>
                <c:pt idx="3">
                  <c:v>33.299999999999997</c:v>
                </c:pt>
                <c:pt idx="4">
                  <c:v>25</c:v>
                </c:pt>
                <c:pt idx="5">
                  <c:v>25</c:v>
                </c:pt>
                <c:pt idx="6">
                  <c:v>0</c:v>
                </c:pt>
                <c:pt idx="7">
                  <c:v>20</c:v>
                </c:pt>
                <c:pt idx="8">
                  <c:v>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39008"/>
        <c:axId val="113344896"/>
      </c:lineChart>
      <c:catAx>
        <c:axId val="1133271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374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3374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27104"/>
        <c:crosses val="autoZero"/>
        <c:crossBetween val="between"/>
        <c:majorUnit val="1000"/>
        <c:minorUnit val="50"/>
      </c:valAx>
      <c:catAx>
        <c:axId val="1133390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344896"/>
        <c:crosses val="autoZero"/>
        <c:auto val="1"/>
        <c:lblAlgn val="ctr"/>
        <c:lblOffset val="100"/>
        <c:noMultiLvlLbl val="0"/>
      </c:catAx>
      <c:valAx>
        <c:axId val="1133448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3390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'自動車変動図(2)'!$J$73:$J$84</c:f>
              <c:numCache>
                <c:formatCode>General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'自動車変動図(2)'!$I$73:$I$84</c:f>
              <c:numCache>
                <c:formatCode>General</c:formatCode>
                <c:ptCount val="12"/>
                <c:pt idx="0">
                  <c:v>182</c:v>
                </c:pt>
                <c:pt idx="1">
                  <c:v>149</c:v>
                </c:pt>
                <c:pt idx="2">
                  <c:v>84</c:v>
                </c:pt>
                <c:pt idx="3">
                  <c:v>57</c:v>
                </c:pt>
                <c:pt idx="4">
                  <c:v>61</c:v>
                </c:pt>
                <c:pt idx="5">
                  <c:v>61</c:v>
                </c:pt>
                <c:pt idx="6">
                  <c:v>60</c:v>
                </c:pt>
                <c:pt idx="7">
                  <c:v>54</c:v>
                </c:pt>
                <c:pt idx="8">
                  <c:v>70</c:v>
                </c:pt>
                <c:pt idx="9">
                  <c:v>104</c:v>
                </c:pt>
                <c:pt idx="10">
                  <c:v>140</c:v>
                </c:pt>
                <c:pt idx="11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386816"/>
        <c:axId val="112388736"/>
      </c:barChart>
      <c:lineChart>
        <c:grouping val="stacked"/>
        <c:varyColors val="0"/>
        <c:ser>
          <c:idx val="3"/>
          <c:order val="2"/>
          <c:tx>
            <c:strRef>
              <c:f>'自動車変動図(2)'!$L$72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'自動車変動図(2)'!$L$73:$L$84</c:f>
              <c:numCache>
                <c:formatCode>0.0_ </c:formatCode>
                <c:ptCount val="12"/>
                <c:pt idx="0">
                  <c:v>3.2</c:v>
                </c:pt>
                <c:pt idx="1">
                  <c:v>3.2</c:v>
                </c:pt>
                <c:pt idx="2">
                  <c:v>6.7</c:v>
                </c:pt>
                <c:pt idx="3">
                  <c:v>3.4</c:v>
                </c:pt>
                <c:pt idx="4">
                  <c:v>3.2</c:v>
                </c:pt>
                <c:pt idx="5">
                  <c:v>1.6</c:v>
                </c:pt>
                <c:pt idx="6">
                  <c:v>1.6</c:v>
                </c:pt>
                <c:pt idx="7">
                  <c:v>3.6</c:v>
                </c:pt>
                <c:pt idx="8">
                  <c:v>4.0999999999999996</c:v>
                </c:pt>
                <c:pt idx="9">
                  <c:v>1.9</c:v>
                </c:pt>
                <c:pt idx="10">
                  <c:v>2.1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81056"/>
        <c:axId val="113182592"/>
      </c:lineChart>
      <c:catAx>
        <c:axId val="11238681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88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38873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2386816"/>
        <c:crosses val="autoZero"/>
        <c:crossBetween val="between"/>
        <c:majorUnit val="1000"/>
        <c:minorUnit val="50"/>
      </c:valAx>
      <c:catAx>
        <c:axId val="11318105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182592"/>
        <c:crosses val="autoZero"/>
        <c:auto val="1"/>
        <c:lblAlgn val="ctr"/>
        <c:lblOffset val="100"/>
        <c:noMultiLvlLbl val="0"/>
      </c:catAx>
      <c:valAx>
        <c:axId val="11318259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18105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'自動車変動図(2)'!$J$89:$J$100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'自動車変動図(2)'!$I$88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'自動車変動図(2)'!$I$89:$I$100</c:f>
              <c:numCache>
                <c:formatCode>General</c:formatCode>
                <c:ptCount val="12"/>
                <c:pt idx="0">
                  <c:v>31</c:v>
                </c:pt>
                <c:pt idx="1">
                  <c:v>29</c:v>
                </c:pt>
                <c:pt idx="2">
                  <c:v>15</c:v>
                </c:pt>
                <c:pt idx="3">
                  <c:v>17</c:v>
                </c:pt>
                <c:pt idx="4">
                  <c:v>10</c:v>
                </c:pt>
                <c:pt idx="5">
                  <c:v>8</c:v>
                </c:pt>
                <c:pt idx="6">
                  <c:v>7</c:v>
                </c:pt>
                <c:pt idx="7">
                  <c:v>20</c:v>
                </c:pt>
                <c:pt idx="8">
                  <c:v>14</c:v>
                </c:pt>
                <c:pt idx="9">
                  <c:v>19</c:v>
                </c:pt>
                <c:pt idx="10">
                  <c:v>26</c:v>
                </c:pt>
                <c:pt idx="11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216896"/>
        <c:axId val="113227264"/>
      </c:barChart>
      <c:lineChart>
        <c:grouping val="stacked"/>
        <c:varyColors val="0"/>
        <c:ser>
          <c:idx val="3"/>
          <c:order val="2"/>
          <c:tx>
            <c:strRef>
              <c:f>'自動車変動図(2)'!$L$88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'自動車変動図(2)'!$L$89:$L$100</c:f>
              <c:numCache>
                <c:formatCode>0.0_ </c:formatCode>
                <c:ptCount val="12"/>
                <c:pt idx="0">
                  <c:v>6.1</c:v>
                </c:pt>
                <c:pt idx="1">
                  <c:v>3.3</c:v>
                </c:pt>
                <c:pt idx="2">
                  <c:v>6.3</c:v>
                </c:pt>
                <c:pt idx="3">
                  <c:v>19</c:v>
                </c:pt>
                <c:pt idx="4">
                  <c:v>9.1</c:v>
                </c:pt>
                <c:pt idx="5">
                  <c:v>11.1</c:v>
                </c:pt>
                <c:pt idx="6">
                  <c:v>12.5</c:v>
                </c:pt>
                <c:pt idx="7">
                  <c:v>9.1</c:v>
                </c:pt>
                <c:pt idx="8">
                  <c:v>6.7</c:v>
                </c:pt>
                <c:pt idx="9">
                  <c:v>0</c:v>
                </c:pt>
                <c:pt idx="10">
                  <c:v>0</c:v>
                </c:pt>
                <c:pt idx="11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28800"/>
        <c:axId val="113230592"/>
      </c:lineChart>
      <c:catAx>
        <c:axId val="1132168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27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22726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16896"/>
        <c:crosses val="autoZero"/>
        <c:crossBetween val="between"/>
        <c:majorUnit val="1000"/>
        <c:minorUnit val="50"/>
      </c:valAx>
      <c:catAx>
        <c:axId val="11322880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230592"/>
        <c:crosses val="autoZero"/>
        <c:auto val="1"/>
        <c:lblAlgn val="ctr"/>
        <c:lblOffset val="100"/>
        <c:noMultiLvlLbl val="0"/>
      </c:catAx>
      <c:valAx>
        <c:axId val="11323059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22880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'自動車変動図(2)'!$I$104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'自動車変動図(2)'!$I$105:$I$116</c:f>
              <c:numCache>
                <c:formatCode>General</c:formatCode>
                <c:ptCount val="12"/>
                <c:pt idx="0">
                  <c:v>42</c:v>
                </c:pt>
                <c:pt idx="1">
                  <c:v>44</c:v>
                </c:pt>
                <c:pt idx="2">
                  <c:v>18</c:v>
                </c:pt>
                <c:pt idx="3">
                  <c:v>17</c:v>
                </c:pt>
                <c:pt idx="4">
                  <c:v>6</c:v>
                </c:pt>
                <c:pt idx="5">
                  <c:v>9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22</c:v>
                </c:pt>
                <c:pt idx="10">
                  <c:v>24</c:v>
                </c:pt>
                <c:pt idx="1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75488"/>
        <c:axId val="63777408"/>
      </c:barChart>
      <c:lineChart>
        <c:grouping val="stacked"/>
        <c:varyColors val="0"/>
        <c:ser>
          <c:idx val="3"/>
          <c:order val="2"/>
          <c:tx>
            <c:strRef>
              <c:f>'自動車変動図(2)'!$L$104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'自動車変動図(2)'!$L$105:$L$116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14.3</c:v>
                </c:pt>
                <c:pt idx="3">
                  <c:v>10.5</c:v>
                </c:pt>
                <c:pt idx="4">
                  <c:v>14.3</c:v>
                </c:pt>
                <c:pt idx="5">
                  <c:v>10</c:v>
                </c:pt>
                <c:pt idx="6">
                  <c:v>11.1</c:v>
                </c:pt>
                <c:pt idx="7">
                  <c:v>21.4</c:v>
                </c:pt>
                <c:pt idx="8">
                  <c:v>0</c:v>
                </c:pt>
                <c:pt idx="9">
                  <c:v>21.4</c:v>
                </c:pt>
                <c:pt idx="10">
                  <c:v>0</c:v>
                </c:pt>
                <c:pt idx="11">
                  <c:v>8.3000000000000007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91488"/>
        <c:axId val="63793024"/>
      </c:lineChart>
      <c:catAx>
        <c:axId val="6377548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777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7774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775488"/>
        <c:crosses val="autoZero"/>
        <c:crossBetween val="between"/>
        <c:majorUnit val="1000"/>
        <c:minorUnit val="50"/>
      </c:valAx>
      <c:catAx>
        <c:axId val="6379148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3793024"/>
        <c:crosses val="autoZero"/>
        <c:auto val="1"/>
        <c:lblAlgn val="ctr"/>
        <c:lblOffset val="100"/>
        <c:noMultiLvlLbl val="0"/>
      </c:catAx>
      <c:valAx>
        <c:axId val="6379302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79148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'自動車変動図(2)'!$J$121:$J$132</c:f>
              <c:numCache>
                <c:formatCode>General</c:formatCode>
                <c:ptCount val="12"/>
                <c:pt idx="0">
                  <c:v>29</c:v>
                </c:pt>
                <c:pt idx="1">
                  <c:v>32</c:v>
                </c:pt>
                <c:pt idx="2">
                  <c:v>61</c:v>
                </c:pt>
                <c:pt idx="3">
                  <c:v>67</c:v>
                </c:pt>
                <c:pt idx="4">
                  <c:v>43</c:v>
                </c:pt>
                <c:pt idx="5">
                  <c:v>32</c:v>
                </c:pt>
                <c:pt idx="6">
                  <c:v>43</c:v>
                </c:pt>
                <c:pt idx="7">
                  <c:v>64</c:v>
                </c:pt>
                <c:pt idx="8">
                  <c:v>50</c:v>
                </c:pt>
                <c:pt idx="9">
                  <c:v>65</c:v>
                </c:pt>
                <c:pt idx="10">
                  <c:v>37</c:v>
                </c:pt>
                <c:pt idx="11">
                  <c:v>25</c:v>
                </c:pt>
              </c:numCache>
            </c:numRef>
          </c:val>
        </c:ser>
        <c:ser>
          <c:idx val="1"/>
          <c:order val="1"/>
          <c:tx>
            <c:strRef>
              <c:f>'自動車変動図(2)'!$I$120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'自動車変動図(2)'!$I$121:$I$132</c:f>
              <c:numCache>
                <c:formatCode>General</c:formatCode>
                <c:ptCount val="12"/>
                <c:pt idx="0">
                  <c:v>308</c:v>
                </c:pt>
                <c:pt idx="1">
                  <c:v>299</c:v>
                </c:pt>
                <c:pt idx="2">
                  <c:v>190</c:v>
                </c:pt>
                <c:pt idx="3">
                  <c:v>196</c:v>
                </c:pt>
                <c:pt idx="4">
                  <c:v>141</c:v>
                </c:pt>
                <c:pt idx="5">
                  <c:v>148</c:v>
                </c:pt>
                <c:pt idx="6">
                  <c:v>143</c:v>
                </c:pt>
                <c:pt idx="7">
                  <c:v>175</c:v>
                </c:pt>
                <c:pt idx="8">
                  <c:v>204</c:v>
                </c:pt>
                <c:pt idx="9">
                  <c:v>253</c:v>
                </c:pt>
                <c:pt idx="10">
                  <c:v>264</c:v>
                </c:pt>
                <c:pt idx="11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075968"/>
        <c:axId val="111838336"/>
      </c:barChart>
      <c:lineChart>
        <c:grouping val="stacked"/>
        <c:varyColors val="0"/>
        <c:ser>
          <c:idx val="3"/>
          <c:order val="2"/>
          <c:tx>
            <c:strRef>
              <c:f>'自動車変動図(2)'!$L$120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'自動車変動図(2)'!$L$121:$L$132</c:f>
              <c:numCache>
                <c:formatCode>0.0_ </c:formatCode>
                <c:ptCount val="12"/>
                <c:pt idx="0">
                  <c:v>8.6</c:v>
                </c:pt>
                <c:pt idx="1">
                  <c:v>9.6999999999999993</c:v>
                </c:pt>
                <c:pt idx="2">
                  <c:v>24.3</c:v>
                </c:pt>
                <c:pt idx="3">
                  <c:v>25.5</c:v>
                </c:pt>
                <c:pt idx="4">
                  <c:v>23.4</c:v>
                </c:pt>
                <c:pt idx="5">
                  <c:v>17.8</c:v>
                </c:pt>
                <c:pt idx="6">
                  <c:v>23.1</c:v>
                </c:pt>
                <c:pt idx="7">
                  <c:v>26.8</c:v>
                </c:pt>
                <c:pt idx="8">
                  <c:v>19.7</c:v>
                </c:pt>
                <c:pt idx="9">
                  <c:v>20.399999999999999</c:v>
                </c:pt>
                <c:pt idx="10">
                  <c:v>12.3</c:v>
                </c:pt>
                <c:pt idx="11">
                  <c:v>9.8000000000000007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39872"/>
        <c:axId val="113369472"/>
      </c:lineChart>
      <c:catAx>
        <c:axId val="10107596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8383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83833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075968"/>
        <c:crosses val="autoZero"/>
        <c:crossBetween val="between"/>
        <c:majorUnit val="1000"/>
        <c:minorUnit val="50"/>
      </c:valAx>
      <c:catAx>
        <c:axId val="11183987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13369472"/>
        <c:crosses val="autoZero"/>
        <c:auto val="1"/>
        <c:lblAlgn val="ctr"/>
        <c:lblOffset val="100"/>
        <c:noMultiLvlLbl val="0"/>
      </c:catAx>
      <c:valAx>
        <c:axId val="11336947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83987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'自動車変動図(3)'!$J$73:$J$84</c:f>
              <c:numCache>
                <c:formatCode>General</c:formatCode>
                <c:ptCount val="12"/>
                <c:pt idx="0">
                  <c:v>13</c:v>
                </c:pt>
                <c:pt idx="1">
                  <c:v>7</c:v>
                </c:pt>
                <c:pt idx="2">
                  <c:v>21</c:v>
                </c:pt>
                <c:pt idx="3">
                  <c:v>14</c:v>
                </c:pt>
                <c:pt idx="4">
                  <c:v>12</c:v>
                </c:pt>
                <c:pt idx="5">
                  <c:v>10</c:v>
                </c:pt>
                <c:pt idx="6">
                  <c:v>7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'自動車変動図(3)'!$I$72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'自動車変動図(3)'!$I$73:$I$84</c:f>
              <c:numCache>
                <c:formatCode>General</c:formatCode>
                <c:ptCount val="12"/>
                <c:pt idx="0">
                  <c:v>91</c:v>
                </c:pt>
                <c:pt idx="1">
                  <c:v>86</c:v>
                </c:pt>
                <c:pt idx="2">
                  <c:v>65</c:v>
                </c:pt>
                <c:pt idx="3">
                  <c:v>38</c:v>
                </c:pt>
                <c:pt idx="4">
                  <c:v>59</c:v>
                </c:pt>
                <c:pt idx="5">
                  <c:v>52</c:v>
                </c:pt>
                <c:pt idx="6">
                  <c:v>49</c:v>
                </c:pt>
                <c:pt idx="7">
                  <c:v>61</c:v>
                </c:pt>
                <c:pt idx="8">
                  <c:v>73</c:v>
                </c:pt>
                <c:pt idx="9">
                  <c:v>87</c:v>
                </c:pt>
                <c:pt idx="10">
                  <c:v>64</c:v>
                </c:pt>
                <c:pt idx="11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835136"/>
        <c:axId val="63837312"/>
      </c:barChart>
      <c:lineChart>
        <c:grouping val="stacked"/>
        <c:varyColors val="0"/>
        <c:ser>
          <c:idx val="3"/>
          <c:order val="2"/>
          <c:tx>
            <c:strRef>
              <c:f>'自動車変動図(3)'!$L$72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'自動車変動図(3)'!$L$73:$L$84</c:f>
              <c:numCache>
                <c:formatCode>0.0_ </c:formatCode>
                <c:ptCount val="12"/>
                <c:pt idx="0">
                  <c:v>12.5</c:v>
                </c:pt>
                <c:pt idx="1">
                  <c:v>7.5</c:v>
                </c:pt>
                <c:pt idx="2">
                  <c:v>24.4</c:v>
                </c:pt>
                <c:pt idx="3">
                  <c:v>26.9</c:v>
                </c:pt>
                <c:pt idx="4">
                  <c:v>16.899999999999999</c:v>
                </c:pt>
                <c:pt idx="5">
                  <c:v>16.100000000000001</c:v>
                </c:pt>
                <c:pt idx="6">
                  <c:v>12.5</c:v>
                </c:pt>
                <c:pt idx="7">
                  <c:v>12.9</c:v>
                </c:pt>
                <c:pt idx="8">
                  <c:v>14.1</c:v>
                </c:pt>
                <c:pt idx="9">
                  <c:v>12.1</c:v>
                </c:pt>
                <c:pt idx="10">
                  <c:v>7.2</c:v>
                </c:pt>
                <c:pt idx="11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38848"/>
        <c:axId val="63852928"/>
      </c:lineChart>
      <c:catAx>
        <c:axId val="638351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837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38373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835136"/>
        <c:crosses val="autoZero"/>
        <c:crossBetween val="between"/>
        <c:majorUnit val="1000"/>
        <c:minorUnit val="50"/>
      </c:valAx>
      <c:catAx>
        <c:axId val="6383884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3852928"/>
        <c:crosses val="autoZero"/>
        <c:auto val="1"/>
        <c:lblAlgn val="ctr"/>
        <c:lblOffset val="100"/>
        <c:noMultiLvlLbl val="0"/>
      </c:catAx>
      <c:valAx>
        <c:axId val="638529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83884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4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8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2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0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4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6.emf"/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675525</xdr:colOff>
      <xdr:row>28</xdr:row>
      <xdr:rowOff>45785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2400" cy="487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536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536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638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638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740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741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843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843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945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945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048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048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47</xdr:row>
      <xdr:rowOff>161925</xdr:rowOff>
    </xdr:to>
    <xdr:pic>
      <xdr:nvPicPr>
        <xdr:cNvPr id="35841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822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40</xdr:row>
      <xdr:rowOff>19050</xdr:rowOff>
    </xdr:to>
    <xdr:pic>
      <xdr:nvPicPr>
        <xdr:cNvPr id="3481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687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150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150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252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253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355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355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457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457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560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560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662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662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764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765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867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867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969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2969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3072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3072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3174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3174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3276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3277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61419</xdr:rowOff>
    </xdr:from>
    <xdr:to>
      <xdr:col>11</xdr:col>
      <xdr:colOff>704101</xdr:colOff>
      <xdr:row>23</xdr:row>
      <xdr:rowOff>314904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156794"/>
          <a:ext cx="7656602" cy="6111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1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02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102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102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102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152400</xdr:colOff>
      <xdr:row>1</xdr:row>
      <xdr:rowOff>47625</xdr:rowOff>
    </xdr:from>
    <xdr:to>
      <xdr:col>16</xdr:col>
      <xdr:colOff>285750</xdr:colOff>
      <xdr:row>15</xdr:row>
      <xdr:rowOff>114300</xdr:rowOff>
    </xdr:to>
    <xdr:pic>
      <xdr:nvPicPr>
        <xdr:cNvPr id="103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209550"/>
          <a:ext cx="26479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205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205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205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2053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152400</xdr:colOff>
      <xdr:row>1</xdr:row>
      <xdr:rowOff>47625</xdr:rowOff>
    </xdr:from>
    <xdr:to>
      <xdr:col>16</xdr:col>
      <xdr:colOff>285750</xdr:colOff>
      <xdr:row>15</xdr:row>
      <xdr:rowOff>114300</xdr:rowOff>
    </xdr:to>
    <xdr:pic>
      <xdr:nvPicPr>
        <xdr:cNvPr id="2054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209550"/>
          <a:ext cx="26479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307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307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307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3076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3077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152400</xdr:colOff>
      <xdr:row>1</xdr:row>
      <xdr:rowOff>47625</xdr:rowOff>
    </xdr:from>
    <xdr:to>
      <xdr:col>16</xdr:col>
      <xdr:colOff>285750</xdr:colOff>
      <xdr:row>15</xdr:row>
      <xdr:rowOff>114300</xdr:rowOff>
    </xdr:to>
    <xdr:pic>
      <xdr:nvPicPr>
        <xdr:cNvPr id="3078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209550"/>
          <a:ext cx="26479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409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409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409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4100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4101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152400</xdr:colOff>
      <xdr:row>1</xdr:row>
      <xdr:rowOff>47625</xdr:rowOff>
    </xdr:from>
    <xdr:to>
      <xdr:col>16</xdr:col>
      <xdr:colOff>285750</xdr:colOff>
      <xdr:row>15</xdr:row>
      <xdr:rowOff>114300</xdr:rowOff>
    </xdr:to>
    <xdr:pic>
      <xdr:nvPicPr>
        <xdr:cNvPr id="4102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209550"/>
          <a:ext cx="26479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512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512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512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512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512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152400</xdr:colOff>
      <xdr:row>1</xdr:row>
      <xdr:rowOff>47625</xdr:rowOff>
    </xdr:from>
    <xdr:to>
      <xdr:col>16</xdr:col>
      <xdr:colOff>285750</xdr:colOff>
      <xdr:row>15</xdr:row>
      <xdr:rowOff>114300</xdr:rowOff>
    </xdr:to>
    <xdr:pic>
      <xdr:nvPicPr>
        <xdr:cNvPr id="5126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209550"/>
          <a:ext cx="26479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614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614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614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6148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6149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152400</xdr:colOff>
      <xdr:row>1</xdr:row>
      <xdr:rowOff>47625</xdr:rowOff>
    </xdr:from>
    <xdr:to>
      <xdr:col>16</xdr:col>
      <xdr:colOff>285750</xdr:colOff>
      <xdr:row>15</xdr:row>
      <xdr:rowOff>114300</xdr:rowOff>
    </xdr:to>
    <xdr:pic>
      <xdr:nvPicPr>
        <xdr:cNvPr id="6150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209550"/>
          <a:ext cx="26479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716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7170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152400</xdr:colOff>
      <xdr:row>1</xdr:row>
      <xdr:rowOff>47625</xdr:rowOff>
    </xdr:from>
    <xdr:to>
      <xdr:col>16</xdr:col>
      <xdr:colOff>285750</xdr:colOff>
      <xdr:row>15</xdr:row>
      <xdr:rowOff>114300</xdr:rowOff>
    </xdr:to>
    <xdr:pic>
      <xdr:nvPicPr>
        <xdr:cNvPr id="7171" name="図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209550"/>
          <a:ext cx="26479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921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024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024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126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126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228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229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331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331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433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352425</xdr:colOff>
      <xdr:row>1</xdr:row>
      <xdr:rowOff>28575</xdr:rowOff>
    </xdr:from>
    <xdr:to>
      <xdr:col>11</xdr:col>
      <xdr:colOff>257175</xdr:colOff>
      <xdr:row>11</xdr:row>
      <xdr:rowOff>152400</xdr:rowOff>
    </xdr:to>
    <xdr:pic>
      <xdr:nvPicPr>
        <xdr:cNvPr id="1433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8125"/>
          <a:ext cx="23431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33CC"/>
      </a:accent1>
      <a:accent2>
        <a:srgbClr val="0070C0"/>
      </a:accent2>
      <a:accent3>
        <a:srgbClr val="A5A5A5"/>
      </a:accent3>
      <a:accent4>
        <a:srgbClr val="FF0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60" zoomScaleNormal="100" zoomScaleSheetLayoutView="160" workbookViewId="0">
      <selection activeCell="J13" sqref="J13"/>
    </sheetView>
  </sheetViews>
  <sheetFormatPr defaultRowHeight="13.5" x14ac:dyDescent="0.15"/>
  <sheetData/>
  <phoneticPr fontId="1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41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v>3</v>
      </c>
      <c r="E16" s="104">
        <v>1</v>
      </c>
      <c r="F16" s="104">
        <v>0</v>
      </c>
      <c r="G16" s="104">
        <v>0</v>
      </c>
      <c r="H16" s="104">
        <f t="shared" ref="H16:H21" si="0">SUM(D16:E16)</f>
        <v>4</v>
      </c>
      <c r="I16" s="104">
        <f t="shared" ref="I16:I21" si="1">SUM(F16:G16)</f>
        <v>0</v>
      </c>
      <c r="J16" s="104">
        <f t="shared" ref="J16:J21" si="2">SUM(H16:I16)</f>
        <v>4</v>
      </c>
      <c r="K16" s="103">
        <f t="shared" ref="K16:K52" si="3">IF(J16=0,0,ROUND(I16/J16*100,1))</f>
        <v>0</v>
      </c>
      <c r="L16" s="102">
        <f t="shared" ref="L16:L52" si="4">IF(J16=0,0,ROUND(J16/$J$52*100,1))</f>
        <v>1.7</v>
      </c>
    </row>
    <row r="17" spans="2:12" ht="14.45" customHeight="1" x14ac:dyDescent="0.15">
      <c r="B17" s="101" t="s">
        <v>170</v>
      </c>
      <c r="C17" s="100"/>
      <c r="D17" s="99">
        <v>3</v>
      </c>
      <c r="E17" s="98">
        <v>1</v>
      </c>
      <c r="F17" s="98">
        <v>0</v>
      </c>
      <c r="G17" s="98">
        <v>0</v>
      </c>
      <c r="H17" s="98">
        <f t="shared" si="0"/>
        <v>4</v>
      </c>
      <c r="I17" s="98">
        <f t="shared" si="1"/>
        <v>0</v>
      </c>
      <c r="J17" s="98">
        <f t="shared" si="2"/>
        <v>4</v>
      </c>
      <c r="K17" s="97">
        <f t="shared" si="3"/>
        <v>0</v>
      </c>
      <c r="L17" s="96">
        <f t="shared" si="4"/>
        <v>1.7</v>
      </c>
    </row>
    <row r="18" spans="2:12" ht="14.45" customHeight="1" x14ac:dyDescent="0.15">
      <c r="B18" s="101" t="s">
        <v>169</v>
      </c>
      <c r="C18" s="100"/>
      <c r="D18" s="99">
        <v>4</v>
      </c>
      <c r="E18" s="98">
        <v>1</v>
      </c>
      <c r="F18" s="98">
        <v>0</v>
      </c>
      <c r="G18" s="98">
        <v>0</v>
      </c>
      <c r="H18" s="98">
        <f t="shared" si="0"/>
        <v>5</v>
      </c>
      <c r="I18" s="98">
        <f t="shared" si="1"/>
        <v>0</v>
      </c>
      <c r="J18" s="98">
        <f t="shared" si="2"/>
        <v>5</v>
      </c>
      <c r="K18" s="97">
        <f t="shared" si="3"/>
        <v>0</v>
      </c>
      <c r="L18" s="96">
        <f t="shared" si="4"/>
        <v>2.1</v>
      </c>
    </row>
    <row r="19" spans="2:12" ht="14.45" customHeight="1" x14ac:dyDescent="0.15">
      <c r="B19" s="101" t="s">
        <v>168</v>
      </c>
      <c r="C19" s="100"/>
      <c r="D19" s="99">
        <v>3</v>
      </c>
      <c r="E19" s="98">
        <v>2</v>
      </c>
      <c r="F19" s="98">
        <v>0</v>
      </c>
      <c r="G19" s="98">
        <v>0</v>
      </c>
      <c r="H19" s="98">
        <f t="shared" si="0"/>
        <v>5</v>
      </c>
      <c r="I19" s="98">
        <f t="shared" si="1"/>
        <v>0</v>
      </c>
      <c r="J19" s="98">
        <f t="shared" si="2"/>
        <v>5</v>
      </c>
      <c r="K19" s="97">
        <f t="shared" si="3"/>
        <v>0</v>
      </c>
      <c r="L19" s="96">
        <f t="shared" si="4"/>
        <v>2.1</v>
      </c>
    </row>
    <row r="20" spans="2:12" ht="14.45" customHeight="1" x14ac:dyDescent="0.15">
      <c r="B20" s="101" t="s">
        <v>167</v>
      </c>
      <c r="C20" s="100"/>
      <c r="D20" s="99">
        <v>7</v>
      </c>
      <c r="E20" s="98">
        <v>1</v>
      </c>
      <c r="F20" s="98">
        <v>1</v>
      </c>
      <c r="G20" s="98">
        <v>0</v>
      </c>
      <c r="H20" s="98">
        <f t="shared" si="0"/>
        <v>8</v>
      </c>
      <c r="I20" s="98">
        <f t="shared" si="1"/>
        <v>1</v>
      </c>
      <c r="J20" s="98">
        <f t="shared" si="2"/>
        <v>9</v>
      </c>
      <c r="K20" s="97">
        <f t="shared" si="3"/>
        <v>11.1</v>
      </c>
      <c r="L20" s="96">
        <f t="shared" si="4"/>
        <v>3.8</v>
      </c>
    </row>
    <row r="21" spans="2:12" ht="14.45" customHeight="1" x14ac:dyDescent="0.15">
      <c r="B21" s="95" t="s">
        <v>166</v>
      </c>
      <c r="C21" s="94"/>
      <c r="D21" s="93">
        <v>4</v>
      </c>
      <c r="E21" s="92">
        <v>1</v>
      </c>
      <c r="F21" s="92">
        <v>1</v>
      </c>
      <c r="G21" s="92">
        <v>0</v>
      </c>
      <c r="H21" s="92">
        <f t="shared" si="0"/>
        <v>5</v>
      </c>
      <c r="I21" s="92">
        <f t="shared" si="1"/>
        <v>1</v>
      </c>
      <c r="J21" s="92">
        <f t="shared" si="2"/>
        <v>6</v>
      </c>
      <c r="K21" s="91">
        <f t="shared" si="3"/>
        <v>16.7</v>
      </c>
      <c r="L21" s="90">
        <f t="shared" si="4"/>
        <v>2.6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24</v>
      </c>
      <c r="E22" s="86">
        <f t="shared" si="5"/>
        <v>7</v>
      </c>
      <c r="F22" s="86">
        <f t="shared" si="5"/>
        <v>2</v>
      </c>
      <c r="G22" s="86">
        <f t="shared" si="5"/>
        <v>0</v>
      </c>
      <c r="H22" s="86">
        <f t="shared" si="5"/>
        <v>31</v>
      </c>
      <c r="I22" s="86">
        <f t="shared" si="5"/>
        <v>2</v>
      </c>
      <c r="J22" s="86">
        <f t="shared" si="5"/>
        <v>33</v>
      </c>
      <c r="K22" s="85">
        <f t="shared" si="3"/>
        <v>6.1</v>
      </c>
      <c r="L22" s="84">
        <f t="shared" si="4"/>
        <v>14.1</v>
      </c>
    </row>
    <row r="23" spans="2:12" ht="14.45" customHeight="1" thickTop="1" x14ac:dyDescent="0.15">
      <c r="B23" s="107" t="s">
        <v>101</v>
      </c>
      <c r="C23" s="106"/>
      <c r="D23" s="105">
        <v>2</v>
      </c>
      <c r="E23" s="104">
        <v>0</v>
      </c>
      <c r="F23" s="104">
        <v>0</v>
      </c>
      <c r="G23" s="104">
        <v>0</v>
      </c>
      <c r="H23" s="104">
        <f t="shared" ref="H23:H28" si="6">SUM(D23:E23)</f>
        <v>2</v>
      </c>
      <c r="I23" s="104">
        <f t="shared" ref="I23:I28" si="7">SUM(F23:G23)</f>
        <v>0</v>
      </c>
      <c r="J23" s="104">
        <f t="shared" ref="J23:J28" si="8">SUM(H23:I23)</f>
        <v>2</v>
      </c>
      <c r="K23" s="103">
        <f t="shared" si="3"/>
        <v>0</v>
      </c>
      <c r="L23" s="102">
        <f t="shared" si="4"/>
        <v>0.9</v>
      </c>
    </row>
    <row r="24" spans="2:12" ht="14.45" customHeight="1" x14ac:dyDescent="0.15">
      <c r="B24" s="101" t="s">
        <v>100</v>
      </c>
      <c r="C24" s="100"/>
      <c r="D24" s="99">
        <v>3</v>
      </c>
      <c r="E24" s="98">
        <v>1</v>
      </c>
      <c r="F24" s="98">
        <v>0</v>
      </c>
      <c r="G24" s="98">
        <v>1</v>
      </c>
      <c r="H24" s="98">
        <f t="shared" si="6"/>
        <v>4</v>
      </c>
      <c r="I24" s="98">
        <f t="shared" si="7"/>
        <v>1</v>
      </c>
      <c r="J24" s="98">
        <f t="shared" si="8"/>
        <v>5</v>
      </c>
      <c r="K24" s="97">
        <f t="shared" si="3"/>
        <v>20</v>
      </c>
      <c r="L24" s="96">
        <f t="shared" si="4"/>
        <v>2.1</v>
      </c>
    </row>
    <row r="25" spans="2:12" ht="14.45" customHeight="1" x14ac:dyDescent="0.15">
      <c r="B25" s="101" t="s">
        <v>99</v>
      </c>
      <c r="C25" s="100"/>
      <c r="D25" s="99">
        <v>4</v>
      </c>
      <c r="E25" s="98">
        <v>1</v>
      </c>
      <c r="F25" s="98">
        <v>0</v>
      </c>
      <c r="G25" s="98">
        <v>0</v>
      </c>
      <c r="H25" s="98">
        <f t="shared" si="6"/>
        <v>5</v>
      </c>
      <c r="I25" s="98">
        <f t="shared" si="7"/>
        <v>0</v>
      </c>
      <c r="J25" s="98">
        <f t="shared" si="8"/>
        <v>5</v>
      </c>
      <c r="K25" s="97">
        <f t="shared" si="3"/>
        <v>0</v>
      </c>
      <c r="L25" s="96">
        <f t="shared" si="4"/>
        <v>2.1</v>
      </c>
    </row>
    <row r="26" spans="2:12" ht="14.45" customHeight="1" x14ac:dyDescent="0.15">
      <c r="B26" s="101" t="s">
        <v>98</v>
      </c>
      <c r="C26" s="100"/>
      <c r="D26" s="99">
        <v>1</v>
      </c>
      <c r="E26" s="98">
        <v>1</v>
      </c>
      <c r="F26" s="98">
        <v>0</v>
      </c>
      <c r="G26" s="98">
        <v>0</v>
      </c>
      <c r="H26" s="98">
        <f t="shared" si="6"/>
        <v>2</v>
      </c>
      <c r="I26" s="98">
        <f t="shared" si="7"/>
        <v>0</v>
      </c>
      <c r="J26" s="98">
        <f t="shared" si="8"/>
        <v>2</v>
      </c>
      <c r="K26" s="97">
        <f t="shared" si="3"/>
        <v>0</v>
      </c>
      <c r="L26" s="96">
        <f t="shared" si="4"/>
        <v>0.9</v>
      </c>
    </row>
    <row r="27" spans="2:12" ht="14.45" customHeight="1" x14ac:dyDescent="0.15">
      <c r="B27" s="101" t="s">
        <v>97</v>
      </c>
      <c r="C27" s="100"/>
      <c r="D27" s="99">
        <v>7</v>
      </c>
      <c r="E27" s="98">
        <v>1</v>
      </c>
      <c r="F27" s="98">
        <v>0</v>
      </c>
      <c r="G27" s="98">
        <v>0</v>
      </c>
      <c r="H27" s="98">
        <f t="shared" si="6"/>
        <v>8</v>
      </c>
      <c r="I27" s="98">
        <f t="shared" si="7"/>
        <v>0</v>
      </c>
      <c r="J27" s="98">
        <f t="shared" si="8"/>
        <v>8</v>
      </c>
      <c r="K27" s="97">
        <f t="shared" si="3"/>
        <v>0</v>
      </c>
      <c r="L27" s="96">
        <f t="shared" si="4"/>
        <v>3.4</v>
      </c>
    </row>
    <row r="28" spans="2:12" ht="14.45" customHeight="1" x14ac:dyDescent="0.15">
      <c r="B28" s="95" t="s">
        <v>165</v>
      </c>
      <c r="C28" s="94"/>
      <c r="D28" s="93">
        <v>5</v>
      </c>
      <c r="E28" s="92">
        <v>3</v>
      </c>
      <c r="F28" s="92">
        <v>0</v>
      </c>
      <c r="G28" s="92">
        <v>0</v>
      </c>
      <c r="H28" s="92">
        <f t="shared" si="6"/>
        <v>8</v>
      </c>
      <c r="I28" s="92">
        <f t="shared" si="7"/>
        <v>0</v>
      </c>
      <c r="J28" s="92">
        <f t="shared" si="8"/>
        <v>8</v>
      </c>
      <c r="K28" s="91">
        <f t="shared" si="3"/>
        <v>0</v>
      </c>
      <c r="L28" s="90">
        <f t="shared" si="4"/>
        <v>3.4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22</v>
      </c>
      <c r="E29" s="86">
        <f t="shared" si="9"/>
        <v>7</v>
      </c>
      <c r="F29" s="86">
        <f t="shared" si="9"/>
        <v>0</v>
      </c>
      <c r="G29" s="86">
        <f t="shared" si="9"/>
        <v>1</v>
      </c>
      <c r="H29" s="86">
        <f t="shared" si="9"/>
        <v>29</v>
      </c>
      <c r="I29" s="86">
        <f t="shared" si="9"/>
        <v>1</v>
      </c>
      <c r="J29" s="86">
        <f t="shared" si="9"/>
        <v>30</v>
      </c>
      <c r="K29" s="85">
        <f t="shared" si="3"/>
        <v>3.3</v>
      </c>
      <c r="L29" s="84">
        <f t="shared" si="4"/>
        <v>12.8</v>
      </c>
    </row>
    <row r="30" spans="2:12" ht="14.45" customHeight="1" thickTop="1" x14ac:dyDescent="0.15">
      <c r="B30" s="115" t="s">
        <v>164</v>
      </c>
      <c r="C30" s="114"/>
      <c r="D30" s="81">
        <v>9</v>
      </c>
      <c r="E30" s="80">
        <v>6</v>
      </c>
      <c r="F30" s="80">
        <v>1</v>
      </c>
      <c r="G30" s="80">
        <v>0</v>
      </c>
      <c r="H30" s="80">
        <f t="shared" ref="H30:H43" si="10">SUM(D30:E30)</f>
        <v>15</v>
      </c>
      <c r="I30" s="80">
        <f t="shared" ref="I30:I43" si="11">SUM(F30:G30)</f>
        <v>1</v>
      </c>
      <c r="J30" s="80">
        <f t="shared" ref="J30:J43" si="12">SUM(H30:I30)</f>
        <v>16</v>
      </c>
      <c r="K30" s="79">
        <f t="shared" si="3"/>
        <v>6.3</v>
      </c>
      <c r="L30" s="78">
        <f t="shared" si="4"/>
        <v>6.8</v>
      </c>
    </row>
    <row r="31" spans="2:12" ht="14.45" customHeight="1" x14ac:dyDescent="0.15">
      <c r="B31" s="113" t="s">
        <v>163</v>
      </c>
      <c r="C31" s="112"/>
      <c r="D31" s="111">
        <v>8</v>
      </c>
      <c r="E31" s="110">
        <v>9</v>
      </c>
      <c r="F31" s="110">
        <v>4</v>
      </c>
      <c r="G31" s="110">
        <v>0</v>
      </c>
      <c r="H31" s="110">
        <f t="shared" si="10"/>
        <v>17</v>
      </c>
      <c r="I31" s="110">
        <f t="shared" si="11"/>
        <v>4</v>
      </c>
      <c r="J31" s="110">
        <f t="shared" si="12"/>
        <v>21</v>
      </c>
      <c r="K31" s="109">
        <f t="shared" si="3"/>
        <v>19</v>
      </c>
      <c r="L31" s="108">
        <f t="shared" si="4"/>
        <v>9</v>
      </c>
    </row>
    <row r="32" spans="2:12" ht="14.45" customHeight="1" x14ac:dyDescent="0.15">
      <c r="B32" s="113" t="s">
        <v>162</v>
      </c>
      <c r="C32" s="112"/>
      <c r="D32" s="111">
        <v>7</v>
      </c>
      <c r="E32" s="110">
        <v>3</v>
      </c>
      <c r="F32" s="110">
        <v>1</v>
      </c>
      <c r="G32" s="110">
        <v>0</v>
      </c>
      <c r="H32" s="110">
        <f t="shared" si="10"/>
        <v>10</v>
      </c>
      <c r="I32" s="110">
        <f t="shared" si="11"/>
        <v>1</v>
      </c>
      <c r="J32" s="110">
        <f t="shared" si="12"/>
        <v>11</v>
      </c>
      <c r="K32" s="109">
        <f t="shared" si="3"/>
        <v>9.1</v>
      </c>
      <c r="L32" s="108">
        <f t="shared" si="4"/>
        <v>4.7</v>
      </c>
    </row>
    <row r="33" spans="2:12" ht="14.45" customHeight="1" x14ac:dyDescent="0.15">
      <c r="B33" s="113" t="s">
        <v>161</v>
      </c>
      <c r="C33" s="112"/>
      <c r="D33" s="111">
        <v>6</v>
      </c>
      <c r="E33" s="110">
        <v>2</v>
      </c>
      <c r="F33" s="110">
        <v>1</v>
      </c>
      <c r="G33" s="110">
        <v>0</v>
      </c>
      <c r="H33" s="110">
        <f t="shared" si="10"/>
        <v>8</v>
      </c>
      <c r="I33" s="110">
        <f t="shared" si="11"/>
        <v>1</v>
      </c>
      <c r="J33" s="110">
        <f t="shared" si="12"/>
        <v>9</v>
      </c>
      <c r="K33" s="109">
        <f t="shared" si="3"/>
        <v>11.1</v>
      </c>
      <c r="L33" s="108">
        <f t="shared" si="4"/>
        <v>3.8</v>
      </c>
    </row>
    <row r="34" spans="2:12" ht="14.45" customHeight="1" x14ac:dyDescent="0.15">
      <c r="B34" s="113" t="s">
        <v>160</v>
      </c>
      <c r="C34" s="112"/>
      <c r="D34" s="111">
        <v>4</v>
      </c>
      <c r="E34" s="110">
        <v>3</v>
      </c>
      <c r="F34" s="110">
        <v>1</v>
      </c>
      <c r="G34" s="110">
        <v>0</v>
      </c>
      <c r="H34" s="110">
        <f t="shared" si="10"/>
        <v>7</v>
      </c>
      <c r="I34" s="110">
        <f t="shared" si="11"/>
        <v>1</v>
      </c>
      <c r="J34" s="110">
        <f t="shared" si="12"/>
        <v>8</v>
      </c>
      <c r="K34" s="109">
        <f t="shared" si="3"/>
        <v>12.5</v>
      </c>
      <c r="L34" s="108">
        <f t="shared" si="4"/>
        <v>3.4</v>
      </c>
    </row>
    <row r="35" spans="2:12" ht="14.45" customHeight="1" x14ac:dyDescent="0.15">
      <c r="B35" s="113" t="s">
        <v>159</v>
      </c>
      <c r="C35" s="112"/>
      <c r="D35" s="111">
        <v>15</v>
      </c>
      <c r="E35" s="110">
        <v>5</v>
      </c>
      <c r="F35" s="110">
        <v>2</v>
      </c>
      <c r="G35" s="110">
        <v>0</v>
      </c>
      <c r="H35" s="110">
        <f t="shared" si="10"/>
        <v>20</v>
      </c>
      <c r="I35" s="110">
        <f t="shared" si="11"/>
        <v>2</v>
      </c>
      <c r="J35" s="110">
        <f t="shared" si="12"/>
        <v>22</v>
      </c>
      <c r="K35" s="109">
        <f t="shared" si="3"/>
        <v>9.1</v>
      </c>
      <c r="L35" s="108">
        <f t="shared" si="4"/>
        <v>9.4</v>
      </c>
    </row>
    <row r="36" spans="2:12" ht="14.45" customHeight="1" x14ac:dyDescent="0.15">
      <c r="B36" s="113" t="s">
        <v>158</v>
      </c>
      <c r="C36" s="112"/>
      <c r="D36" s="111">
        <v>12</v>
      </c>
      <c r="E36" s="110">
        <v>2</v>
      </c>
      <c r="F36" s="110">
        <v>1</v>
      </c>
      <c r="G36" s="110">
        <v>0</v>
      </c>
      <c r="H36" s="110">
        <f t="shared" si="10"/>
        <v>14</v>
      </c>
      <c r="I36" s="110">
        <f t="shared" si="11"/>
        <v>1</v>
      </c>
      <c r="J36" s="110">
        <f t="shared" si="12"/>
        <v>15</v>
      </c>
      <c r="K36" s="109">
        <f t="shared" si="3"/>
        <v>6.7</v>
      </c>
      <c r="L36" s="108">
        <f t="shared" si="4"/>
        <v>6.4</v>
      </c>
    </row>
    <row r="37" spans="2:12" ht="14.45" customHeight="1" x14ac:dyDescent="0.15">
      <c r="B37" s="113" t="s">
        <v>157</v>
      </c>
      <c r="C37" s="112"/>
      <c r="D37" s="111">
        <v>12</v>
      </c>
      <c r="E37" s="110">
        <v>7</v>
      </c>
      <c r="F37" s="110">
        <v>0</v>
      </c>
      <c r="G37" s="110">
        <v>0</v>
      </c>
      <c r="H37" s="110">
        <f t="shared" si="10"/>
        <v>19</v>
      </c>
      <c r="I37" s="110">
        <f t="shared" si="11"/>
        <v>0</v>
      </c>
      <c r="J37" s="110">
        <f t="shared" si="12"/>
        <v>19</v>
      </c>
      <c r="K37" s="109">
        <f t="shared" si="3"/>
        <v>0</v>
      </c>
      <c r="L37" s="108">
        <f t="shared" si="4"/>
        <v>8.1</v>
      </c>
    </row>
    <row r="38" spans="2:12" ht="14.45" customHeight="1" x14ac:dyDescent="0.15">
      <c r="B38" s="107" t="s">
        <v>86</v>
      </c>
      <c r="C38" s="106"/>
      <c r="D38" s="105">
        <v>3</v>
      </c>
      <c r="E38" s="104">
        <v>1</v>
      </c>
      <c r="F38" s="104">
        <v>0</v>
      </c>
      <c r="G38" s="104">
        <v>0</v>
      </c>
      <c r="H38" s="104">
        <f t="shared" si="10"/>
        <v>4</v>
      </c>
      <c r="I38" s="104">
        <f t="shared" si="11"/>
        <v>0</v>
      </c>
      <c r="J38" s="104">
        <f t="shared" si="12"/>
        <v>4</v>
      </c>
      <c r="K38" s="103">
        <f t="shared" si="3"/>
        <v>0</v>
      </c>
      <c r="L38" s="102">
        <f t="shared" si="4"/>
        <v>1.7</v>
      </c>
    </row>
    <row r="39" spans="2:12" ht="14.45" customHeight="1" x14ac:dyDescent="0.15">
      <c r="B39" s="101" t="s">
        <v>85</v>
      </c>
      <c r="C39" s="100"/>
      <c r="D39" s="99">
        <v>1</v>
      </c>
      <c r="E39" s="98">
        <v>0</v>
      </c>
      <c r="F39" s="98">
        <v>0</v>
      </c>
      <c r="G39" s="98">
        <v>0</v>
      </c>
      <c r="H39" s="98">
        <f t="shared" si="10"/>
        <v>1</v>
      </c>
      <c r="I39" s="98">
        <f t="shared" si="11"/>
        <v>0</v>
      </c>
      <c r="J39" s="98">
        <f t="shared" si="12"/>
        <v>1</v>
      </c>
      <c r="K39" s="97">
        <f t="shared" si="3"/>
        <v>0</v>
      </c>
      <c r="L39" s="96">
        <f t="shared" si="4"/>
        <v>0.4</v>
      </c>
    </row>
    <row r="40" spans="2:12" ht="14.45" customHeight="1" x14ac:dyDescent="0.15">
      <c r="B40" s="101" t="s">
        <v>84</v>
      </c>
      <c r="C40" s="100"/>
      <c r="D40" s="99">
        <v>3</v>
      </c>
      <c r="E40" s="98">
        <v>1</v>
      </c>
      <c r="F40" s="98">
        <v>0</v>
      </c>
      <c r="G40" s="98">
        <v>0</v>
      </c>
      <c r="H40" s="98">
        <f t="shared" si="10"/>
        <v>4</v>
      </c>
      <c r="I40" s="98">
        <f t="shared" si="11"/>
        <v>0</v>
      </c>
      <c r="J40" s="98">
        <f t="shared" si="12"/>
        <v>4</v>
      </c>
      <c r="K40" s="97">
        <f t="shared" si="3"/>
        <v>0</v>
      </c>
      <c r="L40" s="96">
        <f t="shared" si="4"/>
        <v>1.7</v>
      </c>
    </row>
    <row r="41" spans="2:12" ht="14.45" customHeight="1" x14ac:dyDescent="0.15">
      <c r="B41" s="101" t="s">
        <v>83</v>
      </c>
      <c r="C41" s="100"/>
      <c r="D41" s="99">
        <v>3</v>
      </c>
      <c r="E41" s="98">
        <v>0</v>
      </c>
      <c r="F41" s="98">
        <v>0</v>
      </c>
      <c r="G41" s="98">
        <v>0</v>
      </c>
      <c r="H41" s="98">
        <f t="shared" si="10"/>
        <v>3</v>
      </c>
      <c r="I41" s="98">
        <f t="shared" si="11"/>
        <v>0</v>
      </c>
      <c r="J41" s="98">
        <f t="shared" si="12"/>
        <v>3</v>
      </c>
      <c r="K41" s="97">
        <f t="shared" si="3"/>
        <v>0</v>
      </c>
      <c r="L41" s="96">
        <f t="shared" si="4"/>
        <v>1.3</v>
      </c>
    </row>
    <row r="42" spans="2:12" ht="14.45" customHeight="1" x14ac:dyDescent="0.15">
      <c r="B42" s="101" t="s">
        <v>82</v>
      </c>
      <c r="C42" s="100"/>
      <c r="D42" s="99">
        <v>4</v>
      </c>
      <c r="E42" s="98">
        <v>1</v>
      </c>
      <c r="F42" s="98">
        <v>0</v>
      </c>
      <c r="G42" s="98">
        <v>0</v>
      </c>
      <c r="H42" s="98">
        <f t="shared" si="10"/>
        <v>5</v>
      </c>
      <c r="I42" s="98">
        <f t="shared" si="11"/>
        <v>0</v>
      </c>
      <c r="J42" s="98">
        <f t="shared" si="12"/>
        <v>5</v>
      </c>
      <c r="K42" s="97">
        <f t="shared" si="3"/>
        <v>0</v>
      </c>
      <c r="L42" s="96">
        <f t="shared" si="4"/>
        <v>2.1</v>
      </c>
    </row>
    <row r="43" spans="2:12" ht="14.45" customHeight="1" x14ac:dyDescent="0.15">
      <c r="B43" s="95" t="s">
        <v>156</v>
      </c>
      <c r="C43" s="94"/>
      <c r="D43" s="93">
        <v>6</v>
      </c>
      <c r="E43" s="92">
        <v>3</v>
      </c>
      <c r="F43" s="92">
        <v>0</v>
      </c>
      <c r="G43" s="92">
        <v>0</v>
      </c>
      <c r="H43" s="92">
        <f t="shared" si="10"/>
        <v>9</v>
      </c>
      <c r="I43" s="92">
        <f t="shared" si="11"/>
        <v>0</v>
      </c>
      <c r="J43" s="92">
        <f t="shared" si="12"/>
        <v>9</v>
      </c>
      <c r="K43" s="91">
        <f t="shared" si="3"/>
        <v>0</v>
      </c>
      <c r="L43" s="90">
        <f t="shared" si="4"/>
        <v>3.8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20</v>
      </c>
      <c r="E44" s="86">
        <f t="shared" si="13"/>
        <v>6</v>
      </c>
      <c r="F44" s="86">
        <f t="shared" si="13"/>
        <v>0</v>
      </c>
      <c r="G44" s="86">
        <f t="shared" si="13"/>
        <v>0</v>
      </c>
      <c r="H44" s="86">
        <f t="shared" si="13"/>
        <v>26</v>
      </c>
      <c r="I44" s="86">
        <f t="shared" si="13"/>
        <v>0</v>
      </c>
      <c r="J44" s="86">
        <f t="shared" si="13"/>
        <v>26</v>
      </c>
      <c r="K44" s="85">
        <f t="shared" si="3"/>
        <v>0</v>
      </c>
      <c r="L44" s="84">
        <f t="shared" si="4"/>
        <v>11.1</v>
      </c>
    </row>
    <row r="45" spans="2:12" ht="14.45" customHeight="1" thickTop="1" x14ac:dyDescent="0.15">
      <c r="B45" s="107" t="s">
        <v>79</v>
      </c>
      <c r="C45" s="106"/>
      <c r="D45" s="105">
        <v>3</v>
      </c>
      <c r="E45" s="104">
        <v>0</v>
      </c>
      <c r="F45" s="104">
        <v>0</v>
      </c>
      <c r="G45" s="104">
        <v>0</v>
      </c>
      <c r="H45" s="104">
        <f t="shared" ref="H45:H50" si="14">SUM(D45:E45)</f>
        <v>3</v>
      </c>
      <c r="I45" s="104">
        <f t="shared" ref="I45:I50" si="15">SUM(F45:G45)</f>
        <v>0</v>
      </c>
      <c r="J45" s="104">
        <f t="shared" ref="J45:J50" si="16">SUM(H45:I45)</f>
        <v>3</v>
      </c>
      <c r="K45" s="103">
        <f t="shared" si="3"/>
        <v>0</v>
      </c>
      <c r="L45" s="102">
        <f t="shared" si="4"/>
        <v>1.3</v>
      </c>
    </row>
    <row r="46" spans="2:12" ht="14.45" customHeight="1" x14ac:dyDescent="0.15">
      <c r="B46" s="101" t="s">
        <v>78</v>
      </c>
      <c r="C46" s="100"/>
      <c r="D46" s="99">
        <v>5</v>
      </c>
      <c r="E46" s="98">
        <v>4</v>
      </c>
      <c r="F46" s="98">
        <v>0</v>
      </c>
      <c r="G46" s="98">
        <v>0</v>
      </c>
      <c r="H46" s="98">
        <f t="shared" si="14"/>
        <v>9</v>
      </c>
      <c r="I46" s="98">
        <f t="shared" si="15"/>
        <v>0</v>
      </c>
      <c r="J46" s="98">
        <f t="shared" si="16"/>
        <v>9</v>
      </c>
      <c r="K46" s="97">
        <f t="shared" si="3"/>
        <v>0</v>
      </c>
      <c r="L46" s="96">
        <f t="shared" si="4"/>
        <v>3.8</v>
      </c>
    </row>
    <row r="47" spans="2:12" ht="14.45" customHeight="1" x14ac:dyDescent="0.15">
      <c r="B47" s="101" t="s">
        <v>77</v>
      </c>
      <c r="C47" s="100"/>
      <c r="D47" s="99">
        <v>0</v>
      </c>
      <c r="E47" s="98">
        <v>1</v>
      </c>
      <c r="F47" s="98">
        <v>0</v>
      </c>
      <c r="G47" s="98">
        <v>0</v>
      </c>
      <c r="H47" s="98">
        <f t="shared" si="14"/>
        <v>1</v>
      </c>
      <c r="I47" s="98">
        <f t="shared" si="15"/>
        <v>0</v>
      </c>
      <c r="J47" s="98">
        <f t="shared" si="16"/>
        <v>1</v>
      </c>
      <c r="K47" s="97">
        <f t="shared" si="3"/>
        <v>0</v>
      </c>
      <c r="L47" s="96">
        <f t="shared" si="4"/>
        <v>0.4</v>
      </c>
    </row>
    <row r="48" spans="2:12" ht="14.45" customHeight="1" x14ac:dyDescent="0.15">
      <c r="B48" s="101" t="s">
        <v>76</v>
      </c>
      <c r="C48" s="100"/>
      <c r="D48" s="99">
        <v>2</v>
      </c>
      <c r="E48" s="98">
        <v>0</v>
      </c>
      <c r="F48" s="98">
        <v>1</v>
      </c>
      <c r="G48" s="98">
        <v>0</v>
      </c>
      <c r="H48" s="98">
        <f t="shared" si="14"/>
        <v>2</v>
      </c>
      <c r="I48" s="98">
        <f t="shared" si="15"/>
        <v>1</v>
      </c>
      <c r="J48" s="98">
        <f t="shared" si="16"/>
        <v>3</v>
      </c>
      <c r="K48" s="97">
        <f t="shared" si="3"/>
        <v>33.299999999999997</v>
      </c>
      <c r="L48" s="96">
        <f t="shared" si="4"/>
        <v>1.3</v>
      </c>
    </row>
    <row r="49" spans="2:13" ht="14.45" customHeight="1" x14ac:dyDescent="0.15">
      <c r="B49" s="101" t="s">
        <v>75</v>
      </c>
      <c r="C49" s="100"/>
      <c r="D49" s="99">
        <v>6</v>
      </c>
      <c r="E49" s="98">
        <v>0</v>
      </c>
      <c r="F49" s="98">
        <v>0</v>
      </c>
      <c r="G49" s="98">
        <v>0</v>
      </c>
      <c r="H49" s="98">
        <f t="shared" si="14"/>
        <v>6</v>
      </c>
      <c r="I49" s="98">
        <f t="shared" si="15"/>
        <v>0</v>
      </c>
      <c r="J49" s="98">
        <f t="shared" si="16"/>
        <v>6</v>
      </c>
      <c r="K49" s="97">
        <f t="shared" si="3"/>
        <v>0</v>
      </c>
      <c r="L49" s="96">
        <f t="shared" si="4"/>
        <v>2.6</v>
      </c>
    </row>
    <row r="50" spans="2:13" ht="14.45" customHeight="1" x14ac:dyDescent="0.15">
      <c r="B50" s="95" t="s">
        <v>155</v>
      </c>
      <c r="C50" s="94"/>
      <c r="D50" s="93">
        <v>1</v>
      </c>
      <c r="E50" s="92">
        <v>1</v>
      </c>
      <c r="F50" s="92">
        <v>0</v>
      </c>
      <c r="G50" s="92">
        <v>0</v>
      </c>
      <c r="H50" s="92">
        <f t="shared" si="14"/>
        <v>2</v>
      </c>
      <c r="I50" s="92">
        <f t="shared" si="15"/>
        <v>0</v>
      </c>
      <c r="J50" s="92">
        <f t="shared" si="16"/>
        <v>2</v>
      </c>
      <c r="K50" s="91">
        <f t="shared" si="3"/>
        <v>0</v>
      </c>
      <c r="L50" s="90">
        <f t="shared" si="4"/>
        <v>0.9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17</v>
      </c>
      <c r="E51" s="86">
        <f t="shared" si="17"/>
        <v>6</v>
      </c>
      <c r="F51" s="86">
        <f t="shared" si="17"/>
        <v>1</v>
      </c>
      <c r="G51" s="86">
        <f t="shared" si="17"/>
        <v>0</v>
      </c>
      <c r="H51" s="86">
        <f t="shared" si="17"/>
        <v>23</v>
      </c>
      <c r="I51" s="86">
        <f t="shared" si="17"/>
        <v>1</v>
      </c>
      <c r="J51" s="86">
        <f t="shared" si="17"/>
        <v>24</v>
      </c>
      <c r="K51" s="85">
        <f t="shared" si="3"/>
        <v>4.2</v>
      </c>
      <c r="L51" s="84">
        <f t="shared" si="4"/>
        <v>10.3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156</v>
      </c>
      <c r="E52" s="80">
        <f t="shared" si="18"/>
        <v>63</v>
      </c>
      <c r="F52" s="80">
        <f t="shared" si="18"/>
        <v>14</v>
      </c>
      <c r="G52" s="80">
        <f t="shared" si="18"/>
        <v>1</v>
      </c>
      <c r="H52" s="80">
        <f t="shared" si="18"/>
        <v>219</v>
      </c>
      <c r="I52" s="80">
        <f t="shared" si="18"/>
        <v>15</v>
      </c>
      <c r="J52" s="80">
        <f t="shared" si="18"/>
        <v>234</v>
      </c>
      <c r="K52" s="79">
        <f t="shared" si="3"/>
        <v>6.4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42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v>8</v>
      </c>
      <c r="E16" s="104">
        <v>2</v>
      </c>
      <c r="F16" s="104">
        <v>0</v>
      </c>
      <c r="G16" s="104">
        <v>0</v>
      </c>
      <c r="H16" s="104">
        <f t="shared" ref="H16:H21" si="0">SUM(D16:E16)</f>
        <v>10</v>
      </c>
      <c r="I16" s="104">
        <f t="shared" ref="I16:I21" si="1">SUM(F16:G16)</f>
        <v>0</v>
      </c>
      <c r="J16" s="104">
        <f t="shared" ref="J16:J21" si="2">SUM(H16:I16)</f>
        <v>10</v>
      </c>
      <c r="K16" s="103">
        <f t="shared" ref="K16:K52" si="3">IF(J16=0,0,ROUND(I16/J16*100,1))</f>
        <v>0</v>
      </c>
      <c r="L16" s="102">
        <f t="shared" ref="L16:L52" si="4">IF(J16=0,0,ROUND(J16/$J$52*100,1))</f>
        <v>3.8</v>
      </c>
    </row>
    <row r="17" spans="2:12" ht="14.45" customHeight="1" x14ac:dyDescent="0.15">
      <c r="B17" s="101" t="s">
        <v>170</v>
      </c>
      <c r="C17" s="100"/>
      <c r="D17" s="99">
        <v>7</v>
      </c>
      <c r="E17" s="98">
        <v>3</v>
      </c>
      <c r="F17" s="98">
        <v>0</v>
      </c>
      <c r="G17" s="98">
        <v>0</v>
      </c>
      <c r="H17" s="98">
        <f t="shared" si="0"/>
        <v>10</v>
      </c>
      <c r="I17" s="98">
        <f t="shared" si="1"/>
        <v>0</v>
      </c>
      <c r="J17" s="98">
        <f t="shared" si="2"/>
        <v>10</v>
      </c>
      <c r="K17" s="97">
        <f t="shared" si="3"/>
        <v>0</v>
      </c>
      <c r="L17" s="96">
        <f t="shared" si="4"/>
        <v>3.8</v>
      </c>
    </row>
    <row r="18" spans="2:12" ht="14.45" customHeight="1" x14ac:dyDescent="0.15">
      <c r="B18" s="101" t="s">
        <v>169</v>
      </c>
      <c r="C18" s="100"/>
      <c r="D18" s="99">
        <v>2</v>
      </c>
      <c r="E18" s="98">
        <v>4</v>
      </c>
      <c r="F18" s="98">
        <v>0</v>
      </c>
      <c r="G18" s="98">
        <v>0</v>
      </c>
      <c r="H18" s="98">
        <f t="shared" si="0"/>
        <v>6</v>
      </c>
      <c r="I18" s="98">
        <f t="shared" si="1"/>
        <v>0</v>
      </c>
      <c r="J18" s="98">
        <f t="shared" si="2"/>
        <v>6</v>
      </c>
      <c r="K18" s="97">
        <f t="shared" si="3"/>
        <v>0</v>
      </c>
      <c r="L18" s="96">
        <f t="shared" si="4"/>
        <v>2.2999999999999998</v>
      </c>
    </row>
    <row r="19" spans="2:12" ht="14.45" customHeight="1" x14ac:dyDescent="0.15">
      <c r="B19" s="101" t="s">
        <v>168</v>
      </c>
      <c r="C19" s="100"/>
      <c r="D19" s="99">
        <v>6</v>
      </c>
      <c r="E19" s="98">
        <v>0</v>
      </c>
      <c r="F19" s="98">
        <v>0</v>
      </c>
      <c r="G19" s="98">
        <v>0</v>
      </c>
      <c r="H19" s="98">
        <f t="shared" si="0"/>
        <v>6</v>
      </c>
      <c r="I19" s="98">
        <f t="shared" si="1"/>
        <v>0</v>
      </c>
      <c r="J19" s="98">
        <f t="shared" si="2"/>
        <v>6</v>
      </c>
      <c r="K19" s="97">
        <f t="shared" si="3"/>
        <v>0</v>
      </c>
      <c r="L19" s="96">
        <f t="shared" si="4"/>
        <v>2.2999999999999998</v>
      </c>
    </row>
    <row r="20" spans="2:12" ht="14.45" customHeight="1" x14ac:dyDescent="0.15">
      <c r="B20" s="101" t="s">
        <v>167</v>
      </c>
      <c r="C20" s="100"/>
      <c r="D20" s="99">
        <v>3</v>
      </c>
      <c r="E20" s="98">
        <v>1</v>
      </c>
      <c r="F20" s="98">
        <v>0</v>
      </c>
      <c r="G20" s="98">
        <v>0</v>
      </c>
      <c r="H20" s="98">
        <f t="shared" si="0"/>
        <v>4</v>
      </c>
      <c r="I20" s="98">
        <f t="shared" si="1"/>
        <v>0</v>
      </c>
      <c r="J20" s="98">
        <f t="shared" si="2"/>
        <v>4</v>
      </c>
      <c r="K20" s="97">
        <f t="shared" si="3"/>
        <v>0</v>
      </c>
      <c r="L20" s="96">
        <f t="shared" si="4"/>
        <v>1.5</v>
      </c>
    </row>
    <row r="21" spans="2:12" ht="14.45" customHeight="1" x14ac:dyDescent="0.15">
      <c r="B21" s="95" t="s">
        <v>166</v>
      </c>
      <c r="C21" s="94"/>
      <c r="D21" s="93">
        <v>5</v>
      </c>
      <c r="E21" s="92">
        <v>1</v>
      </c>
      <c r="F21" s="92">
        <v>0</v>
      </c>
      <c r="G21" s="92">
        <v>0</v>
      </c>
      <c r="H21" s="92">
        <f t="shared" si="0"/>
        <v>6</v>
      </c>
      <c r="I21" s="92">
        <f t="shared" si="1"/>
        <v>0</v>
      </c>
      <c r="J21" s="92">
        <f t="shared" si="2"/>
        <v>6</v>
      </c>
      <c r="K21" s="91">
        <f t="shared" si="3"/>
        <v>0</v>
      </c>
      <c r="L21" s="90">
        <f t="shared" si="4"/>
        <v>2.2999999999999998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31</v>
      </c>
      <c r="E22" s="86">
        <f t="shared" si="5"/>
        <v>11</v>
      </c>
      <c r="F22" s="86">
        <f t="shared" si="5"/>
        <v>0</v>
      </c>
      <c r="G22" s="86">
        <f t="shared" si="5"/>
        <v>0</v>
      </c>
      <c r="H22" s="86">
        <f t="shared" si="5"/>
        <v>42</v>
      </c>
      <c r="I22" s="86">
        <f t="shared" si="5"/>
        <v>0</v>
      </c>
      <c r="J22" s="86">
        <f t="shared" si="5"/>
        <v>42</v>
      </c>
      <c r="K22" s="85">
        <f t="shared" si="3"/>
        <v>0</v>
      </c>
      <c r="L22" s="84">
        <f t="shared" si="4"/>
        <v>15.8</v>
      </c>
    </row>
    <row r="23" spans="2:12" ht="14.45" customHeight="1" thickTop="1" x14ac:dyDescent="0.15">
      <c r="B23" s="107" t="s">
        <v>101</v>
      </c>
      <c r="C23" s="106"/>
      <c r="D23" s="105">
        <v>5</v>
      </c>
      <c r="E23" s="104">
        <v>3</v>
      </c>
      <c r="F23" s="104">
        <v>0</v>
      </c>
      <c r="G23" s="104">
        <v>0</v>
      </c>
      <c r="H23" s="104">
        <f t="shared" ref="H23:H28" si="6">SUM(D23:E23)</f>
        <v>8</v>
      </c>
      <c r="I23" s="104">
        <f t="shared" ref="I23:I28" si="7">SUM(F23:G23)</f>
        <v>0</v>
      </c>
      <c r="J23" s="104">
        <f t="shared" ref="J23:J28" si="8">SUM(H23:I23)</f>
        <v>8</v>
      </c>
      <c r="K23" s="103">
        <f t="shared" si="3"/>
        <v>0</v>
      </c>
      <c r="L23" s="102">
        <f t="shared" si="4"/>
        <v>3</v>
      </c>
    </row>
    <row r="24" spans="2:12" ht="14.45" customHeight="1" x14ac:dyDescent="0.15">
      <c r="B24" s="101" t="s">
        <v>100</v>
      </c>
      <c r="C24" s="100"/>
      <c r="D24" s="99">
        <v>7</v>
      </c>
      <c r="E24" s="98">
        <v>2</v>
      </c>
      <c r="F24" s="98">
        <v>0</v>
      </c>
      <c r="G24" s="98">
        <v>0</v>
      </c>
      <c r="H24" s="98">
        <f t="shared" si="6"/>
        <v>9</v>
      </c>
      <c r="I24" s="98">
        <f t="shared" si="7"/>
        <v>0</v>
      </c>
      <c r="J24" s="98">
        <f t="shared" si="8"/>
        <v>9</v>
      </c>
      <c r="K24" s="97">
        <f t="shared" si="3"/>
        <v>0</v>
      </c>
      <c r="L24" s="96">
        <f t="shared" si="4"/>
        <v>3.4</v>
      </c>
    </row>
    <row r="25" spans="2:12" ht="14.45" customHeight="1" x14ac:dyDescent="0.15">
      <c r="B25" s="101" t="s">
        <v>99</v>
      </c>
      <c r="C25" s="100"/>
      <c r="D25" s="99">
        <v>6</v>
      </c>
      <c r="E25" s="98">
        <v>1</v>
      </c>
      <c r="F25" s="98">
        <v>0</v>
      </c>
      <c r="G25" s="98">
        <v>0</v>
      </c>
      <c r="H25" s="98">
        <f t="shared" si="6"/>
        <v>7</v>
      </c>
      <c r="I25" s="98">
        <f t="shared" si="7"/>
        <v>0</v>
      </c>
      <c r="J25" s="98">
        <f t="shared" si="8"/>
        <v>7</v>
      </c>
      <c r="K25" s="97">
        <f t="shared" si="3"/>
        <v>0</v>
      </c>
      <c r="L25" s="96">
        <f t="shared" si="4"/>
        <v>2.6</v>
      </c>
    </row>
    <row r="26" spans="2:12" ht="14.45" customHeight="1" x14ac:dyDescent="0.15">
      <c r="B26" s="101" t="s">
        <v>98</v>
      </c>
      <c r="C26" s="100"/>
      <c r="D26" s="99">
        <v>11</v>
      </c>
      <c r="E26" s="98">
        <v>0</v>
      </c>
      <c r="F26" s="98">
        <v>0</v>
      </c>
      <c r="G26" s="98">
        <v>0</v>
      </c>
      <c r="H26" s="98">
        <f t="shared" si="6"/>
        <v>11</v>
      </c>
      <c r="I26" s="98">
        <f t="shared" si="7"/>
        <v>0</v>
      </c>
      <c r="J26" s="98">
        <f t="shared" si="8"/>
        <v>11</v>
      </c>
      <c r="K26" s="97">
        <f t="shared" si="3"/>
        <v>0</v>
      </c>
      <c r="L26" s="96">
        <f t="shared" si="4"/>
        <v>4.0999999999999996</v>
      </c>
    </row>
    <row r="27" spans="2:12" ht="14.45" customHeight="1" x14ac:dyDescent="0.15">
      <c r="B27" s="101" t="s">
        <v>97</v>
      </c>
      <c r="C27" s="100"/>
      <c r="D27" s="99">
        <v>2</v>
      </c>
      <c r="E27" s="98">
        <v>2</v>
      </c>
      <c r="F27" s="98">
        <v>0</v>
      </c>
      <c r="G27" s="98">
        <v>0</v>
      </c>
      <c r="H27" s="98">
        <f t="shared" si="6"/>
        <v>4</v>
      </c>
      <c r="I27" s="98">
        <f t="shared" si="7"/>
        <v>0</v>
      </c>
      <c r="J27" s="98">
        <f t="shared" si="8"/>
        <v>4</v>
      </c>
      <c r="K27" s="97">
        <f t="shared" si="3"/>
        <v>0</v>
      </c>
      <c r="L27" s="96">
        <f t="shared" si="4"/>
        <v>1.5</v>
      </c>
    </row>
    <row r="28" spans="2:12" ht="14.45" customHeight="1" x14ac:dyDescent="0.15">
      <c r="B28" s="95" t="s">
        <v>165</v>
      </c>
      <c r="C28" s="94"/>
      <c r="D28" s="93">
        <v>4</v>
      </c>
      <c r="E28" s="92">
        <v>1</v>
      </c>
      <c r="F28" s="92">
        <v>0</v>
      </c>
      <c r="G28" s="92">
        <v>0</v>
      </c>
      <c r="H28" s="92">
        <f t="shared" si="6"/>
        <v>5</v>
      </c>
      <c r="I28" s="92">
        <f t="shared" si="7"/>
        <v>0</v>
      </c>
      <c r="J28" s="92">
        <f t="shared" si="8"/>
        <v>5</v>
      </c>
      <c r="K28" s="91">
        <f t="shared" si="3"/>
        <v>0</v>
      </c>
      <c r="L28" s="90">
        <f t="shared" si="4"/>
        <v>1.9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35</v>
      </c>
      <c r="E29" s="86">
        <f t="shared" si="9"/>
        <v>9</v>
      </c>
      <c r="F29" s="86">
        <f t="shared" si="9"/>
        <v>0</v>
      </c>
      <c r="G29" s="86">
        <f t="shared" si="9"/>
        <v>0</v>
      </c>
      <c r="H29" s="86">
        <f t="shared" si="9"/>
        <v>44</v>
      </c>
      <c r="I29" s="86">
        <f t="shared" si="9"/>
        <v>0</v>
      </c>
      <c r="J29" s="86">
        <f t="shared" si="9"/>
        <v>44</v>
      </c>
      <c r="K29" s="85">
        <f t="shared" si="3"/>
        <v>0</v>
      </c>
      <c r="L29" s="84">
        <f t="shared" si="4"/>
        <v>16.5</v>
      </c>
    </row>
    <row r="30" spans="2:12" ht="14.45" customHeight="1" thickTop="1" x14ac:dyDescent="0.15">
      <c r="B30" s="115" t="s">
        <v>164</v>
      </c>
      <c r="C30" s="114"/>
      <c r="D30" s="81">
        <v>15</v>
      </c>
      <c r="E30" s="80">
        <v>3</v>
      </c>
      <c r="F30" s="80">
        <v>3</v>
      </c>
      <c r="G30" s="80">
        <v>0</v>
      </c>
      <c r="H30" s="80">
        <f t="shared" ref="H30:H43" si="10">SUM(D30:E30)</f>
        <v>18</v>
      </c>
      <c r="I30" s="80">
        <f t="shared" ref="I30:I43" si="11">SUM(F30:G30)</f>
        <v>3</v>
      </c>
      <c r="J30" s="80">
        <f t="shared" ref="J30:J43" si="12">SUM(H30:I30)</f>
        <v>21</v>
      </c>
      <c r="K30" s="79">
        <f t="shared" si="3"/>
        <v>14.3</v>
      </c>
      <c r="L30" s="78">
        <f t="shared" si="4"/>
        <v>7.9</v>
      </c>
    </row>
    <row r="31" spans="2:12" ht="14.45" customHeight="1" x14ac:dyDescent="0.15">
      <c r="B31" s="113" t="s">
        <v>163</v>
      </c>
      <c r="C31" s="112"/>
      <c r="D31" s="111">
        <v>11</v>
      </c>
      <c r="E31" s="110">
        <v>6</v>
      </c>
      <c r="F31" s="110">
        <v>2</v>
      </c>
      <c r="G31" s="110">
        <v>0</v>
      </c>
      <c r="H31" s="110">
        <f t="shared" si="10"/>
        <v>17</v>
      </c>
      <c r="I31" s="110">
        <f t="shared" si="11"/>
        <v>2</v>
      </c>
      <c r="J31" s="110">
        <f t="shared" si="12"/>
        <v>19</v>
      </c>
      <c r="K31" s="109">
        <f t="shared" si="3"/>
        <v>10.5</v>
      </c>
      <c r="L31" s="108">
        <f t="shared" si="4"/>
        <v>7.1</v>
      </c>
    </row>
    <row r="32" spans="2:12" ht="14.45" customHeight="1" x14ac:dyDescent="0.15">
      <c r="B32" s="113" t="s">
        <v>162</v>
      </c>
      <c r="C32" s="112"/>
      <c r="D32" s="111">
        <v>5</v>
      </c>
      <c r="E32" s="110">
        <v>1</v>
      </c>
      <c r="F32" s="110">
        <v>1</v>
      </c>
      <c r="G32" s="110">
        <v>0</v>
      </c>
      <c r="H32" s="110">
        <f t="shared" si="10"/>
        <v>6</v>
      </c>
      <c r="I32" s="110">
        <f t="shared" si="11"/>
        <v>1</v>
      </c>
      <c r="J32" s="110">
        <f t="shared" si="12"/>
        <v>7</v>
      </c>
      <c r="K32" s="109">
        <f t="shared" si="3"/>
        <v>14.3</v>
      </c>
      <c r="L32" s="108">
        <f t="shared" si="4"/>
        <v>2.6</v>
      </c>
    </row>
    <row r="33" spans="2:12" ht="14.45" customHeight="1" x14ac:dyDescent="0.15">
      <c r="B33" s="113" t="s">
        <v>161</v>
      </c>
      <c r="C33" s="112"/>
      <c r="D33" s="111">
        <v>8</v>
      </c>
      <c r="E33" s="110">
        <v>1</v>
      </c>
      <c r="F33" s="110">
        <v>1</v>
      </c>
      <c r="G33" s="110">
        <v>0</v>
      </c>
      <c r="H33" s="110">
        <f t="shared" si="10"/>
        <v>9</v>
      </c>
      <c r="I33" s="110">
        <f t="shared" si="11"/>
        <v>1</v>
      </c>
      <c r="J33" s="110">
        <f t="shared" si="12"/>
        <v>10</v>
      </c>
      <c r="K33" s="109">
        <f t="shared" si="3"/>
        <v>10</v>
      </c>
      <c r="L33" s="108">
        <f t="shared" si="4"/>
        <v>3.8</v>
      </c>
    </row>
    <row r="34" spans="2:12" ht="14.45" customHeight="1" x14ac:dyDescent="0.15">
      <c r="B34" s="113" t="s">
        <v>160</v>
      </c>
      <c r="C34" s="112"/>
      <c r="D34" s="111">
        <v>9</v>
      </c>
      <c r="E34" s="110">
        <v>7</v>
      </c>
      <c r="F34" s="110">
        <v>2</v>
      </c>
      <c r="G34" s="110">
        <v>0</v>
      </c>
      <c r="H34" s="110">
        <f t="shared" si="10"/>
        <v>16</v>
      </c>
      <c r="I34" s="110">
        <f t="shared" si="11"/>
        <v>2</v>
      </c>
      <c r="J34" s="110">
        <f t="shared" si="12"/>
        <v>18</v>
      </c>
      <c r="K34" s="109">
        <f t="shared" si="3"/>
        <v>11.1</v>
      </c>
      <c r="L34" s="108">
        <f t="shared" si="4"/>
        <v>6.8</v>
      </c>
    </row>
    <row r="35" spans="2:12" ht="14.45" customHeight="1" x14ac:dyDescent="0.15">
      <c r="B35" s="113" t="s">
        <v>159</v>
      </c>
      <c r="C35" s="112"/>
      <c r="D35" s="111">
        <v>9</v>
      </c>
      <c r="E35" s="110">
        <v>2</v>
      </c>
      <c r="F35" s="110">
        <v>3</v>
      </c>
      <c r="G35" s="110">
        <v>0</v>
      </c>
      <c r="H35" s="110">
        <f t="shared" si="10"/>
        <v>11</v>
      </c>
      <c r="I35" s="110">
        <f t="shared" si="11"/>
        <v>3</v>
      </c>
      <c r="J35" s="110">
        <f t="shared" si="12"/>
        <v>14</v>
      </c>
      <c r="K35" s="109">
        <f t="shared" si="3"/>
        <v>21.4</v>
      </c>
      <c r="L35" s="108">
        <f t="shared" si="4"/>
        <v>5.3</v>
      </c>
    </row>
    <row r="36" spans="2:12" ht="14.45" customHeight="1" x14ac:dyDescent="0.15">
      <c r="B36" s="113" t="s">
        <v>158</v>
      </c>
      <c r="C36" s="112"/>
      <c r="D36" s="111">
        <v>11</v>
      </c>
      <c r="E36" s="110">
        <v>4</v>
      </c>
      <c r="F36" s="110">
        <v>0</v>
      </c>
      <c r="G36" s="110">
        <v>0</v>
      </c>
      <c r="H36" s="110">
        <f t="shared" si="10"/>
        <v>15</v>
      </c>
      <c r="I36" s="110">
        <f t="shared" si="11"/>
        <v>0</v>
      </c>
      <c r="J36" s="110">
        <f t="shared" si="12"/>
        <v>15</v>
      </c>
      <c r="K36" s="109">
        <f t="shared" si="3"/>
        <v>0</v>
      </c>
      <c r="L36" s="108">
        <f t="shared" si="4"/>
        <v>5.6</v>
      </c>
    </row>
    <row r="37" spans="2:12" ht="14.45" customHeight="1" x14ac:dyDescent="0.15">
      <c r="B37" s="113" t="s">
        <v>157</v>
      </c>
      <c r="C37" s="112"/>
      <c r="D37" s="111">
        <v>15</v>
      </c>
      <c r="E37" s="110">
        <v>7</v>
      </c>
      <c r="F37" s="110">
        <v>6</v>
      </c>
      <c r="G37" s="110">
        <v>0</v>
      </c>
      <c r="H37" s="110">
        <f t="shared" si="10"/>
        <v>22</v>
      </c>
      <c r="I37" s="110">
        <f t="shared" si="11"/>
        <v>6</v>
      </c>
      <c r="J37" s="110">
        <f t="shared" si="12"/>
        <v>28</v>
      </c>
      <c r="K37" s="109">
        <f t="shared" si="3"/>
        <v>21.4</v>
      </c>
      <c r="L37" s="108">
        <f t="shared" si="4"/>
        <v>10.5</v>
      </c>
    </row>
    <row r="38" spans="2:12" ht="14.45" customHeight="1" x14ac:dyDescent="0.15">
      <c r="B38" s="107" t="s">
        <v>86</v>
      </c>
      <c r="C38" s="106"/>
      <c r="D38" s="105">
        <v>1</v>
      </c>
      <c r="E38" s="104">
        <v>1</v>
      </c>
      <c r="F38" s="104">
        <v>0</v>
      </c>
      <c r="G38" s="104">
        <v>0</v>
      </c>
      <c r="H38" s="104">
        <f t="shared" si="10"/>
        <v>2</v>
      </c>
      <c r="I38" s="104">
        <f t="shared" si="11"/>
        <v>0</v>
      </c>
      <c r="J38" s="104">
        <f t="shared" si="12"/>
        <v>2</v>
      </c>
      <c r="K38" s="103">
        <f t="shared" si="3"/>
        <v>0</v>
      </c>
      <c r="L38" s="102">
        <f t="shared" si="4"/>
        <v>0.8</v>
      </c>
    </row>
    <row r="39" spans="2:12" ht="14.45" customHeight="1" x14ac:dyDescent="0.15">
      <c r="B39" s="101" t="s">
        <v>85</v>
      </c>
      <c r="C39" s="100"/>
      <c r="D39" s="99">
        <v>4</v>
      </c>
      <c r="E39" s="98">
        <v>3</v>
      </c>
      <c r="F39" s="98">
        <v>0</v>
      </c>
      <c r="G39" s="98">
        <v>0</v>
      </c>
      <c r="H39" s="98">
        <f t="shared" si="10"/>
        <v>7</v>
      </c>
      <c r="I39" s="98">
        <f t="shared" si="11"/>
        <v>0</v>
      </c>
      <c r="J39" s="98">
        <f t="shared" si="12"/>
        <v>7</v>
      </c>
      <c r="K39" s="97">
        <f t="shared" si="3"/>
        <v>0</v>
      </c>
      <c r="L39" s="96">
        <f t="shared" si="4"/>
        <v>2.6</v>
      </c>
    </row>
    <row r="40" spans="2:12" ht="14.45" customHeight="1" x14ac:dyDescent="0.15">
      <c r="B40" s="101" t="s">
        <v>84</v>
      </c>
      <c r="C40" s="100"/>
      <c r="D40" s="99">
        <v>4</v>
      </c>
      <c r="E40" s="98">
        <v>1</v>
      </c>
      <c r="F40" s="98">
        <v>0</v>
      </c>
      <c r="G40" s="98">
        <v>0</v>
      </c>
      <c r="H40" s="98">
        <f t="shared" si="10"/>
        <v>5</v>
      </c>
      <c r="I40" s="98">
        <f t="shared" si="11"/>
        <v>0</v>
      </c>
      <c r="J40" s="98">
        <f t="shared" si="12"/>
        <v>5</v>
      </c>
      <c r="K40" s="97">
        <f t="shared" si="3"/>
        <v>0</v>
      </c>
      <c r="L40" s="96">
        <f t="shared" si="4"/>
        <v>1.9</v>
      </c>
    </row>
    <row r="41" spans="2:12" ht="14.45" customHeight="1" x14ac:dyDescent="0.15">
      <c r="B41" s="101" t="s">
        <v>83</v>
      </c>
      <c r="C41" s="100"/>
      <c r="D41" s="99">
        <v>4</v>
      </c>
      <c r="E41" s="98">
        <v>0</v>
      </c>
      <c r="F41" s="98">
        <v>0</v>
      </c>
      <c r="G41" s="98">
        <v>0</v>
      </c>
      <c r="H41" s="98">
        <f t="shared" si="10"/>
        <v>4</v>
      </c>
      <c r="I41" s="98">
        <f t="shared" si="11"/>
        <v>0</v>
      </c>
      <c r="J41" s="98">
        <f t="shared" si="12"/>
        <v>4</v>
      </c>
      <c r="K41" s="97">
        <f t="shared" si="3"/>
        <v>0</v>
      </c>
      <c r="L41" s="96">
        <f t="shared" si="4"/>
        <v>1.5</v>
      </c>
    </row>
    <row r="42" spans="2:12" ht="14.45" customHeight="1" x14ac:dyDescent="0.15">
      <c r="B42" s="101" t="s">
        <v>82</v>
      </c>
      <c r="C42" s="100"/>
      <c r="D42" s="99">
        <v>3</v>
      </c>
      <c r="E42" s="98">
        <v>0</v>
      </c>
      <c r="F42" s="98">
        <v>0</v>
      </c>
      <c r="G42" s="98">
        <v>0</v>
      </c>
      <c r="H42" s="98">
        <f t="shared" si="10"/>
        <v>3</v>
      </c>
      <c r="I42" s="98">
        <f t="shared" si="11"/>
        <v>0</v>
      </c>
      <c r="J42" s="98">
        <f t="shared" si="12"/>
        <v>3</v>
      </c>
      <c r="K42" s="97">
        <f t="shared" si="3"/>
        <v>0</v>
      </c>
      <c r="L42" s="96">
        <f t="shared" si="4"/>
        <v>1.1000000000000001</v>
      </c>
    </row>
    <row r="43" spans="2:12" ht="14.45" customHeight="1" x14ac:dyDescent="0.15">
      <c r="B43" s="95" t="s">
        <v>156</v>
      </c>
      <c r="C43" s="94"/>
      <c r="D43" s="93">
        <v>3</v>
      </c>
      <c r="E43" s="92">
        <v>0</v>
      </c>
      <c r="F43" s="92">
        <v>0</v>
      </c>
      <c r="G43" s="92">
        <v>0</v>
      </c>
      <c r="H43" s="92">
        <f t="shared" si="10"/>
        <v>3</v>
      </c>
      <c r="I43" s="92">
        <f t="shared" si="11"/>
        <v>0</v>
      </c>
      <c r="J43" s="92">
        <f t="shared" si="12"/>
        <v>3</v>
      </c>
      <c r="K43" s="91">
        <f t="shared" si="3"/>
        <v>0</v>
      </c>
      <c r="L43" s="90">
        <f t="shared" si="4"/>
        <v>1.1000000000000001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19</v>
      </c>
      <c r="E44" s="86">
        <f t="shared" si="13"/>
        <v>5</v>
      </c>
      <c r="F44" s="86">
        <f t="shared" si="13"/>
        <v>0</v>
      </c>
      <c r="G44" s="86">
        <f t="shared" si="13"/>
        <v>0</v>
      </c>
      <c r="H44" s="86">
        <f t="shared" si="13"/>
        <v>24</v>
      </c>
      <c r="I44" s="86">
        <f t="shared" si="13"/>
        <v>0</v>
      </c>
      <c r="J44" s="86">
        <f t="shared" si="13"/>
        <v>24</v>
      </c>
      <c r="K44" s="85">
        <f t="shared" si="3"/>
        <v>0</v>
      </c>
      <c r="L44" s="84">
        <f t="shared" si="4"/>
        <v>9</v>
      </c>
    </row>
    <row r="45" spans="2:12" ht="14.45" customHeight="1" thickTop="1" x14ac:dyDescent="0.15">
      <c r="B45" s="107" t="s">
        <v>79</v>
      </c>
      <c r="C45" s="106"/>
      <c r="D45" s="105">
        <v>5</v>
      </c>
      <c r="E45" s="104">
        <v>2</v>
      </c>
      <c r="F45" s="104">
        <v>0</v>
      </c>
      <c r="G45" s="104">
        <v>0</v>
      </c>
      <c r="H45" s="104">
        <f t="shared" ref="H45:H50" si="14">SUM(D45:E45)</f>
        <v>7</v>
      </c>
      <c r="I45" s="104">
        <f t="shared" ref="I45:I50" si="15">SUM(F45:G45)</f>
        <v>0</v>
      </c>
      <c r="J45" s="104">
        <f t="shared" ref="J45:J50" si="16">SUM(H45:I45)</f>
        <v>7</v>
      </c>
      <c r="K45" s="103">
        <f t="shared" si="3"/>
        <v>0</v>
      </c>
      <c r="L45" s="102">
        <f t="shared" si="4"/>
        <v>2.6</v>
      </c>
    </row>
    <row r="46" spans="2:12" ht="14.45" customHeight="1" x14ac:dyDescent="0.15">
      <c r="B46" s="101" t="s">
        <v>78</v>
      </c>
      <c r="C46" s="100"/>
      <c r="D46" s="99">
        <v>2</v>
      </c>
      <c r="E46" s="98">
        <v>1</v>
      </c>
      <c r="F46" s="98">
        <v>0</v>
      </c>
      <c r="G46" s="98">
        <v>0</v>
      </c>
      <c r="H46" s="98">
        <f t="shared" si="14"/>
        <v>3</v>
      </c>
      <c r="I46" s="98">
        <f t="shared" si="15"/>
        <v>0</v>
      </c>
      <c r="J46" s="98">
        <f t="shared" si="16"/>
        <v>3</v>
      </c>
      <c r="K46" s="97">
        <f t="shared" si="3"/>
        <v>0</v>
      </c>
      <c r="L46" s="96">
        <f t="shared" si="4"/>
        <v>1.1000000000000001</v>
      </c>
    </row>
    <row r="47" spans="2:12" ht="14.45" customHeight="1" x14ac:dyDescent="0.15">
      <c r="B47" s="101" t="s">
        <v>77</v>
      </c>
      <c r="C47" s="100"/>
      <c r="D47" s="99">
        <v>3</v>
      </c>
      <c r="E47" s="98">
        <v>0</v>
      </c>
      <c r="F47" s="98">
        <v>0</v>
      </c>
      <c r="G47" s="98">
        <v>0</v>
      </c>
      <c r="H47" s="98">
        <f t="shared" si="14"/>
        <v>3</v>
      </c>
      <c r="I47" s="98">
        <f t="shared" si="15"/>
        <v>0</v>
      </c>
      <c r="J47" s="98">
        <f t="shared" si="16"/>
        <v>3</v>
      </c>
      <c r="K47" s="97">
        <f t="shared" si="3"/>
        <v>0</v>
      </c>
      <c r="L47" s="96">
        <f t="shared" si="4"/>
        <v>1.1000000000000001</v>
      </c>
    </row>
    <row r="48" spans="2:12" ht="14.45" customHeight="1" x14ac:dyDescent="0.15">
      <c r="B48" s="101" t="s">
        <v>76</v>
      </c>
      <c r="C48" s="100"/>
      <c r="D48" s="99">
        <v>3</v>
      </c>
      <c r="E48" s="98">
        <v>2</v>
      </c>
      <c r="F48" s="98">
        <v>1</v>
      </c>
      <c r="G48" s="98">
        <v>0</v>
      </c>
      <c r="H48" s="98">
        <f t="shared" si="14"/>
        <v>5</v>
      </c>
      <c r="I48" s="98">
        <f t="shared" si="15"/>
        <v>1</v>
      </c>
      <c r="J48" s="98">
        <f t="shared" si="16"/>
        <v>6</v>
      </c>
      <c r="K48" s="97">
        <f t="shared" si="3"/>
        <v>16.7</v>
      </c>
      <c r="L48" s="96">
        <f t="shared" si="4"/>
        <v>2.2999999999999998</v>
      </c>
    </row>
    <row r="49" spans="2:13" ht="14.45" customHeight="1" x14ac:dyDescent="0.15">
      <c r="B49" s="101" t="s">
        <v>75</v>
      </c>
      <c r="C49" s="100"/>
      <c r="D49" s="99">
        <v>1</v>
      </c>
      <c r="E49" s="98">
        <v>0</v>
      </c>
      <c r="F49" s="98">
        <v>0</v>
      </c>
      <c r="G49" s="98">
        <v>0</v>
      </c>
      <c r="H49" s="98">
        <f t="shared" si="14"/>
        <v>1</v>
      </c>
      <c r="I49" s="98">
        <f t="shared" si="15"/>
        <v>0</v>
      </c>
      <c r="J49" s="98">
        <f t="shared" si="16"/>
        <v>1</v>
      </c>
      <c r="K49" s="97">
        <f t="shared" si="3"/>
        <v>0</v>
      </c>
      <c r="L49" s="96">
        <f t="shared" si="4"/>
        <v>0.4</v>
      </c>
    </row>
    <row r="50" spans="2:13" ht="14.45" customHeight="1" x14ac:dyDescent="0.15">
      <c r="B50" s="95" t="s">
        <v>155</v>
      </c>
      <c r="C50" s="94"/>
      <c r="D50" s="93">
        <v>1</v>
      </c>
      <c r="E50" s="92">
        <v>2</v>
      </c>
      <c r="F50" s="92">
        <v>1</v>
      </c>
      <c r="G50" s="92">
        <v>0</v>
      </c>
      <c r="H50" s="92">
        <f t="shared" si="14"/>
        <v>3</v>
      </c>
      <c r="I50" s="92">
        <f t="shared" si="15"/>
        <v>1</v>
      </c>
      <c r="J50" s="92">
        <f t="shared" si="16"/>
        <v>4</v>
      </c>
      <c r="K50" s="91">
        <f t="shared" si="3"/>
        <v>25</v>
      </c>
      <c r="L50" s="90">
        <f t="shared" si="4"/>
        <v>1.5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15</v>
      </c>
      <c r="E51" s="86">
        <f t="shared" si="17"/>
        <v>7</v>
      </c>
      <c r="F51" s="86">
        <f t="shared" si="17"/>
        <v>2</v>
      </c>
      <c r="G51" s="86">
        <f t="shared" si="17"/>
        <v>0</v>
      </c>
      <c r="H51" s="86">
        <f t="shared" si="17"/>
        <v>22</v>
      </c>
      <c r="I51" s="86">
        <f t="shared" si="17"/>
        <v>2</v>
      </c>
      <c r="J51" s="86">
        <f t="shared" si="17"/>
        <v>24</v>
      </c>
      <c r="K51" s="85">
        <f t="shared" si="3"/>
        <v>8.3000000000000007</v>
      </c>
      <c r="L51" s="84">
        <f t="shared" si="4"/>
        <v>9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183</v>
      </c>
      <c r="E52" s="80">
        <f t="shared" si="18"/>
        <v>63</v>
      </c>
      <c r="F52" s="80">
        <f t="shared" si="18"/>
        <v>20</v>
      </c>
      <c r="G52" s="80">
        <f t="shared" si="18"/>
        <v>0</v>
      </c>
      <c r="H52" s="80">
        <f t="shared" si="18"/>
        <v>246</v>
      </c>
      <c r="I52" s="80">
        <f t="shared" si="18"/>
        <v>20</v>
      </c>
      <c r="J52" s="80">
        <f t="shared" si="18"/>
        <v>266</v>
      </c>
      <c r="K52" s="79">
        <f t="shared" si="3"/>
        <v>7.5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43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v>59</v>
      </c>
      <c r="E16" s="104">
        <v>9</v>
      </c>
      <c r="F16" s="104">
        <v>9</v>
      </c>
      <c r="G16" s="104">
        <v>1</v>
      </c>
      <c r="H16" s="104">
        <f t="shared" ref="H16:H21" si="0">SUM(D16:E16)</f>
        <v>68</v>
      </c>
      <c r="I16" s="104">
        <f t="shared" ref="I16:I21" si="1">SUM(F16:G16)</f>
        <v>10</v>
      </c>
      <c r="J16" s="104">
        <f t="shared" ref="J16:J21" si="2">SUM(H16:I16)</f>
        <v>78</v>
      </c>
      <c r="K16" s="103">
        <f t="shared" ref="K16:K52" si="3">IF(J16=0,0,ROUND(I16/J16*100,1))</f>
        <v>12.8</v>
      </c>
      <c r="L16" s="102">
        <f t="shared" ref="L16:L52" si="4">IF(J16=0,0,ROUND(J16/$J$52*100,1))</f>
        <v>2.5</v>
      </c>
    </row>
    <row r="17" spans="2:12" ht="14.45" customHeight="1" x14ac:dyDescent="0.15">
      <c r="B17" s="101" t="s">
        <v>170</v>
      </c>
      <c r="C17" s="100"/>
      <c r="D17" s="99">
        <v>31</v>
      </c>
      <c r="E17" s="98">
        <v>15</v>
      </c>
      <c r="F17" s="98">
        <v>8</v>
      </c>
      <c r="G17" s="98">
        <v>0</v>
      </c>
      <c r="H17" s="98">
        <f t="shared" si="0"/>
        <v>46</v>
      </c>
      <c r="I17" s="98">
        <f t="shared" si="1"/>
        <v>8</v>
      </c>
      <c r="J17" s="98">
        <f t="shared" si="2"/>
        <v>54</v>
      </c>
      <c r="K17" s="97">
        <f t="shared" si="3"/>
        <v>14.8</v>
      </c>
      <c r="L17" s="96">
        <f t="shared" si="4"/>
        <v>1.7</v>
      </c>
    </row>
    <row r="18" spans="2:12" ht="14.45" customHeight="1" x14ac:dyDescent="0.15">
      <c r="B18" s="101" t="s">
        <v>169</v>
      </c>
      <c r="C18" s="100"/>
      <c r="D18" s="99">
        <v>43</v>
      </c>
      <c r="E18" s="98">
        <v>9</v>
      </c>
      <c r="F18" s="98">
        <v>4</v>
      </c>
      <c r="G18" s="98">
        <v>0</v>
      </c>
      <c r="H18" s="98">
        <f t="shared" si="0"/>
        <v>52</v>
      </c>
      <c r="I18" s="98">
        <f t="shared" si="1"/>
        <v>4</v>
      </c>
      <c r="J18" s="98">
        <f t="shared" si="2"/>
        <v>56</v>
      </c>
      <c r="K18" s="97">
        <f t="shared" si="3"/>
        <v>7.1</v>
      </c>
      <c r="L18" s="96">
        <f t="shared" si="4"/>
        <v>1.8</v>
      </c>
    </row>
    <row r="19" spans="2:12" ht="14.45" customHeight="1" x14ac:dyDescent="0.15">
      <c r="B19" s="101" t="s">
        <v>168</v>
      </c>
      <c r="C19" s="100"/>
      <c r="D19" s="99">
        <v>39</v>
      </c>
      <c r="E19" s="98">
        <v>13</v>
      </c>
      <c r="F19" s="98">
        <v>4</v>
      </c>
      <c r="G19" s="98">
        <v>0</v>
      </c>
      <c r="H19" s="98">
        <f t="shared" si="0"/>
        <v>52</v>
      </c>
      <c r="I19" s="98">
        <f t="shared" si="1"/>
        <v>4</v>
      </c>
      <c r="J19" s="98">
        <f t="shared" si="2"/>
        <v>56</v>
      </c>
      <c r="K19" s="97">
        <f t="shared" si="3"/>
        <v>7.1</v>
      </c>
      <c r="L19" s="96">
        <f t="shared" si="4"/>
        <v>1.8</v>
      </c>
    </row>
    <row r="20" spans="2:12" ht="14.45" customHeight="1" x14ac:dyDescent="0.15">
      <c r="B20" s="101" t="s">
        <v>167</v>
      </c>
      <c r="C20" s="100"/>
      <c r="D20" s="99">
        <v>39</v>
      </c>
      <c r="E20" s="98">
        <v>9</v>
      </c>
      <c r="F20" s="98">
        <v>1</v>
      </c>
      <c r="G20" s="98">
        <v>0</v>
      </c>
      <c r="H20" s="98">
        <f t="shared" si="0"/>
        <v>48</v>
      </c>
      <c r="I20" s="98">
        <f t="shared" si="1"/>
        <v>1</v>
      </c>
      <c r="J20" s="98">
        <f t="shared" si="2"/>
        <v>49</v>
      </c>
      <c r="K20" s="97">
        <f t="shared" si="3"/>
        <v>2</v>
      </c>
      <c r="L20" s="96">
        <f t="shared" si="4"/>
        <v>1.6</v>
      </c>
    </row>
    <row r="21" spans="2:12" ht="14.45" customHeight="1" x14ac:dyDescent="0.15">
      <c r="B21" s="95" t="s">
        <v>166</v>
      </c>
      <c r="C21" s="94"/>
      <c r="D21" s="93">
        <v>35</v>
      </c>
      <c r="E21" s="92">
        <v>7</v>
      </c>
      <c r="F21" s="92">
        <v>2</v>
      </c>
      <c r="G21" s="92">
        <v>0</v>
      </c>
      <c r="H21" s="92">
        <f t="shared" si="0"/>
        <v>42</v>
      </c>
      <c r="I21" s="92">
        <f t="shared" si="1"/>
        <v>2</v>
      </c>
      <c r="J21" s="92">
        <f t="shared" si="2"/>
        <v>44</v>
      </c>
      <c r="K21" s="91">
        <f t="shared" si="3"/>
        <v>4.5</v>
      </c>
      <c r="L21" s="90">
        <f t="shared" si="4"/>
        <v>1.4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246</v>
      </c>
      <c r="E22" s="86">
        <f t="shared" si="5"/>
        <v>62</v>
      </c>
      <c r="F22" s="86">
        <f t="shared" si="5"/>
        <v>28</v>
      </c>
      <c r="G22" s="86">
        <f t="shared" si="5"/>
        <v>1</v>
      </c>
      <c r="H22" s="86">
        <f t="shared" si="5"/>
        <v>308</v>
      </c>
      <c r="I22" s="86">
        <f t="shared" si="5"/>
        <v>29</v>
      </c>
      <c r="J22" s="86">
        <f t="shared" si="5"/>
        <v>337</v>
      </c>
      <c r="K22" s="85">
        <f t="shared" si="3"/>
        <v>8.6</v>
      </c>
      <c r="L22" s="84">
        <f t="shared" si="4"/>
        <v>10.9</v>
      </c>
    </row>
    <row r="23" spans="2:12" ht="14.45" customHeight="1" thickTop="1" x14ac:dyDescent="0.15">
      <c r="B23" s="107" t="s">
        <v>101</v>
      </c>
      <c r="C23" s="106"/>
      <c r="D23" s="105">
        <v>45</v>
      </c>
      <c r="E23" s="104">
        <v>10</v>
      </c>
      <c r="F23" s="104">
        <v>2</v>
      </c>
      <c r="G23" s="104">
        <v>0</v>
      </c>
      <c r="H23" s="104">
        <f t="shared" ref="H23:H28" si="6">SUM(D23:E23)</f>
        <v>55</v>
      </c>
      <c r="I23" s="104">
        <f t="shared" ref="I23:I28" si="7">SUM(F23:G23)</f>
        <v>2</v>
      </c>
      <c r="J23" s="104">
        <f t="shared" ref="J23:J28" si="8">SUM(H23:I23)</f>
        <v>57</v>
      </c>
      <c r="K23" s="103">
        <f t="shared" si="3"/>
        <v>3.5</v>
      </c>
      <c r="L23" s="102">
        <f t="shared" si="4"/>
        <v>1.8</v>
      </c>
    </row>
    <row r="24" spans="2:12" ht="14.45" customHeight="1" x14ac:dyDescent="0.15">
      <c r="B24" s="101" t="s">
        <v>100</v>
      </c>
      <c r="C24" s="100"/>
      <c r="D24" s="99">
        <v>43</v>
      </c>
      <c r="E24" s="98">
        <v>9</v>
      </c>
      <c r="F24" s="98">
        <v>9</v>
      </c>
      <c r="G24" s="98">
        <v>1</v>
      </c>
      <c r="H24" s="98">
        <f t="shared" si="6"/>
        <v>52</v>
      </c>
      <c r="I24" s="98">
        <f t="shared" si="7"/>
        <v>10</v>
      </c>
      <c r="J24" s="98">
        <f t="shared" si="8"/>
        <v>62</v>
      </c>
      <c r="K24" s="97">
        <f t="shared" si="3"/>
        <v>16.100000000000001</v>
      </c>
      <c r="L24" s="96">
        <f t="shared" si="4"/>
        <v>2</v>
      </c>
    </row>
    <row r="25" spans="2:12" ht="14.45" customHeight="1" x14ac:dyDescent="0.15">
      <c r="B25" s="101" t="s">
        <v>99</v>
      </c>
      <c r="C25" s="100"/>
      <c r="D25" s="99">
        <v>35</v>
      </c>
      <c r="E25" s="98">
        <v>12</v>
      </c>
      <c r="F25" s="98">
        <v>2</v>
      </c>
      <c r="G25" s="98">
        <v>0</v>
      </c>
      <c r="H25" s="98">
        <f t="shared" si="6"/>
        <v>47</v>
      </c>
      <c r="I25" s="98">
        <f t="shared" si="7"/>
        <v>2</v>
      </c>
      <c r="J25" s="98">
        <f t="shared" si="8"/>
        <v>49</v>
      </c>
      <c r="K25" s="97">
        <f t="shared" si="3"/>
        <v>4.0999999999999996</v>
      </c>
      <c r="L25" s="96">
        <f t="shared" si="4"/>
        <v>1.6</v>
      </c>
    </row>
    <row r="26" spans="2:12" ht="14.45" customHeight="1" x14ac:dyDescent="0.15">
      <c r="B26" s="101" t="s">
        <v>98</v>
      </c>
      <c r="C26" s="100"/>
      <c r="D26" s="99">
        <v>51</v>
      </c>
      <c r="E26" s="98">
        <v>3</v>
      </c>
      <c r="F26" s="98">
        <v>6</v>
      </c>
      <c r="G26" s="98">
        <v>1</v>
      </c>
      <c r="H26" s="98">
        <f t="shared" si="6"/>
        <v>54</v>
      </c>
      <c r="I26" s="98">
        <f t="shared" si="7"/>
        <v>7</v>
      </c>
      <c r="J26" s="98">
        <f t="shared" si="8"/>
        <v>61</v>
      </c>
      <c r="K26" s="97">
        <f t="shared" si="3"/>
        <v>11.5</v>
      </c>
      <c r="L26" s="96">
        <f t="shared" si="4"/>
        <v>2</v>
      </c>
    </row>
    <row r="27" spans="2:12" ht="14.45" customHeight="1" x14ac:dyDescent="0.15">
      <c r="B27" s="101" t="s">
        <v>97</v>
      </c>
      <c r="C27" s="100"/>
      <c r="D27" s="99">
        <v>38</v>
      </c>
      <c r="E27" s="98">
        <v>18</v>
      </c>
      <c r="F27" s="98">
        <v>6</v>
      </c>
      <c r="G27" s="98">
        <v>0</v>
      </c>
      <c r="H27" s="98">
        <f t="shared" si="6"/>
        <v>56</v>
      </c>
      <c r="I27" s="98">
        <f t="shared" si="7"/>
        <v>6</v>
      </c>
      <c r="J27" s="98">
        <f t="shared" si="8"/>
        <v>62</v>
      </c>
      <c r="K27" s="97">
        <f t="shared" si="3"/>
        <v>9.6999999999999993</v>
      </c>
      <c r="L27" s="96">
        <f t="shared" si="4"/>
        <v>2</v>
      </c>
    </row>
    <row r="28" spans="2:12" ht="14.45" customHeight="1" x14ac:dyDescent="0.15">
      <c r="B28" s="95" t="s">
        <v>165</v>
      </c>
      <c r="C28" s="94"/>
      <c r="D28" s="93">
        <v>32</v>
      </c>
      <c r="E28" s="92">
        <v>3</v>
      </c>
      <c r="F28" s="92">
        <v>5</v>
      </c>
      <c r="G28" s="92">
        <v>0</v>
      </c>
      <c r="H28" s="92">
        <f t="shared" si="6"/>
        <v>35</v>
      </c>
      <c r="I28" s="92">
        <f t="shared" si="7"/>
        <v>5</v>
      </c>
      <c r="J28" s="92">
        <f t="shared" si="8"/>
        <v>40</v>
      </c>
      <c r="K28" s="91">
        <f t="shared" si="3"/>
        <v>12.5</v>
      </c>
      <c r="L28" s="90">
        <f t="shared" si="4"/>
        <v>1.3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244</v>
      </c>
      <c r="E29" s="86">
        <f t="shared" si="9"/>
        <v>55</v>
      </c>
      <c r="F29" s="86">
        <f t="shared" si="9"/>
        <v>30</v>
      </c>
      <c r="G29" s="86">
        <f t="shared" si="9"/>
        <v>2</v>
      </c>
      <c r="H29" s="86">
        <f t="shared" si="9"/>
        <v>299</v>
      </c>
      <c r="I29" s="86">
        <f t="shared" si="9"/>
        <v>32</v>
      </c>
      <c r="J29" s="86">
        <f t="shared" si="9"/>
        <v>331</v>
      </c>
      <c r="K29" s="85">
        <f t="shared" si="3"/>
        <v>9.6999999999999993</v>
      </c>
      <c r="L29" s="84">
        <f t="shared" si="4"/>
        <v>10.7</v>
      </c>
    </row>
    <row r="30" spans="2:12" ht="14.45" customHeight="1" thickTop="1" x14ac:dyDescent="0.15">
      <c r="B30" s="115" t="s">
        <v>164</v>
      </c>
      <c r="C30" s="114"/>
      <c r="D30" s="81">
        <v>148</v>
      </c>
      <c r="E30" s="80">
        <v>42</v>
      </c>
      <c r="F30" s="80">
        <v>59</v>
      </c>
      <c r="G30" s="80">
        <v>2</v>
      </c>
      <c r="H30" s="80">
        <f t="shared" ref="H30:H43" si="10">SUM(D30:E30)</f>
        <v>190</v>
      </c>
      <c r="I30" s="80">
        <f t="shared" ref="I30:I43" si="11">SUM(F30:G30)</f>
        <v>61</v>
      </c>
      <c r="J30" s="80">
        <f t="shared" ref="J30:J43" si="12">SUM(H30:I30)</f>
        <v>251</v>
      </c>
      <c r="K30" s="79">
        <f t="shared" si="3"/>
        <v>24.3</v>
      </c>
      <c r="L30" s="78">
        <f t="shared" si="4"/>
        <v>8.1</v>
      </c>
    </row>
    <row r="31" spans="2:12" ht="14.45" customHeight="1" x14ac:dyDescent="0.15">
      <c r="B31" s="113" t="s">
        <v>163</v>
      </c>
      <c r="C31" s="112"/>
      <c r="D31" s="111">
        <v>151</v>
      </c>
      <c r="E31" s="110">
        <v>45</v>
      </c>
      <c r="F31" s="110">
        <v>66</v>
      </c>
      <c r="G31" s="110">
        <v>1</v>
      </c>
      <c r="H31" s="110">
        <f t="shared" si="10"/>
        <v>196</v>
      </c>
      <c r="I31" s="110">
        <f t="shared" si="11"/>
        <v>67</v>
      </c>
      <c r="J31" s="110">
        <f t="shared" si="12"/>
        <v>263</v>
      </c>
      <c r="K31" s="109">
        <f t="shared" si="3"/>
        <v>25.5</v>
      </c>
      <c r="L31" s="108">
        <f t="shared" si="4"/>
        <v>8.5</v>
      </c>
    </row>
    <row r="32" spans="2:12" ht="14.45" customHeight="1" x14ac:dyDescent="0.15">
      <c r="B32" s="113" t="s">
        <v>162</v>
      </c>
      <c r="C32" s="112"/>
      <c r="D32" s="111">
        <v>97</v>
      </c>
      <c r="E32" s="110">
        <v>44</v>
      </c>
      <c r="F32" s="110">
        <v>43</v>
      </c>
      <c r="G32" s="110">
        <v>0</v>
      </c>
      <c r="H32" s="110">
        <f t="shared" si="10"/>
        <v>141</v>
      </c>
      <c r="I32" s="110">
        <f t="shared" si="11"/>
        <v>43</v>
      </c>
      <c r="J32" s="110">
        <f t="shared" si="12"/>
        <v>184</v>
      </c>
      <c r="K32" s="109">
        <f t="shared" si="3"/>
        <v>23.4</v>
      </c>
      <c r="L32" s="108">
        <f t="shared" si="4"/>
        <v>5.9</v>
      </c>
    </row>
    <row r="33" spans="2:12" ht="14.45" customHeight="1" x14ac:dyDescent="0.15">
      <c r="B33" s="113" t="s">
        <v>161</v>
      </c>
      <c r="C33" s="112"/>
      <c r="D33" s="111">
        <v>105</v>
      </c>
      <c r="E33" s="110">
        <v>43</v>
      </c>
      <c r="F33" s="110">
        <v>32</v>
      </c>
      <c r="G33" s="110">
        <v>0</v>
      </c>
      <c r="H33" s="110">
        <f t="shared" si="10"/>
        <v>148</v>
      </c>
      <c r="I33" s="110">
        <f t="shared" si="11"/>
        <v>32</v>
      </c>
      <c r="J33" s="110">
        <f t="shared" si="12"/>
        <v>180</v>
      </c>
      <c r="K33" s="109">
        <f t="shared" si="3"/>
        <v>17.8</v>
      </c>
      <c r="L33" s="108">
        <f t="shared" si="4"/>
        <v>5.8</v>
      </c>
    </row>
    <row r="34" spans="2:12" ht="14.45" customHeight="1" x14ac:dyDescent="0.15">
      <c r="B34" s="113" t="s">
        <v>160</v>
      </c>
      <c r="C34" s="112"/>
      <c r="D34" s="111">
        <v>108</v>
      </c>
      <c r="E34" s="110">
        <v>35</v>
      </c>
      <c r="F34" s="110">
        <v>43</v>
      </c>
      <c r="G34" s="110">
        <v>0</v>
      </c>
      <c r="H34" s="110">
        <f t="shared" si="10"/>
        <v>143</v>
      </c>
      <c r="I34" s="110">
        <f t="shared" si="11"/>
        <v>43</v>
      </c>
      <c r="J34" s="110">
        <f t="shared" si="12"/>
        <v>186</v>
      </c>
      <c r="K34" s="109">
        <f t="shared" si="3"/>
        <v>23.1</v>
      </c>
      <c r="L34" s="108">
        <f t="shared" si="4"/>
        <v>6</v>
      </c>
    </row>
    <row r="35" spans="2:12" ht="14.45" customHeight="1" x14ac:dyDescent="0.15">
      <c r="B35" s="113" t="s">
        <v>159</v>
      </c>
      <c r="C35" s="112"/>
      <c r="D35" s="111">
        <v>127</v>
      </c>
      <c r="E35" s="110">
        <v>48</v>
      </c>
      <c r="F35" s="110">
        <v>63</v>
      </c>
      <c r="G35" s="110">
        <v>1</v>
      </c>
      <c r="H35" s="110">
        <f t="shared" si="10"/>
        <v>175</v>
      </c>
      <c r="I35" s="110">
        <f t="shared" si="11"/>
        <v>64</v>
      </c>
      <c r="J35" s="110">
        <f t="shared" si="12"/>
        <v>239</v>
      </c>
      <c r="K35" s="109">
        <f t="shared" si="3"/>
        <v>26.8</v>
      </c>
      <c r="L35" s="108">
        <f t="shared" si="4"/>
        <v>7.7</v>
      </c>
    </row>
    <row r="36" spans="2:12" ht="14.45" customHeight="1" x14ac:dyDescent="0.15">
      <c r="B36" s="113" t="s">
        <v>158</v>
      </c>
      <c r="C36" s="112"/>
      <c r="D36" s="111">
        <v>156</v>
      </c>
      <c r="E36" s="110">
        <v>48</v>
      </c>
      <c r="F36" s="110">
        <v>50</v>
      </c>
      <c r="G36" s="110">
        <v>0</v>
      </c>
      <c r="H36" s="110">
        <f t="shared" si="10"/>
        <v>204</v>
      </c>
      <c r="I36" s="110">
        <f t="shared" si="11"/>
        <v>50</v>
      </c>
      <c r="J36" s="110">
        <f t="shared" si="12"/>
        <v>254</v>
      </c>
      <c r="K36" s="109">
        <f t="shared" si="3"/>
        <v>19.7</v>
      </c>
      <c r="L36" s="108">
        <f t="shared" si="4"/>
        <v>8.1999999999999993</v>
      </c>
    </row>
    <row r="37" spans="2:12" ht="14.45" customHeight="1" x14ac:dyDescent="0.15">
      <c r="B37" s="113" t="s">
        <v>157</v>
      </c>
      <c r="C37" s="112"/>
      <c r="D37" s="111">
        <v>188</v>
      </c>
      <c r="E37" s="110">
        <v>65</v>
      </c>
      <c r="F37" s="110">
        <v>64</v>
      </c>
      <c r="G37" s="110">
        <v>1</v>
      </c>
      <c r="H37" s="110">
        <f t="shared" si="10"/>
        <v>253</v>
      </c>
      <c r="I37" s="110">
        <f t="shared" si="11"/>
        <v>65</v>
      </c>
      <c r="J37" s="110">
        <f t="shared" si="12"/>
        <v>318</v>
      </c>
      <c r="K37" s="109">
        <f t="shared" si="3"/>
        <v>20.399999999999999</v>
      </c>
      <c r="L37" s="108">
        <f t="shared" si="4"/>
        <v>10.3</v>
      </c>
    </row>
    <row r="38" spans="2:12" ht="14.45" customHeight="1" x14ac:dyDescent="0.15">
      <c r="B38" s="107" t="s">
        <v>86</v>
      </c>
      <c r="C38" s="106"/>
      <c r="D38" s="105">
        <v>28</v>
      </c>
      <c r="E38" s="104">
        <v>6</v>
      </c>
      <c r="F38" s="104">
        <v>11</v>
      </c>
      <c r="G38" s="104">
        <v>0</v>
      </c>
      <c r="H38" s="104">
        <f t="shared" si="10"/>
        <v>34</v>
      </c>
      <c r="I38" s="104">
        <f t="shared" si="11"/>
        <v>11</v>
      </c>
      <c r="J38" s="104">
        <f t="shared" si="12"/>
        <v>45</v>
      </c>
      <c r="K38" s="103">
        <f t="shared" si="3"/>
        <v>24.4</v>
      </c>
      <c r="L38" s="102">
        <f t="shared" si="4"/>
        <v>1.5</v>
      </c>
    </row>
    <row r="39" spans="2:12" ht="14.45" customHeight="1" x14ac:dyDescent="0.15">
      <c r="B39" s="101" t="s">
        <v>85</v>
      </c>
      <c r="C39" s="100"/>
      <c r="D39" s="99">
        <v>37</v>
      </c>
      <c r="E39" s="98">
        <v>16</v>
      </c>
      <c r="F39" s="98">
        <v>8</v>
      </c>
      <c r="G39" s="98">
        <v>0</v>
      </c>
      <c r="H39" s="98">
        <f t="shared" si="10"/>
        <v>53</v>
      </c>
      <c r="I39" s="98">
        <f t="shared" si="11"/>
        <v>8</v>
      </c>
      <c r="J39" s="98">
        <f t="shared" si="12"/>
        <v>61</v>
      </c>
      <c r="K39" s="97">
        <f t="shared" si="3"/>
        <v>13.1</v>
      </c>
      <c r="L39" s="96">
        <f t="shared" si="4"/>
        <v>2</v>
      </c>
    </row>
    <row r="40" spans="2:12" ht="14.45" customHeight="1" x14ac:dyDescent="0.15">
      <c r="B40" s="101" t="s">
        <v>84</v>
      </c>
      <c r="C40" s="100"/>
      <c r="D40" s="99">
        <v>33</v>
      </c>
      <c r="E40" s="98">
        <v>6</v>
      </c>
      <c r="F40" s="98">
        <v>4</v>
      </c>
      <c r="G40" s="98">
        <v>0</v>
      </c>
      <c r="H40" s="98">
        <f t="shared" si="10"/>
        <v>39</v>
      </c>
      <c r="I40" s="98">
        <f t="shared" si="11"/>
        <v>4</v>
      </c>
      <c r="J40" s="98">
        <f t="shared" si="12"/>
        <v>43</v>
      </c>
      <c r="K40" s="97">
        <f t="shared" si="3"/>
        <v>9.3000000000000007</v>
      </c>
      <c r="L40" s="96">
        <f t="shared" si="4"/>
        <v>1.4</v>
      </c>
    </row>
    <row r="41" spans="2:12" ht="14.45" customHeight="1" x14ac:dyDescent="0.15">
      <c r="B41" s="101" t="s">
        <v>83</v>
      </c>
      <c r="C41" s="100"/>
      <c r="D41" s="99">
        <v>51</v>
      </c>
      <c r="E41" s="98">
        <v>9</v>
      </c>
      <c r="F41" s="98">
        <v>8</v>
      </c>
      <c r="G41" s="98">
        <v>0</v>
      </c>
      <c r="H41" s="98">
        <f t="shared" si="10"/>
        <v>60</v>
      </c>
      <c r="I41" s="98">
        <f t="shared" si="11"/>
        <v>8</v>
      </c>
      <c r="J41" s="98">
        <f t="shared" si="12"/>
        <v>68</v>
      </c>
      <c r="K41" s="97">
        <f t="shared" si="3"/>
        <v>11.8</v>
      </c>
      <c r="L41" s="96">
        <f t="shared" si="4"/>
        <v>2.2000000000000002</v>
      </c>
    </row>
    <row r="42" spans="2:12" ht="14.45" customHeight="1" x14ac:dyDescent="0.15">
      <c r="B42" s="101" t="s">
        <v>82</v>
      </c>
      <c r="C42" s="100"/>
      <c r="D42" s="99">
        <v>32</v>
      </c>
      <c r="E42" s="98">
        <v>5</v>
      </c>
      <c r="F42" s="98">
        <v>3</v>
      </c>
      <c r="G42" s="98">
        <v>0</v>
      </c>
      <c r="H42" s="98">
        <f t="shared" si="10"/>
        <v>37</v>
      </c>
      <c r="I42" s="98">
        <f t="shared" si="11"/>
        <v>3</v>
      </c>
      <c r="J42" s="98">
        <f t="shared" si="12"/>
        <v>40</v>
      </c>
      <c r="K42" s="97">
        <f t="shared" si="3"/>
        <v>7.5</v>
      </c>
      <c r="L42" s="96">
        <f t="shared" si="4"/>
        <v>1.3</v>
      </c>
    </row>
    <row r="43" spans="2:12" ht="14.45" customHeight="1" x14ac:dyDescent="0.15">
      <c r="B43" s="95" t="s">
        <v>156</v>
      </c>
      <c r="C43" s="94"/>
      <c r="D43" s="93">
        <v>35</v>
      </c>
      <c r="E43" s="92">
        <v>6</v>
      </c>
      <c r="F43" s="92">
        <v>3</v>
      </c>
      <c r="G43" s="92">
        <v>0</v>
      </c>
      <c r="H43" s="92">
        <f t="shared" si="10"/>
        <v>41</v>
      </c>
      <c r="I43" s="92">
        <f t="shared" si="11"/>
        <v>3</v>
      </c>
      <c r="J43" s="92">
        <f t="shared" si="12"/>
        <v>44</v>
      </c>
      <c r="K43" s="91">
        <f t="shared" si="3"/>
        <v>6.8</v>
      </c>
      <c r="L43" s="90">
        <f t="shared" si="4"/>
        <v>1.4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216</v>
      </c>
      <c r="E44" s="86">
        <f t="shared" si="13"/>
        <v>48</v>
      </c>
      <c r="F44" s="86">
        <f t="shared" si="13"/>
        <v>37</v>
      </c>
      <c r="G44" s="86">
        <f t="shared" si="13"/>
        <v>0</v>
      </c>
      <c r="H44" s="86">
        <f t="shared" si="13"/>
        <v>264</v>
      </c>
      <c r="I44" s="86">
        <f t="shared" si="13"/>
        <v>37</v>
      </c>
      <c r="J44" s="86">
        <f t="shared" si="13"/>
        <v>301</v>
      </c>
      <c r="K44" s="85">
        <f t="shared" si="3"/>
        <v>12.3</v>
      </c>
      <c r="L44" s="84">
        <f t="shared" si="4"/>
        <v>9.6999999999999993</v>
      </c>
    </row>
    <row r="45" spans="2:12" ht="14.45" customHeight="1" thickTop="1" x14ac:dyDescent="0.15">
      <c r="B45" s="107" t="s">
        <v>79</v>
      </c>
      <c r="C45" s="106"/>
      <c r="D45" s="105">
        <v>56</v>
      </c>
      <c r="E45" s="104">
        <v>11</v>
      </c>
      <c r="F45" s="104">
        <v>4</v>
      </c>
      <c r="G45" s="104">
        <v>0</v>
      </c>
      <c r="H45" s="104">
        <f t="shared" ref="H45:H50" si="14">SUM(D45:E45)</f>
        <v>67</v>
      </c>
      <c r="I45" s="104">
        <f t="shared" ref="I45:I50" si="15">SUM(F45:G45)</f>
        <v>4</v>
      </c>
      <c r="J45" s="104">
        <f t="shared" ref="J45:J50" si="16">SUM(H45:I45)</f>
        <v>71</v>
      </c>
      <c r="K45" s="103">
        <f t="shared" si="3"/>
        <v>5.6</v>
      </c>
      <c r="L45" s="102">
        <f t="shared" si="4"/>
        <v>2.2999999999999998</v>
      </c>
    </row>
    <row r="46" spans="2:12" ht="14.45" customHeight="1" x14ac:dyDescent="0.15">
      <c r="B46" s="101" t="s">
        <v>78</v>
      </c>
      <c r="C46" s="100"/>
      <c r="D46" s="99">
        <v>32</v>
      </c>
      <c r="E46" s="98">
        <v>3</v>
      </c>
      <c r="F46" s="98">
        <v>3</v>
      </c>
      <c r="G46" s="98">
        <v>0</v>
      </c>
      <c r="H46" s="98">
        <f t="shared" si="14"/>
        <v>35</v>
      </c>
      <c r="I46" s="98">
        <f t="shared" si="15"/>
        <v>3</v>
      </c>
      <c r="J46" s="98">
        <f t="shared" si="16"/>
        <v>38</v>
      </c>
      <c r="K46" s="97">
        <f t="shared" si="3"/>
        <v>7.9</v>
      </c>
      <c r="L46" s="96">
        <f t="shared" si="4"/>
        <v>1.2</v>
      </c>
    </row>
    <row r="47" spans="2:12" ht="14.45" customHeight="1" x14ac:dyDescent="0.15">
      <c r="B47" s="101" t="s">
        <v>77</v>
      </c>
      <c r="C47" s="100"/>
      <c r="D47" s="99">
        <v>29</v>
      </c>
      <c r="E47" s="98">
        <v>10</v>
      </c>
      <c r="F47" s="98">
        <v>3</v>
      </c>
      <c r="G47" s="98">
        <v>0</v>
      </c>
      <c r="H47" s="98">
        <f t="shared" si="14"/>
        <v>39</v>
      </c>
      <c r="I47" s="98">
        <f t="shared" si="15"/>
        <v>3</v>
      </c>
      <c r="J47" s="98">
        <f t="shared" si="16"/>
        <v>42</v>
      </c>
      <c r="K47" s="97">
        <f t="shared" si="3"/>
        <v>7.1</v>
      </c>
      <c r="L47" s="96">
        <f t="shared" si="4"/>
        <v>1.4</v>
      </c>
    </row>
    <row r="48" spans="2:12" ht="14.45" customHeight="1" x14ac:dyDescent="0.15">
      <c r="B48" s="101" t="s">
        <v>76</v>
      </c>
      <c r="C48" s="100"/>
      <c r="D48" s="99">
        <v>22</v>
      </c>
      <c r="E48" s="98">
        <v>7</v>
      </c>
      <c r="F48" s="98">
        <v>4</v>
      </c>
      <c r="G48" s="98">
        <v>0</v>
      </c>
      <c r="H48" s="98">
        <f t="shared" si="14"/>
        <v>29</v>
      </c>
      <c r="I48" s="98">
        <f t="shared" si="15"/>
        <v>4</v>
      </c>
      <c r="J48" s="98">
        <f t="shared" si="16"/>
        <v>33</v>
      </c>
      <c r="K48" s="97">
        <f t="shared" si="3"/>
        <v>12.1</v>
      </c>
      <c r="L48" s="96">
        <f t="shared" si="4"/>
        <v>1.1000000000000001</v>
      </c>
    </row>
    <row r="49" spans="2:13" ht="14.45" customHeight="1" x14ac:dyDescent="0.15">
      <c r="B49" s="101" t="s">
        <v>75</v>
      </c>
      <c r="C49" s="100"/>
      <c r="D49" s="99">
        <v>32</v>
      </c>
      <c r="E49" s="98">
        <v>5</v>
      </c>
      <c r="F49" s="98">
        <v>5</v>
      </c>
      <c r="G49" s="98">
        <v>0</v>
      </c>
      <c r="H49" s="98">
        <f t="shared" si="14"/>
        <v>37</v>
      </c>
      <c r="I49" s="98">
        <f t="shared" si="15"/>
        <v>5</v>
      </c>
      <c r="J49" s="98">
        <f t="shared" si="16"/>
        <v>42</v>
      </c>
      <c r="K49" s="97">
        <f t="shared" si="3"/>
        <v>11.9</v>
      </c>
      <c r="L49" s="96">
        <f t="shared" si="4"/>
        <v>1.4</v>
      </c>
    </row>
    <row r="50" spans="2:13" ht="14.45" customHeight="1" x14ac:dyDescent="0.15">
      <c r="B50" s="95" t="s">
        <v>155</v>
      </c>
      <c r="C50" s="94"/>
      <c r="D50" s="93">
        <v>22</v>
      </c>
      <c r="E50" s="92">
        <v>1</v>
      </c>
      <c r="F50" s="92">
        <v>6</v>
      </c>
      <c r="G50" s="92">
        <v>0</v>
      </c>
      <c r="H50" s="92">
        <f t="shared" si="14"/>
        <v>23</v>
      </c>
      <c r="I50" s="92">
        <f t="shared" si="15"/>
        <v>6</v>
      </c>
      <c r="J50" s="92">
        <f t="shared" si="16"/>
        <v>29</v>
      </c>
      <c r="K50" s="91">
        <f t="shared" si="3"/>
        <v>20.7</v>
      </c>
      <c r="L50" s="90">
        <f t="shared" si="4"/>
        <v>0.9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193</v>
      </c>
      <c r="E51" s="86">
        <f t="shared" si="17"/>
        <v>37</v>
      </c>
      <c r="F51" s="86">
        <f t="shared" si="17"/>
        <v>25</v>
      </c>
      <c r="G51" s="86">
        <f t="shared" si="17"/>
        <v>0</v>
      </c>
      <c r="H51" s="86">
        <f t="shared" si="17"/>
        <v>230</v>
      </c>
      <c r="I51" s="86">
        <f t="shared" si="17"/>
        <v>25</v>
      </c>
      <c r="J51" s="86">
        <f t="shared" si="17"/>
        <v>255</v>
      </c>
      <c r="K51" s="85">
        <f t="shared" si="3"/>
        <v>9.8000000000000007</v>
      </c>
      <c r="L51" s="84">
        <f t="shared" si="4"/>
        <v>8.1999999999999993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1979</v>
      </c>
      <c r="E52" s="80">
        <f t="shared" si="18"/>
        <v>572</v>
      </c>
      <c r="F52" s="80">
        <f t="shared" si="18"/>
        <v>540</v>
      </c>
      <c r="G52" s="80">
        <f t="shared" si="18"/>
        <v>8</v>
      </c>
      <c r="H52" s="80">
        <f t="shared" si="18"/>
        <v>2551</v>
      </c>
      <c r="I52" s="80">
        <f t="shared" si="18"/>
        <v>548</v>
      </c>
      <c r="J52" s="80">
        <f t="shared" si="18"/>
        <v>3099</v>
      </c>
      <c r="K52" s="79">
        <f t="shared" si="3"/>
        <v>17.7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36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108</v>
      </c>
      <c r="C16" s="106"/>
      <c r="D16" s="105">
        <v>16</v>
      </c>
      <c r="E16" s="104">
        <v>5</v>
      </c>
      <c r="F16" s="104">
        <v>4</v>
      </c>
      <c r="G16" s="104">
        <v>0</v>
      </c>
      <c r="H16" s="104">
        <f t="shared" ref="H16:H21" si="0">SUM(D16:E16)</f>
        <v>21</v>
      </c>
      <c r="I16" s="104">
        <f t="shared" ref="I16:I21" si="1">SUM(F16:G16)</f>
        <v>4</v>
      </c>
      <c r="J16" s="104">
        <f t="shared" ref="J16:J21" si="2">SUM(H16:I16)</f>
        <v>25</v>
      </c>
      <c r="K16" s="103">
        <f t="shared" ref="K16:K52" si="3">IF(J16=0,0,ROUND(I16/J16*100,1))</f>
        <v>16</v>
      </c>
      <c r="L16" s="102">
        <f t="shared" ref="L16:L52" si="4">IF(J16=0,0,ROUND(J16/$J$52*100,1))</f>
        <v>2.7</v>
      </c>
    </row>
    <row r="17" spans="2:12" ht="14.45" customHeight="1" x14ac:dyDescent="0.15">
      <c r="B17" s="101" t="s">
        <v>107</v>
      </c>
      <c r="C17" s="100"/>
      <c r="D17" s="99">
        <v>11</v>
      </c>
      <c r="E17" s="98">
        <v>3</v>
      </c>
      <c r="F17" s="98">
        <v>0</v>
      </c>
      <c r="G17" s="98">
        <v>1</v>
      </c>
      <c r="H17" s="98">
        <f t="shared" si="0"/>
        <v>14</v>
      </c>
      <c r="I17" s="98">
        <f t="shared" si="1"/>
        <v>1</v>
      </c>
      <c r="J17" s="98">
        <f t="shared" si="2"/>
        <v>15</v>
      </c>
      <c r="K17" s="97">
        <f t="shared" si="3"/>
        <v>6.7</v>
      </c>
      <c r="L17" s="96">
        <f t="shared" si="4"/>
        <v>1.6</v>
      </c>
    </row>
    <row r="18" spans="2:12" ht="14.45" customHeight="1" x14ac:dyDescent="0.15">
      <c r="B18" s="101" t="s">
        <v>106</v>
      </c>
      <c r="C18" s="100"/>
      <c r="D18" s="99">
        <v>12</v>
      </c>
      <c r="E18" s="98">
        <v>1</v>
      </c>
      <c r="F18" s="98">
        <v>2</v>
      </c>
      <c r="G18" s="98">
        <v>0</v>
      </c>
      <c r="H18" s="98">
        <f t="shared" si="0"/>
        <v>13</v>
      </c>
      <c r="I18" s="98">
        <f t="shared" si="1"/>
        <v>2</v>
      </c>
      <c r="J18" s="98">
        <f t="shared" si="2"/>
        <v>15</v>
      </c>
      <c r="K18" s="97">
        <f t="shared" si="3"/>
        <v>13.3</v>
      </c>
      <c r="L18" s="96">
        <f t="shared" si="4"/>
        <v>1.6</v>
      </c>
    </row>
    <row r="19" spans="2:12" ht="14.45" customHeight="1" x14ac:dyDescent="0.15">
      <c r="B19" s="101" t="s">
        <v>105</v>
      </c>
      <c r="C19" s="100"/>
      <c r="D19" s="99">
        <v>10</v>
      </c>
      <c r="E19" s="98">
        <v>3</v>
      </c>
      <c r="F19" s="98">
        <v>3</v>
      </c>
      <c r="G19" s="98">
        <v>0</v>
      </c>
      <c r="H19" s="98">
        <f t="shared" si="0"/>
        <v>13</v>
      </c>
      <c r="I19" s="98">
        <f t="shared" si="1"/>
        <v>3</v>
      </c>
      <c r="J19" s="98">
        <f t="shared" si="2"/>
        <v>16</v>
      </c>
      <c r="K19" s="97">
        <f t="shared" si="3"/>
        <v>18.8</v>
      </c>
      <c r="L19" s="96">
        <f t="shared" si="4"/>
        <v>1.7</v>
      </c>
    </row>
    <row r="20" spans="2:12" ht="14.45" customHeight="1" x14ac:dyDescent="0.15">
      <c r="B20" s="101" t="s">
        <v>104</v>
      </c>
      <c r="C20" s="100"/>
      <c r="D20" s="99">
        <v>9</v>
      </c>
      <c r="E20" s="98">
        <v>6</v>
      </c>
      <c r="F20" s="98">
        <v>1</v>
      </c>
      <c r="G20" s="98">
        <v>0</v>
      </c>
      <c r="H20" s="98">
        <f t="shared" si="0"/>
        <v>15</v>
      </c>
      <c r="I20" s="98">
        <f t="shared" si="1"/>
        <v>1</v>
      </c>
      <c r="J20" s="98">
        <f t="shared" si="2"/>
        <v>16</v>
      </c>
      <c r="K20" s="97">
        <f t="shared" si="3"/>
        <v>6.3</v>
      </c>
      <c r="L20" s="96">
        <f t="shared" si="4"/>
        <v>1.7</v>
      </c>
    </row>
    <row r="21" spans="2:12" ht="14.45" customHeight="1" x14ac:dyDescent="0.15">
      <c r="B21" s="95" t="s">
        <v>103</v>
      </c>
      <c r="C21" s="94"/>
      <c r="D21" s="93">
        <v>13</v>
      </c>
      <c r="E21" s="92">
        <v>2</v>
      </c>
      <c r="F21" s="92">
        <v>2</v>
      </c>
      <c r="G21" s="92">
        <v>0</v>
      </c>
      <c r="H21" s="92">
        <f t="shared" si="0"/>
        <v>15</v>
      </c>
      <c r="I21" s="92">
        <f t="shared" si="1"/>
        <v>2</v>
      </c>
      <c r="J21" s="92">
        <f t="shared" si="2"/>
        <v>17</v>
      </c>
      <c r="K21" s="91">
        <f t="shared" si="3"/>
        <v>11.8</v>
      </c>
      <c r="L21" s="90">
        <f t="shared" si="4"/>
        <v>1.8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71</v>
      </c>
      <c r="E22" s="86">
        <f t="shared" si="5"/>
        <v>20</v>
      </c>
      <c r="F22" s="86">
        <f t="shared" si="5"/>
        <v>12</v>
      </c>
      <c r="G22" s="86">
        <f t="shared" si="5"/>
        <v>1</v>
      </c>
      <c r="H22" s="86">
        <f t="shared" si="5"/>
        <v>91</v>
      </c>
      <c r="I22" s="86">
        <f t="shared" si="5"/>
        <v>13</v>
      </c>
      <c r="J22" s="86">
        <f t="shared" si="5"/>
        <v>104</v>
      </c>
      <c r="K22" s="85">
        <f t="shared" si="3"/>
        <v>12.5</v>
      </c>
      <c r="L22" s="84">
        <f t="shared" si="4"/>
        <v>11.3</v>
      </c>
    </row>
    <row r="23" spans="2:12" ht="14.45" customHeight="1" thickTop="1" x14ac:dyDescent="0.15">
      <c r="B23" s="107" t="s">
        <v>101</v>
      </c>
      <c r="C23" s="106"/>
      <c r="D23" s="105">
        <v>11</v>
      </c>
      <c r="E23" s="104">
        <v>6</v>
      </c>
      <c r="F23" s="104">
        <v>1</v>
      </c>
      <c r="G23" s="104">
        <v>0</v>
      </c>
      <c r="H23" s="104">
        <f t="shared" ref="H23:H28" si="6">SUM(D23:E23)</f>
        <v>17</v>
      </c>
      <c r="I23" s="104">
        <f t="shared" ref="I23:I28" si="7">SUM(F23:G23)</f>
        <v>1</v>
      </c>
      <c r="J23" s="104">
        <f t="shared" ref="J23:J28" si="8">SUM(H23:I23)</f>
        <v>18</v>
      </c>
      <c r="K23" s="103">
        <f t="shared" si="3"/>
        <v>5.6</v>
      </c>
      <c r="L23" s="102">
        <f t="shared" si="4"/>
        <v>2</v>
      </c>
    </row>
    <row r="24" spans="2:12" ht="14.45" customHeight="1" x14ac:dyDescent="0.15">
      <c r="B24" s="101" t="s">
        <v>100</v>
      </c>
      <c r="C24" s="100"/>
      <c r="D24" s="99">
        <v>12</v>
      </c>
      <c r="E24" s="98">
        <v>1</v>
      </c>
      <c r="F24" s="98">
        <v>0</v>
      </c>
      <c r="G24" s="98">
        <v>0</v>
      </c>
      <c r="H24" s="98">
        <f t="shared" si="6"/>
        <v>13</v>
      </c>
      <c r="I24" s="98">
        <f t="shared" si="7"/>
        <v>0</v>
      </c>
      <c r="J24" s="98">
        <f t="shared" si="8"/>
        <v>13</v>
      </c>
      <c r="K24" s="97">
        <f t="shared" si="3"/>
        <v>0</v>
      </c>
      <c r="L24" s="96">
        <f t="shared" si="4"/>
        <v>1.4</v>
      </c>
    </row>
    <row r="25" spans="2:12" ht="14.45" customHeight="1" x14ac:dyDescent="0.15">
      <c r="B25" s="101" t="s">
        <v>99</v>
      </c>
      <c r="C25" s="100"/>
      <c r="D25" s="99">
        <v>14</v>
      </c>
      <c r="E25" s="98">
        <v>3</v>
      </c>
      <c r="F25" s="98">
        <v>0</v>
      </c>
      <c r="G25" s="98">
        <v>0</v>
      </c>
      <c r="H25" s="98">
        <f t="shared" si="6"/>
        <v>17</v>
      </c>
      <c r="I25" s="98">
        <f t="shared" si="7"/>
        <v>0</v>
      </c>
      <c r="J25" s="98">
        <f t="shared" si="8"/>
        <v>17</v>
      </c>
      <c r="K25" s="97">
        <f t="shared" si="3"/>
        <v>0</v>
      </c>
      <c r="L25" s="96">
        <f t="shared" si="4"/>
        <v>1.8</v>
      </c>
    </row>
    <row r="26" spans="2:12" ht="14.45" customHeight="1" x14ac:dyDescent="0.15">
      <c r="B26" s="101" t="s">
        <v>98</v>
      </c>
      <c r="C26" s="100"/>
      <c r="D26" s="99">
        <v>10</v>
      </c>
      <c r="E26" s="98">
        <v>7</v>
      </c>
      <c r="F26" s="98">
        <v>3</v>
      </c>
      <c r="G26" s="98">
        <v>0</v>
      </c>
      <c r="H26" s="98">
        <f t="shared" si="6"/>
        <v>17</v>
      </c>
      <c r="I26" s="98">
        <f t="shared" si="7"/>
        <v>3</v>
      </c>
      <c r="J26" s="98">
        <f t="shared" si="8"/>
        <v>20</v>
      </c>
      <c r="K26" s="97">
        <f t="shared" si="3"/>
        <v>15</v>
      </c>
      <c r="L26" s="96">
        <f t="shared" si="4"/>
        <v>2.2000000000000002</v>
      </c>
    </row>
    <row r="27" spans="2:12" ht="14.45" customHeight="1" x14ac:dyDescent="0.15">
      <c r="B27" s="101" t="s">
        <v>97</v>
      </c>
      <c r="C27" s="100"/>
      <c r="D27" s="99">
        <v>9</v>
      </c>
      <c r="E27" s="98">
        <v>2</v>
      </c>
      <c r="F27" s="98">
        <v>3</v>
      </c>
      <c r="G27" s="98">
        <v>0</v>
      </c>
      <c r="H27" s="98">
        <f t="shared" si="6"/>
        <v>11</v>
      </c>
      <c r="I27" s="98">
        <f t="shared" si="7"/>
        <v>3</v>
      </c>
      <c r="J27" s="98">
        <f t="shared" si="8"/>
        <v>14</v>
      </c>
      <c r="K27" s="97">
        <f t="shared" si="3"/>
        <v>21.4</v>
      </c>
      <c r="L27" s="96">
        <f t="shared" si="4"/>
        <v>1.5</v>
      </c>
    </row>
    <row r="28" spans="2:12" ht="14.45" customHeight="1" x14ac:dyDescent="0.15">
      <c r="B28" s="95" t="s">
        <v>96</v>
      </c>
      <c r="C28" s="94"/>
      <c r="D28" s="93">
        <v>8</v>
      </c>
      <c r="E28" s="92">
        <v>3</v>
      </c>
      <c r="F28" s="92">
        <v>0</v>
      </c>
      <c r="G28" s="92">
        <v>0</v>
      </c>
      <c r="H28" s="92">
        <f t="shared" si="6"/>
        <v>11</v>
      </c>
      <c r="I28" s="92">
        <f t="shared" si="7"/>
        <v>0</v>
      </c>
      <c r="J28" s="92">
        <f t="shared" si="8"/>
        <v>11</v>
      </c>
      <c r="K28" s="91">
        <f t="shared" si="3"/>
        <v>0</v>
      </c>
      <c r="L28" s="90">
        <f t="shared" si="4"/>
        <v>1.2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64</v>
      </c>
      <c r="E29" s="86">
        <f t="shared" si="9"/>
        <v>22</v>
      </c>
      <c r="F29" s="86">
        <f t="shared" si="9"/>
        <v>7</v>
      </c>
      <c r="G29" s="86">
        <f t="shared" si="9"/>
        <v>0</v>
      </c>
      <c r="H29" s="86">
        <f t="shared" si="9"/>
        <v>86</v>
      </c>
      <c r="I29" s="86">
        <f t="shared" si="9"/>
        <v>7</v>
      </c>
      <c r="J29" s="86">
        <f t="shared" si="9"/>
        <v>93</v>
      </c>
      <c r="K29" s="85">
        <f t="shared" si="3"/>
        <v>7.5</v>
      </c>
      <c r="L29" s="84">
        <f t="shared" si="4"/>
        <v>10.1</v>
      </c>
    </row>
    <row r="30" spans="2:12" ht="14.45" customHeight="1" thickTop="1" x14ac:dyDescent="0.15">
      <c r="B30" s="115" t="s">
        <v>94</v>
      </c>
      <c r="C30" s="114"/>
      <c r="D30" s="81">
        <v>50</v>
      </c>
      <c r="E30" s="80">
        <v>15</v>
      </c>
      <c r="F30" s="80">
        <v>21</v>
      </c>
      <c r="G30" s="80">
        <v>0</v>
      </c>
      <c r="H30" s="80">
        <f t="shared" ref="H30:H43" si="10">SUM(D30:E30)</f>
        <v>65</v>
      </c>
      <c r="I30" s="80">
        <f t="shared" ref="I30:I43" si="11">SUM(F30:G30)</f>
        <v>21</v>
      </c>
      <c r="J30" s="80">
        <f t="shared" ref="J30:J43" si="12">SUM(H30:I30)</f>
        <v>86</v>
      </c>
      <c r="K30" s="79">
        <f t="shared" si="3"/>
        <v>24.4</v>
      </c>
      <c r="L30" s="78">
        <f t="shared" si="4"/>
        <v>9.3000000000000007</v>
      </c>
    </row>
    <row r="31" spans="2:12" ht="14.45" customHeight="1" x14ac:dyDescent="0.15">
      <c r="B31" s="113" t="s">
        <v>93</v>
      </c>
      <c r="C31" s="112"/>
      <c r="D31" s="111">
        <v>32</v>
      </c>
      <c r="E31" s="110">
        <v>6</v>
      </c>
      <c r="F31" s="110">
        <v>14</v>
      </c>
      <c r="G31" s="110">
        <v>0</v>
      </c>
      <c r="H31" s="110">
        <f t="shared" si="10"/>
        <v>38</v>
      </c>
      <c r="I31" s="110">
        <f t="shared" si="11"/>
        <v>14</v>
      </c>
      <c r="J31" s="110">
        <f t="shared" si="12"/>
        <v>52</v>
      </c>
      <c r="K31" s="109">
        <f t="shared" si="3"/>
        <v>26.9</v>
      </c>
      <c r="L31" s="108">
        <f t="shared" si="4"/>
        <v>5.6</v>
      </c>
    </row>
    <row r="32" spans="2:12" ht="14.45" customHeight="1" x14ac:dyDescent="0.15">
      <c r="B32" s="113" t="s">
        <v>92</v>
      </c>
      <c r="C32" s="112"/>
      <c r="D32" s="111">
        <v>50</v>
      </c>
      <c r="E32" s="110">
        <v>9</v>
      </c>
      <c r="F32" s="110">
        <v>12</v>
      </c>
      <c r="G32" s="110">
        <v>0</v>
      </c>
      <c r="H32" s="110">
        <f t="shared" si="10"/>
        <v>59</v>
      </c>
      <c r="I32" s="110">
        <f t="shared" si="11"/>
        <v>12</v>
      </c>
      <c r="J32" s="110">
        <f t="shared" si="12"/>
        <v>71</v>
      </c>
      <c r="K32" s="109">
        <f t="shared" si="3"/>
        <v>16.899999999999999</v>
      </c>
      <c r="L32" s="108">
        <f t="shared" si="4"/>
        <v>7.7</v>
      </c>
    </row>
    <row r="33" spans="2:12" ht="14.45" customHeight="1" x14ac:dyDescent="0.15">
      <c r="B33" s="113" t="s">
        <v>91</v>
      </c>
      <c r="C33" s="112"/>
      <c r="D33" s="111">
        <v>45</v>
      </c>
      <c r="E33" s="110">
        <v>7</v>
      </c>
      <c r="F33" s="110">
        <v>10</v>
      </c>
      <c r="G33" s="110">
        <v>0</v>
      </c>
      <c r="H33" s="110">
        <f t="shared" si="10"/>
        <v>52</v>
      </c>
      <c r="I33" s="110">
        <f t="shared" si="11"/>
        <v>10</v>
      </c>
      <c r="J33" s="110">
        <f t="shared" si="12"/>
        <v>62</v>
      </c>
      <c r="K33" s="109">
        <f t="shared" si="3"/>
        <v>16.100000000000001</v>
      </c>
      <c r="L33" s="108">
        <f t="shared" si="4"/>
        <v>6.7</v>
      </c>
    </row>
    <row r="34" spans="2:12" ht="14.45" customHeight="1" x14ac:dyDescent="0.15">
      <c r="B34" s="113" t="s">
        <v>90</v>
      </c>
      <c r="C34" s="112"/>
      <c r="D34" s="111">
        <v>42</v>
      </c>
      <c r="E34" s="110">
        <v>7</v>
      </c>
      <c r="F34" s="110">
        <v>7</v>
      </c>
      <c r="G34" s="110">
        <v>0</v>
      </c>
      <c r="H34" s="110">
        <f t="shared" si="10"/>
        <v>49</v>
      </c>
      <c r="I34" s="110">
        <f t="shared" si="11"/>
        <v>7</v>
      </c>
      <c r="J34" s="110">
        <f t="shared" si="12"/>
        <v>56</v>
      </c>
      <c r="K34" s="109">
        <f t="shared" si="3"/>
        <v>12.5</v>
      </c>
      <c r="L34" s="108">
        <f t="shared" si="4"/>
        <v>6.1</v>
      </c>
    </row>
    <row r="35" spans="2:12" ht="14.45" customHeight="1" x14ac:dyDescent="0.15">
      <c r="B35" s="113" t="s">
        <v>89</v>
      </c>
      <c r="C35" s="112"/>
      <c r="D35" s="111">
        <v>45</v>
      </c>
      <c r="E35" s="110">
        <v>16</v>
      </c>
      <c r="F35" s="110">
        <v>9</v>
      </c>
      <c r="G35" s="110">
        <v>0</v>
      </c>
      <c r="H35" s="110">
        <f t="shared" si="10"/>
        <v>61</v>
      </c>
      <c r="I35" s="110">
        <f t="shared" si="11"/>
        <v>9</v>
      </c>
      <c r="J35" s="110">
        <f t="shared" si="12"/>
        <v>70</v>
      </c>
      <c r="K35" s="109">
        <f t="shared" si="3"/>
        <v>12.9</v>
      </c>
      <c r="L35" s="108">
        <f t="shared" si="4"/>
        <v>7.6</v>
      </c>
    </row>
    <row r="36" spans="2:12" ht="14.45" customHeight="1" x14ac:dyDescent="0.15">
      <c r="B36" s="113" t="s">
        <v>88</v>
      </c>
      <c r="C36" s="112"/>
      <c r="D36" s="111">
        <v>56</v>
      </c>
      <c r="E36" s="110">
        <v>17</v>
      </c>
      <c r="F36" s="110">
        <v>12</v>
      </c>
      <c r="G36" s="110">
        <v>0</v>
      </c>
      <c r="H36" s="110">
        <f t="shared" si="10"/>
        <v>73</v>
      </c>
      <c r="I36" s="110">
        <f t="shared" si="11"/>
        <v>12</v>
      </c>
      <c r="J36" s="110">
        <f t="shared" si="12"/>
        <v>85</v>
      </c>
      <c r="K36" s="109">
        <f t="shared" si="3"/>
        <v>14.1</v>
      </c>
      <c r="L36" s="108">
        <f t="shared" si="4"/>
        <v>9.1999999999999993</v>
      </c>
    </row>
    <row r="37" spans="2:12" ht="14.45" customHeight="1" x14ac:dyDescent="0.15">
      <c r="B37" s="113" t="s">
        <v>87</v>
      </c>
      <c r="C37" s="112"/>
      <c r="D37" s="111">
        <v>64</v>
      </c>
      <c r="E37" s="110">
        <v>23</v>
      </c>
      <c r="F37" s="110">
        <v>12</v>
      </c>
      <c r="G37" s="110">
        <v>0</v>
      </c>
      <c r="H37" s="110">
        <f t="shared" si="10"/>
        <v>87</v>
      </c>
      <c r="I37" s="110">
        <f t="shared" si="11"/>
        <v>12</v>
      </c>
      <c r="J37" s="110">
        <f t="shared" si="12"/>
        <v>99</v>
      </c>
      <c r="K37" s="109">
        <f t="shared" si="3"/>
        <v>12.1</v>
      </c>
      <c r="L37" s="108">
        <f t="shared" si="4"/>
        <v>10.7</v>
      </c>
    </row>
    <row r="38" spans="2:12" ht="14.45" customHeight="1" x14ac:dyDescent="0.15">
      <c r="B38" s="107" t="s">
        <v>86</v>
      </c>
      <c r="C38" s="106"/>
      <c r="D38" s="105">
        <v>8</v>
      </c>
      <c r="E38" s="104">
        <v>3</v>
      </c>
      <c r="F38" s="104">
        <v>1</v>
      </c>
      <c r="G38" s="104">
        <v>0</v>
      </c>
      <c r="H38" s="104">
        <f t="shared" si="10"/>
        <v>11</v>
      </c>
      <c r="I38" s="104">
        <f t="shared" si="11"/>
        <v>1</v>
      </c>
      <c r="J38" s="104">
        <f t="shared" si="12"/>
        <v>12</v>
      </c>
      <c r="K38" s="103">
        <f t="shared" si="3"/>
        <v>8.3000000000000007</v>
      </c>
      <c r="L38" s="102">
        <f t="shared" si="4"/>
        <v>1.3</v>
      </c>
    </row>
    <row r="39" spans="2:12" ht="14.45" customHeight="1" x14ac:dyDescent="0.15">
      <c r="B39" s="101" t="s">
        <v>85</v>
      </c>
      <c r="C39" s="100"/>
      <c r="D39" s="99">
        <v>13</v>
      </c>
      <c r="E39" s="98">
        <v>1</v>
      </c>
      <c r="F39" s="98">
        <v>2</v>
      </c>
      <c r="G39" s="98">
        <v>0</v>
      </c>
      <c r="H39" s="98">
        <f t="shared" si="10"/>
        <v>14</v>
      </c>
      <c r="I39" s="98">
        <f t="shared" si="11"/>
        <v>2</v>
      </c>
      <c r="J39" s="98">
        <f t="shared" si="12"/>
        <v>16</v>
      </c>
      <c r="K39" s="97">
        <f t="shared" si="3"/>
        <v>12.5</v>
      </c>
      <c r="L39" s="96">
        <f t="shared" si="4"/>
        <v>1.7</v>
      </c>
    </row>
    <row r="40" spans="2:12" ht="14.45" customHeight="1" x14ac:dyDescent="0.15">
      <c r="B40" s="101" t="s">
        <v>84</v>
      </c>
      <c r="C40" s="100"/>
      <c r="D40" s="99">
        <v>4</v>
      </c>
      <c r="E40" s="98">
        <v>3</v>
      </c>
      <c r="F40" s="98">
        <v>0</v>
      </c>
      <c r="G40" s="98">
        <v>0</v>
      </c>
      <c r="H40" s="98">
        <f t="shared" si="10"/>
        <v>7</v>
      </c>
      <c r="I40" s="98">
        <f t="shared" si="11"/>
        <v>0</v>
      </c>
      <c r="J40" s="98">
        <f t="shared" si="12"/>
        <v>7</v>
      </c>
      <c r="K40" s="97">
        <f t="shared" si="3"/>
        <v>0</v>
      </c>
      <c r="L40" s="96">
        <f t="shared" si="4"/>
        <v>0.8</v>
      </c>
    </row>
    <row r="41" spans="2:12" ht="14.45" customHeight="1" x14ac:dyDescent="0.15">
      <c r="B41" s="101" t="s">
        <v>83</v>
      </c>
      <c r="C41" s="100"/>
      <c r="D41" s="99">
        <v>14</v>
      </c>
      <c r="E41" s="98">
        <v>4</v>
      </c>
      <c r="F41" s="98">
        <v>0</v>
      </c>
      <c r="G41" s="98">
        <v>0</v>
      </c>
      <c r="H41" s="98">
        <f t="shared" si="10"/>
        <v>18</v>
      </c>
      <c r="I41" s="98">
        <f t="shared" si="11"/>
        <v>0</v>
      </c>
      <c r="J41" s="98">
        <f t="shared" si="12"/>
        <v>18</v>
      </c>
      <c r="K41" s="97">
        <f t="shared" si="3"/>
        <v>0</v>
      </c>
      <c r="L41" s="96">
        <f t="shared" si="4"/>
        <v>2</v>
      </c>
    </row>
    <row r="42" spans="2:12" ht="14.45" customHeight="1" x14ac:dyDescent="0.15">
      <c r="B42" s="101" t="s">
        <v>82</v>
      </c>
      <c r="C42" s="100"/>
      <c r="D42" s="99">
        <v>4</v>
      </c>
      <c r="E42" s="98">
        <v>2</v>
      </c>
      <c r="F42" s="98">
        <v>2</v>
      </c>
      <c r="G42" s="98">
        <v>0</v>
      </c>
      <c r="H42" s="98">
        <f t="shared" si="10"/>
        <v>6</v>
      </c>
      <c r="I42" s="98">
        <f t="shared" si="11"/>
        <v>2</v>
      </c>
      <c r="J42" s="98">
        <f t="shared" si="12"/>
        <v>8</v>
      </c>
      <c r="K42" s="97">
        <f t="shared" si="3"/>
        <v>25</v>
      </c>
      <c r="L42" s="96">
        <f t="shared" si="4"/>
        <v>0.9</v>
      </c>
    </row>
    <row r="43" spans="2:12" ht="14.45" customHeight="1" x14ac:dyDescent="0.15">
      <c r="B43" s="95" t="s">
        <v>81</v>
      </c>
      <c r="C43" s="94"/>
      <c r="D43" s="93">
        <v>8</v>
      </c>
      <c r="E43" s="92">
        <v>0</v>
      </c>
      <c r="F43" s="92">
        <v>0</v>
      </c>
      <c r="G43" s="92">
        <v>0</v>
      </c>
      <c r="H43" s="92">
        <f t="shared" si="10"/>
        <v>8</v>
      </c>
      <c r="I43" s="92">
        <f t="shared" si="11"/>
        <v>0</v>
      </c>
      <c r="J43" s="92">
        <f t="shared" si="12"/>
        <v>8</v>
      </c>
      <c r="K43" s="91">
        <f t="shared" si="3"/>
        <v>0</v>
      </c>
      <c r="L43" s="90">
        <f t="shared" si="4"/>
        <v>0.9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51</v>
      </c>
      <c r="E44" s="86">
        <f t="shared" si="13"/>
        <v>13</v>
      </c>
      <c r="F44" s="86">
        <f t="shared" si="13"/>
        <v>5</v>
      </c>
      <c r="G44" s="86">
        <f t="shared" si="13"/>
        <v>0</v>
      </c>
      <c r="H44" s="86">
        <f t="shared" si="13"/>
        <v>64</v>
      </c>
      <c r="I44" s="86">
        <f t="shared" si="13"/>
        <v>5</v>
      </c>
      <c r="J44" s="86">
        <f t="shared" si="13"/>
        <v>69</v>
      </c>
      <c r="K44" s="85">
        <f t="shared" si="3"/>
        <v>7.2</v>
      </c>
      <c r="L44" s="84">
        <f t="shared" si="4"/>
        <v>7.5</v>
      </c>
    </row>
    <row r="45" spans="2:12" ht="14.45" customHeight="1" thickTop="1" x14ac:dyDescent="0.15">
      <c r="B45" s="107" t="s">
        <v>79</v>
      </c>
      <c r="C45" s="106"/>
      <c r="D45" s="105">
        <v>19</v>
      </c>
      <c r="E45" s="104">
        <v>1</v>
      </c>
      <c r="F45" s="104">
        <v>0</v>
      </c>
      <c r="G45" s="104">
        <v>0</v>
      </c>
      <c r="H45" s="104">
        <f t="shared" ref="H45:H50" si="14">SUM(D45:E45)</f>
        <v>20</v>
      </c>
      <c r="I45" s="104">
        <f t="shared" ref="I45:I50" si="15">SUM(F45:G45)</f>
        <v>0</v>
      </c>
      <c r="J45" s="104">
        <f t="shared" ref="J45:J50" si="16">SUM(H45:I45)</f>
        <v>20</v>
      </c>
      <c r="K45" s="103">
        <f t="shared" si="3"/>
        <v>0</v>
      </c>
      <c r="L45" s="102">
        <f t="shared" si="4"/>
        <v>2.2000000000000002</v>
      </c>
    </row>
    <row r="46" spans="2:12" ht="14.45" customHeight="1" x14ac:dyDescent="0.15">
      <c r="B46" s="101" t="s">
        <v>78</v>
      </c>
      <c r="C46" s="100"/>
      <c r="D46" s="99">
        <v>8</v>
      </c>
      <c r="E46" s="98">
        <v>2</v>
      </c>
      <c r="F46" s="98">
        <v>1</v>
      </c>
      <c r="G46" s="98">
        <v>0</v>
      </c>
      <c r="H46" s="98">
        <f t="shared" si="14"/>
        <v>10</v>
      </c>
      <c r="I46" s="98">
        <f t="shared" si="15"/>
        <v>1</v>
      </c>
      <c r="J46" s="98">
        <f t="shared" si="16"/>
        <v>11</v>
      </c>
      <c r="K46" s="97">
        <f t="shared" si="3"/>
        <v>9.1</v>
      </c>
      <c r="L46" s="96">
        <f t="shared" si="4"/>
        <v>1.2</v>
      </c>
    </row>
    <row r="47" spans="2:12" ht="14.45" customHeight="1" x14ac:dyDescent="0.15">
      <c r="B47" s="101" t="s">
        <v>77</v>
      </c>
      <c r="C47" s="100"/>
      <c r="D47" s="99">
        <v>12</v>
      </c>
      <c r="E47" s="98">
        <v>0</v>
      </c>
      <c r="F47" s="98">
        <v>0</v>
      </c>
      <c r="G47" s="98">
        <v>0</v>
      </c>
      <c r="H47" s="98">
        <f t="shared" si="14"/>
        <v>12</v>
      </c>
      <c r="I47" s="98">
        <f t="shared" si="15"/>
        <v>0</v>
      </c>
      <c r="J47" s="98">
        <f t="shared" si="16"/>
        <v>12</v>
      </c>
      <c r="K47" s="97">
        <f t="shared" si="3"/>
        <v>0</v>
      </c>
      <c r="L47" s="96">
        <f t="shared" si="4"/>
        <v>1.3</v>
      </c>
    </row>
    <row r="48" spans="2:12" ht="14.45" customHeight="1" x14ac:dyDescent="0.15">
      <c r="B48" s="101" t="s">
        <v>76</v>
      </c>
      <c r="C48" s="100"/>
      <c r="D48" s="99">
        <v>15</v>
      </c>
      <c r="E48" s="98">
        <v>0</v>
      </c>
      <c r="F48" s="98">
        <v>0</v>
      </c>
      <c r="G48" s="98">
        <v>0</v>
      </c>
      <c r="H48" s="98">
        <f t="shared" si="14"/>
        <v>15</v>
      </c>
      <c r="I48" s="98">
        <f t="shared" si="15"/>
        <v>0</v>
      </c>
      <c r="J48" s="98">
        <f t="shared" si="16"/>
        <v>15</v>
      </c>
      <c r="K48" s="97">
        <f t="shared" si="3"/>
        <v>0</v>
      </c>
      <c r="L48" s="96">
        <f t="shared" si="4"/>
        <v>1.6</v>
      </c>
    </row>
    <row r="49" spans="2:13" ht="14.45" customHeight="1" x14ac:dyDescent="0.15">
      <c r="B49" s="101" t="s">
        <v>75</v>
      </c>
      <c r="C49" s="100"/>
      <c r="D49" s="99">
        <v>4</v>
      </c>
      <c r="E49" s="98">
        <v>3</v>
      </c>
      <c r="F49" s="98">
        <v>1</v>
      </c>
      <c r="G49" s="98">
        <v>0</v>
      </c>
      <c r="H49" s="98">
        <f t="shared" si="14"/>
        <v>7</v>
      </c>
      <c r="I49" s="98">
        <f t="shared" si="15"/>
        <v>1</v>
      </c>
      <c r="J49" s="98">
        <f t="shared" si="16"/>
        <v>8</v>
      </c>
      <c r="K49" s="97">
        <f t="shared" si="3"/>
        <v>12.5</v>
      </c>
      <c r="L49" s="96">
        <f t="shared" si="4"/>
        <v>0.9</v>
      </c>
    </row>
    <row r="50" spans="2:13" ht="14.45" customHeight="1" x14ac:dyDescent="0.15">
      <c r="B50" s="95" t="s">
        <v>74</v>
      </c>
      <c r="C50" s="94"/>
      <c r="D50" s="93">
        <v>7</v>
      </c>
      <c r="E50" s="92">
        <v>3</v>
      </c>
      <c r="F50" s="92">
        <v>0</v>
      </c>
      <c r="G50" s="92">
        <v>0</v>
      </c>
      <c r="H50" s="92">
        <f t="shared" si="14"/>
        <v>10</v>
      </c>
      <c r="I50" s="92">
        <f t="shared" si="15"/>
        <v>0</v>
      </c>
      <c r="J50" s="92">
        <f t="shared" si="16"/>
        <v>10</v>
      </c>
      <c r="K50" s="91">
        <f t="shared" si="3"/>
        <v>0</v>
      </c>
      <c r="L50" s="90">
        <f t="shared" si="4"/>
        <v>1.1000000000000001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65</v>
      </c>
      <c r="E51" s="86">
        <f t="shared" si="17"/>
        <v>9</v>
      </c>
      <c r="F51" s="86">
        <f t="shared" si="17"/>
        <v>2</v>
      </c>
      <c r="G51" s="86">
        <f t="shared" si="17"/>
        <v>0</v>
      </c>
      <c r="H51" s="86">
        <f t="shared" si="17"/>
        <v>74</v>
      </c>
      <c r="I51" s="86">
        <f t="shared" si="17"/>
        <v>2</v>
      </c>
      <c r="J51" s="86">
        <f t="shared" si="17"/>
        <v>76</v>
      </c>
      <c r="K51" s="85">
        <f t="shared" si="3"/>
        <v>2.6</v>
      </c>
      <c r="L51" s="84">
        <f t="shared" si="4"/>
        <v>8.1999999999999993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635</v>
      </c>
      <c r="E52" s="80">
        <f t="shared" si="18"/>
        <v>164</v>
      </c>
      <c r="F52" s="80">
        <f t="shared" si="18"/>
        <v>123</v>
      </c>
      <c r="G52" s="80">
        <f t="shared" si="18"/>
        <v>1</v>
      </c>
      <c r="H52" s="80">
        <f t="shared" si="18"/>
        <v>799</v>
      </c>
      <c r="I52" s="80">
        <f t="shared" si="18"/>
        <v>124</v>
      </c>
      <c r="J52" s="80">
        <f t="shared" si="18"/>
        <v>923</v>
      </c>
      <c r="K52" s="79">
        <f t="shared" si="3"/>
        <v>13.4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37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v>21</v>
      </c>
      <c r="E16" s="104">
        <v>0</v>
      </c>
      <c r="F16" s="104">
        <v>0</v>
      </c>
      <c r="G16" s="104">
        <v>0</v>
      </c>
      <c r="H16" s="104">
        <f t="shared" ref="H16:H21" si="0">SUM(D16:E16)</f>
        <v>21</v>
      </c>
      <c r="I16" s="104">
        <f t="shared" ref="I16:I21" si="1">SUM(F16:G16)</f>
        <v>0</v>
      </c>
      <c r="J16" s="104">
        <f t="shared" ref="J16:J21" si="2">SUM(H16:I16)</f>
        <v>21</v>
      </c>
      <c r="K16" s="103">
        <f t="shared" ref="K16:K52" si="3">IF(J16=0,0,ROUND(I16/J16*100,1))</f>
        <v>0</v>
      </c>
      <c r="L16" s="102">
        <f t="shared" ref="L16:L52" si="4">IF(J16=0,0,ROUND(J16/$J$52*100,1))</f>
        <v>2.5</v>
      </c>
    </row>
    <row r="17" spans="2:12" ht="14.45" customHeight="1" x14ac:dyDescent="0.15">
      <c r="B17" s="101" t="s">
        <v>170</v>
      </c>
      <c r="C17" s="100"/>
      <c r="D17" s="99">
        <v>21</v>
      </c>
      <c r="E17" s="98">
        <v>1</v>
      </c>
      <c r="F17" s="98">
        <v>0</v>
      </c>
      <c r="G17" s="98">
        <v>0</v>
      </c>
      <c r="H17" s="98">
        <f t="shared" si="0"/>
        <v>22</v>
      </c>
      <c r="I17" s="98">
        <f t="shared" si="1"/>
        <v>0</v>
      </c>
      <c r="J17" s="98">
        <f t="shared" si="2"/>
        <v>22</v>
      </c>
      <c r="K17" s="97">
        <f t="shared" si="3"/>
        <v>0</v>
      </c>
      <c r="L17" s="96">
        <f t="shared" si="4"/>
        <v>2.6</v>
      </c>
    </row>
    <row r="18" spans="2:12" ht="14.45" customHeight="1" x14ac:dyDescent="0.15">
      <c r="B18" s="101" t="s">
        <v>169</v>
      </c>
      <c r="C18" s="100"/>
      <c r="D18" s="99">
        <v>14</v>
      </c>
      <c r="E18" s="98">
        <v>2</v>
      </c>
      <c r="F18" s="98">
        <v>3</v>
      </c>
      <c r="G18" s="98">
        <v>0</v>
      </c>
      <c r="H18" s="98">
        <f t="shared" si="0"/>
        <v>16</v>
      </c>
      <c r="I18" s="98">
        <f t="shared" si="1"/>
        <v>3</v>
      </c>
      <c r="J18" s="98">
        <f t="shared" si="2"/>
        <v>19</v>
      </c>
      <c r="K18" s="97">
        <f t="shared" si="3"/>
        <v>15.8</v>
      </c>
      <c r="L18" s="96">
        <f t="shared" si="4"/>
        <v>2.2000000000000002</v>
      </c>
    </row>
    <row r="19" spans="2:12" ht="14.45" customHeight="1" x14ac:dyDescent="0.15">
      <c r="B19" s="101" t="s">
        <v>168</v>
      </c>
      <c r="C19" s="100"/>
      <c r="D19" s="99">
        <v>10</v>
      </c>
      <c r="E19" s="98">
        <v>4</v>
      </c>
      <c r="F19" s="98">
        <v>1</v>
      </c>
      <c r="G19" s="98">
        <v>0</v>
      </c>
      <c r="H19" s="98">
        <f t="shared" si="0"/>
        <v>14</v>
      </c>
      <c r="I19" s="98">
        <f t="shared" si="1"/>
        <v>1</v>
      </c>
      <c r="J19" s="98">
        <f t="shared" si="2"/>
        <v>15</v>
      </c>
      <c r="K19" s="97">
        <f t="shared" si="3"/>
        <v>6.7</v>
      </c>
      <c r="L19" s="96">
        <f t="shared" si="4"/>
        <v>1.8</v>
      </c>
    </row>
    <row r="20" spans="2:12" ht="14.45" customHeight="1" x14ac:dyDescent="0.15">
      <c r="B20" s="101" t="s">
        <v>167</v>
      </c>
      <c r="C20" s="100"/>
      <c r="D20" s="99">
        <v>8</v>
      </c>
      <c r="E20" s="98">
        <v>1</v>
      </c>
      <c r="F20" s="98">
        <v>4</v>
      </c>
      <c r="G20" s="98">
        <v>0</v>
      </c>
      <c r="H20" s="98">
        <f t="shared" si="0"/>
        <v>9</v>
      </c>
      <c r="I20" s="98">
        <f t="shared" si="1"/>
        <v>4</v>
      </c>
      <c r="J20" s="98">
        <f t="shared" si="2"/>
        <v>13</v>
      </c>
      <c r="K20" s="97">
        <f t="shared" si="3"/>
        <v>30.8</v>
      </c>
      <c r="L20" s="96">
        <f t="shared" si="4"/>
        <v>1.5</v>
      </c>
    </row>
    <row r="21" spans="2:12" ht="14.45" customHeight="1" x14ac:dyDescent="0.15">
      <c r="B21" s="95" t="s">
        <v>166</v>
      </c>
      <c r="C21" s="94"/>
      <c r="D21" s="93">
        <v>15</v>
      </c>
      <c r="E21" s="92">
        <v>0</v>
      </c>
      <c r="F21" s="92">
        <v>3</v>
      </c>
      <c r="G21" s="92">
        <v>0</v>
      </c>
      <c r="H21" s="92">
        <f t="shared" si="0"/>
        <v>15</v>
      </c>
      <c r="I21" s="92">
        <f t="shared" si="1"/>
        <v>3</v>
      </c>
      <c r="J21" s="92">
        <f t="shared" si="2"/>
        <v>18</v>
      </c>
      <c r="K21" s="91">
        <f t="shared" si="3"/>
        <v>16.7</v>
      </c>
      <c r="L21" s="90">
        <f t="shared" si="4"/>
        <v>2.1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89</v>
      </c>
      <c r="E22" s="86">
        <f t="shared" si="5"/>
        <v>8</v>
      </c>
      <c r="F22" s="86">
        <f t="shared" si="5"/>
        <v>11</v>
      </c>
      <c r="G22" s="86">
        <f t="shared" si="5"/>
        <v>0</v>
      </c>
      <c r="H22" s="86">
        <f t="shared" si="5"/>
        <v>97</v>
      </c>
      <c r="I22" s="86">
        <f t="shared" si="5"/>
        <v>11</v>
      </c>
      <c r="J22" s="86">
        <f t="shared" si="5"/>
        <v>108</v>
      </c>
      <c r="K22" s="85">
        <f t="shared" si="3"/>
        <v>10.199999999999999</v>
      </c>
      <c r="L22" s="84">
        <f t="shared" si="4"/>
        <v>12.7</v>
      </c>
    </row>
    <row r="23" spans="2:12" ht="14.45" customHeight="1" thickTop="1" x14ac:dyDescent="0.15">
      <c r="B23" s="107" t="s">
        <v>101</v>
      </c>
      <c r="C23" s="106"/>
      <c r="D23" s="105">
        <v>9</v>
      </c>
      <c r="E23" s="104">
        <v>1</v>
      </c>
      <c r="F23" s="104">
        <v>3</v>
      </c>
      <c r="G23" s="104">
        <v>0</v>
      </c>
      <c r="H23" s="104">
        <f t="shared" ref="H23:H28" si="6">SUM(D23:E23)</f>
        <v>10</v>
      </c>
      <c r="I23" s="104">
        <f t="shared" ref="I23:I28" si="7">SUM(F23:G23)</f>
        <v>3</v>
      </c>
      <c r="J23" s="104">
        <f t="shared" ref="J23:J28" si="8">SUM(H23:I23)</f>
        <v>13</v>
      </c>
      <c r="K23" s="103">
        <f t="shared" si="3"/>
        <v>23.1</v>
      </c>
      <c r="L23" s="102">
        <f t="shared" si="4"/>
        <v>1.5</v>
      </c>
    </row>
    <row r="24" spans="2:12" ht="14.45" customHeight="1" x14ac:dyDescent="0.15">
      <c r="B24" s="101" t="s">
        <v>100</v>
      </c>
      <c r="C24" s="100"/>
      <c r="D24" s="99">
        <v>16</v>
      </c>
      <c r="E24" s="98">
        <v>2</v>
      </c>
      <c r="F24" s="98">
        <v>0</v>
      </c>
      <c r="G24" s="98">
        <v>0</v>
      </c>
      <c r="H24" s="98">
        <f t="shared" si="6"/>
        <v>18</v>
      </c>
      <c r="I24" s="98">
        <f t="shared" si="7"/>
        <v>0</v>
      </c>
      <c r="J24" s="98">
        <f t="shared" si="8"/>
        <v>18</v>
      </c>
      <c r="K24" s="97">
        <f t="shared" si="3"/>
        <v>0</v>
      </c>
      <c r="L24" s="96">
        <f t="shared" si="4"/>
        <v>2.1</v>
      </c>
    </row>
    <row r="25" spans="2:12" ht="14.45" customHeight="1" x14ac:dyDescent="0.15">
      <c r="B25" s="101" t="s">
        <v>99</v>
      </c>
      <c r="C25" s="100"/>
      <c r="D25" s="99">
        <v>12</v>
      </c>
      <c r="E25" s="98">
        <v>2</v>
      </c>
      <c r="F25" s="98">
        <v>3</v>
      </c>
      <c r="G25" s="98">
        <v>0</v>
      </c>
      <c r="H25" s="98">
        <f t="shared" si="6"/>
        <v>14</v>
      </c>
      <c r="I25" s="98">
        <f t="shared" si="7"/>
        <v>3</v>
      </c>
      <c r="J25" s="98">
        <f t="shared" si="8"/>
        <v>17</v>
      </c>
      <c r="K25" s="97">
        <f t="shared" si="3"/>
        <v>17.600000000000001</v>
      </c>
      <c r="L25" s="96">
        <f t="shared" si="4"/>
        <v>2</v>
      </c>
    </row>
    <row r="26" spans="2:12" ht="14.45" customHeight="1" x14ac:dyDescent="0.15">
      <c r="B26" s="101" t="s">
        <v>98</v>
      </c>
      <c r="C26" s="100"/>
      <c r="D26" s="99">
        <v>10</v>
      </c>
      <c r="E26" s="98">
        <v>1</v>
      </c>
      <c r="F26" s="98">
        <v>3</v>
      </c>
      <c r="G26" s="98">
        <v>0</v>
      </c>
      <c r="H26" s="98">
        <f t="shared" si="6"/>
        <v>11</v>
      </c>
      <c r="I26" s="98">
        <f t="shared" si="7"/>
        <v>3</v>
      </c>
      <c r="J26" s="98">
        <f t="shared" si="8"/>
        <v>14</v>
      </c>
      <c r="K26" s="97">
        <f t="shared" si="3"/>
        <v>21.4</v>
      </c>
      <c r="L26" s="96">
        <f t="shared" si="4"/>
        <v>1.6</v>
      </c>
    </row>
    <row r="27" spans="2:12" ht="14.45" customHeight="1" x14ac:dyDescent="0.15">
      <c r="B27" s="101" t="s">
        <v>97</v>
      </c>
      <c r="C27" s="100"/>
      <c r="D27" s="99">
        <v>8</v>
      </c>
      <c r="E27" s="98">
        <v>0</v>
      </c>
      <c r="F27" s="98">
        <v>0</v>
      </c>
      <c r="G27" s="98">
        <v>0</v>
      </c>
      <c r="H27" s="98">
        <f t="shared" si="6"/>
        <v>8</v>
      </c>
      <c r="I27" s="98">
        <f t="shared" si="7"/>
        <v>0</v>
      </c>
      <c r="J27" s="98">
        <f t="shared" si="8"/>
        <v>8</v>
      </c>
      <c r="K27" s="97">
        <f t="shared" si="3"/>
        <v>0</v>
      </c>
      <c r="L27" s="96">
        <f t="shared" si="4"/>
        <v>0.9</v>
      </c>
    </row>
    <row r="28" spans="2:12" ht="14.45" customHeight="1" x14ac:dyDescent="0.15">
      <c r="B28" s="95" t="s">
        <v>165</v>
      </c>
      <c r="C28" s="94"/>
      <c r="D28" s="93">
        <v>4</v>
      </c>
      <c r="E28" s="92">
        <v>1</v>
      </c>
      <c r="F28" s="92">
        <v>2</v>
      </c>
      <c r="G28" s="92">
        <v>0</v>
      </c>
      <c r="H28" s="92">
        <f t="shared" si="6"/>
        <v>5</v>
      </c>
      <c r="I28" s="92">
        <f t="shared" si="7"/>
        <v>2</v>
      </c>
      <c r="J28" s="92">
        <f t="shared" si="8"/>
        <v>7</v>
      </c>
      <c r="K28" s="91">
        <f t="shared" si="3"/>
        <v>28.6</v>
      </c>
      <c r="L28" s="90">
        <f t="shared" si="4"/>
        <v>0.8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59</v>
      </c>
      <c r="E29" s="86">
        <f t="shared" si="9"/>
        <v>7</v>
      </c>
      <c r="F29" s="86">
        <f t="shared" si="9"/>
        <v>11</v>
      </c>
      <c r="G29" s="86">
        <f t="shared" si="9"/>
        <v>0</v>
      </c>
      <c r="H29" s="86">
        <f t="shared" si="9"/>
        <v>66</v>
      </c>
      <c r="I29" s="86">
        <f t="shared" si="9"/>
        <v>11</v>
      </c>
      <c r="J29" s="86">
        <f t="shared" si="9"/>
        <v>77</v>
      </c>
      <c r="K29" s="85">
        <f t="shared" si="3"/>
        <v>14.3</v>
      </c>
      <c r="L29" s="84">
        <f t="shared" si="4"/>
        <v>9.1</v>
      </c>
    </row>
    <row r="30" spans="2:12" ht="14.45" customHeight="1" thickTop="1" x14ac:dyDescent="0.15">
      <c r="B30" s="115" t="s">
        <v>164</v>
      </c>
      <c r="C30" s="114"/>
      <c r="D30" s="81">
        <v>36</v>
      </c>
      <c r="E30" s="80">
        <v>9</v>
      </c>
      <c r="F30" s="80">
        <v>9</v>
      </c>
      <c r="G30" s="80">
        <v>0</v>
      </c>
      <c r="H30" s="80">
        <f t="shared" ref="H30:H43" si="10">SUM(D30:E30)</f>
        <v>45</v>
      </c>
      <c r="I30" s="80">
        <f t="shared" ref="I30:I43" si="11">SUM(F30:G30)</f>
        <v>9</v>
      </c>
      <c r="J30" s="80">
        <f t="shared" ref="J30:J43" si="12">SUM(H30:I30)</f>
        <v>54</v>
      </c>
      <c r="K30" s="79">
        <f t="shared" si="3"/>
        <v>16.7</v>
      </c>
      <c r="L30" s="78">
        <f t="shared" si="4"/>
        <v>6.4</v>
      </c>
    </row>
    <row r="31" spans="2:12" ht="14.45" customHeight="1" x14ac:dyDescent="0.15">
      <c r="B31" s="113" t="s">
        <v>163</v>
      </c>
      <c r="C31" s="112"/>
      <c r="D31" s="111">
        <v>31</v>
      </c>
      <c r="E31" s="110">
        <v>12</v>
      </c>
      <c r="F31" s="110">
        <v>11</v>
      </c>
      <c r="G31" s="110">
        <v>0</v>
      </c>
      <c r="H31" s="110">
        <f t="shared" si="10"/>
        <v>43</v>
      </c>
      <c r="I31" s="110">
        <f t="shared" si="11"/>
        <v>11</v>
      </c>
      <c r="J31" s="110">
        <f t="shared" si="12"/>
        <v>54</v>
      </c>
      <c r="K31" s="109">
        <f t="shared" si="3"/>
        <v>20.399999999999999</v>
      </c>
      <c r="L31" s="108">
        <f t="shared" si="4"/>
        <v>6.4</v>
      </c>
    </row>
    <row r="32" spans="2:12" ht="14.45" customHeight="1" x14ac:dyDescent="0.15">
      <c r="B32" s="113" t="s">
        <v>162</v>
      </c>
      <c r="C32" s="112"/>
      <c r="D32" s="111">
        <v>35</v>
      </c>
      <c r="E32" s="110">
        <v>6</v>
      </c>
      <c r="F32" s="110">
        <v>11</v>
      </c>
      <c r="G32" s="110">
        <v>0</v>
      </c>
      <c r="H32" s="110">
        <f t="shared" si="10"/>
        <v>41</v>
      </c>
      <c r="I32" s="110">
        <f t="shared" si="11"/>
        <v>11</v>
      </c>
      <c r="J32" s="110">
        <f t="shared" si="12"/>
        <v>52</v>
      </c>
      <c r="K32" s="109">
        <f t="shared" si="3"/>
        <v>21.2</v>
      </c>
      <c r="L32" s="108">
        <f t="shared" si="4"/>
        <v>6.1</v>
      </c>
    </row>
    <row r="33" spans="2:12" ht="14.45" customHeight="1" x14ac:dyDescent="0.15">
      <c r="B33" s="113" t="s">
        <v>161</v>
      </c>
      <c r="C33" s="112"/>
      <c r="D33" s="111">
        <v>39</v>
      </c>
      <c r="E33" s="110">
        <v>4</v>
      </c>
      <c r="F33" s="110">
        <v>7</v>
      </c>
      <c r="G33" s="110">
        <v>0</v>
      </c>
      <c r="H33" s="110">
        <f t="shared" si="10"/>
        <v>43</v>
      </c>
      <c r="I33" s="110">
        <f t="shared" si="11"/>
        <v>7</v>
      </c>
      <c r="J33" s="110">
        <f t="shared" si="12"/>
        <v>50</v>
      </c>
      <c r="K33" s="109">
        <f t="shared" si="3"/>
        <v>14</v>
      </c>
      <c r="L33" s="108">
        <f t="shared" si="4"/>
        <v>5.9</v>
      </c>
    </row>
    <row r="34" spans="2:12" ht="14.45" customHeight="1" x14ac:dyDescent="0.15">
      <c r="B34" s="113" t="s">
        <v>160</v>
      </c>
      <c r="C34" s="112"/>
      <c r="D34" s="111">
        <v>40</v>
      </c>
      <c r="E34" s="110">
        <v>14</v>
      </c>
      <c r="F34" s="110">
        <v>11</v>
      </c>
      <c r="G34" s="110">
        <v>0</v>
      </c>
      <c r="H34" s="110">
        <f t="shared" si="10"/>
        <v>54</v>
      </c>
      <c r="I34" s="110">
        <f t="shared" si="11"/>
        <v>11</v>
      </c>
      <c r="J34" s="110">
        <f t="shared" si="12"/>
        <v>65</v>
      </c>
      <c r="K34" s="109">
        <f t="shared" si="3"/>
        <v>16.899999999999999</v>
      </c>
      <c r="L34" s="108">
        <f t="shared" si="4"/>
        <v>7.6</v>
      </c>
    </row>
    <row r="35" spans="2:12" ht="14.45" customHeight="1" x14ac:dyDescent="0.15">
      <c r="B35" s="113" t="s">
        <v>159</v>
      </c>
      <c r="C35" s="112"/>
      <c r="D35" s="111">
        <v>36</v>
      </c>
      <c r="E35" s="110">
        <v>11</v>
      </c>
      <c r="F35" s="110">
        <v>12</v>
      </c>
      <c r="G35" s="110">
        <v>0</v>
      </c>
      <c r="H35" s="110">
        <f t="shared" si="10"/>
        <v>47</v>
      </c>
      <c r="I35" s="110">
        <f t="shared" si="11"/>
        <v>12</v>
      </c>
      <c r="J35" s="110">
        <f t="shared" si="12"/>
        <v>59</v>
      </c>
      <c r="K35" s="109">
        <f t="shared" si="3"/>
        <v>20.3</v>
      </c>
      <c r="L35" s="108">
        <f t="shared" si="4"/>
        <v>6.9</v>
      </c>
    </row>
    <row r="36" spans="2:12" ht="14.45" customHeight="1" x14ac:dyDescent="0.15">
      <c r="B36" s="113" t="s">
        <v>158</v>
      </c>
      <c r="C36" s="112"/>
      <c r="D36" s="111">
        <v>45</v>
      </c>
      <c r="E36" s="110">
        <v>16</v>
      </c>
      <c r="F36" s="110">
        <v>17</v>
      </c>
      <c r="G36" s="110">
        <v>0</v>
      </c>
      <c r="H36" s="110">
        <f t="shared" si="10"/>
        <v>61</v>
      </c>
      <c r="I36" s="110">
        <f t="shared" si="11"/>
        <v>17</v>
      </c>
      <c r="J36" s="110">
        <f t="shared" si="12"/>
        <v>78</v>
      </c>
      <c r="K36" s="109">
        <f t="shared" si="3"/>
        <v>21.8</v>
      </c>
      <c r="L36" s="108">
        <f t="shared" si="4"/>
        <v>9.1999999999999993</v>
      </c>
    </row>
    <row r="37" spans="2:12" ht="14.45" customHeight="1" x14ac:dyDescent="0.15">
      <c r="B37" s="113" t="s">
        <v>157</v>
      </c>
      <c r="C37" s="112"/>
      <c r="D37" s="111">
        <v>61</v>
      </c>
      <c r="E37" s="110">
        <v>21</v>
      </c>
      <c r="F37" s="110">
        <v>8</v>
      </c>
      <c r="G37" s="110">
        <v>0</v>
      </c>
      <c r="H37" s="110">
        <f t="shared" si="10"/>
        <v>82</v>
      </c>
      <c r="I37" s="110">
        <f t="shared" si="11"/>
        <v>8</v>
      </c>
      <c r="J37" s="110">
        <f t="shared" si="12"/>
        <v>90</v>
      </c>
      <c r="K37" s="109">
        <f t="shared" si="3"/>
        <v>8.9</v>
      </c>
      <c r="L37" s="108">
        <f t="shared" si="4"/>
        <v>10.6</v>
      </c>
    </row>
    <row r="38" spans="2:12" ht="14.45" customHeight="1" x14ac:dyDescent="0.15">
      <c r="B38" s="107" t="s">
        <v>86</v>
      </c>
      <c r="C38" s="106"/>
      <c r="D38" s="105">
        <v>16</v>
      </c>
      <c r="E38" s="104">
        <v>10</v>
      </c>
      <c r="F38" s="104">
        <v>1</v>
      </c>
      <c r="G38" s="104">
        <v>0</v>
      </c>
      <c r="H38" s="104">
        <f t="shared" si="10"/>
        <v>26</v>
      </c>
      <c r="I38" s="104">
        <f t="shared" si="11"/>
        <v>1</v>
      </c>
      <c r="J38" s="104">
        <f t="shared" si="12"/>
        <v>27</v>
      </c>
      <c r="K38" s="103">
        <f t="shared" si="3"/>
        <v>3.7</v>
      </c>
      <c r="L38" s="102">
        <f t="shared" si="4"/>
        <v>3.2</v>
      </c>
    </row>
    <row r="39" spans="2:12" ht="14.45" customHeight="1" x14ac:dyDescent="0.15">
      <c r="B39" s="101" t="s">
        <v>85</v>
      </c>
      <c r="C39" s="100"/>
      <c r="D39" s="99">
        <v>9</v>
      </c>
      <c r="E39" s="98">
        <v>1</v>
      </c>
      <c r="F39" s="98">
        <v>0</v>
      </c>
      <c r="G39" s="98">
        <v>0</v>
      </c>
      <c r="H39" s="98">
        <f t="shared" si="10"/>
        <v>10</v>
      </c>
      <c r="I39" s="98">
        <f t="shared" si="11"/>
        <v>0</v>
      </c>
      <c r="J39" s="98">
        <f t="shared" si="12"/>
        <v>10</v>
      </c>
      <c r="K39" s="97">
        <f t="shared" si="3"/>
        <v>0</v>
      </c>
      <c r="L39" s="96">
        <f t="shared" si="4"/>
        <v>1.2</v>
      </c>
    </row>
    <row r="40" spans="2:12" ht="14.45" customHeight="1" x14ac:dyDescent="0.15">
      <c r="B40" s="101" t="s">
        <v>84</v>
      </c>
      <c r="C40" s="100"/>
      <c r="D40" s="99">
        <v>4</v>
      </c>
      <c r="E40" s="98">
        <v>2</v>
      </c>
      <c r="F40" s="98">
        <v>1</v>
      </c>
      <c r="G40" s="98">
        <v>0</v>
      </c>
      <c r="H40" s="98">
        <f t="shared" si="10"/>
        <v>6</v>
      </c>
      <c r="I40" s="98">
        <f t="shared" si="11"/>
        <v>1</v>
      </c>
      <c r="J40" s="98">
        <f t="shared" si="12"/>
        <v>7</v>
      </c>
      <c r="K40" s="97">
        <f t="shared" si="3"/>
        <v>14.3</v>
      </c>
      <c r="L40" s="96">
        <f t="shared" si="4"/>
        <v>0.8</v>
      </c>
    </row>
    <row r="41" spans="2:12" ht="14.45" customHeight="1" x14ac:dyDescent="0.15">
      <c r="B41" s="101" t="s">
        <v>83</v>
      </c>
      <c r="C41" s="100"/>
      <c r="D41" s="99">
        <v>10</v>
      </c>
      <c r="E41" s="98">
        <v>4</v>
      </c>
      <c r="F41" s="98">
        <v>0</v>
      </c>
      <c r="G41" s="98">
        <v>0</v>
      </c>
      <c r="H41" s="98">
        <f t="shared" si="10"/>
        <v>14</v>
      </c>
      <c r="I41" s="98">
        <f t="shared" si="11"/>
        <v>0</v>
      </c>
      <c r="J41" s="98">
        <f t="shared" si="12"/>
        <v>14</v>
      </c>
      <c r="K41" s="97">
        <f t="shared" si="3"/>
        <v>0</v>
      </c>
      <c r="L41" s="96">
        <f t="shared" si="4"/>
        <v>1.6</v>
      </c>
    </row>
    <row r="42" spans="2:12" ht="14.45" customHeight="1" x14ac:dyDescent="0.15">
      <c r="B42" s="101" t="s">
        <v>82</v>
      </c>
      <c r="C42" s="100"/>
      <c r="D42" s="99">
        <v>9</v>
      </c>
      <c r="E42" s="98">
        <v>3</v>
      </c>
      <c r="F42" s="98">
        <v>1</v>
      </c>
      <c r="G42" s="98">
        <v>0</v>
      </c>
      <c r="H42" s="98">
        <f t="shared" si="10"/>
        <v>12</v>
      </c>
      <c r="I42" s="98">
        <f t="shared" si="11"/>
        <v>1</v>
      </c>
      <c r="J42" s="98">
        <f t="shared" si="12"/>
        <v>13</v>
      </c>
      <c r="K42" s="97">
        <f t="shared" si="3"/>
        <v>7.7</v>
      </c>
      <c r="L42" s="96">
        <f t="shared" si="4"/>
        <v>1.5</v>
      </c>
    </row>
    <row r="43" spans="2:12" ht="14.45" customHeight="1" x14ac:dyDescent="0.15">
      <c r="B43" s="95" t="s">
        <v>156</v>
      </c>
      <c r="C43" s="94"/>
      <c r="D43" s="93">
        <v>7</v>
      </c>
      <c r="E43" s="92">
        <v>2</v>
      </c>
      <c r="F43" s="92">
        <v>0</v>
      </c>
      <c r="G43" s="92">
        <v>0</v>
      </c>
      <c r="H43" s="92">
        <f t="shared" si="10"/>
        <v>9</v>
      </c>
      <c r="I43" s="92">
        <f t="shared" si="11"/>
        <v>0</v>
      </c>
      <c r="J43" s="92">
        <f t="shared" si="12"/>
        <v>9</v>
      </c>
      <c r="K43" s="91">
        <f t="shared" si="3"/>
        <v>0</v>
      </c>
      <c r="L43" s="90">
        <f t="shared" si="4"/>
        <v>1.1000000000000001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55</v>
      </c>
      <c r="E44" s="86">
        <f t="shared" si="13"/>
        <v>22</v>
      </c>
      <c r="F44" s="86">
        <f t="shared" si="13"/>
        <v>3</v>
      </c>
      <c r="G44" s="86">
        <f t="shared" si="13"/>
        <v>0</v>
      </c>
      <c r="H44" s="86">
        <f t="shared" si="13"/>
        <v>77</v>
      </c>
      <c r="I44" s="86">
        <f t="shared" si="13"/>
        <v>3</v>
      </c>
      <c r="J44" s="86">
        <f t="shared" si="13"/>
        <v>80</v>
      </c>
      <c r="K44" s="85">
        <f t="shared" si="3"/>
        <v>3.8</v>
      </c>
      <c r="L44" s="84">
        <f t="shared" si="4"/>
        <v>9.4</v>
      </c>
    </row>
    <row r="45" spans="2:12" ht="14.45" customHeight="1" thickTop="1" x14ac:dyDescent="0.15">
      <c r="B45" s="107" t="s">
        <v>79</v>
      </c>
      <c r="C45" s="106"/>
      <c r="D45" s="105">
        <v>19</v>
      </c>
      <c r="E45" s="104">
        <v>2</v>
      </c>
      <c r="F45" s="104">
        <v>0</v>
      </c>
      <c r="G45" s="104">
        <v>0</v>
      </c>
      <c r="H45" s="104">
        <f t="shared" ref="H45:H50" si="14">SUM(D45:E45)</f>
        <v>21</v>
      </c>
      <c r="I45" s="104">
        <f t="shared" ref="I45:I50" si="15">SUM(F45:G45)</f>
        <v>0</v>
      </c>
      <c r="J45" s="104">
        <f t="shared" ref="J45:J50" si="16">SUM(H45:I45)</f>
        <v>21</v>
      </c>
      <c r="K45" s="103">
        <f t="shared" si="3"/>
        <v>0</v>
      </c>
      <c r="L45" s="102">
        <f t="shared" si="4"/>
        <v>2.5</v>
      </c>
    </row>
    <row r="46" spans="2:12" ht="14.45" customHeight="1" x14ac:dyDescent="0.15">
      <c r="B46" s="101" t="s">
        <v>78</v>
      </c>
      <c r="C46" s="100"/>
      <c r="D46" s="99">
        <v>2</v>
      </c>
      <c r="E46" s="98">
        <v>2</v>
      </c>
      <c r="F46" s="98">
        <v>0</v>
      </c>
      <c r="G46" s="98">
        <v>0</v>
      </c>
      <c r="H46" s="98">
        <f t="shared" si="14"/>
        <v>4</v>
      </c>
      <c r="I46" s="98">
        <f t="shared" si="15"/>
        <v>0</v>
      </c>
      <c r="J46" s="98">
        <f t="shared" si="16"/>
        <v>4</v>
      </c>
      <c r="K46" s="97">
        <f t="shared" si="3"/>
        <v>0</v>
      </c>
      <c r="L46" s="96">
        <f t="shared" si="4"/>
        <v>0.5</v>
      </c>
    </row>
    <row r="47" spans="2:12" ht="14.45" customHeight="1" x14ac:dyDescent="0.15">
      <c r="B47" s="101" t="s">
        <v>77</v>
      </c>
      <c r="C47" s="100"/>
      <c r="D47" s="99">
        <v>6</v>
      </c>
      <c r="E47" s="98">
        <v>2</v>
      </c>
      <c r="F47" s="98">
        <v>1</v>
      </c>
      <c r="G47" s="98">
        <v>0</v>
      </c>
      <c r="H47" s="98">
        <f t="shared" si="14"/>
        <v>8</v>
      </c>
      <c r="I47" s="98">
        <f t="shared" si="15"/>
        <v>1</v>
      </c>
      <c r="J47" s="98">
        <f t="shared" si="16"/>
        <v>9</v>
      </c>
      <c r="K47" s="97">
        <f t="shared" si="3"/>
        <v>11.1</v>
      </c>
      <c r="L47" s="96">
        <f t="shared" si="4"/>
        <v>1.1000000000000001</v>
      </c>
    </row>
    <row r="48" spans="2:12" ht="14.45" customHeight="1" x14ac:dyDescent="0.15">
      <c r="B48" s="101" t="s">
        <v>76</v>
      </c>
      <c r="C48" s="100"/>
      <c r="D48" s="99">
        <v>22</v>
      </c>
      <c r="E48" s="98">
        <v>4</v>
      </c>
      <c r="F48" s="98">
        <v>0</v>
      </c>
      <c r="G48" s="98">
        <v>0</v>
      </c>
      <c r="H48" s="98">
        <f t="shared" si="14"/>
        <v>26</v>
      </c>
      <c r="I48" s="98">
        <f t="shared" si="15"/>
        <v>0</v>
      </c>
      <c r="J48" s="98">
        <f t="shared" si="16"/>
        <v>26</v>
      </c>
      <c r="K48" s="97">
        <f t="shared" si="3"/>
        <v>0</v>
      </c>
      <c r="L48" s="96">
        <f t="shared" si="4"/>
        <v>3.1</v>
      </c>
    </row>
    <row r="49" spans="2:13" ht="14.45" customHeight="1" x14ac:dyDescent="0.15">
      <c r="B49" s="101" t="s">
        <v>75</v>
      </c>
      <c r="C49" s="100"/>
      <c r="D49" s="99">
        <v>1</v>
      </c>
      <c r="E49" s="98">
        <v>2</v>
      </c>
      <c r="F49" s="98">
        <v>1</v>
      </c>
      <c r="G49" s="98">
        <v>0</v>
      </c>
      <c r="H49" s="98">
        <f t="shared" si="14"/>
        <v>3</v>
      </c>
      <c r="I49" s="98">
        <f t="shared" si="15"/>
        <v>1</v>
      </c>
      <c r="J49" s="98">
        <f t="shared" si="16"/>
        <v>4</v>
      </c>
      <c r="K49" s="97">
        <f t="shared" si="3"/>
        <v>25</v>
      </c>
      <c r="L49" s="96">
        <f t="shared" si="4"/>
        <v>0.5</v>
      </c>
    </row>
    <row r="50" spans="2:13" ht="14.45" customHeight="1" x14ac:dyDescent="0.15">
      <c r="B50" s="95" t="s">
        <v>155</v>
      </c>
      <c r="C50" s="94"/>
      <c r="D50" s="93">
        <v>10</v>
      </c>
      <c r="E50" s="92">
        <v>7</v>
      </c>
      <c r="F50" s="92">
        <v>2</v>
      </c>
      <c r="G50" s="92">
        <v>0</v>
      </c>
      <c r="H50" s="92">
        <f t="shared" si="14"/>
        <v>17</v>
      </c>
      <c r="I50" s="92">
        <f t="shared" si="15"/>
        <v>2</v>
      </c>
      <c r="J50" s="92">
        <f t="shared" si="16"/>
        <v>19</v>
      </c>
      <c r="K50" s="91">
        <f t="shared" si="3"/>
        <v>10.5</v>
      </c>
      <c r="L50" s="90">
        <f t="shared" si="4"/>
        <v>2.2000000000000002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60</v>
      </c>
      <c r="E51" s="86">
        <f t="shared" si="17"/>
        <v>19</v>
      </c>
      <c r="F51" s="86">
        <f t="shared" si="17"/>
        <v>4</v>
      </c>
      <c r="G51" s="86">
        <f t="shared" si="17"/>
        <v>0</v>
      </c>
      <c r="H51" s="86">
        <f t="shared" si="17"/>
        <v>79</v>
      </c>
      <c r="I51" s="86">
        <f t="shared" si="17"/>
        <v>4</v>
      </c>
      <c r="J51" s="86">
        <f t="shared" si="17"/>
        <v>83</v>
      </c>
      <c r="K51" s="85">
        <f t="shared" si="3"/>
        <v>4.8</v>
      </c>
      <c r="L51" s="84">
        <f t="shared" si="4"/>
        <v>9.8000000000000007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586</v>
      </c>
      <c r="E52" s="80">
        <f t="shared" si="18"/>
        <v>149</v>
      </c>
      <c r="F52" s="80">
        <f t="shared" si="18"/>
        <v>115</v>
      </c>
      <c r="G52" s="80">
        <f t="shared" si="18"/>
        <v>0</v>
      </c>
      <c r="H52" s="80">
        <f t="shared" si="18"/>
        <v>735</v>
      </c>
      <c r="I52" s="80">
        <f t="shared" si="18"/>
        <v>115</v>
      </c>
      <c r="J52" s="80">
        <f t="shared" si="18"/>
        <v>850</v>
      </c>
      <c r="K52" s="79">
        <f t="shared" si="3"/>
        <v>13.5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38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v>25</v>
      </c>
      <c r="E16" s="104">
        <v>1</v>
      </c>
      <c r="F16" s="104">
        <v>0</v>
      </c>
      <c r="G16" s="104">
        <v>0</v>
      </c>
      <c r="H16" s="104">
        <f t="shared" ref="H16:H21" si="0">SUM(D16:E16)</f>
        <v>26</v>
      </c>
      <c r="I16" s="104">
        <f t="shared" ref="I16:I21" si="1">SUM(F16:G16)</f>
        <v>0</v>
      </c>
      <c r="J16" s="104">
        <f t="shared" ref="J16:J21" si="2">SUM(H16:I16)</f>
        <v>26</v>
      </c>
      <c r="K16" s="103">
        <f t="shared" ref="K16:K52" si="3">IF(J16=0,0,ROUND(I16/J16*100,1))</f>
        <v>0</v>
      </c>
      <c r="L16" s="102">
        <f t="shared" ref="L16:L52" si="4">IF(J16=0,0,ROUND(J16/$J$52*100,1))</f>
        <v>2.4</v>
      </c>
    </row>
    <row r="17" spans="2:12" ht="14.45" customHeight="1" x14ac:dyDescent="0.15">
      <c r="B17" s="101" t="s">
        <v>170</v>
      </c>
      <c r="C17" s="100"/>
      <c r="D17" s="99">
        <v>25</v>
      </c>
      <c r="E17" s="98">
        <v>6</v>
      </c>
      <c r="F17" s="98">
        <v>0</v>
      </c>
      <c r="G17" s="98">
        <v>0</v>
      </c>
      <c r="H17" s="98">
        <f t="shared" si="0"/>
        <v>31</v>
      </c>
      <c r="I17" s="98">
        <f t="shared" si="1"/>
        <v>0</v>
      </c>
      <c r="J17" s="98">
        <f t="shared" si="2"/>
        <v>31</v>
      </c>
      <c r="K17" s="97">
        <f t="shared" si="3"/>
        <v>0</v>
      </c>
      <c r="L17" s="96">
        <f t="shared" si="4"/>
        <v>2.9</v>
      </c>
    </row>
    <row r="18" spans="2:12" ht="14.45" customHeight="1" x14ac:dyDescent="0.15">
      <c r="B18" s="101" t="s">
        <v>169</v>
      </c>
      <c r="C18" s="100"/>
      <c r="D18" s="99">
        <v>33</v>
      </c>
      <c r="E18" s="98">
        <v>5</v>
      </c>
      <c r="F18" s="98">
        <v>2</v>
      </c>
      <c r="G18" s="98">
        <v>0</v>
      </c>
      <c r="H18" s="98">
        <f t="shared" si="0"/>
        <v>38</v>
      </c>
      <c r="I18" s="98">
        <f t="shared" si="1"/>
        <v>2</v>
      </c>
      <c r="J18" s="98">
        <f t="shared" si="2"/>
        <v>40</v>
      </c>
      <c r="K18" s="97">
        <f t="shared" si="3"/>
        <v>5</v>
      </c>
      <c r="L18" s="96">
        <f t="shared" si="4"/>
        <v>3.7</v>
      </c>
    </row>
    <row r="19" spans="2:12" ht="14.45" customHeight="1" x14ac:dyDescent="0.15">
      <c r="B19" s="101" t="s">
        <v>168</v>
      </c>
      <c r="C19" s="100"/>
      <c r="D19" s="99">
        <v>32</v>
      </c>
      <c r="E19" s="98">
        <v>10</v>
      </c>
      <c r="F19" s="98">
        <v>0</v>
      </c>
      <c r="G19" s="98">
        <v>0</v>
      </c>
      <c r="H19" s="98">
        <f t="shared" si="0"/>
        <v>42</v>
      </c>
      <c r="I19" s="98">
        <f t="shared" si="1"/>
        <v>0</v>
      </c>
      <c r="J19" s="98">
        <f t="shared" si="2"/>
        <v>42</v>
      </c>
      <c r="K19" s="97">
        <f t="shared" si="3"/>
        <v>0</v>
      </c>
      <c r="L19" s="96">
        <f t="shared" si="4"/>
        <v>3.9</v>
      </c>
    </row>
    <row r="20" spans="2:12" ht="14.45" customHeight="1" x14ac:dyDescent="0.15">
      <c r="B20" s="101" t="s">
        <v>167</v>
      </c>
      <c r="C20" s="100"/>
      <c r="D20" s="99">
        <v>45</v>
      </c>
      <c r="E20" s="98">
        <v>11</v>
      </c>
      <c r="F20" s="98">
        <v>0</v>
      </c>
      <c r="G20" s="98">
        <v>0</v>
      </c>
      <c r="H20" s="98">
        <f t="shared" si="0"/>
        <v>56</v>
      </c>
      <c r="I20" s="98">
        <f t="shared" si="1"/>
        <v>0</v>
      </c>
      <c r="J20" s="98">
        <f t="shared" si="2"/>
        <v>56</v>
      </c>
      <c r="K20" s="97">
        <f t="shared" si="3"/>
        <v>0</v>
      </c>
      <c r="L20" s="96">
        <f t="shared" si="4"/>
        <v>5.2</v>
      </c>
    </row>
    <row r="21" spans="2:12" ht="14.45" customHeight="1" x14ac:dyDescent="0.15">
      <c r="B21" s="95" t="s">
        <v>166</v>
      </c>
      <c r="C21" s="94"/>
      <c r="D21" s="93">
        <v>29</v>
      </c>
      <c r="E21" s="92">
        <v>4</v>
      </c>
      <c r="F21" s="92">
        <v>0</v>
      </c>
      <c r="G21" s="92">
        <v>0</v>
      </c>
      <c r="H21" s="92">
        <f t="shared" si="0"/>
        <v>33</v>
      </c>
      <c r="I21" s="92">
        <f t="shared" si="1"/>
        <v>0</v>
      </c>
      <c r="J21" s="92">
        <f t="shared" si="2"/>
        <v>33</v>
      </c>
      <c r="K21" s="91">
        <f t="shared" si="3"/>
        <v>0</v>
      </c>
      <c r="L21" s="90">
        <f t="shared" si="4"/>
        <v>3.1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189</v>
      </c>
      <c r="E22" s="86">
        <f t="shared" si="5"/>
        <v>37</v>
      </c>
      <c r="F22" s="86">
        <f t="shared" si="5"/>
        <v>2</v>
      </c>
      <c r="G22" s="86">
        <f t="shared" si="5"/>
        <v>0</v>
      </c>
      <c r="H22" s="86">
        <f t="shared" si="5"/>
        <v>226</v>
      </c>
      <c r="I22" s="86">
        <f t="shared" si="5"/>
        <v>2</v>
      </c>
      <c r="J22" s="86">
        <f t="shared" si="5"/>
        <v>228</v>
      </c>
      <c r="K22" s="85">
        <f t="shared" si="3"/>
        <v>0.9</v>
      </c>
      <c r="L22" s="84">
        <f t="shared" si="4"/>
        <v>21.1</v>
      </c>
    </row>
    <row r="23" spans="2:12" ht="14.45" customHeight="1" thickTop="1" x14ac:dyDescent="0.15">
      <c r="B23" s="107" t="s">
        <v>101</v>
      </c>
      <c r="C23" s="106"/>
      <c r="D23" s="105">
        <v>27</v>
      </c>
      <c r="E23" s="104">
        <v>3</v>
      </c>
      <c r="F23" s="104">
        <v>0</v>
      </c>
      <c r="G23" s="104">
        <v>0</v>
      </c>
      <c r="H23" s="104">
        <f t="shared" ref="H23:H28" si="6">SUM(D23:E23)</f>
        <v>30</v>
      </c>
      <c r="I23" s="104">
        <f t="shared" ref="I23:I28" si="7">SUM(F23:G23)</f>
        <v>0</v>
      </c>
      <c r="J23" s="104">
        <f t="shared" ref="J23:J28" si="8">SUM(H23:I23)</f>
        <v>30</v>
      </c>
      <c r="K23" s="103">
        <f t="shared" si="3"/>
        <v>0</v>
      </c>
      <c r="L23" s="102">
        <f t="shared" si="4"/>
        <v>2.8</v>
      </c>
    </row>
    <row r="24" spans="2:12" ht="14.45" customHeight="1" x14ac:dyDescent="0.15">
      <c r="B24" s="101" t="s">
        <v>100</v>
      </c>
      <c r="C24" s="100"/>
      <c r="D24" s="99">
        <v>27</v>
      </c>
      <c r="E24" s="98">
        <v>5</v>
      </c>
      <c r="F24" s="98">
        <v>0</v>
      </c>
      <c r="G24" s="98">
        <v>0</v>
      </c>
      <c r="H24" s="98">
        <f t="shared" si="6"/>
        <v>32</v>
      </c>
      <c r="I24" s="98">
        <f t="shared" si="7"/>
        <v>0</v>
      </c>
      <c r="J24" s="98">
        <f t="shared" si="8"/>
        <v>32</v>
      </c>
      <c r="K24" s="97">
        <f t="shared" si="3"/>
        <v>0</v>
      </c>
      <c r="L24" s="96">
        <f t="shared" si="4"/>
        <v>3</v>
      </c>
    </row>
    <row r="25" spans="2:12" ht="14.45" customHeight="1" x14ac:dyDescent="0.15">
      <c r="B25" s="101" t="s">
        <v>99</v>
      </c>
      <c r="C25" s="100"/>
      <c r="D25" s="99">
        <v>14</v>
      </c>
      <c r="E25" s="98">
        <v>3</v>
      </c>
      <c r="F25" s="98">
        <v>0</v>
      </c>
      <c r="G25" s="98">
        <v>0</v>
      </c>
      <c r="H25" s="98">
        <f t="shared" si="6"/>
        <v>17</v>
      </c>
      <c r="I25" s="98">
        <f t="shared" si="7"/>
        <v>0</v>
      </c>
      <c r="J25" s="98">
        <f t="shared" si="8"/>
        <v>17</v>
      </c>
      <c r="K25" s="97">
        <f t="shared" si="3"/>
        <v>0</v>
      </c>
      <c r="L25" s="96">
        <f t="shared" si="4"/>
        <v>1.6</v>
      </c>
    </row>
    <row r="26" spans="2:12" ht="14.45" customHeight="1" x14ac:dyDescent="0.15">
      <c r="B26" s="101" t="s">
        <v>98</v>
      </c>
      <c r="C26" s="100"/>
      <c r="D26" s="99">
        <v>17</v>
      </c>
      <c r="E26" s="98">
        <v>5</v>
      </c>
      <c r="F26" s="98">
        <v>0</v>
      </c>
      <c r="G26" s="98">
        <v>0</v>
      </c>
      <c r="H26" s="98">
        <f t="shared" si="6"/>
        <v>22</v>
      </c>
      <c r="I26" s="98">
        <f t="shared" si="7"/>
        <v>0</v>
      </c>
      <c r="J26" s="98">
        <f t="shared" si="8"/>
        <v>22</v>
      </c>
      <c r="K26" s="97">
        <f t="shared" si="3"/>
        <v>0</v>
      </c>
      <c r="L26" s="96">
        <f t="shared" si="4"/>
        <v>2</v>
      </c>
    </row>
    <row r="27" spans="2:12" ht="14.45" customHeight="1" x14ac:dyDescent="0.15">
      <c r="B27" s="101" t="s">
        <v>97</v>
      </c>
      <c r="C27" s="100"/>
      <c r="D27" s="99">
        <v>19</v>
      </c>
      <c r="E27" s="98">
        <v>1</v>
      </c>
      <c r="F27" s="98">
        <v>0</v>
      </c>
      <c r="G27" s="98">
        <v>0</v>
      </c>
      <c r="H27" s="98">
        <f t="shared" si="6"/>
        <v>20</v>
      </c>
      <c r="I27" s="98">
        <f t="shared" si="7"/>
        <v>0</v>
      </c>
      <c r="J27" s="98">
        <f t="shared" si="8"/>
        <v>20</v>
      </c>
      <c r="K27" s="97">
        <f t="shared" si="3"/>
        <v>0</v>
      </c>
      <c r="L27" s="96">
        <f t="shared" si="4"/>
        <v>1.9</v>
      </c>
    </row>
    <row r="28" spans="2:12" ht="14.45" customHeight="1" x14ac:dyDescent="0.15">
      <c r="B28" s="95" t="s">
        <v>165</v>
      </c>
      <c r="C28" s="94"/>
      <c r="D28" s="93">
        <v>7</v>
      </c>
      <c r="E28" s="92">
        <v>3</v>
      </c>
      <c r="F28" s="92">
        <v>0</v>
      </c>
      <c r="G28" s="92">
        <v>0</v>
      </c>
      <c r="H28" s="92">
        <f t="shared" si="6"/>
        <v>10</v>
      </c>
      <c r="I28" s="92">
        <f t="shared" si="7"/>
        <v>0</v>
      </c>
      <c r="J28" s="92">
        <f t="shared" si="8"/>
        <v>10</v>
      </c>
      <c r="K28" s="91">
        <f t="shared" si="3"/>
        <v>0</v>
      </c>
      <c r="L28" s="90">
        <f t="shared" si="4"/>
        <v>0.9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111</v>
      </c>
      <c r="E29" s="86">
        <f t="shared" si="9"/>
        <v>20</v>
      </c>
      <c r="F29" s="86">
        <f t="shared" si="9"/>
        <v>0</v>
      </c>
      <c r="G29" s="86">
        <f t="shared" si="9"/>
        <v>0</v>
      </c>
      <c r="H29" s="86">
        <f t="shared" si="9"/>
        <v>131</v>
      </c>
      <c r="I29" s="86">
        <f t="shared" si="9"/>
        <v>0</v>
      </c>
      <c r="J29" s="86">
        <f t="shared" si="9"/>
        <v>131</v>
      </c>
      <c r="K29" s="85">
        <f t="shared" si="3"/>
        <v>0</v>
      </c>
      <c r="L29" s="84">
        <f t="shared" si="4"/>
        <v>12.1</v>
      </c>
    </row>
    <row r="30" spans="2:12" ht="14.45" customHeight="1" thickTop="1" x14ac:dyDescent="0.15">
      <c r="B30" s="115" t="s">
        <v>164</v>
      </c>
      <c r="C30" s="114"/>
      <c r="D30" s="81">
        <v>53</v>
      </c>
      <c r="E30" s="80">
        <v>14</v>
      </c>
      <c r="F30" s="80">
        <v>0</v>
      </c>
      <c r="G30" s="80">
        <v>0</v>
      </c>
      <c r="H30" s="80">
        <f t="shared" ref="H30:H43" si="10">SUM(D30:E30)</f>
        <v>67</v>
      </c>
      <c r="I30" s="80">
        <f t="shared" ref="I30:I43" si="11">SUM(F30:G30)</f>
        <v>0</v>
      </c>
      <c r="J30" s="80">
        <f t="shared" ref="J30:J43" si="12">SUM(H30:I30)</f>
        <v>67</v>
      </c>
      <c r="K30" s="79">
        <f t="shared" si="3"/>
        <v>0</v>
      </c>
      <c r="L30" s="78">
        <f t="shared" si="4"/>
        <v>6.2</v>
      </c>
    </row>
    <row r="31" spans="2:12" ht="14.45" customHeight="1" x14ac:dyDescent="0.15">
      <c r="B31" s="113" t="s">
        <v>163</v>
      </c>
      <c r="C31" s="112"/>
      <c r="D31" s="111">
        <v>54</v>
      </c>
      <c r="E31" s="110">
        <v>18</v>
      </c>
      <c r="F31" s="110">
        <v>4</v>
      </c>
      <c r="G31" s="110">
        <v>0</v>
      </c>
      <c r="H31" s="110">
        <f t="shared" si="10"/>
        <v>72</v>
      </c>
      <c r="I31" s="110">
        <f t="shared" si="11"/>
        <v>4</v>
      </c>
      <c r="J31" s="110">
        <f t="shared" si="12"/>
        <v>76</v>
      </c>
      <c r="K31" s="109">
        <f t="shared" si="3"/>
        <v>5.3</v>
      </c>
      <c r="L31" s="108">
        <f t="shared" si="4"/>
        <v>7</v>
      </c>
    </row>
    <row r="32" spans="2:12" ht="14.45" customHeight="1" x14ac:dyDescent="0.15">
      <c r="B32" s="113" t="s">
        <v>162</v>
      </c>
      <c r="C32" s="112"/>
      <c r="D32" s="111">
        <v>40</v>
      </c>
      <c r="E32" s="110">
        <v>14</v>
      </c>
      <c r="F32" s="110">
        <v>1</v>
      </c>
      <c r="G32" s="110">
        <v>0</v>
      </c>
      <c r="H32" s="110">
        <f t="shared" si="10"/>
        <v>54</v>
      </c>
      <c r="I32" s="110">
        <f t="shared" si="11"/>
        <v>1</v>
      </c>
      <c r="J32" s="110">
        <f t="shared" si="12"/>
        <v>55</v>
      </c>
      <c r="K32" s="109">
        <f t="shared" si="3"/>
        <v>1.8</v>
      </c>
      <c r="L32" s="108">
        <f t="shared" si="4"/>
        <v>5.0999999999999996</v>
      </c>
    </row>
    <row r="33" spans="2:12" ht="14.45" customHeight="1" x14ac:dyDescent="0.15">
      <c r="B33" s="113" t="s">
        <v>161</v>
      </c>
      <c r="C33" s="112"/>
      <c r="D33" s="111">
        <v>38</v>
      </c>
      <c r="E33" s="110">
        <v>8</v>
      </c>
      <c r="F33" s="110">
        <v>2</v>
      </c>
      <c r="G33" s="110">
        <v>0</v>
      </c>
      <c r="H33" s="110">
        <f t="shared" si="10"/>
        <v>46</v>
      </c>
      <c r="I33" s="110">
        <f t="shared" si="11"/>
        <v>2</v>
      </c>
      <c r="J33" s="110">
        <f t="shared" si="12"/>
        <v>48</v>
      </c>
      <c r="K33" s="109">
        <f t="shared" si="3"/>
        <v>4.2</v>
      </c>
      <c r="L33" s="108">
        <f t="shared" si="4"/>
        <v>4.4000000000000004</v>
      </c>
    </row>
    <row r="34" spans="2:12" ht="14.45" customHeight="1" x14ac:dyDescent="0.15">
      <c r="B34" s="113" t="s">
        <v>160</v>
      </c>
      <c r="C34" s="112"/>
      <c r="D34" s="111">
        <v>42</v>
      </c>
      <c r="E34" s="110">
        <v>13</v>
      </c>
      <c r="F34" s="110">
        <v>4</v>
      </c>
      <c r="G34" s="110">
        <v>0</v>
      </c>
      <c r="H34" s="110">
        <f t="shared" si="10"/>
        <v>55</v>
      </c>
      <c r="I34" s="110">
        <f t="shared" si="11"/>
        <v>4</v>
      </c>
      <c r="J34" s="110">
        <f t="shared" si="12"/>
        <v>59</v>
      </c>
      <c r="K34" s="109">
        <f t="shared" si="3"/>
        <v>6.8</v>
      </c>
      <c r="L34" s="108">
        <f t="shared" si="4"/>
        <v>5.5</v>
      </c>
    </row>
    <row r="35" spans="2:12" ht="14.45" customHeight="1" x14ac:dyDescent="0.15">
      <c r="B35" s="113" t="s">
        <v>159</v>
      </c>
      <c r="C35" s="112"/>
      <c r="D35" s="111">
        <v>40</v>
      </c>
      <c r="E35" s="110">
        <v>15</v>
      </c>
      <c r="F35" s="110">
        <v>1</v>
      </c>
      <c r="G35" s="110">
        <v>0</v>
      </c>
      <c r="H35" s="110">
        <f t="shared" si="10"/>
        <v>55</v>
      </c>
      <c r="I35" s="110">
        <f t="shared" si="11"/>
        <v>1</v>
      </c>
      <c r="J35" s="110">
        <f t="shared" si="12"/>
        <v>56</v>
      </c>
      <c r="K35" s="109">
        <f t="shared" si="3"/>
        <v>1.8</v>
      </c>
      <c r="L35" s="108">
        <f t="shared" si="4"/>
        <v>5.2</v>
      </c>
    </row>
    <row r="36" spans="2:12" ht="14.45" customHeight="1" x14ac:dyDescent="0.15">
      <c r="B36" s="113" t="s">
        <v>158</v>
      </c>
      <c r="C36" s="112"/>
      <c r="D36" s="111">
        <v>31</v>
      </c>
      <c r="E36" s="110">
        <v>17</v>
      </c>
      <c r="F36" s="110">
        <v>3</v>
      </c>
      <c r="G36" s="110">
        <v>0</v>
      </c>
      <c r="H36" s="110">
        <f t="shared" si="10"/>
        <v>48</v>
      </c>
      <c r="I36" s="110">
        <f t="shared" si="11"/>
        <v>3</v>
      </c>
      <c r="J36" s="110">
        <f t="shared" si="12"/>
        <v>51</v>
      </c>
      <c r="K36" s="109">
        <f t="shared" si="3"/>
        <v>5.9</v>
      </c>
      <c r="L36" s="108">
        <f t="shared" si="4"/>
        <v>4.7</v>
      </c>
    </row>
    <row r="37" spans="2:12" ht="14.45" customHeight="1" x14ac:dyDescent="0.15">
      <c r="B37" s="113" t="s">
        <v>157</v>
      </c>
      <c r="C37" s="112"/>
      <c r="D37" s="111">
        <v>48</v>
      </c>
      <c r="E37" s="110">
        <v>27</v>
      </c>
      <c r="F37" s="110">
        <v>3</v>
      </c>
      <c r="G37" s="110">
        <v>2</v>
      </c>
      <c r="H37" s="110">
        <f t="shared" si="10"/>
        <v>75</v>
      </c>
      <c r="I37" s="110">
        <f t="shared" si="11"/>
        <v>5</v>
      </c>
      <c r="J37" s="110">
        <f t="shared" si="12"/>
        <v>80</v>
      </c>
      <c r="K37" s="109">
        <f t="shared" si="3"/>
        <v>6.3</v>
      </c>
      <c r="L37" s="108">
        <f t="shared" si="4"/>
        <v>7.4</v>
      </c>
    </row>
    <row r="38" spans="2:12" ht="14.45" customHeight="1" x14ac:dyDescent="0.15">
      <c r="B38" s="107" t="s">
        <v>86</v>
      </c>
      <c r="C38" s="106"/>
      <c r="D38" s="105">
        <v>11</v>
      </c>
      <c r="E38" s="104">
        <v>4</v>
      </c>
      <c r="F38" s="104">
        <v>1</v>
      </c>
      <c r="G38" s="104">
        <v>0</v>
      </c>
      <c r="H38" s="104">
        <f t="shared" si="10"/>
        <v>15</v>
      </c>
      <c r="I38" s="104">
        <f t="shared" si="11"/>
        <v>1</v>
      </c>
      <c r="J38" s="104">
        <f t="shared" si="12"/>
        <v>16</v>
      </c>
      <c r="K38" s="103">
        <f t="shared" si="3"/>
        <v>6.3</v>
      </c>
      <c r="L38" s="102">
        <f t="shared" si="4"/>
        <v>1.5</v>
      </c>
    </row>
    <row r="39" spans="2:12" ht="14.45" customHeight="1" x14ac:dyDescent="0.15">
      <c r="B39" s="101" t="s">
        <v>85</v>
      </c>
      <c r="C39" s="100"/>
      <c r="D39" s="99">
        <v>12</v>
      </c>
      <c r="E39" s="98">
        <v>1</v>
      </c>
      <c r="F39" s="98">
        <v>0</v>
      </c>
      <c r="G39" s="98">
        <v>0</v>
      </c>
      <c r="H39" s="98">
        <f t="shared" si="10"/>
        <v>13</v>
      </c>
      <c r="I39" s="98">
        <f t="shared" si="11"/>
        <v>0</v>
      </c>
      <c r="J39" s="98">
        <f t="shared" si="12"/>
        <v>13</v>
      </c>
      <c r="K39" s="97">
        <f t="shared" si="3"/>
        <v>0</v>
      </c>
      <c r="L39" s="96">
        <f t="shared" si="4"/>
        <v>1.2</v>
      </c>
    </row>
    <row r="40" spans="2:12" ht="14.45" customHeight="1" x14ac:dyDescent="0.15">
      <c r="B40" s="101" t="s">
        <v>84</v>
      </c>
      <c r="C40" s="100"/>
      <c r="D40" s="99">
        <v>8</v>
      </c>
      <c r="E40" s="98">
        <v>4</v>
      </c>
      <c r="F40" s="98">
        <v>1</v>
      </c>
      <c r="G40" s="98">
        <v>0</v>
      </c>
      <c r="H40" s="98">
        <f t="shared" si="10"/>
        <v>12</v>
      </c>
      <c r="I40" s="98">
        <f t="shared" si="11"/>
        <v>1</v>
      </c>
      <c r="J40" s="98">
        <f t="shared" si="12"/>
        <v>13</v>
      </c>
      <c r="K40" s="97">
        <f t="shared" si="3"/>
        <v>7.7</v>
      </c>
      <c r="L40" s="96">
        <f t="shared" si="4"/>
        <v>1.2</v>
      </c>
    </row>
    <row r="41" spans="2:12" ht="14.45" customHeight="1" x14ac:dyDescent="0.15">
      <c r="B41" s="101" t="s">
        <v>83</v>
      </c>
      <c r="C41" s="100"/>
      <c r="D41" s="99">
        <v>14</v>
      </c>
      <c r="E41" s="98">
        <v>5</v>
      </c>
      <c r="F41" s="98">
        <v>0</v>
      </c>
      <c r="G41" s="98">
        <v>0</v>
      </c>
      <c r="H41" s="98">
        <f t="shared" si="10"/>
        <v>19</v>
      </c>
      <c r="I41" s="98">
        <f t="shared" si="11"/>
        <v>0</v>
      </c>
      <c r="J41" s="98">
        <f t="shared" si="12"/>
        <v>19</v>
      </c>
      <c r="K41" s="97">
        <f t="shared" si="3"/>
        <v>0</v>
      </c>
      <c r="L41" s="96">
        <f t="shared" si="4"/>
        <v>1.8</v>
      </c>
    </row>
    <row r="42" spans="2:12" ht="14.45" customHeight="1" x14ac:dyDescent="0.15">
      <c r="B42" s="101" t="s">
        <v>82</v>
      </c>
      <c r="C42" s="100"/>
      <c r="D42" s="99">
        <v>15</v>
      </c>
      <c r="E42" s="98">
        <v>4</v>
      </c>
      <c r="F42" s="98">
        <v>1</v>
      </c>
      <c r="G42" s="98">
        <v>0</v>
      </c>
      <c r="H42" s="98">
        <f t="shared" si="10"/>
        <v>19</v>
      </c>
      <c r="I42" s="98">
        <f t="shared" si="11"/>
        <v>1</v>
      </c>
      <c r="J42" s="98">
        <f t="shared" si="12"/>
        <v>20</v>
      </c>
      <c r="K42" s="97">
        <f t="shared" si="3"/>
        <v>5</v>
      </c>
      <c r="L42" s="96">
        <f t="shared" si="4"/>
        <v>1.9</v>
      </c>
    </row>
    <row r="43" spans="2:12" ht="14.45" customHeight="1" x14ac:dyDescent="0.15">
      <c r="B43" s="95" t="s">
        <v>156</v>
      </c>
      <c r="C43" s="94"/>
      <c r="D43" s="93">
        <v>21</v>
      </c>
      <c r="E43" s="92">
        <v>2</v>
      </c>
      <c r="F43" s="92">
        <v>0</v>
      </c>
      <c r="G43" s="92">
        <v>0</v>
      </c>
      <c r="H43" s="92">
        <f t="shared" si="10"/>
        <v>23</v>
      </c>
      <c r="I43" s="92">
        <f t="shared" si="11"/>
        <v>0</v>
      </c>
      <c r="J43" s="92">
        <f t="shared" si="12"/>
        <v>23</v>
      </c>
      <c r="K43" s="91">
        <f t="shared" si="3"/>
        <v>0</v>
      </c>
      <c r="L43" s="90">
        <f t="shared" si="4"/>
        <v>2.1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81</v>
      </c>
      <c r="E44" s="86">
        <f t="shared" si="13"/>
        <v>20</v>
      </c>
      <c r="F44" s="86">
        <f t="shared" si="13"/>
        <v>3</v>
      </c>
      <c r="G44" s="86">
        <f t="shared" si="13"/>
        <v>0</v>
      </c>
      <c r="H44" s="86">
        <f t="shared" si="13"/>
        <v>101</v>
      </c>
      <c r="I44" s="86">
        <f t="shared" si="13"/>
        <v>3</v>
      </c>
      <c r="J44" s="86">
        <f t="shared" si="13"/>
        <v>104</v>
      </c>
      <c r="K44" s="85">
        <f t="shared" si="3"/>
        <v>2.9</v>
      </c>
      <c r="L44" s="84">
        <f t="shared" si="4"/>
        <v>9.6</v>
      </c>
    </row>
    <row r="45" spans="2:12" ht="14.45" customHeight="1" thickTop="1" x14ac:dyDescent="0.15">
      <c r="B45" s="107" t="s">
        <v>79</v>
      </c>
      <c r="C45" s="106"/>
      <c r="D45" s="105">
        <v>23</v>
      </c>
      <c r="E45" s="104">
        <v>4</v>
      </c>
      <c r="F45" s="104">
        <v>0</v>
      </c>
      <c r="G45" s="104">
        <v>0</v>
      </c>
      <c r="H45" s="104">
        <f t="shared" ref="H45:H50" si="14">SUM(D45:E45)</f>
        <v>27</v>
      </c>
      <c r="I45" s="104">
        <f t="shared" ref="I45:I50" si="15">SUM(F45:G45)</f>
        <v>0</v>
      </c>
      <c r="J45" s="104">
        <f t="shared" ref="J45:J50" si="16">SUM(H45:I45)</f>
        <v>27</v>
      </c>
      <c r="K45" s="103">
        <f t="shared" si="3"/>
        <v>0</v>
      </c>
      <c r="L45" s="102">
        <f t="shared" si="4"/>
        <v>2.5</v>
      </c>
    </row>
    <row r="46" spans="2:12" ht="14.45" customHeight="1" x14ac:dyDescent="0.15">
      <c r="B46" s="101" t="s">
        <v>78</v>
      </c>
      <c r="C46" s="100"/>
      <c r="D46" s="99">
        <v>11</v>
      </c>
      <c r="E46" s="98">
        <v>2</v>
      </c>
      <c r="F46" s="98">
        <v>0</v>
      </c>
      <c r="G46" s="98">
        <v>0</v>
      </c>
      <c r="H46" s="98">
        <f t="shared" si="14"/>
        <v>13</v>
      </c>
      <c r="I46" s="98">
        <f t="shared" si="15"/>
        <v>0</v>
      </c>
      <c r="J46" s="98">
        <f t="shared" si="16"/>
        <v>13</v>
      </c>
      <c r="K46" s="97">
        <f t="shared" si="3"/>
        <v>0</v>
      </c>
      <c r="L46" s="96">
        <f t="shared" si="4"/>
        <v>1.2</v>
      </c>
    </row>
    <row r="47" spans="2:12" ht="14.45" customHeight="1" x14ac:dyDescent="0.15">
      <c r="B47" s="101" t="s">
        <v>77</v>
      </c>
      <c r="C47" s="100"/>
      <c r="D47" s="99">
        <v>15</v>
      </c>
      <c r="E47" s="98">
        <v>2</v>
      </c>
      <c r="F47" s="98">
        <v>0</v>
      </c>
      <c r="G47" s="98">
        <v>0</v>
      </c>
      <c r="H47" s="98">
        <f t="shared" si="14"/>
        <v>17</v>
      </c>
      <c r="I47" s="98">
        <f t="shared" si="15"/>
        <v>0</v>
      </c>
      <c r="J47" s="98">
        <f t="shared" si="16"/>
        <v>17</v>
      </c>
      <c r="K47" s="97">
        <f t="shared" si="3"/>
        <v>0</v>
      </c>
      <c r="L47" s="96">
        <f t="shared" si="4"/>
        <v>1.6</v>
      </c>
    </row>
    <row r="48" spans="2:12" ht="14.45" customHeight="1" x14ac:dyDescent="0.15">
      <c r="B48" s="101" t="s">
        <v>76</v>
      </c>
      <c r="C48" s="100"/>
      <c r="D48" s="99">
        <v>31</v>
      </c>
      <c r="E48" s="98">
        <v>3</v>
      </c>
      <c r="F48" s="98">
        <v>0</v>
      </c>
      <c r="G48" s="98">
        <v>0</v>
      </c>
      <c r="H48" s="98">
        <f t="shared" si="14"/>
        <v>34</v>
      </c>
      <c r="I48" s="98">
        <f t="shared" si="15"/>
        <v>0</v>
      </c>
      <c r="J48" s="98">
        <f t="shared" si="16"/>
        <v>34</v>
      </c>
      <c r="K48" s="97">
        <f t="shared" si="3"/>
        <v>0</v>
      </c>
      <c r="L48" s="96">
        <f t="shared" si="4"/>
        <v>3.2</v>
      </c>
    </row>
    <row r="49" spans="2:13" ht="14.45" customHeight="1" x14ac:dyDescent="0.15">
      <c r="B49" s="101" t="s">
        <v>75</v>
      </c>
      <c r="C49" s="100"/>
      <c r="D49" s="99">
        <v>7</v>
      </c>
      <c r="E49" s="98">
        <v>3</v>
      </c>
      <c r="F49" s="98">
        <v>0</v>
      </c>
      <c r="G49" s="98">
        <v>0</v>
      </c>
      <c r="H49" s="98">
        <f t="shared" si="14"/>
        <v>10</v>
      </c>
      <c r="I49" s="98">
        <f t="shared" si="15"/>
        <v>0</v>
      </c>
      <c r="J49" s="98">
        <f t="shared" si="16"/>
        <v>10</v>
      </c>
      <c r="K49" s="97">
        <f t="shared" si="3"/>
        <v>0</v>
      </c>
      <c r="L49" s="96">
        <f t="shared" si="4"/>
        <v>0.9</v>
      </c>
    </row>
    <row r="50" spans="2:13" ht="14.45" customHeight="1" x14ac:dyDescent="0.15">
      <c r="B50" s="95" t="s">
        <v>155</v>
      </c>
      <c r="C50" s="94"/>
      <c r="D50" s="93">
        <v>18</v>
      </c>
      <c r="E50" s="92">
        <v>5</v>
      </c>
      <c r="F50" s="92">
        <v>0</v>
      </c>
      <c r="G50" s="92">
        <v>0</v>
      </c>
      <c r="H50" s="92">
        <f t="shared" si="14"/>
        <v>23</v>
      </c>
      <c r="I50" s="92">
        <f t="shared" si="15"/>
        <v>0</v>
      </c>
      <c r="J50" s="92">
        <f t="shared" si="16"/>
        <v>23</v>
      </c>
      <c r="K50" s="91">
        <f t="shared" si="3"/>
        <v>0</v>
      </c>
      <c r="L50" s="90">
        <f t="shared" si="4"/>
        <v>2.1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105</v>
      </c>
      <c r="E51" s="86">
        <f t="shared" si="17"/>
        <v>19</v>
      </c>
      <c r="F51" s="86">
        <f t="shared" si="17"/>
        <v>0</v>
      </c>
      <c r="G51" s="86">
        <f t="shared" si="17"/>
        <v>0</v>
      </c>
      <c r="H51" s="86">
        <f t="shared" si="17"/>
        <v>124</v>
      </c>
      <c r="I51" s="86">
        <f t="shared" si="17"/>
        <v>0</v>
      </c>
      <c r="J51" s="86">
        <f t="shared" si="17"/>
        <v>124</v>
      </c>
      <c r="K51" s="85">
        <f t="shared" si="3"/>
        <v>0</v>
      </c>
      <c r="L51" s="84">
        <f t="shared" si="4"/>
        <v>11.5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832</v>
      </c>
      <c r="E52" s="80">
        <f t="shared" si="18"/>
        <v>222</v>
      </c>
      <c r="F52" s="80">
        <f t="shared" si="18"/>
        <v>23</v>
      </c>
      <c r="G52" s="80">
        <f t="shared" si="18"/>
        <v>2</v>
      </c>
      <c r="H52" s="80">
        <f t="shared" si="18"/>
        <v>1054</v>
      </c>
      <c r="I52" s="80">
        <f t="shared" si="18"/>
        <v>25</v>
      </c>
      <c r="J52" s="80">
        <f t="shared" si="18"/>
        <v>1079</v>
      </c>
      <c r="K52" s="79">
        <f t="shared" si="3"/>
        <v>2.2999999999999998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39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v>0</v>
      </c>
      <c r="E16" s="104">
        <v>0</v>
      </c>
      <c r="F16" s="104">
        <v>1</v>
      </c>
      <c r="G16" s="104">
        <v>0</v>
      </c>
      <c r="H16" s="104">
        <f t="shared" ref="H16:H21" si="0">SUM(D16:E16)</f>
        <v>0</v>
      </c>
      <c r="I16" s="104">
        <f t="shared" ref="I16:I21" si="1">SUM(F16:G16)</f>
        <v>1</v>
      </c>
      <c r="J16" s="104">
        <f t="shared" ref="J16:J21" si="2">SUM(H16:I16)</f>
        <v>1</v>
      </c>
      <c r="K16" s="103">
        <f t="shared" ref="K16:K52" si="3">IF(J16=0,0,ROUND(I16/J16*100,1))</f>
        <v>100</v>
      </c>
      <c r="L16" s="102">
        <f t="shared" ref="L16:L52" si="4">IF(J16=0,0,ROUND(J16/$J$52*100,1))</f>
        <v>0.9</v>
      </c>
    </row>
    <row r="17" spans="2:12" ht="14.45" customHeight="1" x14ac:dyDescent="0.15">
      <c r="B17" s="101" t="s">
        <v>170</v>
      </c>
      <c r="C17" s="100"/>
      <c r="D17" s="99">
        <v>1</v>
      </c>
      <c r="E17" s="98">
        <v>0</v>
      </c>
      <c r="F17" s="98">
        <v>0</v>
      </c>
      <c r="G17" s="98">
        <v>0</v>
      </c>
      <c r="H17" s="98">
        <f t="shared" si="0"/>
        <v>1</v>
      </c>
      <c r="I17" s="98">
        <f t="shared" si="1"/>
        <v>0</v>
      </c>
      <c r="J17" s="98">
        <f t="shared" si="2"/>
        <v>1</v>
      </c>
      <c r="K17" s="97">
        <f t="shared" si="3"/>
        <v>0</v>
      </c>
      <c r="L17" s="96">
        <f t="shared" si="4"/>
        <v>0.9</v>
      </c>
    </row>
    <row r="18" spans="2:12" ht="14.45" customHeight="1" x14ac:dyDescent="0.15">
      <c r="B18" s="101" t="s">
        <v>169</v>
      </c>
      <c r="C18" s="100"/>
      <c r="D18" s="99">
        <v>2</v>
      </c>
      <c r="E18" s="98">
        <v>0</v>
      </c>
      <c r="F18" s="98">
        <v>0</v>
      </c>
      <c r="G18" s="98">
        <v>0</v>
      </c>
      <c r="H18" s="98">
        <f t="shared" si="0"/>
        <v>2</v>
      </c>
      <c r="I18" s="98">
        <f t="shared" si="1"/>
        <v>0</v>
      </c>
      <c r="J18" s="98">
        <f t="shared" si="2"/>
        <v>2</v>
      </c>
      <c r="K18" s="97">
        <f t="shared" si="3"/>
        <v>0</v>
      </c>
      <c r="L18" s="96">
        <f t="shared" si="4"/>
        <v>1.8</v>
      </c>
    </row>
    <row r="19" spans="2:12" ht="14.45" customHeight="1" x14ac:dyDescent="0.15">
      <c r="B19" s="101" t="s">
        <v>168</v>
      </c>
      <c r="C19" s="100"/>
      <c r="D19" s="99">
        <v>0</v>
      </c>
      <c r="E19" s="98">
        <v>2</v>
      </c>
      <c r="F19" s="98">
        <v>0</v>
      </c>
      <c r="G19" s="98">
        <v>0</v>
      </c>
      <c r="H19" s="98">
        <f t="shared" si="0"/>
        <v>2</v>
      </c>
      <c r="I19" s="98">
        <f t="shared" si="1"/>
        <v>0</v>
      </c>
      <c r="J19" s="98">
        <f t="shared" si="2"/>
        <v>2</v>
      </c>
      <c r="K19" s="97">
        <f t="shared" si="3"/>
        <v>0</v>
      </c>
      <c r="L19" s="96">
        <f t="shared" si="4"/>
        <v>1.8</v>
      </c>
    </row>
    <row r="20" spans="2:12" ht="14.45" customHeight="1" x14ac:dyDescent="0.15">
      <c r="B20" s="101" t="s">
        <v>167</v>
      </c>
      <c r="C20" s="100"/>
      <c r="D20" s="99">
        <v>0</v>
      </c>
      <c r="E20" s="98">
        <v>3</v>
      </c>
      <c r="F20" s="98">
        <v>1</v>
      </c>
      <c r="G20" s="98">
        <v>0</v>
      </c>
      <c r="H20" s="98">
        <f t="shared" si="0"/>
        <v>3</v>
      </c>
      <c r="I20" s="98">
        <f t="shared" si="1"/>
        <v>1</v>
      </c>
      <c r="J20" s="98">
        <f t="shared" si="2"/>
        <v>4</v>
      </c>
      <c r="K20" s="97">
        <f t="shared" si="3"/>
        <v>25</v>
      </c>
      <c r="L20" s="96">
        <f t="shared" si="4"/>
        <v>3.5</v>
      </c>
    </row>
    <row r="21" spans="2:12" ht="14.45" customHeight="1" x14ac:dyDescent="0.15">
      <c r="B21" s="95" t="s">
        <v>166</v>
      </c>
      <c r="C21" s="94"/>
      <c r="D21" s="93">
        <v>0</v>
      </c>
      <c r="E21" s="92">
        <v>1</v>
      </c>
      <c r="F21" s="92">
        <v>0</v>
      </c>
      <c r="G21" s="92">
        <v>0</v>
      </c>
      <c r="H21" s="92">
        <f t="shared" si="0"/>
        <v>1</v>
      </c>
      <c r="I21" s="92">
        <f t="shared" si="1"/>
        <v>0</v>
      </c>
      <c r="J21" s="92">
        <f t="shared" si="2"/>
        <v>1</v>
      </c>
      <c r="K21" s="91">
        <f t="shared" si="3"/>
        <v>0</v>
      </c>
      <c r="L21" s="90">
        <f t="shared" si="4"/>
        <v>0.9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3</v>
      </c>
      <c r="E22" s="86">
        <f t="shared" si="5"/>
        <v>6</v>
      </c>
      <c r="F22" s="86">
        <f t="shared" si="5"/>
        <v>2</v>
      </c>
      <c r="G22" s="86">
        <f t="shared" si="5"/>
        <v>0</v>
      </c>
      <c r="H22" s="86">
        <f t="shared" si="5"/>
        <v>9</v>
      </c>
      <c r="I22" s="86">
        <f t="shared" si="5"/>
        <v>2</v>
      </c>
      <c r="J22" s="86">
        <f t="shared" si="5"/>
        <v>11</v>
      </c>
      <c r="K22" s="85">
        <f t="shared" si="3"/>
        <v>18.2</v>
      </c>
      <c r="L22" s="84">
        <f t="shared" si="4"/>
        <v>9.6999999999999993</v>
      </c>
    </row>
    <row r="23" spans="2:12" ht="14.45" customHeight="1" thickTop="1" x14ac:dyDescent="0.15">
      <c r="B23" s="107" t="s">
        <v>101</v>
      </c>
      <c r="C23" s="106"/>
      <c r="D23" s="105">
        <v>0</v>
      </c>
      <c r="E23" s="104">
        <v>0</v>
      </c>
      <c r="F23" s="104">
        <v>1</v>
      </c>
      <c r="G23" s="104">
        <v>0</v>
      </c>
      <c r="H23" s="104">
        <f t="shared" ref="H23:H28" si="6">SUM(D23:E23)</f>
        <v>0</v>
      </c>
      <c r="I23" s="104">
        <f t="shared" ref="I23:I28" si="7">SUM(F23:G23)</f>
        <v>1</v>
      </c>
      <c r="J23" s="104">
        <f t="shared" ref="J23:J28" si="8">SUM(H23:I23)</f>
        <v>1</v>
      </c>
      <c r="K23" s="103">
        <f t="shared" si="3"/>
        <v>100</v>
      </c>
      <c r="L23" s="102">
        <f t="shared" si="4"/>
        <v>0.9</v>
      </c>
    </row>
    <row r="24" spans="2:12" ht="14.45" customHeight="1" x14ac:dyDescent="0.15">
      <c r="B24" s="101" t="s">
        <v>100</v>
      </c>
      <c r="C24" s="100"/>
      <c r="D24" s="99">
        <v>1</v>
      </c>
      <c r="E24" s="98">
        <v>0</v>
      </c>
      <c r="F24" s="98">
        <v>0</v>
      </c>
      <c r="G24" s="98">
        <v>0</v>
      </c>
      <c r="H24" s="98">
        <f t="shared" si="6"/>
        <v>1</v>
      </c>
      <c r="I24" s="98">
        <f t="shared" si="7"/>
        <v>0</v>
      </c>
      <c r="J24" s="98">
        <f t="shared" si="8"/>
        <v>1</v>
      </c>
      <c r="K24" s="97">
        <f t="shared" si="3"/>
        <v>0</v>
      </c>
      <c r="L24" s="96">
        <f t="shared" si="4"/>
        <v>0.9</v>
      </c>
    </row>
    <row r="25" spans="2:12" ht="14.45" customHeight="1" x14ac:dyDescent="0.15">
      <c r="B25" s="101" t="s">
        <v>99</v>
      </c>
      <c r="C25" s="100"/>
      <c r="D25" s="99">
        <v>1</v>
      </c>
      <c r="E25" s="98">
        <v>0</v>
      </c>
      <c r="F25" s="98">
        <v>0</v>
      </c>
      <c r="G25" s="98">
        <v>0</v>
      </c>
      <c r="H25" s="98">
        <f t="shared" si="6"/>
        <v>1</v>
      </c>
      <c r="I25" s="98">
        <f t="shared" si="7"/>
        <v>0</v>
      </c>
      <c r="J25" s="98">
        <f t="shared" si="8"/>
        <v>1</v>
      </c>
      <c r="K25" s="97">
        <f t="shared" si="3"/>
        <v>0</v>
      </c>
      <c r="L25" s="96">
        <f t="shared" si="4"/>
        <v>0.9</v>
      </c>
    </row>
    <row r="26" spans="2:12" ht="14.45" customHeight="1" x14ac:dyDescent="0.15">
      <c r="B26" s="101" t="s">
        <v>98</v>
      </c>
      <c r="C26" s="100"/>
      <c r="D26" s="99">
        <v>0</v>
      </c>
      <c r="E26" s="98">
        <v>0</v>
      </c>
      <c r="F26" s="98">
        <v>0</v>
      </c>
      <c r="G26" s="98">
        <v>0</v>
      </c>
      <c r="H26" s="98">
        <f t="shared" si="6"/>
        <v>0</v>
      </c>
      <c r="I26" s="98">
        <f t="shared" si="7"/>
        <v>0</v>
      </c>
      <c r="J26" s="98">
        <f t="shared" si="8"/>
        <v>0</v>
      </c>
      <c r="K26" s="97">
        <f t="shared" si="3"/>
        <v>0</v>
      </c>
      <c r="L26" s="96">
        <f t="shared" si="4"/>
        <v>0</v>
      </c>
    </row>
    <row r="27" spans="2:12" ht="14.45" customHeight="1" x14ac:dyDescent="0.15">
      <c r="B27" s="101" t="s">
        <v>97</v>
      </c>
      <c r="C27" s="100"/>
      <c r="D27" s="99">
        <v>0</v>
      </c>
      <c r="E27" s="98">
        <v>1</v>
      </c>
      <c r="F27" s="98">
        <v>0</v>
      </c>
      <c r="G27" s="98">
        <v>0</v>
      </c>
      <c r="H27" s="98">
        <f t="shared" si="6"/>
        <v>1</v>
      </c>
      <c r="I27" s="98">
        <f t="shared" si="7"/>
        <v>0</v>
      </c>
      <c r="J27" s="98">
        <f t="shared" si="8"/>
        <v>1</v>
      </c>
      <c r="K27" s="97">
        <f t="shared" si="3"/>
        <v>0</v>
      </c>
      <c r="L27" s="96">
        <f t="shared" si="4"/>
        <v>0.9</v>
      </c>
    </row>
    <row r="28" spans="2:12" ht="14.45" customHeight="1" x14ac:dyDescent="0.15">
      <c r="B28" s="95" t="s">
        <v>165</v>
      </c>
      <c r="C28" s="94"/>
      <c r="D28" s="93">
        <v>2</v>
      </c>
      <c r="E28" s="92">
        <v>0</v>
      </c>
      <c r="F28" s="92">
        <v>0</v>
      </c>
      <c r="G28" s="92">
        <v>0</v>
      </c>
      <c r="H28" s="92">
        <f t="shared" si="6"/>
        <v>2</v>
      </c>
      <c r="I28" s="92">
        <f t="shared" si="7"/>
        <v>0</v>
      </c>
      <c r="J28" s="92">
        <f t="shared" si="8"/>
        <v>2</v>
      </c>
      <c r="K28" s="91">
        <f t="shared" si="3"/>
        <v>0</v>
      </c>
      <c r="L28" s="90">
        <f t="shared" si="4"/>
        <v>1.8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4</v>
      </c>
      <c r="E29" s="86">
        <f t="shared" si="9"/>
        <v>1</v>
      </c>
      <c r="F29" s="86">
        <f t="shared" si="9"/>
        <v>1</v>
      </c>
      <c r="G29" s="86">
        <f t="shared" si="9"/>
        <v>0</v>
      </c>
      <c r="H29" s="86">
        <f t="shared" si="9"/>
        <v>5</v>
      </c>
      <c r="I29" s="86">
        <f t="shared" si="9"/>
        <v>1</v>
      </c>
      <c r="J29" s="86">
        <f t="shared" si="9"/>
        <v>6</v>
      </c>
      <c r="K29" s="85">
        <f t="shared" si="3"/>
        <v>16.7</v>
      </c>
      <c r="L29" s="84">
        <f t="shared" si="4"/>
        <v>5.3</v>
      </c>
    </row>
    <row r="30" spans="2:12" ht="14.45" customHeight="1" thickTop="1" x14ac:dyDescent="0.15">
      <c r="B30" s="115" t="s">
        <v>164</v>
      </c>
      <c r="C30" s="114"/>
      <c r="D30" s="81">
        <v>8</v>
      </c>
      <c r="E30" s="80">
        <v>1</v>
      </c>
      <c r="F30" s="80">
        <v>2</v>
      </c>
      <c r="G30" s="80">
        <v>1</v>
      </c>
      <c r="H30" s="80">
        <f t="shared" ref="H30:H43" si="10">SUM(D30:E30)</f>
        <v>9</v>
      </c>
      <c r="I30" s="80">
        <f t="shared" ref="I30:I43" si="11">SUM(F30:G30)</f>
        <v>3</v>
      </c>
      <c r="J30" s="80">
        <f t="shared" ref="J30:J43" si="12">SUM(H30:I30)</f>
        <v>12</v>
      </c>
      <c r="K30" s="79">
        <f t="shared" si="3"/>
        <v>25</v>
      </c>
      <c r="L30" s="78">
        <f t="shared" si="4"/>
        <v>10.6</v>
      </c>
    </row>
    <row r="31" spans="2:12" ht="14.45" customHeight="1" x14ac:dyDescent="0.15">
      <c r="B31" s="113" t="s">
        <v>163</v>
      </c>
      <c r="C31" s="112"/>
      <c r="D31" s="111">
        <v>6</v>
      </c>
      <c r="E31" s="110">
        <v>2</v>
      </c>
      <c r="F31" s="110">
        <v>1</v>
      </c>
      <c r="G31" s="110">
        <v>0</v>
      </c>
      <c r="H31" s="110">
        <f t="shared" si="10"/>
        <v>8</v>
      </c>
      <c r="I31" s="110">
        <f t="shared" si="11"/>
        <v>1</v>
      </c>
      <c r="J31" s="110">
        <f t="shared" si="12"/>
        <v>9</v>
      </c>
      <c r="K31" s="109">
        <f t="shared" si="3"/>
        <v>11.1</v>
      </c>
      <c r="L31" s="108">
        <f t="shared" si="4"/>
        <v>8</v>
      </c>
    </row>
    <row r="32" spans="2:12" ht="14.45" customHeight="1" x14ac:dyDescent="0.15">
      <c r="B32" s="113" t="s">
        <v>162</v>
      </c>
      <c r="C32" s="112"/>
      <c r="D32" s="111">
        <v>7</v>
      </c>
      <c r="E32" s="110">
        <v>2</v>
      </c>
      <c r="F32" s="110">
        <v>1</v>
      </c>
      <c r="G32" s="110">
        <v>0</v>
      </c>
      <c r="H32" s="110">
        <f t="shared" si="10"/>
        <v>9</v>
      </c>
      <c r="I32" s="110">
        <f t="shared" si="11"/>
        <v>1</v>
      </c>
      <c r="J32" s="110">
        <f t="shared" si="12"/>
        <v>10</v>
      </c>
      <c r="K32" s="109">
        <f t="shared" si="3"/>
        <v>10</v>
      </c>
      <c r="L32" s="108">
        <f t="shared" si="4"/>
        <v>8.8000000000000007</v>
      </c>
    </row>
    <row r="33" spans="2:12" ht="14.45" customHeight="1" x14ac:dyDescent="0.15">
      <c r="B33" s="113" t="s">
        <v>161</v>
      </c>
      <c r="C33" s="112"/>
      <c r="D33" s="111">
        <v>1</v>
      </c>
      <c r="E33" s="110">
        <v>1</v>
      </c>
      <c r="F33" s="110">
        <v>0</v>
      </c>
      <c r="G33" s="110">
        <v>0</v>
      </c>
      <c r="H33" s="110">
        <f t="shared" si="10"/>
        <v>2</v>
      </c>
      <c r="I33" s="110">
        <f t="shared" si="11"/>
        <v>0</v>
      </c>
      <c r="J33" s="110">
        <f t="shared" si="12"/>
        <v>2</v>
      </c>
      <c r="K33" s="109">
        <f t="shared" si="3"/>
        <v>0</v>
      </c>
      <c r="L33" s="108">
        <f t="shared" si="4"/>
        <v>1.8</v>
      </c>
    </row>
    <row r="34" spans="2:12" ht="14.45" customHeight="1" x14ac:dyDescent="0.15">
      <c r="B34" s="113" t="s">
        <v>160</v>
      </c>
      <c r="C34" s="112"/>
      <c r="D34" s="111">
        <v>6</v>
      </c>
      <c r="E34" s="110">
        <v>3</v>
      </c>
      <c r="F34" s="110">
        <v>2</v>
      </c>
      <c r="G34" s="110">
        <v>0</v>
      </c>
      <c r="H34" s="110">
        <f t="shared" si="10"/>
        <v>9</v>
      </c>
      <c r="I34" s="110">
        <f t="shared" si="11"/>
        <v>2</v>
      </c>
      <c r="J34" s="110">
        <f t="shared" si="12"/>
        <v>11</v>
      </c>
      <c r="K34" s="109">
        <f t="shared" si="3"/>
        <v>18.2</v>
      </c>
      <c r="L34" s="108">
        <f t="shared" si="4"/>
        <v>9.6999999999999993</v>
      </c>
    </row>
    <row r="35" spans="2:12" ht="14.45" customHeight="1" x14ac:dyDescent="0.15">
      <c r="B35" s="113" t="s">
        <v>159</v>
      </c>
      <c r="C35" s="112"/>
      <c r="D35" s="111">
        <v>3</v>
      </c>
      <c r="E35" s="110">
        <v>2</v>
      </c>
      <c r="F35" s="110">
        <v>1</v>
      </c>
      <c r="G35" s="110">
        <v>2</v>
      </c>
      <c r="H35" s="110">
        <f t="shared" si="10"/>
        <v>5</v>
      </c>
      <c r="I35" s="110">
        <f t="shared" si="11"/>
        <v>3</v>
      </c>
      <c r="J35" s="110">
        <f t="shared" si="12"/>
        <v>8</v>
      </c>
      <c r="K35" s="109">
        <f t="shared" si="3"/>
        <v>37.5</v>
      </c>
      <c r="L35" s="108">
        <f t="shared" si="4"/>
        <v>7.1</v>
      </c>
    </row>
    <row r="36" spans="2:12" ht="14.45" customHeight="1" x14ac:dyDescent="0.15">
      <c r="B36" s="113" t="s">
        <v>158</v>
      </c>
      <c r="C36" s="112"/>
      <c r="D36" s="111">
        <v>6</v>
      </c>
      <c r="E36" s="110">
        <v>3</v>
      </c>
      <c r="F36" s="110">
        <v>0</v>
      </c>
      <c r="G36" s="110">
        <v>5</v>
      </c>
      <c r="H36" s="110">
        <f t="shared" si="10"/>
        <v>9</v>
      </c>
      <c r="I36" s="110">
        <f t="shared" si="11"/>
        <v>5</v>
      </c>
      <c r="J36" s="110">
        <f t="shared" si="12"/>
        <v>14</v>
      </c>
      <c r="K36" s="109">
        <f t="shared" si="3"/>
        <v>35.700000000000003</v>
      </c>
      <c r="L36" s="108">
        <f t="shared" si="4"/>
        <v>12.4</v>
      </c>
    </row>
    <row r="37" spans="2:12" ht="14.45" customHeight="1" x14ac:dyDescent="0.15">
      <c r="B37" s="113" t="s">
        <v>157</v>
      </c>
      <c r="C37" s="112"/>
      <c r="D37" s="111">
        <v>5</v>
      </c>
      <c r="E37" s="110">
        <v>2</v>
      </c>
      <c r="F37" s="110">
        <v>0</v>
      </c>
      <c r="G37" s="110">
        <v>8</v>
      </c>
      <c r="H37" s="110">
        <f t="shared" si="10"/>
        <v>7</v>
      </c>
      <c r="I37" s="110">
        <f t="shared" si="11"/>
        <v>8</v>
      </c>
      <c r="J37" s="110">
        <f t="shared" si="12"/>
        <v>15</v>
      </c>
      <c r="K37" s="109">
        <f t="shared" si="3"/>
        <v>53.3</v>
      </c>
      <c r="L37" s="108">
        <f t="shared" si="4"/>
        <v>13.3</v>
      </c>
    </row>
    <row r="38" spans="2:12" ht="14.45" customHeight="1" x14ac:dyDescent="0.15">
      <c r="B38" s="107" t="s">
        <v>86</v>
      </c>
      <c r="C38" s="106"/>
      <c r="D38" s="105">
        <v>0</v>
      </c>
      <c r="E38" s="104">
        <v>0</v>
      </c>
      <c r="F38" s="104">
        <v>0</v>
      </c>
      <c r="G38" s="104">
        <v>1</v>
      </c>
      <c r="H38" s="104">
        <f t="shared" si="10"/>
        <v>0</v>
      </c>
      <c r="I38" s="104">
        <f t="shared" si="11"/>
        <v>1</v>
      </c>
      <c r="J38" s="104">
        <f t="shared" si="12"/>
        <v>1</v>
      </c>
      <c r="K38" s="103">
        <f t="shared" si="3"/>
        <v>100</v>
      </c>
      <c r="L38" s="102">
        <f t="shared" si="4"/>
        <v>0.9</v>
      </c>
    </row>
    <row r="39" spans="2:12" ht="14.45" customHeight="1" x14ac:dyDescent="0.15">
      <c r="B39" s="101" t="s">
        <v>85</v>
      </c>
      <c r="C39" s="100"/>
      <c r="D39" s="99">
        <v>1</v>
      </c>
      <c r="E39" s="98">
        <v>0</v>
      </c>
      <c r="F39" s="98">
        <v>0</v>
      </c>
      <c r="G39" s="98">
        <v>1</v>
      </c>
      <c r="H39" s="98">
        <f t="shared" si="10"/>
        <v>1</v>
      </c>
      <c r="I39" s="98">
        <f t="shared" si="11"/>
        <v>1</v>
      </c>
      <c r="J39" s="98">
        <f t="shared" si="12"/>
        <v>2</v>
      </c>
      <c r="K39" s="97">
        <f t="shared" si="3"/>
        <v>50</v>
      </c>
      <c r="L39" s="96">
        <f t="shared" si="4"/>
        <v>1.8</v>
      </c>
    </row>
    <row r="40" spans="2:12" ht="14.45" customHeight="1" x14ac:dyDescent="0.15">
      <c r="B40" s="101" t="s">
        <v>84</v>
      </c>
      <c r="C40" s="100"/>
      <c r="D40" s="99">
        <v>0</v>
      </c>
      <c r="E40" s="98">
        <v>0</v>
      </c>
      <c r="F40" s="98">
        <v>0</v>
      </c>
      <c r="G40" s="98">
        <v>0</v>
      </c>
      <c r="H40" s="98">
        <f t="shared" si="10"/>
        <v>0</v>
      </c>
      <c r="I40" s="98">
        <f t="shared" si="11"/>
        <v>0</v>
      </c>
      <c r="J40" s="98">
        <f t="shared" si="12"/>
        <v>0</v>
      </c>
      <c r="K40" s="97">
        <f t="shared" si="3"/>
        <v>0</v>
      </c>
      <c r="L40" s="96">
        <f t="shared" si="4"/>
        <v>0</v>
      </c>
    </row>
    <row r="41" spans="2:12" ht="14.45" customHeight="1" x14ac:dyDescent="0.15">
      <c r="B41" s="101" t="s">
        <v>83</v>
      </c>
      <c r="C41" s="100"/>
      <c r="D41" s="99">
        <v>0</v>
      </c>
      <c r="E41" s="98">
        <v>0</v>
      </c>
      <c r="F41" s="98">
        <v>0</v>
      </c>
      <c r="G41" s="98">
        <v>1</v>
      </c>
      <c r="H41" s="98">
        <f t="shared" si="10"/>
        <v>0</v>
      </c>
      <c r="I41" s="98">
        <f t="shared" si="11"/>
        <v>1</v>
      </c>
      <c r="J41" s="98">
        <f t="shared" si="12"/>
        <v>1</v>
      </c>
      <c r="K41" s="97">
        <f t="shared" si="3"/>
        <v>100</v>
      </c>
      <c r="L41" s="96">
        <f t="shared" si="4"/>
        <v>0.9</v>
      </c>
    </row>
    <row r="42" spans="2:12" ht="14.45" customHeight="1" x14ac:dyDescent="0.15">
      <c r="B42" s="101" t="s">
        <v>82</v>
      </c>
      <c r="C42" s="100"/>
      <c r="D42" s="99">
        <v>0</v>
      </c>
      <c r="E42" s="98">
        <v>0</v>
      </c>
      <c r="F42" s="98">
        <v>0</v>
      </c>
      <c r="G42" s="98">
        <v>0</v>
      </c>
      <c r="H42" s="98">
        <f t="shared" si="10"/>
        <v>0</v>
      </c>
      <c r="I42" s="98">
        <f t="shared" si="11"/>
        <v>0</v>
      </c>
      <c r="J42" s="98">
        <f t="shared" si="12"/>
        <v>0</v>
      </c>
      <c r="K42" s="97">
        <f t="shared" si="3"/>
        <v>0</v>
      </c>
      <c r="L42" s="96">
        <f t="shared" si="4"/>
        <v>0</v>
      </c>
    </row>
    <row r="43" spans="2:12" ht="14.45" customHeight="1" x14ac:dyDescent="0.15">
      <c r="B43" s="95" t="s">
        <v>156</v>
      </c>
      <c r="C43" s="94"/>
      <c r="D43" s="93">
        <v>1</v>
      </c>
      <c r="E43" s="92">
        <v>0</v>
      </c>
      <c r="F43" s="92">
        <v>0</v>
      </c>
      <c r="G43" s="92">
        <v>1</v>
      </c>
      <c r="H43" s="92">
        <f t="shared" si="10"/>
        <v>1</v>
      </c>
      <c r="I43" s="92">
        <f t="shared" si="11"/>
        <v>1</v>
      </c>
      <c r="J43" s="92">
        <f t="shared" si="12"/>
        <v>2</v>
      </c>
      <c r="K43" s="91">
        <f t="shared" si="3"/>
        <v>50</v>
      </c>
      <c r="L43" s="90">
        <f t="shared" si="4"/>
        <v>1.8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2</v>
      </c>
      <c r="E44" s="86">
        <f t="shared" si="13"/>
        <v>0</v>
      </c>
      <c r="F44" s="86">
        <f t="shared" si="13"/>
        <v>0</v>
      </c>
      <c r="G44" s="86">
        <f t="shared" si="13"/>
        <v>4</v>
      </c>
      <c r="H44" s="86">
        <f t="shared" si="13"/>
        <v>2</v>
      </c>
      <c r="I44" s="86">
        <f t="shared" si="13"/>
        <v>4</v>
      </c>
      <c r="J44" s="86">
        <f t="shared" si="13"/>
        <v>6</v>
      </c>
      <c r="K44" s="85">
        <f t="shared" si="3"/>
        <v>66.7</v>
      </c>
      <c r="L44" s="84">
        <f t="shared" si="4"/>
        <v>5.3</v>
      </c>
    </row>
    <row r="45" spans="2:12" ht="14.45" customHeight="1" thickTop="1" x14ac:dyDescent="0.15">
      <c r="B45" s="107" t="s">
        <v>79</v>
      </c>
      <c r="C45" s="106"/>
      <c r="D45" s="105">
        <v>0</v>
      </c>
      <c r="E45" s="104">
        <v>0</v>
      </c>
      <c r="F45" s="104">
        <v>0</v>
      </c>
      <c r="G45" s="104">
        <v>0</v>
      </c>
      <c r="H45" s="104">
        <f t="shared" ref="H45:H50" si="14">SUM(D45:E45)</f>
        <v>0</v>
      </c>
      <c r="I45" s="104">
        <f t="shared" ref="I45:I50" si="15">SUM(F45:G45)</f>
        <v>0</v>
      </c>
      <c r="J45" s="104">
        <f t="shared" ref="J45:J50" si="16">SUM(H45:I45)</f>
        <v>0</v>
      </c>
      <c r="K45" s="103">
        <f t="shared" si="3"/>
        <v>0</v>
      </c>
      <c r="L45" s="102">
        <f t="shared" si="4"/>
        <v>0</v>
      </c>
    </row>
    <row r="46" spans="2:12" ht="14.45" customHeight="1" x14ac:dyDescent="0.15">
      <c r="B46" s="101" t="s">
        <v>78</v>
      </c>
      <c r="C46" s="100"/>
      <c r="D46" s="99">
        <v>1</v>
      </c>
      <c r="E46" s="98">
        <v>0</v>
      </c>
      <c r="F46" s="98">
        <v>0</v>
      </c>
      <c r="G46" s="98">
        <v>0</v>
      </c>
      <c r="H46" s="98">
        <f t="shared" si="14"/>
        <v>1</v>
      </c>
      <c r="I46" s="98">
        <f t="shared" si="15"/>
        <v>0</v>
      </c>
      <c r="J46" s="98">
        <f t="shared" si="16"/>
        <v>1</v>
      </c>
      <c r="K46" s="97">
        <f t="shared" si="3"/>
        <v>0</v>
      </c>
      <c r="L46" s="96">
        <f t="shared" si="4"/>
        <v>0.9</v>
      </c>
    </row>
    <row r="47" spans="2:12" ht="14.45" customHeight="1" x14ac:dyDescent="0.15">
      <c r="B47" s="101" t="s">
        <v>77</v>
      </c>
      <c r="C47" s="100"/>
      <c r="D47" s="99">
        <v>0</v>
      </c>
      <c r="E47" s="98">
        <v>0</v>
      </c>
      <c r="F47" s="98">
        <v>1</v>
      </c>
      <c r="G47" s="98">
        <v>2</v>
      </c>
      <c r="H47" s="98">
        <f t="shared" si="14"/>
        <v>0</v>
      </c>
      <c r="I47" s="98">
        <f t="shared" si="15"/>
        <v>3</v>
      </c>
      <c r="J47" s="98">
        <f t="shared" si="16"/>
        <v>3</v>
      </c>
      <c r="K47" s="97">
        <f t="shared" si="3"/>
        <v>100</v>
      </c>
      <c r="L47" s="96">
        <f t="shared" si="4"/>
        <v>2.7</v>
      </c>
    </row>
    <row r="48" spans="2:12" ht="14.45" customHeight="1" x14ac:dyDescent="0.15">
      <c r="B48" s="101" t="s">
        <v>76</v>
      </c>
      <c r="C48" s="100"/>
      <c r="D48" s="99">
        <v>1</v>
      </c>
      <c r="E48" s="98">
        <v>0</v>
      </c>
      <c r="F48" s="98">
        <v>0</v>
      </c>
      <c r="G48" s="98">
        <v>1</v>
      </c>
      <c r="H48" s="98">
        <f t="shared" si="14"/>
        <v>1</v>
      </c>
      <c r="I48" s="98">
        <f t="shared" si="15"/>
        <v>1</v>
      </c>
      <c r="J48" s="98">
        <f t="shared" si="16"/>
        <v>2</v>
      </c>
      <c r="K48" s="97">
        <f t="shared" si="3"/>
        <v>50</v>
      </c>
      <c r="L48" s="96">
        <f t="shared" si="4"/>
        <v>1.8</v>
      </c>
    </row>
    <row r="49" spans="2:13" ht="14.45" customHeight="1" x14ac:dyDescent="0.15">
      <c r="B49" s="101" t="s">
        <v>75</v>
      </c>
      <c r="C49" s="100"/>
      <c r="D49" s="99">
        <v>0</v>
      </c>
      <c r="E49" s="98">
        <v>1</v>
      </c>
      <c r="F49" s="98">
        <v>0</v>
      </c>
      <c r="G49" s="98">
        <v>0</v>
      </c>
      <c r="H49" s="98">
        <f t="shared" si="14"/>
        <v>1</v>
      </c>
      <c r="I49" s="98">
        <f t="shared" si="15"/>
        <v>0</v>
      </c>
      <c r="J49" s="98">
        <f t="shared" si="16"/>
        <v>1</v>
      </c>
      <c r="K49" s="97">
        <f t="shared" si="3"/>
        <v>0</v>
      </c>
      <c r="L49" s="96">
        <f t="shared" si="4"/>
        <v>0.9</v>
      </c>
    </row>
    <row r="50" spans="2:13" ht="14.45" customHeight="1" x14ac:dyDescent="0.15">
      <c r="B50" s="95" t="s">
        <v>155</v>
      </c>
      <c r="C50" s="94"/>
      <c r="D50" s="93">
        <v>0</v>
      </c>
      <c r="E50" s="92">
        <v>1</v>
      </c>
      <c r="F50" s="92">
        <v>0</v>
      </c>
      <c r="G50" s="92">
        <v>1</v>
      </c>
      <c r="H50" s="92">
        <f t="shared" si="14"/>
        <v>1</v>
      </c>
      <c r="I50" s="92">
        <f t="shared" si="15"/>
        <v>1</v>
      </c>
      <c r="J50" s="92">
        <f t="shared" si="16"/>
        <v>2</v>
      </c>
      <c r="K50" s="91">
        <f t="shared" si="3"/>
        <v>50</v>
      </c>
      <c r="L50" s="90">
        <f t="shared" si="4"/>
        <v>1.8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2</v>
      </c>
      <c r="E51" s="86">
        <f t="shared" si="17"/>
        <v>2</v>
      </c>
      <c r="F51" s="86">
        <f t="shared" si="17"/>
        <v>1</v>
      </c>
      <c r="G51" s="86">
        <f t="shared" si="17"/>
        <v>4</v>
      </c>
      <c r="H51" s="86">
        <f t="shared" si="17"/>
        <v>4</v>
      </c>
      <c r="I51" s="86">
        <f t="shared" si="17"/>
        <v>5</v>
      </c>
      <c r="J51" s="86">
        <f t="shared" si="17"/>
        <v>9</v>
      </c>
      <c r="K51" s="85">
        <f t="shared" si="3"/>
        <v>55.6</v>
      </c>
      <c r="L51" s="84">
        <f t="shared" si="4"/>
        <v>8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53</v>
      </c>
      <c r="E52" s="80">
        <f t="shared" si="18"/>
        <v>25</v>
      </c>
      <c r="F52" s="80">
        <f t="shared" si="18"/>
        <v>11</v>
      </c>
      <c r="G52" s="80">
        <f t="shared" si="18"/>
        <v>24</v>
      </c>
      <c r="H52" s="80">
        <f t="shared" si="18"/>
        <v>78</v>
      </c>
      <c r="I52" s="80">
        <f t="shared" si="18"/>
        <v>35</v>
      </c>
      <c r="J52" s="80">
        <f t="shared" si="18"/>
        <v>113</v>
      </c>
      <c r="K52" s="79">
        <f t="shared" si="3"/>
        <v>31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J13" sqref="J13"/>
    </sheetView>
  </sheetViews>
  <sheetFormatPr defaultRowHeight="13.5" x14ac:dyDescent="0.1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J13" sqref="J13"/>
    </sheetView>
  </sheetViews>
  <sheetFormatPr defaultRowHeight="13.5" x14ac:dyDescent="0.1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172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108</v>
      </c>
      <c r="C16" s="106"/>
      <c r="D16" s="105">
        <f>SUM('【方向別】自動車交通量(1)'!D16,'【方向別】自動車交通量(2)'!D16,'【方向別】自動車交通量(3)'!D16)</f>
        <v>37</v>
      </c>
      <c r="E16" s="104">
        <f>SUM('【方向別】自動車交通量(1)'!E16,'【方向別】自動車交通量(2)'!E16,'【方向別】自動車交通量(3)'!E16)</f>
        <v>17</v>
      </c>
      <c r="F16" s="104">
        <f>SUM('【方向別】自動車交通量(1)'!F16,'【方向別】自動車交通量(2)'!F16,'【方向別】自動車交通量(3)'!F16)</f>
        <v>7</v>
      </c>
      <c r="G16" s="104">
        <f>SUM('【方向別】自動車交通量(1)'!G16,'【方向別】自動車交通量(2)'!G16,'【方向別】自動車交通量(3)'!G16)</f>
        <v>1</v>
      </c>
      <c r="H16" s="104">
        <f t="shared" ref="H16:H21" si="0">SUM(D16:E16)</f>
        <v>54</v>
      </c>
      <c r="I16" s="104">
        <f t="shared" ref="I16:I21" si="1">SUM(F16:G16)</f>
        <v>8</v>
      </c>
      <c r="J16" s="104">
        <f t="shared" ref="J16:J21" si="2">SUM(H16:I16)</f>
        <v>62</v>
      </c>
      <c r="K16" s="103">
        <f t="shared" ref="K16:K52" si="3">IF(J16=0,0,ROUND(I16/J16*100,1))</f>
        <v>12.9</v>
      </c>
      <c r="L16" s="102">
        <f t="shared" ref="L16:L52" si="4">IF(J16=0,0,ROUND(J16/$J$52*100,1))</f>
        <v>2.2000000000000002</v>
      </c>
    </row>
    <row r="17" spans="2:12" ht="14.45" customHeight="1" x14ac:dyDescent="0.15">
      <c r="B17" s="101" t="s">
        <v>107</v>
      </c>
      <c r="C17" s="100"/>
      <c r="D17" s="99">
        <f>SUM('【方向別】自動車交通量(1)'!D17,'【方向別】自動車交通量(2)'!D17,'【方向別】自動車交通量(3)'!D17)</f>
        <v>39</v>
      </c>
      <c r="E17" s="98">
        <f>SUM('【方向別】自動車交通量(1)'!E17,'【方向別】自動車交通量(2)'!E17,'【方向別】自動車交通量(3)'!E17)</f>
        <v>15</v>
      </c>
      <c r="F17" s="98">
        <f>SUM('【方向別】自動車交通量(1)'!F17,'【方向別】自動車交通量(2)'!F17,'【方向別】自動車交通量(3)'!F17)</f>
        <v>3</v>
      </c>
      <c r="G17" s="98">
        <f>SUM('【方向別】自動車交通量(1)'!G17,'【方向別】自動車交通量(2)'!G17,'【方向別】自動車交通量(3)'!G17)</f>
        <v>0</v>
      </c>
      <c r="H17" s="98">
        <f t="shared" si="0"/>
        <v>54</v>
      </c>
      <c r="I17" s="98">
        <f t="shared" si="1"/>
        <v>3</v>
      </c>
      <c r="J17" s="98">
        <f t="shared" si="2"/>
        <v>57</v>
      </c>
      <c r="K17" s="97">
        <f t="shared" si="3"/>
        <v>5.3</v>
      </c>
      <c r="L17" s="96">
        <f t="shared" si="4"/>
        <v>2</v>
      </c>
    </row>
    <row r="18" spans="2:12" ht="14.45" customHeight="1" x14ac:dyDescent="0.15">
      <c r="B18" s="101" t="s">
        <v>106</v>
      </c>
      <c r="C18" s="100"/>
      <c r="D18" s="99">
        <f>SUM('【方向別】自動車交通量(1)'!D18,'【方向別】自動車交通量(2)'!D18,'【方向別】自動車交通量(3)'!D18)</f>
        <v>38</v>
      </c>
      <c r="E18" s="98">
        <f>SUM('【方向別】自動車交通量(1)'!E18,'【方向別】自動車交通量(2)'!E18,'【方向別】自動車交通量(3)'!E18)</f>
        <v>4</v>
      </c>
      <c r="F18" s="98">
        <f>SUM('【方向別】自動車交通量(1)'!F18,'【方向別】自動車交通量(2)'!F18,'【方向別】自動車交通量(3)'!F18)</f>
        <v>6</v>
      </c>
      <c r="G18" s="98">
        <f>SUM('【方向別】自動車交通量(1)'!G18,'【方向別】自動車交通量(2)'!G18,'【方向別】自動車交通量(3)'!G18)</f>
        <v>1</v>
      </c>
      <c r="H18" s="98">
        <f t="shared" si="0"/>
        <v>42</v>
      </c>
      <c r="I18" s="98">
        <f t="shared" si="1"/>
        <v>7</v>
      </c>
      <c r="J18" s="98">
        <f t="shared" si="2"/>
        <v>49</v>
      </c>
      <c r="K18" s="97">
        <f t="shared" si="3"/>
        <v>14.3</v>
      </c>
      <c r="L18" s="96">
        <f t="shared" si="4"/>
        <v>1.7</v>
      </c>
    </row>
    <row r="19" spans="2:12" ht="14.45" customHeight="1" x14ac:dyDescent="0.15">
      <c r="B19" s="101" t="s">
        <v>105</v>
      </c>
      <c r="C19" s="100"/>
      <c r="D19" s="99">
        <f>SUM('【方向別】自動車交通量(1)'!D19,'【方向別】自動車交通量(2)'!D19,'【方向別】自動車交通量(3)'!D19)</f>
        <v>41</v>
      </c>
      <c r="E19" s="98">
        <f>SUM('【方向別】自動車交通量(1)'!E19,'【方向別】自動車交通量(2)'!E19,'【方向別】自動車交通量(3)'!E19)</f>
        <v>10</v>
      </c>
      <c r="F19" s="98">
        <f>SUM('【方向別】自動車交通量(1)'!F19,'【方向別】自動車交通量(2)'!F19,'【方向別】自動車交通量(3)'!F19)</f>
        <v>3</v>
      </c>
      <c r="G19" s="98">
        <f>SUM('【方向別】自動車交通量(1)'!G19,'【方向別】自動車交通量(2)'!G19,'【方向別】自動車交通量(3)'!G19)</f>
        <v>1</v>
      </c>
      <c r="H19" s="98">
        <f t="shared" si="0"/>
        <v>51</v>
      </c>
      <c r="I19" s="98">
        <f t="shared" si="1"/>
        <v>4</v>
      </c>
      <c r="J19" s="98">
        <f t="shared" si="2"/>
        <v>55</v>
      </c>
      <c r="K19" s="97">
        <f t="shared" si="3"/>
        <v>7.3</v>
      </c>
      <c r="L19" s="96">
        <f t="shared" si="4"/>
        <v>1.9</v>
      </c>
    </row>
    <row r="20" spans="2:12" ht="14.45" customHeight="1" x14ac:dyDescent="0.15">
      <c r="B20" s="101" t="s">
        <v>104</v>
      </c>
      <c r="C20" s="100"/>
      <c r="D20" s="99">
        <f>SUM('【方向別】自動車交通量(1)'!D20,'【方向別】自動車交通量(2)'!D20,'【方向別】自動車交通量(3)'!D20)</f>
        <v>44</v>
      </c>
      <c r="E20" s="98">
        <f>SUM('【方向別】自動車交通量(1)'!E20,'【方向別】自動車交通量(2)'!E20,'【方向別】自動車交通量(3)'!E20)</f>
        <v>14</v>
      </c>
      <c r="F20" s="98">
        <f>SUM('【方向別】自動車交通量(1)'!F20,'【方向別】自動車交通量(2)'!F20,'【方向別】自動車交通量(3)'!F20)</f>
        <v>6</v>
      </c>
      <c r="G20" s="98">
        <f>SUM('【方向別】自動車交通量(1)'!G20,'【方向別】自動車交通量(2)'!G20,'【方向別】自動車交通量(3)'!G20)</f>
        <v>1</v>
      </c>
      <c r="H20" s="98">
        <f t="shared" si="0"/>
        <v>58</v>
      </c>
      <c r="I20" s="98">
        <f t="shared" si="1"/>
        <v>7</v>
      </c>
      <c r="J20" s="98">
        <f t="shared" si="2"/>
        <v>65</v>
      </c>
      <c r="K20" s="97">
        <f t="shared" si="3"/>
        <v>10.8</v>
      </c>
      <c r="L20" s="96">
        <f t="shared" si="4"/>
        <v>2.2999999999999998</v>
      </c>
    </row>
    <row r="21" spans="2:12" ht="14.45" customHeight="1" x14ac:dyDescent="0.15">
      <c r="B21" s="95" t="s">
        <v>103</v>
      </c>
      <c r="C21" s="94"/>
      <c r="D21" s="93">
        <f>SUM('【方向別】自動車交通量(1)'!D21,'【方向別】自動車交通量(2)'!D21,'【方向別】自動車交通量(3)'!D21)</f>
        <v>36</v>
      </c>
      <c r="E21" s="92">
        <f>SUM('【方向別】自動車交通量(1)'!E21,'【方向別】自動車交通量(2)'!E21,'【方向別】自動車交通量(3)'!E21)</f>
        <v>6</v>
      </c>
      <c r="F21" s="92">
        <f>SUM('【方向別】自動車交通量(1)'!F21,'【方向別】自動車交通量(2)'!F21,'【方向別】自動車交通量(3)'!F21)</f>
        <v>8</v>
      </c>
      <c r="G21" s="92">
        <f>SUM('【方向別】自動車交通量(1)'!G21,'【方向別】自動車交通量(2)'!G21,'【方向別】自動車交通量(3)'!G21)</f>
        <v>0</v>
      </c>
      <c r="H21" s="92">
        <f t="shared" si="0"/>
        <v>42</v>
      </c>
      <c r="I21" s="92">
        <f t="shared" si="1"/>
        <v>8</v>
      </c>
      <c r="J21" s="92">
        <f t="shared" si="2"/>
        <v>50</v>
      </c>
      <c r="K21" s="91">
        <f t="shared" si="3"/>
        <v>16</v>
      </c>
      <c r="L21" s="90">
        <f t="shared" si="4"/>
        <v>1.8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235</v>
      </c>
      <c r="E22" s="86">
        <f t="shared" si="5"/>
        <v>66</v>
      </c>
      <c r="F22" s="86">
        <f t="shared" si="5"/>
        <v>33</v>
      </c>
      <c r="G22" s="86">
        <f t="shared" si="5"/>
        <v>4</v>
      </c>
      <c r="H22" s="86">
        <f t="shared" si="5"/>
        <v>301</v>
      </c>
      <c r="I22" s="86">
        <f t="shared" si="5"/>
        <v>37</v>
      </c>
      <c r="J22" s="86">
        <f t="shared" si="5"/>
        <v>338</v>
      </c>
      <c r="K22" s="85">
        <f t="shared" si="3"/>
        <v>10.9</v>
      </c>
      <c r="L22" s="84">
        <f t="shared" si="4"/>
        <v>11.9</v>
      </c>
    </row>
    <row r="23" spans="2:12" ht="14.45" customHeight="1" thickTop="1" x14ac:dyDescent="0.15">
      <c r="B23" s="107" t="s">
        <v>101</v>
      </c>
      <c r="C23" s="106"/>
      <c r="D23" s="105">
        <f>SUM('【方向別】自動車交通量(1)'!D23,'【方向別】自動車交通量(2)'!D23,'【方向別】自動車交通量(3)'!D23)</f>
        <v>42</v>
      </c>
      <c r="E23" s="104">
        <f>SUM('【方向別】自動車交通量(1)'!E23,'【方向別】自動車交通量(2)'!E23,'【方向別】自動車交通量(3)'!E23)</f>
        <v>8</v>
      </c>
      <c r="F23" s="104">
        <f>SUM('【方向別】自動車交通量(1)'!F23,'【方向別】自動車交通量(2)'!F23,'【方向別】自動車交通量(3)'!F23)</f>
        <v>7</v>
      </c>
      <c r="G23" s="104">
        <f>SUM('【方向別】自動車交通量(1)'!G23,'【方向別】自動車交通量(2)'!G23,'【方向別】自動車交通量(3)'!G23)</f>
        <v>0</v>
      </c>
      <c r="H23" s="104">
        <f t="shared" ref="H23:H28" si="6">SUM(D23:E23)</f>
        <v>50</v>
      </c>
      <c r="I23" s="104">
        <f t="shared" ref="I23:I28" si="7">SUM(F23:G23)</f>
        <v>7</v>
      </c>
      <c r="J23" s="104">
        <f t="shared" ref="J23:J28" si="8">SUM(H23:I23)</f>
        <v>57</v>
      </c>
      <c r="K23" s="103">
        <f t="shared" si="3"/>
        <v>12.3</v>
      </c>
      <c r="L23" s="102">
        <f t="shared" si="4"/>
        <v>2</v>
      </c>
    </row>
    <row r="24" spans="2:12" ht="14.45" customHeight="1" x14ac:dyDescent="0.15">
      <c r="B24" s="101" t="s">
        <v>100</v>
      </c>
      <c r="C24" s="100"/>
      <c r="D24" s="99">
        <f>SUM('【方向別】自動車交通量(1)'!D24,'【方向別】自動車交通量(2)'!D24,'【方向別】自動車交通量(3)'!D24)</f>
        <v>47</v>
      </c>
      <c r="E24" s="98">
        <f>SUM('【方向別】自動車交通量(1)'!E24,'【方向別】自動車交通量(2)'!E24,'【方向別】自動車交通量(3)'!E24)</f>
        <v>8</v>
      </c>
      <c r="F24" s="98">
        <f>SUM('【方向別】自動車交通量(1)'!F24,'【方向別】自動車交通量(2)'!F24,'【方向別】自動車交通量(3)'!F24)</f>
        <v>11</v>
      </c>
      <c r="G24" s="98">
        <f>SUM('【方向別】自動車交通量(1)'!G24,'【方向別】自動車交通量(2)'!G24,'【方向別】自動車交通量(3)'!G24)</f>
        <v>1</v>
      </c>
      <c r="H24" s="98">
        <f t="shared" si="6"/>
        <v>55</v>
      </c>
      <c r="I24" s="98">
        <f t="shared" si="7"/>
        <v>12</v>
      </c>
      <c r="J24" s="98">
        <f t="shared" si="8"/>
        <v>67</v>
      </c>
      <c r="K24" s="97">
        <f t="shared" si="3"/>
        <v>17.899999999999999</v>
      </c>
      <c r="L24" s="96">
        <f t="shared" si="4"/>
        <v>2.4</v>
      </c>
    </row>
    <row r="25" spans="2:12" ht="14.45" customHeight="1" x14ac:dyDescent="0.15">
      <c r="B25" s="101" t="s">
        <v>99</v>
      </c>
      <c r="C25" s="100"/>
      <c r="D25" s="99">
        <f>SUM('【方向別】自動車交通量(1)'!D25,'【方向別】自動車交通量(2)'!D25,'【方向別】自動車交通量(3)'!D25)</f>
        <v>38</v>
      </c>
      <c r="E25" s="98">
        <f>SUM('【方向別】自動車交通量(1)'!E25,'【方向別】自動車交通量(2)'!E25,'【方向別】自動車交通量(3)'!E25)</f>
        <v>2</v>
      </c>
      <c r="F25" s="98">
        <f>SUM('【方向別】自動車交通量(1)'!F25,'【方向別】自動車交通量(2)'!F25,'【方向別】自動車交通量(3)'!F25)</f>
        <v>4</v>
      </c>
      <c r="G25" s="98">
        <f>SUM('【方向別】自動車交通量(1)'!G25,'【方向別】自動車交通量(2)'!G25,'【方向別】自動車交通量(3)'!G25)</f>
        <v>1</v>
      </c>
      <c r="H25" s="98">
        <f t="shared" si="6"/>
        <v>40</v>
      </c>
      <c r="I25" s="98">
        <f t="shared" si="7"/>
        <v>5</v>
      </c>
      <c r="J25" s="98">
        <f t="shared" si="8"/>
        <v>45</v>
      </c>
      <c r="K25" s="97">
        <f t="shared" si="3"/>
        <v>11.1</v>
      </c>
      <c r="L25" s="96">
        <f t="shared" si="4"/>
        <v>1.6</v>
      </c>
    </row>
    <row r="26" spans="2:12" ht="14.45" customHeight="1" x14ac:dyDescent="0.15">
      <c r="B26" s="101" t="s">
        <v>98</v>
      </c>
      <c r="C26" s="100"/>
      <c r="D26" s="99">
        <f>SUM('【方向別】自動車交通量(1)'!D26,'【方向別】自動車交通量(2)'!D26,'【方向別】自動車交通量(3)'!D26)</f>
        <v>40</v>
      </c>
      <c r="E26" s="98">
        <f>SUM('【方向別】自動車交通量(1)'!E26,'【方向別】自動車交通量(2)'!E26,'【方向別】自動車交通量(3)'!E26)</f>
        <v>11</v>
      </c>
      <c r="F26" s="98">
        <f>SUM('【方向別】自動車交通量(1)'!F26,'【方向別】自動車交通量(2)'!F26,'【方向別】自動車交通量(3)'!F26)</f>
        <v>7</v>
      </c>
      <c r="G26" s="98">
        <f>SUM('【方向別】自動車交通量(1)'!G26,'【方向別】自動車交通量(2)'!G26,'【方向別】自動車交通量(3)'!G26)</f>
        <v>0</v>
      </c>
      <c r="H26" s="98">
        <f t="shared" si="6"/>
        <v>51</v>
      </c>
      <c r="I26" s="98">
        <f t="shared" si="7"/>
        <v>7</v>
      </c>
      <c r="J26" s="98">
        <f t="shared" si="8"/>
        <v>58</v>
      </c>
      <c r="K26" s="97">
        <f t="shared" si="3"/>
        <v>12.1</v>
      </c>
      <c r="L26" s="96">
        <f t="shared" si="4"/>
        <v>2</v>
      </c>
    </row>
    <row r="27" spans="2:12" ht="14.45" customHeight="1" x14ac:dyDescent="0.15">
      <c r="B27" s="101" t="s">
        <v>97</v>
      </c>
      <c r="C27" s="100"/>
      <c r="D27" s="99">
        <f>SUM('【方向別】自動車交通量(1)'!D27,'【方向別】自動車交通量(2)'!D27,'【方向別】自動車交通量(3)'!D27)</f>
        <v>21</v>
      </c>
      <c r="E27" s="98">
        <f>SUM('【方向別】自動車交通量(1)'!E27,'【方向別】自動車交通量(2)'!E27,'【方向別】自動車交通量(3)'!E27)</f>
        <v>8</v>
      </c>
      <c r="F27" s="98">
        <f>SUM('【方向別】自動車交通量(1)'!F27,'【方向別】自動車交通量(2)'!F27,'【方向別】自動車交通量(3)'!F27)</f>
        <v>9</v>
      </c>
      <c r="G27" s="98">
        <f>SUM('【方向別】自動車交通量(1)'!G27,'【方向別】自動車交通量(2)'!G27,'【方向別】自動車交通量(3)'!G27)</f>
        <v>0</v>
      </c>
      <c r="H27" s="98">
        <f t="shared" si="6"/>
        <v>29</v>
      </c>
      <c r="I27" s="98">
        <f t="shared" si="7"/>
        <v>9</v>
      </c>
      <c r="J27" s="98">
        <f t="shared" si="8"/>
        <v>38</v>
      </c>
      <c r="K27" s="97">
        <f t="shared" si="3"/>
        <v>23.7</v>
      </c>
      <c r="L27" s="96">
        <f t="shared" si="4"/>
        <v>1.3</v>
      </c>
    </row>
    <row r="28" spans="2:12" ht="14.45" customHeight="1" x14ac:dyDescent="0.15">
      <c r="B28" s="95" t="s">
        <v>96</v>
      </c>
      <c r="C28" s="94"/>
      <c r="D28" s="93">
        <f>SUM('【方向別】自動車交通量(1)'!D28,'【方向別】自動車交通量(2)'!D28,'【方向別】自動車交通量(3)'!D28)</f>
        <v>23</v>
      </c>
      <c r="E28" s="92">
        <f>SUM('【方向別】自動車交通量(1)'!E28,'【方向別】自動車交通量(2)'!E28,'【方向別】自動車交通量(3)'!E28)</f>
        <v>8</v>
      </c>
      <c r="F28" s="92">
        <f>SUM('【方向別】自動車交通量(1)'!F28,'【方向別】自動車交通量(2)'!F28,'【方向別】自動車交通量(3)'!F28)</f>
        <v>8</v>
      </c>
      <c r="G28" s="92">
        <f>SUM('【方向別】自動車交通量(1)'!G28,'【方向別】自動車交通量(2)'!G28,'【方向別】自動車交通量(3)'!G28)</f>
        <v>1</v>
      </c>
      <c r="H28" s="92">
        <f t="shared" si="6"/>
        <v>31</v>
      </c>
      <c r="I28" s="92">
        <f t="shared" si="7"/>
        <v>9</v>
      </c>
      <c r="J28" s="92">
        <f t="shared" si="8"/>
        <v>40</v>
      </c>
      <c r="K28" s="91">
        <f t="shared" si="3"/>
        <v>22.5</v>
      </c>
      <c r="L28" s="90">
        <f t="shared" si="4"/>
        <v>1.4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211</v>
      </c>
      <c r="E29" s="86">
        <f t="shared" si="9"/>
        <v>45</v>
      </c>
      <c r="F29" s="86">
        <f t="shared" si="9"/>
        <v>46</v>
      </c>
      <c r="G29" s="86">
        <f t="shared" si="9"/>
        <v>3</v>
      </c>
      <c r="H29" s="86">
        <f t="shared" si="9"/>
        <v>256</v>
      </c>
      <c r="I29" s="86">
        <f t="shared" si="9"/>
        <v>49</v>
      </c>
      <c r="J29" s="86">
        <f t="shared" si="9"/>
        <v>305</v>
      </c>
      <c r="K29" s="85">
        <f t="shared" si="3"/>
        <v>16.100000000000001</v>
      </c>
      <c r="L29" s="84">
        <f t="shared" si="4"/>
        <v>10.7</v>
      </c>
    </row>
    <row r="30" spans="2:12" ht="14.45" customHeight="1" thickTop="1" x14ac:dyDescent="0.15">
      <c r="B30" s="115" t="s">
        <v>94</v>
      </c>
      <c r="C30" s="114"/>
      <c r="D30" s="81">
        <f>SUM('【方向別】自動車交通量(1)'!D30,'【方向別】自動車交通量(2)'!D30,'【方向別】自動車交通量(3)'!D30)</f>
        <v>137</v>
      </c>
      <c r="E30" s="80">
        <f>SUM('【方向別】自動車交通量(1)'!E30,'【方向別】自動車交通量(2)'!E30,'【方向別】自動車交通量(3)'!E30)</f>
        <v>40</v>
      </c>
      <c r="F30" s="80">
        <f>SUM('【方向別】自動車交通量(1)'!F30,'【方向別】自動車交通量(2)'!F30,'【方向別】自動車交通量(3)'!F30)</f>
        <v>57</v>
      </c>
      <c r="G30" s="80">
        <f>SUM('【方向別】自動車交通量(1)'!G30,'【方向別】自動車交通量(2)'!G30,'【方向別】自動車交通量(3)'!G30)</f>
        <v>3</v>
      </c>
      <c r="H30" s="80">
        <f t="shared" ref="H30:H43" si="10">SUM(D30:E30)</f>
        <v>177</v>
      </c>
      <c r="I30" s="80">
        <f t="shared" ref="I30:I43" si="11">SUM(F30:G30)</f>
        <v>60</v>
      </c>
      <c r="J30" s="80">
        <f t="shared" ref="J30:J43" si="12">SUM(H30:I30)</f>
        <v>237</v>
      </c>
      <c r="K30" s="79">
        <f t="shared" si="3"/>
        <v>25.3</v>
      </c>
      <c r="L30" s="78">
        <f t="shared" si="4"/>
        <v>8.3000000000000007</v>
      </c>
    </row>
    <row r="31" spans="2:12" ht="14.45" customHeight="1" x14ac:dyDescent="0.15">
      <c r="B31" s="113" t="s">
        <v>93</v>
      </c>
      <c r="C31" s="112"/>
      <c r="D31" s="111">
        <f>SUM('【方向別】自動車交通量(1)'!D31,'【方向別】自動車交通量(2)'!D31,'【方向別】自動車交通量(3)'!D31)</f>
        <v>96</v>
      </c>
      <c r="E31" s="110">
        <f>SUM('【方向別】自動車交通量(1)'!E31,'【方向別】自動車交通量(2)'!E31,'【方向別】自動車交通量(3)'!E31)</f>
        <v>45</v>
      </c>
      <c r="F31" s="110">
        <f>SUM('【方向別】自動車交通量(1)'!F31,'【方向別】自動車交通量(2)'!F31,'【方向別】自動車交通量(3)'!F31)</f>
        <v>49</v>
      </c>
      <c r="G31" s="110">
        <f>SUM('【方向別】自動車交通量(1)'!G31,'【方向別】自動車交通量(2)'!G31,'【方向別】自動車交通量(3)'!G31)</f>
        <v>4</v>
      </c>
      <c r="H31" s="110">
        <f t="shared" si="10"/>
        <v>141</v>
      </c>
      <c r="I31" s="110">
        <f t="shared" si="11"/>
        <v>53</v>
      </c>
      <c r="J31" s="110">
        <f t="shared" si="12"/>
        <v>194</v>
      </c>
      <c r="K31" s="109">
        <f t="shared" si="3"/>
        <v>27.3</v>
      </c>
      <c r="L31" s="108">
        <f t="shared" si="4"/>
        <v>6.8</v>
      </c>
    </row>
    <row r="32" spans="2:12" ht="14.45" customHeight="1" x14ac:dyDescent="0.15">
      <c r="B32" s="113" t="s">
        <v>92</v>
      </c>
      <c r="C32" s="112"/>
      <c r="D32" s="111">
        <f>SUM('【方向別】自動車交通量(1)'!D32,'【方向別】自動車交通量(2)'!D32,'【方向別】自動車交通量(3)'!D32)</f>
        <v>86</v>
      </c>
      <c r="E32" s="110">
        <f>SUM('【方向別】自動車交通量(1)'!E32,'【方向別】自動車交通量(2)'!E32,'【方向別】自動車交通量(3)'!E32)</f>
        <v>46</v>
      </c>
      <c r="F32" s="110">
        <f>SUM('【方向別】自動車交通量(1)'!F32,'【方向別】自動車交通量(2)'!F32,'【方向別】自動車交通量(3)'!F32)</f>
        <v>47</v>
      </c>
      <c r="G32" s="110">
        <f>SUM('【方向別】自動車交通量(1)'!G32,'【方向別】自動車交通量(2)'!G32,'【方向別】自動車交通量(3)'!G32)</f>
        <v>3</v>
      </c>
      <c r="H32" s="110">
        <f t="shared" si="10"/>
        <v>132</v>
      </c>
      <c r="I32" s="110">
        <f t="shared" si="11"/>
        <v>50</v>
      </c>
      <c r="J32" s="110">
        <f t="shared" si="12"/>
        <v>182</v>
      </c>
      <c r="K32" s="109">
        <f t="shared" si="3"/>
        <v>27.5</v>
      </c>
      <c r="L32" s="108">
        <f t="shared" si="4"/>
        <v>6.4</v>
      </c>
    </row>
    <row r="33" spans="2:12" ht="14.45" customHeight="1" x14ac:dyDescent="0.15">
      <c r="B33" s="113" t="s">
        <v>91</v>
      </c>
      <c r="C33" s="112"/>
      <c r="D33" s="111">
        <f>SUM('【方向別】自動車交通量(1)'!D33,'【方向別】自動車交通量(2)'!D33,'【方向別】自動車交通量(3)'!D33)</f>
        <v>123</v>
      </c>
      <c r="E33" s="110">
        <f>SUM('【方向別】自動車交通量(1)'!E33,'【方向別】自動車交通量(2)'!E33,'【方向別】自動車交通量(3)'!E33)</f>
        <v>36</v>
      </c>
      <c r="F33" s="110">
        <f>SUM('【方向別】自動車交通量(1)'!F33,'【方向別】自動車交通量(2)'!F33,'【方向別】自動車交通量(3)'!F33)</f>
        <v>43</v>
      </c>
      <c r="G33" s="110">
        <f>SUM('【方向別】自動車交通量(1)'!G33,'【方向別】自動車交通量(2)'!G33,'【方向別】自動車交通量(3)'!G33)</f>
        <v>0</v>
      </c>
      <c r="H33" s="110">
        <f t="shared" si="10"/>
        <v>159</v>
      </c>
      <c r="I33" s="110">
        <f t="shared" si="11"/>
        <v>43</v>
      </c>
      <c r="J33" s="110">
        <f t="shared" si="12"/>
        <v>202</v>
      </c>
      <c r="K33" s="109">
        <f t="shared" si="3"/>
        <v>21.3</v>
      </c>
      <c r="L33" s="108">
        <f t="shared" si="4"/>
        <v>7.1</v>
      </c>
    </row>
    <row r="34" spans="2:12" ht="14.45" customHeight="1" x14ac:dyDescent="0.15">
      <c r="B34" s="113" t="s">
        <v>90</v>
      </c>
      <c r="C34" s="112"/>
      <c r="D34" s="111">
        <f>SUM('【方向別】自動車交通量(1)'!D34,'【方向別】自動車交通量(2)'!D34,'【方向別】自動車交通量(3)'!D34)</f>
        <v>95</v>
      </c>
      <c r="E34" s="110">
        <f>SUM('【方向別】自動車交通量(1)'!E34,'【方向別】自動車交通量(2)'!E34,'【方向別】自動車交通量(3)'!E34)</f>
        <v>29</v>
      </c>
      <c r="F34" s="110">
        <f>SUM('【方向別】自動車交通量(1)'!F34,'【方向別】自動車交通量(2)'!F34,'【方向別】自動車交通量(3)'!F34)</f>
        <v>38</v>
      </c>
      <c r="G34" s="110">
        <f>SUM('【方向別】自動車交通量(1)'!G34,'【方向別】自動車交通量(2)'!G34,'【方向別】自動車交通量(3)'!G34)</f>
        <v>1</v>
      </c>
      <c r="H34" s="110">
        <f t="shared" si="10"/>
        <v>124</v>
      </c>
      <c r="I34" s="110">
        <f t="shared" si="11"/>
        <v>39</v>
      </c>
      <c r="J34" s="110">
        <f t="shared" si="12"/>
        <v>163</v>
      </c>
      <c r="K34" s="109">
        <f t="shared" si="3"/>
        <v>23.9</v>
      </c>
      <c r="L34" s="108">
        <f t="shared" si="4"/>
        <v>5.7</v>
      </c>
    </row>
    <row r="35" spans="2:12" ht="14.45" customHeight="1" x14ac:dyDescent="0.15">
      <c r="B35" s="113" t="s">
        <v>89</v>
      </c>
      <c r="C35" s="112"/>
      <c r="D35" s="111">
        <f>SUM('【方向別】自動車交通量(1)'!D35,'【方向別】自動車交通量(2)'!D35,'【方向別】自動車交通量(3)'!D35)</f>
        <v>129</v>
      </c>
      <c r="E35" s="110">
        <f>SUM('【方向別】自動車交通量(1)'!E35,'【方向別】自動車交通量(2)'!E35,'【方向別】自動車交通量(3)'!E35)</f>
        <v>44</v>
      </c>
      <c r="F35" s="110">
        <f>SUM('【方向別】自動車交通量(1)'!F35,'【方向別】自動車交通量(2)'!F35,'【方向別】自動車交通量(3)'!F35)</f>
        <v>49</v>
      </c>
      <c r="G35" s="110">
        <f>SUM('【方向別】自動車交通量(1)'!G35,'【方向別】自動車交通量(2)'!G35,'【方向別】自動車交通量(3)'!G35)</f>
        <v>0</v>
      </c>
      <c r="H35" s="110">
        <f t="shared" si="10"/>
        <v>173</v>
      </c>
      <c r="I35" s="110">
        <f t="shared" si="11"/>
        <v>49</v>
      </c>
      <c r="J35" s="110">
        <f t="shared" si="12"/>
        <v>222</v>
      </c>
      <c r="K35" s="109">
        <f t="shared" si="3"/>
        <v>22.1</v>
      </c>
      <c r="L35" s="108">
        <f t="shared" si="4"/>
        <v>7.8</v>
      </c>
    </row>
    <row r="36" spans="2:12" ht="14.45" customHeight="1" x14ac:dyDescent="0.15">
      <c r="B36" s="113" t="s">
        <v>88</v>
      </c>
      <c r="C36" s="112"/>
      <c r="D36" s="111">
        <f>SUM('【方向別】自動車交通量(1)'!D36,'【方向別】自動車交通量(2)'!D36,'【方向別】自動車交通量(3)'!D36)</f>
        <v>116</v>
      </c>
      <c r="E36" s="110">
        <f>SUM('【方向別】自動車交通量(1)'!E36,'【方向別】自動車交通量(2)'!E36,'【方向別】自動車交通量(3)'!E36)</f>
        <v>44</v>
      </c>
      <c r="F36" s="110">
        <f>SUM('【方向別】自動車交通量(1)'!F36,'【方向別】自動車交通量(2)'!F36,'【方向別】自動車交通量(3)'!F36)</f>
        <v>44</v>
      </c>
      <c r="G36" s="110">
        <f>SUM('【方向別】自動車交通量(1)'!G36,'【方向別】自動車交通量(2)'!G36,'【方向別】自動車交通量(3)'!G36)</f>
        <v>0</v>
      </c>
      <c r="H36" s="110">
        <f t="shared" si="10"/>
        <v>160</v>
      </c>
      <c r="I36" s="110">
        <f t="shared" si="11"/>
        <v>44</v>
      </c>
      <c r="J36" s="110">
        <f t="shared" si="12"/>
        <v>204</v>
      </c>
      <c r="K36" s="109">
        <f t="shared" si="3"/>
        <v>21.6</v>
      </c>
      <c r="L36" s="108">
        <f t="shared" si="4"/>
        <v>7.2</v>
      </c>
    </row>
    <row r="37" spans="2:12" ht="14.45" customHeight="1" x14ac:dyDescent="0.15">
      <c r="B37" s="113" t="s">
        <v>87</v>
      </c>
      <c r="C37" s="112"/>
      <c r="D37" s="111">
        <f>SUM('【方向別】自動車交通量(1)'!D37,'【方向別】自動車交通量(2)'!D37,'【方向別】自動車交通量(3)'!D37)</f>
        <v>150</v>
      </c>
      <c r="E37" s="110">
        <f>SUM('【方向別】自動車交通量(1)'!E37,'【方向別】自動車交通量(2)'!E37,'【方向別】自動車交通量(3)'!E37)</f>
        <v>57</v>
      </c>
      <c r="F37" s="110">
        <f>SUM('【方向別】自動車交通量(1)'!F37,'【方向別】自動車交通量(2)'!F37,'【方向別】自動車交通量(3)'!F37)</f>
        <v>31</v>
      </c>
      <c r="G37" s="110">
        <f>SUM('【方向別】自動車交通量(1)'!G37,'【方向別】自動車交通量(2)'!G37,'【方向別】自動車交通量(3)'!G37)</f>
        <v>0</v>
      </c>
      <c r="H37" s="110">
        <f t="shared" si="10"/>
        <v>207</v>
      </c>
      <c r="I37" s="110">
        <f t="shared" si="11"/>
        <v>31</v>
      </c>
      <c r="J37" s="110">
        <f t="shared" si="12"/>
        <v>238</v>
      </c>
      <c r="K37" s="109">
        <f t="shared" si="3"/>
        <v>13</v>
      </c>
      <c r="L37" s="108">
        <f t="shared" si="4"/>
        <v>8.3000000000000007</v>
      </c>
    </row>
    <row r="38" spans="2:12" ht="14.45" customHeight="1" x14ac:dyDescent="0.15">
      <c r="B38" s="107" t="s">
        <v>86</v>
      </c>
      <c r="C38" s="106"/>
      <c r="D38" s="105">
        <f>SUM('【方向別】自動車交通量(1)'!D38,'【方向別】自動車交通量(2)'!D38,'【方向別】自動車交通量(3)'!D38)</f>
        <v>40</v>
      </c>
      <c r="E38" s="104">
        <f>SUM('【方向別】自動車交通量(1)'!E38,'【方向別】自動車交通量(2)'!E38,'【方向別】自動車交通量(3)'!E38)</f>
        <v>13</v>
      </c>
      <c r="F38" s="104">
        <f>SUM('【方向別】自動車交通量(1)'!F38,'【方向別】自動車交通量(2)'!F38,'【方向別】自動車交通量(3)'!F38)</f>
        <v>9</v>
      </c>
      <c r="G38" s="104">
        <f>SUM('【方向別】自動車交通量(1)'!G38,'【方向別】自動車交通量(2)'!G38,'【方向別】自動車交通量(3)'!G38)</f>
        <v>0</v>
      </c>
      <c r="H38" s="104">
        <f t="shared" si="10"/>
        <v>53</v>
      </c>
      <c r="I38" s="104">
        <f t="shared" si="11"/>
        <v>9</v>
      </c>
      <c r="J38" s="104">
        <f t="shared" si="12"/>
        <v>62</v>
      </c>
      <c r="K38" s="103">
        <f t="shared" si="3"/>
        <v>14.5</v>
      </c>
      <c r="L38" s="102">
        <f t="shared" si="4"/>
        <v>2.2000000000000002</v>
      </c>
    </row>
    <row r="39" spans="2:12" ht="14.45" customHeight="1" x14ac:dyDescent="0.15">
      <c r="B39" s="101" t="s">
        <v>85</v>
      </c>
      <c r="C39" s="100"/>
      <c r="D39" s="99">
        <f>SUM('【方向別】自動車交通量(1)'!D39,'【方向別】自動車交通量(2)'!D39,'【方向別】自動車交通量(3)'!D39)</f>
        <v>18</v>
      </c>
      <c r="E39" s="98">
        <f>SUM('【方向別】自動車交通量(1)'!E39,'【方向別】自動車交通量(2)'!E39,'【方向別】自動車交通量(3)'!E39)</f>
        <v>10</v>
      </c>
      <c r="F39" s="98">
        <f>SUM('【方向別】自動車交通量(1)'!F39,'【方向別】自動車交通量(2)'!F39,'【方向別】自動車交通量(3)'!F39)</f>
        <v>6</v>
      </c>
      <c r="G39" s="98">
        <f>SUM('【方向別】自動車交通量(1)'!G39,'【方向別】自動車交通量(2)'!G39,'【方向別】自動車交通量(3)'!G39)</f>
        <v>0</v>
      </c>
      <c r="H39" s="98">
        <f t="shared" si="10"/>
        <v>28</v>
      </c>
      <c r="I39" s="98">
        <f t="shared" si="11"/>
        <v>6</v>
      </c>
      <c r="J39" s="98">
        <f t="shared" si="12"/>
        <v>34</v>
      </c>
      <c r="K39" s="97">
        <f t="shared" si="3"/>
        <v>17.600000000000001</v>
      </c>
      <c r="L39" s="96">
        <f t="shared" si="4"/>
        <v>1.2</v>
      </c>
    </row>
    <row r="40" spans="2:12" ht="14.45" customHeight="1" x14ac:dyDescent="0.15">
      <c r="B40" s="101" t="s">
        <v>84</v>
      </c>
      <c r="C40" s="100"/>
      <c r="D40" s="99">
        <f>SUM('【方向別】自動車交通量(1)'!D40,'【方向別】自動車交通量(2)'!D40,'【方向別】自動車交通量(3)'!D40)</f>
        <v>38</v>
      </c>
      <c r="E40" s="98">
        <f>SUM('【方向別】自動車交通量(1)'!E40,'【方向別】自動車交通量(2)'!E40,'【方向別】自動車交通量(3)'!E40)</f>
        <v>13</v>
      </c>
      <c r="F40" s="98">
        <f>SUM('【方向別】自動車交通量(1)'!F40,'【方向別】自動車交通量(2)'!F40,'【方向別】自動車交通量(3)'!F40)</f>
        <v>3</v>
      </c>
      <c r="G40" s="98">
        <f>SUM('【方向別】自動車交通量(1)'!G40,'【方向別】自動車交通量(2)'!G40,'【方向別】自動車交通量(3)'!G40)</f>
        <v>0</v>
      </c>
      <c r="H40" s="98">
        <f t="shared" si="10"/>
        <v>51</v>
      </c>
      <c r="I40" s="98">
        <f t="shared" si="11"/>
        <v>3</v>
      </c>
      <c r="J40" s="98">
        <f t="shared" si="12"/>
        <v>54</v>
      </c>
      <c r="K40" s="97">
        <f t="shared" si="3"/>
        <v>5.6</v>
      </c>
      <c r="L40" s="96">
        <f t="shared" si="4"/>
        <v>1.9</v>
      </c>
    </row>
    <row r="41" spans="2:12" ht="14.45" customHeight="1" x14ac:dyDescent="0.15">
      <c r="B41" s="101" t="s">
        <v>83</v>
      </c>
      <c r="C41" s="100"/>
      <c r="D41" s="99">
        <f>SUM('【方向別】自動車交通量(1)'!D41,'【方向別】自動車交通量(2)'!D41,'【方向別】自動車交通量(3)'!D41)</f>
        <v>29</v>
      </c>
      <c r="E41" s="98">
        <f>SUM('【方向別】自動車交通量(1)'!E41,'【方向別】自動車交通量(2)'!E41,'【方向別】自動車交通量(3)'!E41)</f>
        <v>11</v>
      </c>
      <c r="F41" s="98">
        <f>SUM('【方向別】自動車交通量(1)'!F41,'【方向別】自動車交通量(2)'!F41,'【方向別】自動車交通量(3)'!F41)</f>
        <v>3</v>
      </c>
      <c r="G41" s="98">
        <f>SUM('【方向別】自動車交通量(1)'!G41,'【方向別】自動車交通量(2)'!G41,'【方向別】自動車交通量(3)'!G41)</f>
        <v>0</v>
      </c>
      <c r="H41" s="98">
        <f t="shared" si="10"/>
        <v>40</v>
      </c>
      <c r="I41" s="98">
        <f t="shared" si="11"/>
        <v>3</v>
      </c>
      <c r="J41" s="98">
        <f t="shared" si="12"/>
        <v>43</v>
      </c>
      <c r="K41" s="97">
        <f t="shared" si="3"/>
        <v>7</v>
      </c>
      <c r="L41" s="96">
        <f t="shared" si="4"/>
        <v>1.5</v>
      </c>
    </row>
    <row r="42" spans="2:12" ht="14.45" customHeight="1" x14ac:dyDescent="0.15">
      <c r="B42" s="101" t="s">
        <v>82</v>
      </c>
      <c r="C42" s="100"/>
      <c r="D42" s="99">
        <f>SUM('【方向別】自動車交通量(1)'!D42,'【方向別】自動車交通量(2)'!D42,'【方向別】自動車交通量(3)'!D42)</f>
        <v>31</v>
      </c>
      <c r="E42" s="98">
        <f>SUM('【方向別】自動車交通量(1)'!E42,'【方向別】自動車交通量(2)'!E42,'【方向別】自動車交通量(3)'!E42)</f>
        <v>10</v>
      </c>
      <c r="F42" s="98">
        <f>SUM('【方向別】自動車交通量(1)'!F42,'【方向別】自動車交通量(2)'!F42,'【方向別】自動車交通量(3)'!F42)</f>
        <v>6</v>
      </c>
      <c r="G42" s="98">
        <f>SUM('【方向別】自動車交通量(1)'!G42,'【方向別】自動車交通量(2)'!G42,'【方向別】自動車交通量(3)'!G42)</f>
        <v>0</v>
      </c>
      <c r="H42" s="98">
        <f t="shared" si="10"/>
        <v>41</v>
      </c>
      <c r="I42" s="98">
        <f t="shared" si="11"/>
        <v>6</v>
      </c>
      <c r="J42" s="98">
        <f t="shared" si="12"/>
        <v>47</v>
      </c>
      <c r="K42" s="97">
        <f t="shared" si="3"/>
        <v>12.8</v>
      </c>
      <c r="L42" s="96">
        <f t="shared" si="4"/>
        <v>1.6</v>
      </c>
    </row>
    <row r="43" spans="2:12" ht="14.45" customHeight="1" x14ac:dyDescent="0.15">
      <c r="B43" s="95" t="s">
        <v>81</v>
      </c>
      <c r="C43" s="94"/>
      <c r="D43" s="93">
        <f>SUM('【方向別】自動車交通量(1)'!D43,'【方向別】自動車交通量(2)'!D43,'【方向別】自動車交通量(3)'!D43)</f>
        <v>40</v>
      </c>
      <c r="E43" s="92">
        <f>SUM('【方向別】自動車交通量(1)'!E43,'【方向別】自動車交通量(2)'!E43,'【方向別】自動車交通量(3)'!E43)</f>
        <v>7</v>
      </c>
      <c r="F43" s="92">
        <f>SUM('【方向別】自動車交通量(1)'!F43,'【方向別】自動車交通量(2)'!F43,'【方向別】自動車交通量(3)'!F43)</f>
        <v>0</v>
      </c>
      <c r="G43" s="92">
        <f>SUM('【方向別】自動車交通量(1)'!G43,'【方向別】自動車交通量(2)'!G43,'【方向別】自動車交通量(3)'!G43)</f>
        <v>0</v>
      </c>
      <c r="H43" s="92">
        <f t="shared" si="10"/>
        <v>47</v>
      </c>
      <c r="I43" s="92">
        <f t="shared" si="11"/>
        <v>0</v>
      </c>
      <c r="J43" s="92">
        <f t="shared" si="12"/>
        <v>47</v>
      </c>
      <c r="K43" s="91">
        <f t="shared" si="3"/>
        <v>0</v>
      </c>
      <c r="L43" s="90">
        <f t="shared" si="4"/>
        <v>1.6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196</v>
      </c>
      <c r="E44" s="86">
        <f t="shared" si="13"/>
        <v>64</v>
      </c>
      <c r="F44" s="86">
        <f t="shared" si="13"/>
        <v>27</v>
      </c>
      <c r="G44" s="86">
        <f t="shared" si="13"/>
        <v>0</v>
      </c>
      <c r="H44" s="86">
        <f t="shared" si="13"/>
        <v>260</v>
      </c>
      <c r="I44" s="86">
        <f t="shared" si="13"/>
        <v>27</v>
      </c>
      <c r="J44" s="86">
        <f t="shared" si="13"/>
        <v>287</v>
      </c>
      <c r="K44" s="85">
        <f t="shared" si="3"/>
        <v>9.4</v>
      </c>
      <c r="L44" s="84">
        <f t="shared" si="4"/>
        <v>10.1</v>
      </c>
    </row>
    <row r="45" spans="2:12" ht="14.45" customHeight="1" thickTop="1" x14ac:dyDescent="0.15">
      <c r="B45" s="107" t="s">
        <v>79</v>
      </c>
      <c r="C45" s="106"/>
      <c r="D45" s="105">
        <f>SUM('【方向別】自動車交通量(1)'!D45,'【方向別】自動車交通量(2)'!D45,'【方向別】自動車交通量(3)'!D45)</f>
        <v>40</v>
      </c>
      <c r="E45" s="104">
        <f>SUM('【方向別】自動車交通量(1)'!E45,'【方向別】自動車交通量(2)'!E45,'【方向別】自動車交通量(3)'!E45)</f>
        <v>11</v>
      </c>
      <c r="F45" s="104">
        <f>SUM('【方向別】自動車交通量(1)'!F45,'【方向別】自動車交通量(2)'!F45,'【方向別】自動車交通量(3)'!F45)</f>
        <v>5</v>
      </c>
      <c r="G45" s="104">
        <f>SUM('【方向別】自動車交通量(1)'!G45,'【方向別】自動車交通量(2)'!G45,'【方向別】自動車交通量(3)'!G45)</f>
        <v>0</v>
      </c>
      <c r="H45" s="104">
        <f t="shared" ref="H45:H50" si="14">SUM(D45:E45)</f>
        <v>51</v>
      </c>
      <c r="I45" s="104">
        <f t="shared" ref="I45:I50" si="15">SUM(F45:G45)</f>
        <v>5</v>
      </c>
      <c r="J45" s="104">
        <f t="shared" ref="J45:J50" si="16">SUM(H45:I45)</f>
        <v>56</v>
      </c>
      <c r="K45" s="103">
        <f t="shared" si="3"/>
        <v>8.9</v>
      </c>
      <c r="L45" s="102">
        <f t="shared" si="4"/>
        <v>2</v>
      </c>
    </row>
    <row r="46" spans="2:12" ht="14.45" customHeight="1" x14ac:dyDescent="0.15">
      <c r="B46" s="101" t="s">
        <v>78</v>
      </c>
      <c r="C46" s="100"/>
      <c r="D46" s="99">
        <f>SUM('【方向別】自動車交通量(1)'!D46,'【方向別】自動車交通量(2)'!D46,'【方向別】自動車交通量(3)'!D46)</f>
        <v>46</v>
      </c>
      <c r="E46" s="98">
        <f>SUM('【方向別】自動車交通量(1)'!E46,'【方向別】自動車交通量(2)'!E46,'【方向別】自動車交通量(3)'!E46)</f>
        <v>11</v>
      </c>
      <c r="F46" s="98">
        <f>SUM('【方向別】自動車交通量(1)'!F46,'【方向別】自動車交通量(2)'!F46,'【方向別】自動車交通量(3)'!F46)</f>
        <v>1</v>
      </c>
      <c r="G46" s="98">
        <f>SUM('【方向別】自動車交通量(1)'!G46,'【方向別】自動車交通量(2)'!G46,'【方向別】自動車交通量(3)'!G46)</f>
        <v>0</v>
      </c>
      <c r="H46" s="98">
        <f t="shared" si="14"/>
        <v>57</v>
      </c>
      <c r="I46" s="98">
        <f t="shared" si="15"/>
        <v>1</v>
      </c>
      <c r="J46" s="98">
        <f t="shared" si="16"/>
        <v>58</v>
      </c>
      <c r="K46" s="97">
        <f t="shared" si="3"/>
        <v>1.7</v>
      </c>
      <c r="L46" s="96">
        <f t="shared" si="4"/>
        <v>2</v>
      </c>
    </row>
    <row r="47" spans="2:12" ht="14.45" customHeight="1" x14ac:dyDescent="0.15">
      <c r="B47" s="101" t="s">
        <v>77</v>
      </c>
      <c r="C47" s="100"/>
      <c r="D47" s="99">
        <f>SUM('【方向別】自動車交通量(1)'!D47,'【方向別】自動車交通量(2)'!D47,'【方向別】自動車交通量(3)'!D47)</f>
        <v>29</v>
      </c>
      <c r="E47" s="98">
        <f>SUM('【方向別】自動車交通量(1)'!E47,'【方向別】自動車交通量(2)'!E47,'【方向別】自動車交通量(3)'!E47)</f>
        <v>10</v>
      </c>
      <c r="F47" s="98">
        <f>SUM('【方向別】自動車交通量(1)'!F47,'【方向別】自動車交通量(2)'!F47,'【方向別】自動車交通量(3)'!F47)</f>
        <v>2</v>
      </c>
      <c r="G47" s="98">
        <f>SUM('【方向別】自動車交通量(1)'!G47,'【方向別】自動車交通量(2)'!G47,'【方向別】自動車交通量(3)'!G47)</f>
        <v>0</v>
      </c>
      <c r="H47" s="98">
        <f t="shared" si="14"/>
        <v>39</v>
      </c>
      <c r="I47" s="98">
        <f t="shared" si="15"/>
        <v>2</v>
      </c>
      <c r="J47" s="98">
        <f t="shared" si="16"/>
        <v>41</v>
      </c>
      <c r="K47" s="97">
        <f t="shared" si="3"/>
        <v>4.9000000000000004</v>
      </c>
      <c r="L47" s="96">
        <f t="shared" si="4"/>
        <v>1.4</v>
      </c>
    </row>
    <row r="48" spans="2:12" ht="14.45" customHeight="1" x14ac:dyDescent="0.15">
      <c r="B48" s="101" t="s">
        <v>76</v>
      </c>
      <c r="C48" s="100"/>
      <c r="D48" s="99">
        <f>SUM('【方向別】自動車交通量(1)'!D48,'【方向別】自動車交通量(2)'!D48,'【方向別】自動車交通量(3)'!D48)</f>
        <v>25</v>
      </c>
      <c r="E48" s="98">
        <f>SUM('【方向別】自動車交通量(1)'!E48,'【方向別】自動車交通量(2)'!E48,'【方向別】自動車交通量(3)'!E48)</f>
        <v>10</v>
      </c>
      <c r="F48" s="98">
        <f>SUM('【方向別】自動車交通量(1)'!F48,'【方向別】自動車交通量(2)'!F48,'【方向別】自動車交通量(3)'!F48)</f>
        <v>1</v>
      </c>
      <c r="G48" s="98">
        <f>SUM('【方向別】自動車交通量(1)'!G48,'【方向別】自動車交通量(2)'!G48,'【方向別】自動車交通量(3)'!G48)</f>
        <v>0</v>
      </c>
      <c r="H48" s="98">
        <f t="shared" si="14"/>
        <v>35</v>
      </c>
      <c r="I48" s="98">
        <f t="shared" si="15"/>
        <v>1</v>
      </c>
      <c r="J48" s="98">
        <f t="shared" si="16"/>
        <v>36</v>
      </c>
      <c r="K48" s="97">
        <f t="shared" si="3"/>
        <v>2.8</v>
      </c>
      <c r="L48" s="96">
        <f t="shared" si="4"/>
        <v>1.3</v>
      </c>
    </row>
    <row r="49" spans="2:13" ht="14.45" customHeight="1" x14ac:dyDescent="0.15">
      <c r="B49" s="101" t="s">
        <v>75</v>
      </c>
      <c r="C49" s="100"/>
      <c r="D49" s="99">
        <f>SUM('【方向別】自動車交通量(1)'!D49,'【方向別】自動車交通量(2)'!D49,'【方向別】自動車交通量(3)'!D49)</f>
        <v>38</v>
      </c>
      <c r="E49" s="98">
        <f>SUM('【方向別】自動車交通量(1)'!E49,'【方向別】自動車交通量(2)'!E49,'【方向別】自動車交通量(3)'!E49)</f>
        <v>8</v>
      </c>
      <c r="F49" s="98">
        <f>SUM('【方向別】自動車交通量(1)'!F49,'【方向別】自動車交通量(2)'!F49,'【方向別】自動車交通量(3)'!F49)</f>
        <v>6</v>
      </c>
      <c r="G49" s="98">
        <f>SUM('【方向別】自動車交通量(1)'!G49,'【方向別】自動車交通量(2)'!G49,'【方向別】自動車交通量(3)'!G49)</f>
        <v>0</v>
      </c>
      <c r="H49" s="98">
        <f t="shared" si="14"/>
        <v>46</v>
      </c>
      <c r="I49" s="98">
        <f t="shared" si="15"/>
        <v>6</v>
      </c>
      <c r="J49" s="98">
        <f t="shared" si="16"/>
        <v>52</v>
      </c>
      <c r="K49" s="97">
        <f t="shared" si="3"/>
        <v>11.5</v>
      </c>
      <c r="L49" s="96">
        <f t="shared" si="4"/>
        <v>1.8</v>
      </c>
    </row>
    <row r="50" spans="2:13" ht="14.45" customHeight="1" x14ac:dyDescent="0.15">
      <c r="B50" s="95" t="s">
        <v>74</v>
      </c>
      <c r="C50" s="94"/>
      <c r="D50" s="93">
        <f>SUM('【方向別】自動車交通量(1)'!D50,'【方向別】自動車交通量(2)'!D50,'【方向別】自動車交通量(3)'!D50)</f>
        <v>28</v>
      </c>
      <c r="E50" s="92">
        <f>SUM('【方向別】自動車交通量(1)'!E50,'【方向別】自動車交通量(2)'!E50,'【方向別】自動車交通量(3)'!E50)</f>
        <v>7</v>
      </c>
      <c r="F50" s="92">
        <f>SUM('【方向別】自動車交通量(1)'!F50,'【方向別】自動車交通量(2)'!F50,'【方向別】自動車交通量(3)'!F50)</f>
        <v>1</v>
      </c>
      <c r="G50" s="92">
        <f>SUM('【方向別】自動車交通量(1)'!G50,'【方向別】自動車交通量(2)'!G50,'【方向別】自動車交通量(3)'!G50)</f>
        <v>0</v>
      </c>
      <c r="H50" s="92">
        <f t="shared" si="14"/>
        <v>35</v>
      </c>
      <c r="I50" s="92">
        <f t="shared" si="15"/>
        <v>1</v>
      </c>
      <c r="J50" s="92">
        <f t="shared" si="16"/>
        <v>36</v>
      </c>
      <c r="K50" s="91">
        <f t="shared" si="3"/>
        <v>2.8</v>
      </c>
      <c r="L50" s="90">
        <f t="shared" si="4"/>
        <v>1.3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206</v>
      </c>
      <c r="E51" s="86">
        <f t="shared" si="17"/>
        <v>57</v>
      </c>
      <c r="F51" s="86">
        <f t="shared" si="17"/>
        <v>16</v>
      </c>
      <c r="G51" s="86">
        <f t="shared" si="17"/>
        <v>0</v>
      </c>
      <c r="H51" s="86">
        <f t="shared" si="17"/>
        <v>263</v>
      </c>
      <c r="I51" s="86">
        <f t="shared" si="17"/>
        <v>16</v>
      </c>
      <c r="J51" s="86">
        <f t="shared" si="17"/>
        <v>279</v>
      </c>
      <c r="K51" s="85">
        <f t="shared" si="3"/>
        <v>5.7</v>
      </c>
      <c r="L51" s="84">
        <f t="shared" si="4"/>
        <v>9.8000000000000007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1780</v>
      </c>
      <c r="E52" s="80">
        <f t="shared" si="18"/>
        <v>573</v>
      </c>
      <c r="F52" s="80">
        <f t="shared" si="18"/>
        <v>480</v>
      </c>
      <c r="G52" s="80">
        <f t="shared" si="18"/>
        <v>18</v>
      </c>
      <c r="H52" s="80">
        <f t="shared" si="18"/>
        <v>2353</v>
      </c>
      <c r="I52" s="80">
        <f t="shared" si="18"/>
        <v>498</v>
      </c>
      <c r="J52" s="80">
        <f t="shared" si="18"/>
        <v>2851</v>
      </c>
      <c r="K52" s="79">
        <f t="shared" si="3"/>
        <v>17.5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abSelected="1" zoomScaleNormal="100" zoomScaleSheetLayoutView="100" workbookViewId="0"/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189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188</v>
      </c>
      <c r="C16" s="106"/>
      <c r="D16" s="105">
        <f>SUM('【断面別】自動車交通量(A断面流入)'!D16,'【断面別】自動車交通量(B断面流入)'!D16,'【断面別】自動車交通量(C断面流入)'!D16,'【断面別】自動車交通量(D断面流入)'!D16)</f>
        <v>185</v>
      </c>
      <c r="E16" s="104">
        <f>SUM('【断面別】自動車交通量(A断面流入)'!E16,'【断面別】自動車交通量(B断面流入)'!E16,'【断面別】自動車交通量(C断面流入)'!E16,'【断面別】自動車交通量(D断面流入)'!E16)</f>
        <v>42</v>
      </c>
      <c r="F16" s="104">
        <f>SUM('【断面別】自動車交通量(A断面流入)'!F16,'【断面別】自動車交通量(B断面流入)'!F16,'【断面別】自動車交通量(C断面流入)'!F16,'【断面別】自動車交通量(D断面流入)'!F16)</f>
        <v>21</v>
      </c>
      <c r="G16" s="104">
        <f>SUM('【断面別】自動車交通量(A断面流入)'!G16,'【断面別】自動車交通量(B断面流入)'!G16,'【断面別】自動車交通量(C断面流入)'!G16,'【断面別】自動車交通量(D断面流入)'!G16)</f>
        <v>2</v>
      </c>
      <c r="H16" s="104">
        <f t="shared" ref="H16:H21" si="0">SUM(D16:E16)</f>
        <v>227</v>
      </c>
      <c r="I16" s="104">
        <f t="shared" ref="I16:I21" si="1">SUM(F16:G16)</f>
        <v>23</v>
      </c>
      <c r="J16" s="104">
        <f t="shared" ref="J16:J21" si="2">SUM(H16:I16)</f>
        <v>250</v>
      </c>
      <c r="K16" s="103">
        <f t="shared" ref="K16:K52" si="3">IF(J16=0,0,ROUND(I16/J16*100,1))</f>
        <v>9.1999999999999993</v>
      </c>
      <c r="L16" s="102">
        <f t="shared" ref="L16:L52" si="4">IF(J16=0,0,ROUND(J16/$J$52*100,1))</f>
        <v>2.2999999999999998</v>
      </c>
    </row>
    <row r="17" spans="2:12" ht="14.45" customHeight="1" x14ac:dyDescent="0.15">
      <c r="B17" s="101" t="s">
        <v>187</v>
      </c>
      <c r="C17" s="100"/>
      <c r="D17" s="99">
        <f>SUM('【断面別】自動車交通量(A断面流入)'!D17,'【断面別】自動車交通量(B断面流入)'!D17,'【断面別】自動車交通量(C断面流入)'!D17,'【断面別】自動車交通量(D断面流入)'!D17)</f>
        <v>160</v>
      </c>
      <c r="E17" s="98">
        <f>SUM('【断面別】自動車交通量(A断面流入)'!E17,'【断面別】自動車交通量(B断面流入)'!E17,'【断面別】自動車交通量(C断面流入)'!E17,'【断面別】自動車交通量(D断面流入)'!E17)</f>
        <v>50</v>
      </c>
      <c r="F17" s="98">
        <f>SUM('【断面別】自動車交通量(A断面流入)'!F17,'【断面別】自動車交通量(B断面流入)'!F17,'【断面別】自動車交通量(C断面流入)'!F17,'【断面別】自動車交通量(D断面流入)'!F17)</f>
        <v>11</v>
      </c>
      <c r="G17" s="98">
        <f>SUM('【断面別】自動車交通量(A断面流入)'!G17,'【断面別】自動車交通量(B断面流入)'!G17,'【断面別】自動車交通量(C断面流入)'!G17,'【断面別】自動車交通量(D断面流入)'!G17)</f>
        <v>1</v>
      </c>
      <c r="H17" s="98">
        <f t="shared" si="0"/>
        <v>210</v>
      </c>
      <c r="I17" s="98">
        <f t="shared" si="1"/>
        <v>12</v>
      </c>
      <c r="J17" s="98">
        <f t="shared" si="2"/>
        <v>222</v>
      </c>
      <c r="K17" s="97">
        <f t="shared" si="3"/>
        <v>5.4</v>
      </c>
      <c r="L17" s="96">
        <f t="shared" si="4"/>
        <v>2.1</v>
      </c>
    </row>
    <row r="18" spans="2:12" ht="14.45" customHeight="1" x14ac:dyDescent="0.15">
      <c r="B18" s="101" t="s">
        <v>106</v>
      </c>
      <c r="C18" s="100"/>
      <c r="D18" s="99">
        <f>SUM('【断面別】自動車交通量(A断面流入)'!D18,'【断面別】自動車交通量(B断面流入)'!D18,'【断面別】自動車交通量(C断面流入)'!D18,'【断面別】自動車交通量(D断面流入)'!D18)</f>
        <v>179</v>
      </c>
      <c r="E18" s="98">
        <f>SUM('【断面別】自動車交通量(A断面流入)'!E18,'【断面別】自動車交通量(B断面流入)'!E18,'【断面別】自動車交通量(C断面流入)'!E18,'【断面別】自動車交通量(D断面流入)'!E18)</f>
        <v>33</v>
      </c>
      <c r="F18" s="98">
        <f>SUM('【断面別】自動車交通量(A断面流入)'!F18,'【断面別】自動車交通量(B断面流入)'!F18,'【断面別】自動車交通量(C断面流入)'!F18,'【断面別】自動車交通量(D断面流入)'!F18)</f>
        <v>19</v>
      </c>
      <c r="G18" s="98">
        <f>SUM('【断面別】自動車交通量(A断面流入)'!G18,'【断面別】自動車交通量(B断面流入)'!G18,'【断面別】自動車交通量(C断面流入)'!G18,'【断面別】自動車交通量(D断面流入)'!G18)</f>
        <v>1</v>
      </c>
      <c r="H18" s="98">
        <f t="shared" si="0"/>
        <v>212</v>
      </c>
      <c r="I18" s="98">
        <f t="shared" si="1"/>
        <v>20</v>
      </c>
      <c r="J18" s="98">
        <f t="shared" si="2"/>
        <v>232</v>
      </c>
      <c r="K18" s="97">
        <f t="shared" si="3"/>
        <v>8.6</v>
      </c>
      <c r="L18" s="96">
        <f t="shared" si="4"/>
        <v>2.2000000000000002</v>
      </c>
    </row>
    <row r="19" spans="2:12" ht="14.45" customHeight="1" x14ac:dyDescent="0.15">
      <c r="B19" s="101" t="s">
        <v>186</v>
      </c>
      <c r="C19" s="100"/>
      <c r="D19" s="99">
        <f>SUM('【断面別】自動車交通量(A断面流入)'!D19,'【断面別】自動車交通量(B断面流入)'!D19,'【断面別】自動車交通量(C断面流入)'!D19,'【断面別】自動車交通量(D断面流入)'!D19)</f>
        <v>167</v>
      </c>
      <c r="E19" s="98">
        <f>SUM('【断面別】自動車交通量(A断面流入)'!E19,'【断面別】自動車交通量(B断面流入)'!E19,'【断面別】自動車交通量(C断面流入)'!E19,'【断面別】自動車交通量(D断面流入)'!E19)</f>
        <v>51</v>
      </c>
      <c r="F19" s="98">
        <f>SUM('【断面別】自動車交通量(A断面流入)'!F19,'【断面別】自動車交通量(B断面流入)'!F19,'【断面別】自動車交通量(C断面流入)'!F19,'【断面別】自動車交通量(D断面流入)'!F19)</f>
        <v>12</v>
      </c>
      <c r="G19" s="98">
        <f>SUM('【断面別】自動車交通量(A断面流入)'!G19,'【断面別】自動車交通量(B断面流入)'!G19,'【断面別】自動車交通量(C断面流入)'!G19,'【断面別】自動車交通量(D断面流入)'!G19)</f>
        <v>1</v>
      </c>
      <c r="H19" s="98">
        <f t="shared" si="0"/>
        <v>218</v>
      </c>
      <c r="I19" s="98">
        <f t="shared" si="1"/>
        <v>13</v>
      </c>
      <c r="J19" s="98">
        <f t="shared" si="2"/>
        <v>231</v>
      </c>
      <c r="K19" s="97">
        <f t="shared" si="3"/>
        <v>5.6</v>
      </c>
      <c r="L19" s="96">
        <f t="shared" si="4"/>
        <v>2.2000000000000002</v>
      </c>
    </row>
    <row r="20" spans="2:12" ht="14.45" customHeight="1" x14ac:dyDescent="0.15">
      <c r="B20" s="101" t="s">
        <v>133</v>
      </c>
      <c r="C20" s="100"/>
      <c r="D20" s="99">
        <f>SUM('【断面別】自動車交通量(A断面流入)'!D20,'【断面別】自動車交通量(B断面流入)'!D20,'【断面別】自動車交通量(C断面流入)'!D20,'【断面別】自動車交通量(D断面流入)'!D20)</f>
        <v>180</v>
      </c>
      <c r="E20" s="98">
        <f>SUM('【断面別】自動車交通量(A断面流入)'!E20,'【断面別】自動車交通量(B断面流入)'!E20,'【断面別】自動車交通量(C断面流入)'!E20,'【断面別】自動車交通量(D断面流入)'!E20)</f>
        <v>49</v>
      </c>
      <c r="F20" s="98">
        <f>SUM('【断面別】自動車交通量(A断面流入)'!F20,'【断面別】自動車交通量(B断面流入)'!F20,'【断面別】自動車交通量(C断面流入)'!F20,'【断面別】自動車交通量(D断面流入)'!F20)</f>
        <v>15</v>
      </c>
      <c r="G20" s="98">
        <f>SUM('【断面別】自動車交通量(A断面流入)'!G20,'【断面別】自動車交通量(B断面流入)'!G20,'【断面別】自動車交通量(C断面流入)'!G20,'【断面別】自動車交通量(D断面流入)'!G20)</f>
        <v>1</v>
      </c>
      <c r="H20" s="98">
        <f t="shared" si="0"/>
        <v>229</v>
      </c>
      <c r="I20" s="98">
        <f t="shared" si="1"/>
        <v>16</v>
      </c>
      <c r="J20" s="98">
        <f t="shared" si="2"/>
        <v>245</v>
      </c>
      <c r="K20" s="97">
        <f t="shared" si="3"/>
        <v>6.5</v>
      </c>
      <c r="L20" s="96">
        <f t="shared" si="4"/>
        <v>2.2999999999999998</v>
      </c>
    </row>
    <row r="21" spans="2:12" ht="14.45" customHeight="1" x14ac:dyDescent="0.15">
      <c r="B21" s="95" t="s">
        <v>103</v>
      </c>
      <c r="C21" s="94"/>
      <c r="D21" s="93">
        <f>SUM('【断面別】自動車交通量(A断面流入)'!D21,'【断面別】自動車交通量(B断面流入)'!D21,'【断面別】自動車交通量(C断面流入)'!D21,'【断面別】自動車交通量(D断面流入)'!D21)</f>
        <v>166</v>
      </c>
      <c r="E21" s="92">
        <f>SUM('【断面別】自動車交通量(A断面流入)'!E21,'【断面別】自動車交通量(B断面流入)'!E21,'【断面別】自動車交通量(C断面流入)'!E21,'【断面別】自動車交通量(D断面流入)'!E21)</f>
        <v>32</v>
      </c>
      <c r="F21" s="92">
        <f>SUM('【断面別】自動車交通量(A断面流入)'!F21,'【断面別】自動車交通量(B断面流入)'!F21,'【断面別】自動車交通量(C断面流入)'!F21,'【断面別】自動車交通量(D断面流入)'!F21)</f>
        <v>19</v>
      </c>
      <c r="G21" s="92">
        <f>SUM('【断面別】自動車交通量(A断面流入)'!G21,'【断面別】自動車交通量(B断面流入)'!G21,'【断面別】自動車交通量(C断面流入)'!G21,'【断面別】自動車交通量(D断面流入)'!G21)</f>
        <v>0</v>
      </c>
      <c r="H21" s="92">
        <f t="shared" si="0"/>
        <v>198</v>
      </c>
      <c r="I21" s="92">
        <f t="shared" si="1"/>
        <v>19</v>
      </c>
      <c r="J21" s="92">
        <f t="shared" si="2"/>
        <v>217</v>
      </c>
      <c r="K21" s="91">
        <f t="shared" si="3"/>
        <v>8.8000000000000007</v>
      </c>
      <c r="L21" s="90">
        <f t="shared" si="4"/>
        <v>2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1037</v>
      </c>
      <c r="E22" s="86">
        <f t="shared" si="5"/>
        <v>257</v>
      </c>
      <c r="F22" s="86">
        <f t="shared" si="5"/>
        <v>97</v>
      </c>
      <c r="G22" s="86">
        <f t="shared" si="5"/>
        <v>6</v>
      </c>
      <c r="H22" s="86">
        <f t="shared" si="5"/>
        <v>1294</v>
      </c>
      <c r="I22" s="86">
        <f t="shared" si="5"/>
        <v>103</v>
      </c>
      <c r="J22" s="86">
        <f t="shared" si="5"/>
        <v>1397</v>
      </c>
      <c r="K22" s="85">
        <f t="shared" si="3"/>
        <v>7.4</v>
      </c>
      <c r="L22" s="84">
        <f t="shared" si="4"/>
        <v>13.1</v>
      </c>
    </row>
    <row r="23" spans="2:12" ht="14.45" customHeight="1" thickTop="1" x14ac:dyDescent="0.15">
      <c r="B23" s="107" t="s">
        <v>101</v>
      </c>
      <c r="C23" s="106"/>
      <c r="D23" s="105">
        <f>SUM('【断面別】自動車交通量(A断面流入)'!D23,'【断面別】自動車交通量(B断面流入)'!D23,'【断面別】自動車交通量(C断面流入)'!D23,'【断面別】自動車交通量(D断面流入)'!D23)</f>
        <v>169</v>
      </c>
      <c r="E23" s="104">
        <f>SUM('【断面別】自動車交通量(A断面流入)'!E23,'【断面別】自動車交通量(B断面流入)'!E23,'【断面別】自動車交通量(C断面流入)'!E23,'【断面別】自動車交通量(D断面流入)'!E23)</f>
        <v>35</v>
      </c>
      <c r="F23" s="104">
        <f>SUM('【断面別】自動車交通量(A断面流入)'!F23,'【断面別】自動車交通量(B断面流入)'!F23,'【断面別】自動車交通量(C断面流入)'!F23,'【断面別】自動車交通量(D断面流入)'!F23)</f>
        <v>15</v>
      </c>
      <c r="G23" s="104">
        <f>SUM('【断面別】自動車交通量(A断面流入)'!G23,'【断面別】自動車交通量(B断面流入)'!G23,'【断面別】自動車交通量(C断面流入)'!G23,'【断面別】自動車交通量(D断面流入)'!G23)</f>
        <v>0</v>
      </c>
      <c r="H23" s="104">
        <f t="shared" ref="H23:H28" si="6">SUM(D23:E23)</f>
        <v>204</v>
      </c>
      <c r="I23" s="104">
        <f t="shared" ref="I23:I28" si="7">SUM(F23:G23)</f>
        <v>15</v>
      </c>
      <c r="J23" s="104">
        <f t="shared" ref="J23:J28" si="8">SUM(H23:I23)</f>
        <v>219</v>
      </c>
      <c r="K23" s="103">
        <f t="shared" si="3"/>
        <v>6.8</v>
      </c>
      <c r="L23" s="102">
        <f t="shared" si="4"/>
        <v>2.1</v>
      </c>
    </row>
    <row r="24" spans="2:12" ht="14.45" customHeight="1" x14ac:dyDescent="0.15">
      <c r="B24" s="101" t="s">
        <v>100</v>
      </c>
      <c r="C24" s="100"/>
      <c r="D24" s="99">
        <f>SUM('【断面別】自動車交通量(A断面流入)'!D24,'【断面別】自動車交通量(B断面流入)'!D24,'【断面別】自動車交通量(C断面流入)'!D24,'【断面別】自動車交通量(D断面流入)'!D24)</f>
        <v>188</v>
      </c>
      <c r="E24" s="98">
        <f>SUM('【断面別】自動車交通量(A断面流入)'!E24,'【断面別】自動車交通量(B断面流入)'!E24,'【断面別】自動車交通量(C断面流入)'!E24,'【断面別】自動車交通量(D断面流入)'!E24)</f>
        <v>33</v>
      </c>
      <c r="F24" s="98">
        <f>SUM('【断面別】自動車交通量(A断面流入)'!F24,'【断面別】自動車交通量(B断面流入)'!F24,'【断面別】自動車交通量(C断面流入)'!F24,'【断面別】自動車交通量(D断面流入)'!F24)</f>
        <v>22</v>
      </c>
      <c r="G24" s="98">
        <f>SUM('【断面別】自動車交通量(A断面流入)'!G24,'【断面別】自動車交通量(B断面流入)'!G24,'【断面別】自動車交通量(C断面流入)'!G24,'【断面別】自動車交通量(D断面流入)'!G24)</f>
        <v>3</v>
      </c>
      <c r="H24" s="98">
        <f t="shared" si="6"/>
        <v>221</v>
      </c>
      <c r="I24" s="98">
        <f t="shared" si="7"/>
        <v>25</v>
      </c>
      <c r="J24" s="98">
        <f t="shared" si="8"/>
        <v>246</v>
      </c>
      <c r="K24" s="97">
        <f t="shared" si="3"/>
        <v>10.199999999999999</v>
      </c>
      <c r="L24" s="96">
        <f t="shared" si="4"/>
        <v>2.2999999999999998</v>
      </c>
    </row>
    <row r="25" spans="2:12" ht="14.45" customHeight="1" x14ac:dyDescent="0.15">
      <c r="B25" s="101" t="s">
        <v>99</v>
      </c>
      <c r="C25" s="100"/>
      <c r="D25" s="99">
        <f>SUM('【断面別】自動車交通量(A断面流入)'!D25,'【断面別】自動車交通量(B断面流入)'!D25,'【断面別】自動車交通量(C断面流入)'!D25,'【断面別】自動車交通量(D断面流入)'!D25)</f>
        <v>147</v>
      </c>
      <c r="E25" s="98">
        <f>SUM('【断面別】自動車交通量(A断面流入)'!E25,'【断面別】自動車交通量(B断面流入)'!E25,'【断面別】自動車交通量(C断面流入)'!E25,'【断面別】自動車交通量(D断面流入)'!E25)</f>
        <v>26</v>
      </c>
      <c r="F25" s="98">
        <f>SUM('【断面別】自動車交通量(A断面流入)'!F25,'【断面別】自動車交通量(B断面流入)'!F25,'【断面別】自動車交通量(C断面流入)'!F25,'【断面別】自動車交通量(D断面流入)'!F25)</f>
        <v>9</v>
      </c>
      <c r="G25" s="98">
        <f>SUM('【断面別】自動車交通量(A断面流入)'!G25,'【断面別】自動車交通量(B断面流入)'!G25,'【断面別】自動車交通量(C断面流入)'!G25,'【断面別】自動車交通量(D断面流入)'!G25)</f>
        <v>1</v>
      </c>
      <c r="H25" s="98">
        <f t="shared" si="6"/>
        <v>173</v>
      </c>
      <c r="I25" s="98">
        <f t="shared" si="7"/>
        <v>10</v>
      </c>
      <c r="J25" s="98">
        <f t="shared" si="8"/>
        <v>183</v>
      </c>
      <c r="K25" s="97">
        <f t="shared" si="3"/>
        <v>5.5</v>
      </c>
      <c r="L25" s="96">
        <f t="shared" si="4"/>
        <v>1.7</v>
      </c>
    </row>
    <row r="26" spans="2:12" ht="14.45" customHeight="1" x14ac:dyDescent="0.15">
      <c r="B26" s="101" t="s">
        <v>98</v>
      </c>
      <c r="C26" s="100"/>
      <c r="D26" s="99">
        <f>SUM('【断面別】自動車交通量(A断面流入)'!D26,'【断面別】自動車交通量(B断面流入)'!D26,'【断面別】自動車交通量(C断面流入)'!D26,'【断面別】自動車交通量(D断面流入)'!D26)</f>
        <v>163</v>
      </c>
      <c r="E26" s="98">
        <f>SUM('【断面別】自動車交通量(A断面流入)'!E26,'【断面別】自動車交通量(B断面流入)'!E26,'【断面別】自動車交通量(C断面流入)'!E26,'【断面別】自動車交通量(D断面流入)'!E26)</f>
        <v>36</v>
      </c>
      <c r="F26" s="98">
        <f>SUM('【断面別】自動車交通量(A断面流入)'!F26,'【断面別】自動車交通量(B断面流入)'!F26,'【断面別】自動車交通量(C断面流入)'!F26,'【断面別】自動車交通量(D断面流入)'!F26)</f>
        <v>21</v>
      </c>
      <c r="G26" s="98">
        <f>SUM('【断面別】自動車交通量(A断面流入)'!G26,'【断面別】自動車交通量(B断面流入)'!G26,'【断面別】自動車交通量(C断面流入)'!G26,'【断面別】自動車交通量(D断面流入)'!G26)</f>
        <v>1</v>
      </c>
      <c r="H26" s="98">
        <f t="shared" si="6"/>
        <v>199</v>
      </c>
      <c r="I26" s="98">
        <f t="shared" si="7"/>
        <v>22</v>
      </c>
      <c r="J26" s="98">
        <f t="shared" si="8"/>
        <v>221</v>
      </c>
      <c r="K26" s="97">
        <f t="shared" si="3"/>
        <v>10</v>
      </c>
      <c r="L26" s="96">
        <f t="shared" si="4"/>
        <v>2.1</v>
      </c>
    </row>
    <row r="27" spans="2:12" ht="14.45" customHeight="1" x14ac:dyDescent="0.15">
      <c r="B27" s="101" t="s">
        <v>97</v>
      </c>
      <c r="C27" s="100"/>
      <c r="D27" s="99">
        <f>SUM('【断面別】自動車交通量(A断面流入)'!D27,'【断面別】自動車交通量(B断面流入)'!D27,'【断面別】自動車交通量(C断面流入)'!D27,'【断面別】自動車交通量(D断面流入)'!D27)</f>
        <v>116</v>
      </c>
      <c r="E27" s="98">
        <f>SUM('【断面別】自動車交通量(A断面流入)'!E27,'【断面別】自動車交通量(B断面流入)'!E27,'【断面別】自動車交通量(C断面流入)'!E27,'【断面別】自動車交通量(D断面流入)'!E27)</f>
        <v>38</v>
      </c>
      <c r="F27" s="98">
        <f>SUM('【断面別】自動車交通量(A断面流入)'!F27,'【断面別】自動車交通量(B断面流入)'!F27,'【断面別】自動車交通量(C断面流入)'!F27,'【断面別】自動車交通量(D断面流入)'!F27)</f>
        <v>18</v>
      </c>
      <c r="G27" s="98">
        <f>SUM('【断面別】自動車交通量(A断面流入)'!G27,'【断面別】自動車交通量(B断面流入)'!G27,'【断面別】自動車交通量(C断面流入)'!G27,'【断面別】自動車交通量(D断面流入)'!G27)</f>
        <v>0</v>
      </c>
      <c r="H27" s="98">
        <f t="shared" si="6"/>
        <v>154</v>
      </c>
      <c r="I27" s="98">
        <f t="shared" si="7"/>
        <v>18</v>
      </c>
      <c r="J27" s="98">
        <f t="shared" si="8"/>
        <v>172</v>
      </c>
      <c r="K27" s="97">
        <f t="shared" si="3"/>
        <v>10.5</v>
      </c>
      <c r="L27" s="96">
        <f t="shared" si="4"/>
        <v>1.6</v>
      </c>
    </row>
    <row r="28" spans="2:12" ht="14.45" customHeight="1" x14ac:dyDescent="0.15">
      <c r="B28" s="95" t="s">
        <v>96</v>
      </c>
      <c r="C28" s="94"/>
      <c r="D28" s="93">
        <f>SUM('【断面別】自動車交通量(A断面流入)'!D28,'【断面別】自動車交通量(B断面流入)'!D28,'【断面別】自動車交通量(C断面流入)'!D28,'【断面別】自動車交通量(D断面流入)'!D28)</f>
        <v>100</v>
      </c>
      <c r="E28" s="92">
        <f>SUM('【断面別】自動車交通量(A断面流入)'!E28,'【断面別】自動車交通量(B断面流入)'!E28,'【断面別】自動車交通量(C断面流入)'!E28,'【断面別】自動車交通量(D断面流入)'!E28)</f>
        <v>24</v>
      </c>
      <c r="F28" s="92">
        <f>SUM('【断面別】自動車交通量(A断面流入)'!F28,'【断面別】自動車交通量(B断面流入)'!F28,'【断面別】自動車交通量(C断面流入)'!F28,'【断面別】自動車交通量(D断面流入)'!F28)</f>
        <v>16</v>
      </c>
      <c r="G28" s="92">
        <f>SUM('【断面別】自動車交通量(A断面流入)'!G28,'【断面別】自動車交通量(B断面流入)'!G28,'【断面別】自動車交通量(C断面流入)'!G28,'【断面別】自動車交通量(D断面流入)'!G28)</f>
        <v>1</v>
      </c>
      <c r="H28" s="92">
        <f t="shared" si="6"/>
        <v>124</v>
      </c>
      <c r="I28" s="92">
        <f t="shared" si="7"/>
        <v>17</v>
      </c>
      <c r="J28" s="92">
        <f t="shared" si="8"/>
        <v>141</v>
      </c>
      <c r="K28" s="91">
        <f t="shared" si="3"/>
        <v>12.1</v>
      </c>
      <c r="L28" s="90">
        <f t="shared" si="4"/>
        <v>1.3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883</v>
      </c>
      <c r="E29" s="86">
        <f t="shared" si="9"/>
        <v>192</v>
      </c>
      <c r="F29" s="86">
        <f t="shared" si="9"/>
        <v>101</v>
      </c>
      <c r="G29" s="86">
        <f t="shared" si="9"/>
        <v>6</v>
      </c>
      <c r="H29" s="86">
        <f t="shared" si="9"/>
        <v>1075</v>
      </c>
      <c r="I29" s="86">
        <f t="shared" si="9"/>
        <v>107</v>
      </c>
      <c r="J29" s="86">
        <f t="shared" si="9"/>
        <v>1182</v>
      </c>
      <c r="K29" s="85">
        <f t="shared" si="3"/>
        <v>9.1</v>
      </c>
      <c r="L29" s="84">
        <f t="shared" si="4"/>
        <v>11.1</v>
      </c>
    </row>
    <row r="30" spans="2:12" ht="14.45" customHeight="1" thickTop="1" x14ac:dyDescent="0.15">
      <c r="B30" s="115" t="s">
        <v>185</v>
      </c>
      <c r="C30" s="114"/>
      <c r="D30" s="81">
        <f>SUM('【断面別】自動車交通量(A断面流入)'!D30,'【断面別】自動車交通量(B断面流入)'!D30,'【断面別】自動車交通量(C断面流入)'!D30,'【断面別】自動車交通量(D断面流入)'!D30)</f>
        <v>523</v>
      </c>
      <c r="E30" s="80">
        <f>SUM('【断面別】自動車交通量(A断面流入)'!E30,'【断面別】自動車交通量(B断面流入)'!E30,'【断面別】自動車交通量(C断面流入)'!E30,'【断面別】自動車交通量(D断面流入)'!E30)</f>
        <v>152</v>
      </c>
      <c r="F30" s="80">
        <f>SUM('【断面別】自動車交通量(A断面流入)'!F30,'【断面別】自動車交通量(B断面流入)'!F30,'【断面別】自動車交通量(C断面流入)'!F30,'【断面別】自動車交通量(D断面流入)'!F30)</f>
        <v>157</v>
      </c>
      <c r="G30" s="80">
        <f>SUM('【断面別】自動車交通量(A断面流入)'!G30,'【断面別】自動車交通量(B断面流入)'!G30,'【断面別】自動車交通量(C断面流入)'!G30,'【断面別】自動車交通量(D断面流入)'!G30)</f>
        <v>8</v>
      </c>
      <c r="H30" s="80">
        <f t="shared" ref="H30:H43" si="10">SUM(D30:E30)</f>
        <v>675</v>
      </c>
      <c r="I30" s="80">
        <f t="shared" ref="I30:I43" si="11">SUM(F30:G30)</f>
        <v>165</v>
      </c>
      <c r="J30" s="80">
        <f t="shared" ref="J30:J43" si="12">SUM(H30:I30)</f>
        <v>840</v>
      </c>
      <c r="K30" s="79">
        <f t="shared" si="3"/>
        <v>19.600000000000001</v>
      </c>
      <c r="L30" s="78">
        <f t="shared" si="4"/>
        <v>7.9</v>
      </c>
    </row>
    <row r="31" spans="2:12" ht="14.45" customHeight="1" x14ac:dyDescent="0.15">
      <c r="B31" s="113" t="s">
        <v>129</v>
      </c>
      <c r="C31" s="112"/>
      <c r="D31" s="111">
        <f>SUM('【断面別】自動車交通量(A断面流入)'!D31,'【断面別】自動車交通量(B断面流入)'!D31,'【断面別】自動車交通量(C断面流入)'!D31,'【断面別】自動車交通量(D断面流入)'!D31)</f>
        <v>439</v>
      </c>
      <c r="E31" s="110">
        <f>SUM('【断面別】自動車交通量(A断面流入)'!E31,'【断面別】自動車交通量(B断面流入)'!E31,'【断面別】自動車交通量(C断面流入)'!E31,'【断面別】自動車交通量(D断面流入)'!E31)</f>
        <v>156</v>
      </c>
      <c r="F31" s="110">
        <f>SUM('【断面別】自動車交通量(A断面流入)'!F31,'【断面別】自動車交通量(B断面流入)'!F31,'【断面別】自動車交通量(C断面流入)'!F31,'【断面別】自動車交通量(D断面流入)'!F31)</f>
        <v>156</v>
      </c>
      <c r="G31" s="110">
        <f>SUM('【断面別】自動車交通量(A断面流入)'!G31,'【断面別】自動車交通量(B断面流入)'!G31,'【断面別】自動車交通量(C断面流入)'!G31,'【断面別】自動車交通量(D断面流入)'!G31)</f>
        <v>5</v>
      </c>
      <c r="H31" s="110">
        <f t="shared" si="10"/>
        <v>595</v>
      </c>
      <c r="I31" s="110">
        <f t="shared" si="11"/>
        <v>161</v>
      </c>
      <c r="J31" s="110">
        <f t="shared" si="12"/>
        <v>756</v>
      </c>
      <c r="K31" s="109">
        <f t="shared" si="3"/>
        <v>21.3</v>
      </c>
      <c r="L31" s="108">
        <f t="shared" si="4"/>
        <v>7.1</v>
      </c>
    </row>
    <row r="32" spans="2:12" ht="14.45" customHeight="1" x14ac:dyDescent="0.15">
      <c r="B32" s="113" t="s">
        <v>92</v>
      </c>
      <c r="C32" s="112"/>
      <c r="D32" s="111">
        <f>SUM('【断面別】自動車交通量(A断面流入)'!D32,'【断面別】自動車交通量(B断面流入)'!D32,'【断面別】自動車交通量(C断面流入)'!D32,'【断面別】自動車交通量(D断面流入)'!D32)</f>
        <v>375</v>
      </c>
      <c r="E32" s="110">
        <f>SUM('【断面別】自動車交通量(A断面流入)'!E32,'【断面別】自動車交通量(B断面流入)'!E32,'【断面別】自動車交通量(C断面流入)'!E32,'【断面別】自動車交通量(D断面流入)'!E32)</f>
        <v>141</v>
      </c>
      <c r="F32" s="110">
        <f>SUM('【断面別】自動車交通量(A断面流入)'!F32,'【断面別】自動車交通量(B断面流入)'!F32,'【断面別】自動車交通量(C断面流入)'!F32,'【断面別】自動車交通量(D断面流入)'!F32)</f>
        <v>120</v>
      </c>
      <c r="G32" s="110">
        <f>SUM('【断面別】自動車交通量(A断面流入)'!G32,'【断面別】自動車交通量(B断面流入)'!G32,'【断面別】自動車交通量(C断面流入)'!G32,'【断面別】自動車交通量(D断面流入)'!G32)</f>
        <v>3</v>
      </c>
      <c r="H32" s="110">
        <f t="shared" si="10"/>
        <v>516</v>
      </c>
      <c r="I32" s="110">
        <f t="shared" si="11"/>
        <v>123</v>
      </c>
      <c r="J32" s="110">
        <f t="shared" si="12"/>
        <v>639</v>
      </c>
      <c r="K32" s="109">
        <f t="shared" si="3"/>
        <v>19.2</v>
      </c>
      <c r="L32" s="108">
        <f t="shared" si="4"/>
        <v>6</v>
      </c>
    </row>
    <row r="33" spans="2:12" ht="14.45" customHeight="1" x14ac:dyDescent="0.15">
      <c r="B33" s="113" t="s">
        <v>127</v>
      </c>
      <c r="C33" s="112"/>
      <c r="D33" s="111">
        <f>SUM('【断面別】自動車交通量(A断面流入)'!D33,'【断面別】自動車交通量(B断面流入)'!D33,'【断面別】自動車交通量(C断面流入)'!D33,'【断面別】自動車交通量(D断面流入)'!D33)</f>
        <v>414</v>
      </c>
      <c r="E33" s="110">
        <f>SUM('【断面別】自動車交通量(A断面流入)'!E33,'【断面別】自動車交通量(B断面流入)'!E33,'【断面別】自動車交通量(C断面流入)'!E33,'【断面別】自動車交通量(D断面流入)'!E33)</f>
        <v>117</v>
      </c>
      <c r="F33" s="110">
        <f>SUM('【断面別】自動車交通量(A断面流入)'!F33,'【断面別】自動車交通量(B断面流入)'!F33,'【断面別】自動車交通量(C断面流入)'!F33,'【断面別】自動車交通量(D断面流入)'!F33)</f>
        <v>98</v>
      </c>
      <c r="G33" s="110">
        <f>SUM('【断面別】自動車交通量(A断面流入)'!G33,'【断面別】自動車交通量(B断面流入)'!G33,'【断面別】自動車交通量(C断面流入)'!G33,'【断面別】自動車交通量(D断面流入)'!G33)</f>
        <v>0</v>
      </c>
      <c r="H33" s="110">
        <f t="shared" si="10"/>
        <v>531</v>
      </c>
      <c r="I33" s="110">
        <f t="shared" si="11"/>
        <v>98</v>
      </c>
      <c r="J33" s="110">
        <f t="shared" si="12"/>
        <v>629</v>
      </c>
      <c r="K33" s="109">
        <f t="shared" si="3"/>
        <v>15.6</v>
      </c>
      <c r="L33" s="108">
        <f t="shared" si="4"/>
        <v>5.9</v>
      </c>
    </row>
    <row r="34" spans="2:12" ht="14.45" customHeight="1" x14ac:dyDescent="0.15">
      <c r="B34" s="113" t="s">
        <v>184</v>
      </c>
      <c r="C34" s="112"/>
      <c r="D34" s="111">
        <f>SUM('【断面別】自動車交通量(A断面流入)'!D34,'【断面別】自動車交通量(B断面流入)'!D34,'【断面別】自動車交通量(C断面流入)'!D34,'【断面別】自動車交通量(D断面流入)'!D34)</f>
        <v>399</v>
      </c>
      <c r="E34" s="110">
        <f>SUM('【断面別】自動車交通量(A断面流入)'!E34,'【断面別】自動車交通量(B断面流入)'!E34,'【断面別】自動車交通量(C断面流入)'!E34,'【断面別】自動車交通量(D断面流入)'!E34)</f>
        <v>125</v>
      </c>
      <c r="F34" s="110">
        <f>SUM('【断面別】自動車交通量(A断面流入)'!F34,'【断面別】自動車交通量(B断面流入)'!F34,'【断面別】自動車交通量(C断面流入)'!F34,'【断面別】自動車交通量(D断面流入)'!F34)</f>
        <v>109</v>
      </c>
      <c r="G34" s="110">
        <f>SUM('【断面別】自動車交通量(A断面流入)'!G34,'【断面別】自動車交通量(B断面流入)'!G34,'【断面別】自動車交通量(C断面流入)'!G34,'【断面別】自動車交通量(D断面流入)'!G34)</f>
        <v>1</v>
      </c>
      <c r="H34" s="110">
        <f t="shared" si="10"/>
        <v>524</v>
      </c>
      <c r="I34" s="110">
        <f t="shared" si="11"/>
        <v>110</v>
      </c>
      <c r="J34" s="110">
        <f t="shared" si="12"/>
        <v>634</v>
      </c>
      <c r="K34" s="109">
        <f t="shared" si="3"/>
        <v>17.399999999999999</v>
      </c>
      <c r="L34" s="108">
        <f t="shared" si="4"/>
        <v>5.9</v>
      </c>
    </row>
    <row r="35" spans="2:12" ht="14.45" customHeight="1" x14ac:dyDescent="0.15">
      <c r="B35" s="113" t="s">
        <v>89</v>
      </c>
      <c r="C35" s="112"/>
      <c r="D35" s="111">
        <f>SUM('【断面別】自動車交通量(A断面流入)'!D35,'【断面別】自動車交通量(B断面流入)'!D35,'【断面別】自動車交通量(C断面流入)'!D35,'【断面別】自動車交通量(D断面流入)'!D35)</f>
        <v>449</v>
      </c>
      <c r="E35" s="110">
        <f>SUM('【断面別】自動車交通量(A断面流入)'!E35,'【断面別】自動車交通量(B断面流入)'!E35,'【断面別】自動車交通量(C断面流入)'!E35,'【断面別】自動車交通量(D断面流入)'!E35)</f>
        <v>156</v>
      </c>
      <c r="F35" s="110">
        <f>SUM('【断面別】自動車交通量(A断面流入)'!F35,'【断面別】自動車交通量(B断面流入)'!F35,'【断面別】自動車交通量(C断面流入)'!F35,'【断面別】自動車交通量(D断面流入)'!F35)</f>
        <v>143</v>
      </c>
      <c r="G35" s="110">
        <f>SUM('【断面別】自動車交通量(A断面流入)'!G35,'【断面別】自動車交通量(B断面流入)'!G35,'【断面別】自動車交通量(C断面流入)'!G35,'【断面別】自動車交通量(D断面流入)'!G35)</f>
        <v>3</v>
      </c>
      <c r="H35" s="110">
        <f t="shared" si="10"/>
        <v>605</v>
      </c>
      <c r="I35" s="110">
        <f t="shared" si="11"/>
        <v>146</v>
      </c>
      <c r="J35" s="110">
        <f t="shared" si="12"/>
        <v>751</v>
      </c>
      <c r="K35" s="109">
        <f t="shared" si="3"/>
        <v>19.399999999999999</v>
      </c>
      <c r="L35" s="108">
        <f t="shared" si="4"/>
        <v>7</v>
      </c>
    </row>
    <row r="36" spans="2:12" ht="14.45" customHeight="1" x14ac:dyDescent="0.15">
      <c r="B36" s="113" t="s">
        <v>88</v>
      </c>
      <c r="C36" s="112"/>
      <c r="D36" s="111">
        <f>SUM('【断面別】自動車交通量(A断面流入)'!D36,'【断面別】自動車交通量(B断面流入)'!D36,'【断面別】自動車交通量(C断面流入)'!D36,'【断面別】自動車交通量(D断面流入)'!D36)</f>
        <v>493</v>
      </c>
      <c r="E36" s="110">
        <f>SUM('【断面別】自動車交通量(A断面流入)'!E36,'【断面別】自動車交通量(B断面流入)'!E36,'【断面別】自動車交通量(C断面流入)'!E36,'【断面別】自動車交通量(D断面流入)'!E36)</f>
        <v>164</v>
      </c>
      <c r="F36" s="110">
        <f>SUM('【断面別】自動車交通量(A断面流入)'!F36,'【断面別】自動車交通量(B断面流入)'!F36,'【断面別】自動車交通量(C断面流入)'!F36,'【断面別】自動車交通量(D断面流入)'!F36)</f>
        <v>130</v>
      </c>
      <c r="G36" s="110">
        <f>SUM('【断面別】自動車交通量(A断面流入)'!G36,'【断面別】自動車交通量(B断面流入)'!G36,'【断面別】自動車交通量(C断面流入)'!G36,'【断面別】自動車交通量(D断面流入)'!G36)</f>
        <v>6</v>
      </c>
      <c r="H36" s="110">
        <f t="shared" si="10"/>
        <v>657</v>
      </c>
      <c r="I36" s="110">
        <f t="shared" si="11"/>
        <v>136</v>
      </c>
      <c r="J36" s="110">
        <f t="shared" si="12"/>
        <v>793</v>
      </c>
      <c r="K36" s="109">
        <f t="shared" si="3"/>
        <v>17.2</v>
      </c>
      <c r="L36" s="108">
        <f t="shared" si="4"/>
        <v>7.4</v>
      </c>
    </row>
    <row r="37" spans="2:12" ht="14.45" customHeight="1" x14ac:dyDescent="0.15">
      <c r="B37" s="113" t="s">
        <v>123</v>
      </c>
      <c r="C37" s="112"/>
      <c r="D37" s="111">
        <f>SUM('【断面別】自動車交通量(A断面流入)'!D37,'【断面別】自動車交通量(B断面流入)'!D37,'【断面別】自動車交通量(C断面流入)'!D37,'【断面別】自動車交通量(D断面流入)'!D37)</f>
        <v>614</v>
      </c>
      <c r="E37" s="110">
        <f>SUM('【断面別】自動車交通量(A断面流入)'!E37,'【断面別】自動車交通量(B断面流入)'!E37,'【断面別】自動車交通量(C断面流入)'!E37,'【断面別】自動車交通量(D断面流入)'!E37)</f>
        <v>244</v>
      </c>
      <c r="F37" s="110">
        <f>SUM('【断面別】自動車交通量(A断面流入)'!F37,'【断面別】自動車交通量(B断面流入)'!F37,'【断面別】自動車交通量(C断面流入)'!F37,'【断面別】自動車交通量(D断面流入)'!F37)</f>
        <v>126</v>
      </c>
      <c r="G37" s="110">
        <f>SUM('【断面別】自動車交通量(A断面流入)'!G37,'【断面別】自動車交通量(B断面流入)'!G37,'【断面別】自動車交通量(C断面流入)'!G37,'【断面別】自動車交通量(D断面流入)'!G37)</f>
        <v>11</v>
      </c>
      <c r="H37" s="110">
        <f t="shared" si="10"/>
        <v>858</v>
      </c>
      <c r="I37" s="110">
        <f t="shared" si="11"/>
        <v>137</v>
      </c>
      <c r="J37" s="110">
        <f t="shared" si="12"/>
        <v>995</v>
      </c>
      <c r="K37" s="109">
        <f t="shared" si="3"/>
        <v>13.8</v>
      </c>
      <c r="L37" s="108">
        <f t="shared" si="4"/>
        <v>9.3000000000000007</v>
      </c>
    </row>
    <row r="38" spans="2:12" ht="14.45" customHeight="1" x14ac:dyDescent="0.15">
      <c r="B38" s="107" t="s">
        <v>86</v>
      </c>
      <c r="C38" s="106"/>
      <c r="D38" s="105">
        <f>SUM('【断面別】自動車交通量(A断面流入)'!D38,'【断面別】自動車交通量(B断面流入)'!D38,'【断面別】自動車交通量(C断面流入)'!D38,'【断面別】自動車交通量(D断面流入)'!D38)</f>
        <v>123</v>
      </c>
      <c r="E38" s="104">
        <f>SUM('【断面別】自動車交通量(A断面流入)'!E38,'【断面別】自動車交通量(B断面流入)'!E38,'【断面別】自動車交通量(C断面流入)'!E38,'【断面別】自動車交通量(D断面流入)'!E38)</f>
        <v>45</v>
      </c>
      <c r="F38" s="104">
        <f>SUM('【断面別】自動車交通量(A断面流入)'!F38,'【断面別】自動車交通量(B断面流入)'!F38,'【断面別】自動車交通量(C断面流入)'!F38,'【断面別】自動車交通量(D断面流入)'!F38)</f>
        <v>24</v>
      </c>
      <c r="G38" s="104">
        <f>SUM('【断面別】自動車交通量(A断面流入)'!G38,'【断面別】自動車交通量(B断面流入)'!G38,'【断面別】自動車交通量(C断面流入)'!G38,'【断面別】自動車交通量(D断面流入)'!G38)</f>
        <v>1</v>
      </c>
      <c r="H38" s="104">
        <f t="shared" si="10"/>
        <v>168</v>
      </c>
      <c r="I38" s="104">
        <f t="shared" si="11"/>
        <v>25</v>
      </c>
      <c r="J38" s="104">
        <f t="shared" si="12"/>
        <v>193</v>
      </c>
      <c r="K38" s="103">
        <f t="shared" si="3"/>
        <v>13</v>
      </c>
      <c r="L38" s="102">
        <f t="shared" si="4"/>
        <v>1.8</v>
      </c>
    </row>
    <row r="39" spans="2:12" ht="14.45" customHeight="1" x14ac:dyDescent="0.15">
      <c r="B39" s="101" t="s">
        <v>85</v>
      </c>
      <c r="C39" s="100"/>
      <c r="D39" s="99">
        <f>SUM('【断面別】自動車交通量(A断面流入)'!D39,'【断面別】自動車交通量(B断面流入)'!D39,'【断面別】自動車交通量(C断面流入)'!D39,'【断面別】自動車交通量(D断面流入)'!D39)</f>
        <v>112</v>
      </c>
      <c r="E39" s="98">
        <f>SUM('【断面別】自動車交通量(A断面流入)'!E39,'【断面別】自動車交通量(B断面流入)'!E39,'【断面別】自動車交通量(C断面流入)'!E39,'【断面別】自動車交通量(D断面流入)'!E39)</f>
        <v>35</v>
      </c>
      <c r="F39" s="98">
        <f>SUM('【断面別】自動車交通量(A断面流入)'!F39,'【断面別】自動車交通量(B断面流入)'!F39,'【断面別】自動車交通量(C断面流入)'!F39,'【断面別】自動車交通量(D断面流入)'!F39)</f>
        <v>17</v>
      </c>
      <c r="G39" s="98">
        <f>SUM('【断面別】自動車交通量(A断面流入)'!G39,'【断面別】自動車交通量(B断面流入)'!G39,'【断面別】自動車交通量(C断面流入)'!G39,'【断面別】自動車交通量(D断面流入)'!G39)</f>
        <v>1</v>
      </c>
      <c r="H39" s="98">
        <f t="shared" si="10"/>
        <v>147</v>
      </c>
      <c r="I39" s="98">
        <f t="shared" si="11"/>
        <v>18</v>
      </c>
      <c r="J39" s="98">
        <f t="shared" si="12"/>
        <v>165</v>
      </c>
      <c r="K39" s="97">
        <f t="shared" si="3"/>
        <v>10.9</v>
      </c>
      <c r="L39" s="96">
        <f t="shared" si="4"/>
        <v>1.5</v>
      </c>
    </row>
    <row r="40" spans="2:12" ht="14.45" customHeight="1" x14ac:dyDescent="0.15">
      <c r="B40" s="101" t="s">
        <v>84</v>
      </c>
      <c r="C40" s="100"/>
      <c r="D40" s="99">
        <f>SUM('【断面別】自動車交通量(A断面流入)'!D40,'【断面別】自動車交通量(B断面流入)'!D40,'【断面別】自動車交通量(C断面流入)'!D40,'【断面別】自動車交通量(D断面流入)'!D40)</f>
        <v>114</v>
      </c>
      <c r="E40" s="98">
        <f>SUM('【断面別】自動車交通量(A断面流入)'!E40,'【断面別】自動車交通量(B断面流入)'!E40,'【断面別】自動車交通量(C断面流入)'!E40,'【断面別】自動車交通量(D断面流入)'!E40)</f>
        <v>36</v>
      </c>
      <c r="F40" s="98">
        <f>SUM('【断面別】自動車交通量(A断面流入)'!F40,'【断面別】自動車交通量(B断面流入)'!F40,'【断面別】自動車交通量(C断面流入)'!F40,'【断面別】自動車交通量(D断面流入)'!F40)</f>
        <v>9</v>
      </c>
      <c r="G40" s="98">
        <f>SUM('【断面別】自動車交通量(A断面流入)'!G40,'【断面別】自動車交通量(B断面流入)'!G40,'【断面別】自動車交通量(C断面流入)'!G40,'【断面別】自動車交通量(D断面流入)'!G40)</f>
        <v>0</v>
      </c>
      <c r="H40" s="98">
        <f t="shared" si="10"/>
        <v>150</v>
      </c>
      <c r="I40" s="98">
        <f t="shared" si="11"/>
        <v>9</v>
      </c>
      <c r="J40" s="98">
        <f t="shared" si="12"/>
        <v>159</v>
      </c>
      <c r="K40" s="97">
        <f t="shared" si="3"/>
        <v>5.7</v>
      </c>
      <c r="L40" s="96">
        <f t="shared" si="4"/>
        <v>1.5</v>
      </c>
    </row>
    <row r="41" spans="2:12" ht="14.45" customHeight="1" x14ac:dyDescent="0.15">
      <c r="B41" s="101" t="s">
        <v>83</v>
      </c>
      <c r="C41" s="100"/>
      <c r="D41" s="99">
        <f>SUM('【断面別】自動車交通量(A断面流入)'!D41,'【断面別】自動車交通量(B断面流入)'!D41,'【断面別】自動車交通量(C断面流入)'!D41,'【断面別】自動車交通量(D断面流入)'!D41)</f>
        <v>138</v>
      </c>
      <c r="E41" s="98">
        <f>SUM('【断面別】自動車交通量(A断面流入)'!E41,'【断面別】自動車交通量(B断面流入)'!E41,'【断面別】自動車交通量(C断面流入)'!E41,'【断面別】自動車交通量(D断面流入)'!E41)</f>
        <v>38</v>
      </c>
      <c r="F41" s="98">
        <f>SUM('【断面別】自動車交通量(A断面流入)'!F41,'【断面別】自動車交通量(B断面流入)'!F41,'【断面別】自動車交通量(C断面流入)'!F41,'【断面別】自動車交通量(D断面流入)'!F41)</f>
        <v>11</v>
      </c>
      <c r="G41" s="98">
        <f>SUM('【断面別】自動車交通量(A断面流入)'!G41,'【断面別】自動車交通量(B断面流入)'!G41,'【断面別】自動車交通量(C断面流入)'!G41,'【断面別】自動車交通量(D断面流入)'!G41)</f>
        <v>1</v>
      </c>
      <c r="H41" s="98">
        <f t="shared" si="10"/>
        <v>176</v>
      </c>
      <c r="I41" s="98">
        <f t="shared" si="11"/>
        <v>12</v>
      </c>
      <c r="J41" s="98">
        <f t="shared" si="12"/>
        <v>188</v>
      </c>
      <c r="K41" s="97">
        <f t="shared" si="3"/>
        <v>6.4</v>
      </c>
      <c r="L41" s="96">
        <f t="shared" si="4"/>
        <v>1.8</v>
      </c>
    </row>
    <row r="42" spans="2:12" ht="14.45" customHeight="1" x14ac:dyDescent="0.15">
      <c r="B42" s="101" t="s">
        <v>82</v>
      </c>
      <c r="C42" s="100"/>
      <c r="D42" s="99">
        <f>SUM('【断面別】自動車交通量(A断面流入)'!D42,'【断面別】自動車交通量(B断面流入)'!D42,'【断面別】自動車交通量(C断面流入)'!D42,'【断面別】自動車交通量(D断面流入)'!D42)</f>
        <v>122</v>
      </c>
      <c r="E42" s="98">
        <f>SUM('【断面別】自動車交通量(A断面流入)'!E42,'【断面別】自動車交通量(B断面流入)'!E42,'【断面別】自動車交通量(C断面流入)'!E42,'【断面別】自動車交通量(D断面流入)'!E42)</f>
        <v>29</v>
      </c>
      <c r="F42" s="98">
        <f>SUM('【断面別】自動車交通量(A断面流入)'!F42,'【断面別】自動車交通量(B断面流入)'!F42,'【断面別】自動車交通量(C断面流入)'!F42,'【断面別】自動車交通量(D断面流入)'!F42)</f>
        <v>14</v>
      </c>
      <c r="G42" s="98">
        <f>SUM('【断面別】自動車交通量(A断面流入)'!G42,'【断面別】自動車交通量(B断面流入)'!G42,'【断面別】自動車交通量(C断面流入)'!G42,'【断面別】自動車交通量(D断面流入)'!G42)</f>
        <v>0</v>
      </c>
      <c r="H42" s="98">
        <f t="shared" si="10"/>
        <v>151</v>
      </c>
      <c r="I42" s="98">
        <f t="shared" si="11"/>
        <v>14</v>
      </c>
      <c r="J42" s="98">
        <f t="shared" si="12"/>
        <v>165</v>
      </c>
      <c r="K42" s="97">
        <f t="shared" si="3"/>
        <v>8.5</v>
      </c>
      <c r="L42" s="96">
        <f t="shared" si="4"/>
        <v>1.5</v>
      </c>
    </row>
    <row r="43" spans="2:12" ht="14.45" customHeight="1" x14ac:dyDescent="0.15">
      <c r="B43" s="95" t="s">
        <v>122</v>
      </c>
      <c r="C43" s="94"/>
      <c r="D43" s="93">
        <f>SUM('【断面別】自動車交通量(A断面流入)'!D43,'【断面別】自動車交通量(B断面流入)'!D43,'【断面別】自動車交通量(C断面流入)'!D43,'【断面別】自動車交通量(D断面流入)'!D43)</f>
        <v>144</v>
      </c>
      <c r="E43" s="92">
        <f>SUM('【断面別】自動車交通量(A断面流入)'!E43,'【断面別】自動車交通量(B断面流入)'!E43,'【断面別】自動車交通量(C断面流入)'!E43,'【断面別】自動車交通量(D断面流入)'!E43)</f>
        <v>24</v>
      </c>
      <c r="F43" s="92">
        <f>SUM('【断面別】自動車交通量(A断面流入)'!F43,'【断面別】自動車交通量(B断面流入)'!F43,'【断面別】自動車交通量(C断面流入)'!F43,'【断面別】自動車交通量(D断面流入)'!F43)</f>
        <v>3</v>
      </c>
      <c r="G43" s="92">
        <f>SUM('【断面別】自動車交通量(A断面流入)'!G43,'【断面別】自動車交通量(B断面流入)'!G43,'【断面別】自動車交通量(C断面流入)'!G43,'【断面別】自動車交通量(D断面流入)'!G43)</f>
        <v>1</v>
      </c>
      <c r="H43" s="92">
        <f t="shared" si="10"/>
        <v>168</v>
      </c>
      <c r="I43" s="92">
        <f t="shared" si="11"/>
        <v>4</v>
      </c>
      <c r="J43" s="92">
        <f t="shared" si="12"/>
        <v>172</v>
      </c>
      <c r="K43" s="91">
        <f t="shared" si="3"/>
        <v>2.2999999999999998</v>
      </c>
      <c r="L43" s="90">
        <f t="shared" si="4"/>
        <v>1.6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753</v>
      </c>
      <c r="E44" s="86">
        <f t="shared" si="13"/>
        <v>207</v>
      </c>
      <c r="F44" s="86">
        <f t="shared" si="13"/>
        <v>78</v>
      </c>
      <c r="G44" s="86">
        <f t="shared" si="13"/>
        <v>4</v>
      </c>
      <c r="H44" s="86">
        <f t="shared" si="13"/>
        <v>960</v>
      </c>
      <c r="I44" s="86">
        <f t="shared" si="13"/>
        <v>82</v>
      </c>
      <c r="J44" s="86">
        <f t="shared" si="13"/>
        <v>1042</v>
      </c>
      <c r="K44" s="85">
        <f t="shared" si="3"/>
        <v>7.9</v>
      </c>
      <c r="L44" s="84">
        <f t="shared" si="4"/>
        <v>9.8000000000000007</v>
      </c>
    </row>
    <row r="45" spans="2:12" ht="14.45" customHeight="1" thickTop="1" x14ac:dyDescent="0.15">
      <c r="B45" s="107" t="s">
        <v>79</v>
      </c>
      <c r="C45" s="106"/>
      <c r="D45" s="105">
        <f>SUM('【断面別】自動車交通量(A断面流入)'!D45,'【断面別】自動車交通量(B断面流入)'!D45,'【断面別】自動車交通量(C断面流入)'!D45,'【断面別】自動車交通量(D断面流入)'!D45)</f>
        <v>184</v>
      </c>
      <c r="E45" s="104">
        <f>SUM('【断面別】自動車交通量(A断面流入)'!E45,'【断面別】自動車交通量(B断面流入)'!E45,'【断面別】自動車交通量(C断面流入)'!E45,'【断面別】自動車交通量(D断面流入)'!E45)</f>
        <v>36</v>
      </c>
      <c r="F45" s="104">
        <f>SUM('【断面別】自動車交通量(A断面流入)'!F45,'【断面別】自動車交通量(B断面流入)'!F45,'【断面別】自動車交通量(C断面流入)'!F45,'【断面別】自動車交通量(D断面流入)'!F45)</f>
        <v>9</v>
      </c>
      <c r="G45" s="104">
        <f>SUM('【断面別】自動車交通量(A断面流入)'!G45,'【断面別】自動車交通量(B断面流入)'!G45,'【断面別】自動車交通量(C断面流入)'!G45,'【断面別】自動車交通量(D断面流入)'!G45)</f>
        <v>0</v>
      </c>
      <c r="H45" s="104">
        <f t="shared" ref="H45:H50" si="14">SUM(D45:E45)</f>
        <v>220</v>
      </c>
      <c r="I45" s="104">
        <f t="shared" ref="I45:I50" si="15">SUM(F45:G45)</f>
        <v>9</v>
      </c>
      <c r="J45" s="104">
        <f t="shared" ref="J45:J50" si="16">SUM(H45:I45)</f>
        <v>229</v>
      </c>
      <c r="K45" s="103">
        <f t="shared" si="3"/>
        <v>3.9</v>
      </c>
      <c r="L45" s="102">
        <f t="shared" si="4"/>
        <v>2.1</v>
      </c>
    </row>
    <row r="46" spans="2:12" ht="14.45" customHeight="1" x14ac:dyDescent="0.15">
      <c r="B46" s="101" t="s">
        <v>78</v>
      </c>
      <c r="C46" s="100"/>
      <c r="D46" s="99">
        <f>SUM('【断面別】自動車交通量(A断面流入)'!D46,'【断面別】自動車交通量(B断面流入)'!D46,'【断面別】自動車交通量(C断面流入)'!D46,'【断面別】自動車交通量(D断面流入)'!D46)</f>
        <v>143</v>
      </c>
      <c r="E46" s="98">
        <f>SUM('【断面別】自動車交通量(A断面流入)'!E46,'【断面別】自動車交通量(B断面流入)'!E46,'【断面別】自動車交通量(C断面流入)'!E46,'【断面別】自動車交通量(D断面流入)'!E46)</f>
        <v>30</v>
      </c>
      <c r="F46" s="98">
        <f>SUM('【断面別】自動車交通量(A断面流入)'!F46,'【断面別】自動車交通量(B断面流入)'!F46,'【断面別】自動車交通量(C断面流入)'!F46,'【断面別】自動車交通量(D断面流入)'!F46)</f>
        <v>5</v>
      </c>
      <c r="G46" s="98">
        <f>SUM('【断面別】自動車交通量(A断面流入)'!G46,'【断面別】自動車交通量(B断面流入)'!G46,'【断面別】自動車交通量(C断面流入)'!G46,'【断面別】自動車交通量(D断面流入)'!G46)</f>
        <v>0</v>
      </c>
      <c r="H46" s="98">
        <f t="shared" si="14"/>
        <v>173</v>
      </c>
      <c r="I46" s="98">
        <f t="shared" si="15"/>
        <v>5</v>
      </c>
      <c r="J46" s="98">
        <f t="shared" si="16"/>
        <v>178</v>
      </c>
      <c r="K46" s="97">
        <f t="shared" si="3"/>
        <v>2.8</v>
      </c>
      <c r="L46" s="96">
        <f t="shared" si="4"/>
        <v>1.7</v>
      </c>
    </row>
    <row r="47" spans="2:12" ht="14.45" customHeight="1" x14ac:dyDescent="0.15">
      <c r="B47" s="101" t="s">
        <v>77</v>
      </c>
      <c r="C47" s="100"/>
      <c r="D47" s="99">
        <f>SUM('【断面別】自動車交通量(A断面流入)'!D47,'【断面別】自動車交通量(B断面流入)'!D47,'【断面別】自動車交通量(C断面流入)'!D47,'【断面別】自動車交通量(D断面流入)'!D47)</f>
        <v>100</v>
      </c>
      <c r="E47" s="98">
        <f>SUM('【断面別】自動車交通量(A断面流入)'!E47,'【断面別】自動車交通量(B断面流入)'!E47,'【断面別】自動車交通量(C断面流入)'!E47,'【断面別】自動車交通量(D断面流入)'!E47)</f>
        <v>27</v>
      </c>
      <c r="F47" s="98">
        <f>SUM('【断面別】自動車交通量(A断面流入)'!F47,'【断面別】自動車交通量(B断面流入)'!F47,'【断面別】自動車交通量(C断面流入)'!F47,'【断面別】自動車交通量(D断面流入)'!F47)</f>
        <v>7</v>
      </c>
      <c r="G47" s="98">
        <f>SUM('【断面別】自動車交通量(A断面流入)'!G47,'【断面別】自動車交通量(B断面流入)'!G47,'【断面別】自動車交通量(C断面流入)'!G47,'【断面別】自動車交通量(D断面流入)'!G47)</f>
        <v>2</v>
      </c>
      <c r="H47" s="98">
        <f t="shared" si="14"/>
        <v>127</v>
      </c>
      <c r="I47" s="98">
        <f t="shared" si="15"/>
        <v>9</v>
      </c>
      <c r="J47" s="98">
        <f t="shared" si="16"/>
        <v>136</v>
      </c>
      <c r="K47" s="97">
        <f t="shared" si="3"/>
        <v>6.6</v>
      </c>
      <c r="L47" s="96">
        <f t="shared" si="4"/>
        <v>1.3</v>
      </c>
    </row>
    <row r="48" spans="2:12" ht="14.45" customHeight="1" x14ac:dyDescent="0.15">
      <c r="B48" s="101" t="s">
        <v>76</v>
      </c>
      <c r="C48" s="100"/>
      <c r="D48" s="99">
        <f>SUM('【断面別】自動車交通量(A断面流入)'!D48,'【断面別】自動車交通量(B断面流入)'!D48,'【断面別】自動車交通量(C断面流入)'!D48,'【断面別】自動車交通量(D断面流入)'!D48)</f>
        <v>132</v>
      </c>
      <c r="E48" s="98">
        <f>SUM('【断面別】自動車交通量(A断面流入)'!E48,'【断面別】自動車交通量(B断面流入)'!E48,'【断面別】自動車交通量(C断面流入)'!E48,'【断面別】自動車交通量(D断面流入)'!E48)</f>
        <v>28</v>
      </c>
      <c r="F48" s="98">
        <f>SUM('【断面別】自動車交通量(A断面流入)'!F48,'【断面別】自動車交通量(B断面流入)'!F48,'【断面別】自動車交通量(C断面流入)'!F48,'【断面別】自動車交通量(D断面流入)'!F48)</f>
        <v>7</v>
      </c>
      <c r="G48" s="98">
        <f>SUM('【断面別】自動車交通量(A断面流入)'!G48,'【断面別】自動車交通量(B断面流入)'!G48,'【断面別】自動車交通量(C断面流入)'!G48,'【断面別】自動車交通量(D断面流入)'!G48)</f>
        <v>1</v>
      </c>
      <c r="H48" s="98">
        <f t="shared" si="14"/>
        <v>160</v>
      </c>
      <c r="I48" s="98">
        <f t="shared" si="15"/>
        <v>8</v>
      </c>
      <c r="J48" s="98">
        <f t="shared" si="16"/>
        <v>168</v>
      </c>
      <c r="K48" s="97">
        <f t="shared" si="3"/>
        <v>4.8</v>
      </c>
      <c r="L48" s="96">
        <f t="shared" si="4"/>
        <v>1.6</v>
      </c>
    </row>
    <row r="49" spans="2:13" ht="14.45" customHeight="1" x14ac:dyDescent="0.15">
      <c r="B49" s="101" t="s">
        <v>75</v>
      </c>
      <c r="C49" s="100"/>
      <c r="D49" s="99">
        <f>SUM('【断面別】自動車交通量(A断面流入)'!D49,'【断面別】自動車交通量(B断面流入)'!D49,'【断面別】自動車交通量(C断面流入)'!D49,'【断面別】自動車交通量(D断面流入)'!D49)</f>
        <v>103</v>
      </c>
      <c r="E49" s="98">
        <f>SUM('【断面別】自動車交通量(A断面流入)'!E49,'【断面別】自動車交通量(B断面流入)'!E49,'【断面別】自動車交通量(C断面流入)'!E49,'【断面別】自動車交通量(D断面流入)'!E49)</f>
        <v>27</v>
      </c>
      <c r="F49" s="98">
        <f>SUM('【断面別】自動車交通量(A断面流入)'!F49,'【断面別】自動車交通量(B断面流入)'!F49,'【断面別】自動車交通量(C断面流入)'!F49,'【断面別】自動車交通量(D断面流入)'!F49)</f>
        <v>13</v>
      </c>
      <c r="G49" s="98">
        <f>SUM('【断面別】自動車交通量(A断面流入)'!G49,'【断面別】自動車交通量(B断面流入)'!G49,'【断面別】自動車交通量(C断面流入)'!G49,'【断面別】自動車交通量(D断面流入)'!G49)</f>
        <v>0</v>
      </c>
      <c r="H49" s="98">
        <f t="shared" si="14"/>
        <v>130</v>
      </c>
      <c r="I49" s="98">
        <f t="shared" si="15"/>
        <v>13</v>
      </c>
      <c r="J49" s="98">
        <f t="shared" si="16"/>
        <v>143</v>
      </c>
      <c r="K49" s="97">
        <f t="shared" si="3"/>
        <v>9.1</v>
      </c>
      <c r="L49" s="96">
        <f t="shared" si="4"/>
        <v>1.3</v>
      </c>
    </row>
    <row r="50" spans="2:13" ht="14.45" customHeight="1" x14ac:dyDescent="0.15">
      <c r="B50" s="95" t="s">
        <v>74</v>
      </c>
      <c r="C50" s="94"/>
      <c r="D50" s="93">
        <f>SUM('【断面別】自動車交通量(A断面流入)'!D50,'【断面別】自動車交通量(B断面流入)'!D50,'【断面別】自動車交通量(C断面流入)'!D50,'【断面別】自動車交通量(D断面流入)'!D50)</f>
        <v>104</v>
      </c>
      <c r="E50" s="92">
        <f>SUM('【断面別】自動車交通量(A断面流入)'!E50,'【断面別】自動車交通量(B断面流入)'!E50,'【断面別】自動車交通量(C断面流入)'!E50,'【断面別】自動車交通量(D断面流入)'!E50)</f>
        <v>32</v>
      </c>
      <c r="F50" s="92">
        <f>SUM('【断面別】自動車交通量(A断面流入)'!F50,'【断面別】自動車交通量(B断面流入)'!F50,'【断面別】自動車交通量(C断面流入)'!F50,'【断面別】自動車交通量(D断面流入)'!F50)</f>
        <v>10</v>
      </c>
      <c r="G50" s="92">
        <f>SUM('【断面別】自動車交通量(A断面流入)'!G50,'【断面別】自動車交通量(B断面流入)'!G50,'【断面別】自動車交通量(C断面流入)'!G50,'【断面別】自動車交通量(D断面流入)'!G50)</f>
        <v>1</v>
      </c>
      <c r="H50" s="92">
        <f t="shared" si="14"/>
        <v>136</v>
      </c>
      <c r="I50" s="92">
        <f t="shared" si="15"/>
        <v>11</v>
      </c>
      <c r="J50" s="92">
        <f t="shared" si="16"/>
        <v>147</v>
      </c>
      <c r="K50" s="91">
        <f t="shared" si="3"/>
        <v>7.5</v>
      </c>
      <c r="L50" s="90">
        <f t="shared" si="4"/>
        <v>1.4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766</v>
      </c>
      <c r="E51" s="86">
        <f t="shared" si="17"/>
        <v>180</v>
      </c>
      <c r="F51" s="86">
        <f t="shared" si="17"/>
        <v>51</v>
      </c>
      <c r="G51" s="86">
        <f t="shared" si="17"/>
        <v>4</v>
      </c>
      <c r="H51" s="86">
        <f t="shared" si="17"/>
        <v>946</v>
      </c>
      <c r="I51" s="86">
        <f t="shared" si="17"/>
        <v>55</v>
      </c>
      <c r="J51" s="86">
        <f t="shared" si="17"/>
        <v>1001</v>
      </c>
      <c r="K51" s="85">
        <f t="shared" si="3"/>
        <v>5.5</v>
      </c>
      <c r="L51" s="84">
        <f t="shared" si="4"/>
        <v>9.4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7145</v>
      </c>
      <c r="E52" s="80">
        <f t="shared" si="18"/>
        <v>2091</v>
      </c>
      <c r="F52" s="80">
        <f t="shared" si="18"/>
        <v>1366</v>
      </c>
      <c r="G52" s="80">
        <f t="shared" si="18"/>
        <v>57</v>
      </c>
      <c r="H52" s="80">
        <f t="shared" si="18"/>
        <v>9236</v>
      </c>
      <c r="I52" s="80">
        <f t="shared" si="18"/>
        <v>1423</v>
      </c>
      <c r="J52" s="80">
        <f t="shared" si="18"/>
        <v>10659</v>
      </c>
      <c r="K52" s="79">
        <f t="shared" si="3"/>
        <v>13.4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9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173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f>SUM('【方向別】自動車交通量(4)'!D16,'【方向別】自動車交通量(8)'!D16,'【方向別】自動車交通量(12)'!D16)</f>
        <v>59</v>
      </c>
      <c r="E16" s="104">
        <f>SUM('【方向別】自動車交通量(4)'!E16,'【方向別】自動車交通量(8)'!E16,'【方向別】自動車交通量(12)'!E16)</f>
        <v>9</v>
      </c>
      <c r="F16" s="104">
        <f>SUM('【方向別】自動車交通量(4)'!F16,'【方向別】自動車交通量(8)'!F16,'【方向別】自動車交通量(12)'!F16)</f>
        <v>10</v>
      </c>
      <c r="G16" s="104">
        <f>SUM('【方向別】自動車交通量(4)'!G16,'【方向別】自動車交通量(8)'!G16,'【方向別】自動車交通量(12)'!G16)</f>
        <v>1</v>
      </c>
      <c r="H16" s="104">
        <f t="shared" ref="H16:H21" si="0">SUM(D16:E16)</f>
        <v>68</v>
      </c>
      <c r="I16" s="104">
        <f t="shared" ref="I16:I21" si="1">SUM(F16:G16)</f>
        <v>11</v>
      </c>
      <c r="J16" s="104">
        <f t="shared" ref="J16:J21" si="2">SUM(H16:I16)</f>
        <v>79</v>
      </c>
      <c r="K16" s="103">
        <f t="shared" ref="K16:K52" si="3">IF(J16=0,0,ROUND(I16/J16*100,1))</f>
        <v>13.9</v>
      </c>
      <c r="L16" s="102">
        <f t="shared" ref="L16:L52" si="4">IF(J16=0,0,ROUND(J16/$J$52*100,1))</f>
        <v>2.4</v>
      </c>
    </row>
    <row r="17" spans="2:12" ht="14.45" customHeight="1" x14ac:dyDescent="0.15">
      <c r="B17" s="101" t="s">
        <v>170</v>
      </c>
      <c r="C17" s="100"/>
      <c r="D17" s="99">
        <f>SUM('【方向別】自動車交通量(4)'!D17,'【方向別】自動車交通量(8)'!D17,'【方向別】自動車交通量(12)'!D17)</f>
        <v>33</v>
      </c>
      <c r="E17" s="98">
        <f>SUM('【方向別】自動車交通量(4)'!E17,'【方向別】自動車交通量(8)'!E17,'【方向別】自動車交通量(12)'!E17)</f>
        <v>15</v>
      </c>
      <c r="F17" s="98">
        <f>SUM('【方向別】自動車交通量(4)'!F17,'【方向別】自動車交通量(8)'!F17,'【方向別】自動車交通量(12)'!F17)</f>
        <v>8</v>
      </c>
      <c r="G17" s="98">
        <f>SUM('【方向別】自動車交通量(4)'!G17,'【方向別】自動車交通量(8)'!G17,'【方向別】自動車交通量(12)'!G17)</f>
        <v>0</v>
      </c>
      <c r="H17" s="98">
        <f t="shared" si="0"/>
        <v>48</v>
      </c>
      <c r="I17" s="98">
        <f t="shared" si="1"/>
        <v>8</v>
      </c>
      <c r="J17" s="98">
        <f t="shared" si="2"/>
        <v>56</v>
      </c>
      <c r="K17" s="97">
        <f t="shared" si="3"/>
        <v>14.3</v>
      </c>
      <c r="L17" s="96">
        <f t="shared" si="4"/>
        <v>1.7</v>
      </c>
    </row>
    <row r="18" spans="2:12" ht="14.45" customHeight="1" x14ac:dyDescent="0.15">
      <c r="B18" s="101" t="s">
        <v>169</v>
      </c>
      <c r="C18" s="100"/>
      <c r="D18" s="99">
        <f>SUM('【方向別】自動車交通量(4)'!D18,'【方向別】自動車交通量(8)'!D18,'【方向別】自動車交通量(12)'!D18)</f>
        <v>46</v>
      </c>
      <c r="E18" s="98">
        <f>SUM('【方向別】自動車交通量(4)'!E18,'【方向別】自動車交通量(8)'!E18,'【方向別】自動車交通量(12)'!E18)</f>
        <v>10</v>
      </c>
      <c r="F18" s="98">
        <f>SUM('【方向別】自動車交通量(4)'!F18,'【方向別】自動車交通量(8)'!F18,'【方向別】自動車交通量(12)'!F18)</f>
        <v>5</v>
      </c>
      <c r="G18" s="98">
        <f>SUM('【方向別】自動車交通量(4)'!G18,'【方向別】自動車交通量(8)'!G18,'【方向別】自動車交通量(12)'!G18)</f>
        <v>0</v>
      </c>
      <c r="H18" s="98">
        <f t="shared" si="0"/>
        <v>56</v>
      </c>
      <c r="I18" s="98">
        <f t="shared" si="1"/>
        <v>5</v>
      </c>
      <c r="J18" s="98">
        <f t="shared" si="2"/>
        <v>61</v>
      </c>
      <c r="K18" s="97">
        <f t="shared" si="3"/>
        <v>8.1999999999999993</v>
      </c>
      <c r="L18" s="96">
        <f t="shared" si="4"/>
        <v>1.9</v>
      </c>
    </row>
    <row r="19" spans="2:12" ht="14.45" customHeight="1" x14ac:dyDescent="0.15">
      <c r="B19" s="101" t="s">
        <v>168</v>
      </c>
      <c r="C19" s="100"/>
      <c r="D19" s="99">
        <f>SUM('【方向別】自動車交通量(4)'!D19,'【方向別】自動車交通量(8)'!D19,'【方向別】自動車交通量(12)'!D19)</f>
        <v>41</v>
      </c>
      <c r="E19" s="98">
        <f>SUM('【方向別】自動車交通量(4)'!E19,'【方向別】自動車交通量(8)'!E19,'【方向別】自動車交通量(12)'!E19)</f>
        <v>15</v>
      </c>
      <c r="F19" s="98">
        <f>SUM('【方向別】自動車交通量(4)'!F19,'【方向別】自動車交通量(8)'!F19,'【方向別】自動車交通量(12)'!F19)</f>
        <v>4</v>
      </c>
      <c r="G19" s="98">
        <f>SUM('【方向別】自動車交通量(4)'!G19,'【方向別】自動車交通量(8)'!G19,'【方向別】自動車交通量(12)'!G19)</f>
        <v>0</v>
      </c>
      <c r="H19" s="98">
        <f t="shared" si="0"/>
        <v>56</v>
      </c>
      <c r="I19" s="98">
        <f t="shared" si="1"/>
        <v>4</v>
      </c>
      <c r="J19" s="98">
        <f t="shared" si="2"/>
        <v>60</v>
      </c>
      <c r="K19" s="97">
        <f t="shared" si="3"/>
        <v>6.7</v>
      </c>
      <c r="L19" s="96">
        <f t="shared" si="4"/>
        <v>1.8</v>
      </c>
    </row>
    <row r="20" spans="2:12" ht="14.45" customHeight="1" x14ac:dyDescent="0.15">
      <c r="B20" s="101" t="s">
        <v>167</v>
      </c>
      <c r="C20" s="100"/>
      <c r="D20" s="99">
        <f>SUM('【方向別】自動車交通量(4)'!D20,'【方向別】自動車交通量(8)'!D20,'【方向別】自動車交通量(12)'!D20)</f>
        <v>39</v>
      </c>
      <c r="E20" s="98">
        <f>SUM('【方向別】自動車交通量(4)'!E20,'【方向別】自動車交通量(8)'!E20,'【方向別】自動車交通量(12)'!E20)</f>
        <v>12</v>
      </c>
      <c r="F20" s="98">
        <f>SUM('【方向別】自動車交通量(4)'!F20,'【方向別】自動車交通量(8)'!F20,'【方向別】自動車交通量(12)'!F20)</f>
        <v>2</v>
      </c>
      <c r="G20" s="98">
        <f>SUM('【方向別】自動車交通量(4)'!G20,'【方向別】自動車交通量(8)'!G20,'【方向別】自動車交通量(12)'!G20)</f>
        <v>0</v>
      </c>
      <c r="H20" s="98">
        <f t="shared" si="0"/>
        <v>51</v>
      </c>
      <c r="I20" s="98">
        <f t="shared" si="1"/>
        <v>2</v>
      </c>
      <c r="J20" s="98">
        <f t="shared" si="2"/>
        <v>53</v>
      </c>
      <c r="K20" s="97">
        <f t="shared" si="3"/>
        <v>3.8</v>
      </c>
      <c r="L20" s="96">
        <f t="shared" si="4"/>
        <v>1.6</v>
      </c>
    </row>
    <row r="21" spans="2:12" ht="14.45" customHeight="1" x14ac:dyDescent="0.15">
      <c r="B21" s="95" t="s">
        <v>166</v>
      </c>
      <c r="C21" s="94"/>
      <c r="D21" s="93">
        <f>SUM('【方向別】自動車交通量(4)'!D21,'【方向別】自動車交通量(8)'!D21,'【方向別】自動車交通量(12)'!D21)</f>
        <v>36</v>
      </c>
      <c r="E21" s="92">
        <f>SUM('【方向別】自動車交通量(4)'!E21,'【方向別】自動車交通量(8)'!E21,'【方向別】自動車交通量(12)'!E21)</f>
        <v>9</v>
      </c>
      <c r="F21" s="92">
        <f>SUM('【方向別】自動車交通量(4)'!F21,'【方向別】自動車交通量(8)'!F21,'【方向別】自動車交通量(12)'!F21)</f>
        <v>2</v>
      </c>
      <c r="G21" s="92">
        <f>SUM('【方向別】自動車交通量(4)'!G21,'【方向別】自動車交通量(8)'!G21,'【方向別】自動車交通量(12)'!G21)</f>
        <v>0</v>
      </c>
      <c r="H21" s="92">
        <f t="shared" si="0"/>
        <v>45</v>
      </c>
      <c r="I21" s="92">
        <f t="shared" si="1"/>
        <v>2</v>
      </c>
      <c r="J21" s="92">
        <f t="shared" si="2"/>
        <v>47</v>
      </c>
      <c r="K21" s="91">
        <f t="shared" si="3"/>
        <v>4.3</v>
      </c>
      <c r="L21" s="90">
        <f t="shared" si="4"/>
        <v>1.4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254</v>
      </c>
      <c r="E22" s="86">
        <f t="shared" si="5"/>
        <v>70</v>
      </c>
      <c r="F22" s="86">
        <f t="shared" si="5"/>
        <v>31</v>
      </c>
      <c r="G22" s="86">
        <f t="shared" si="5"/>
        <v>1</v>
      </c>
      <c r="H22" s="86">
        <f t="shared" si="5"/>
        <v>324</v>
      </c>
      <c r="I22" s="86">
        <f t="shared" si="5"/>
        <v>32</v>
      </c>
      <c r="J22" s="86">
        <f t="shared" si="5"/>
        <v>356</v>
      </c>
      <c r="K22" s="85">
        <f t="shared" si="3"/>
        <v>9</v>
      </c>
      <c r="L22" s="84">
        <f t="shared" si="4"/>
        <v>10.9</v>
      </c>
    </row>
    <row r="23" spans="2:12" ht="14.45" customHeight="1" thickTop="1" x14ac:dyDescent="0.15">
      <c r="B23" s="107" t="s">
        <v>101</v>
      </c>
      <c r="C23" s="106"/>
      <c r="D23" s="105">
        <f>SUM('【方向別】自動車交通量(4)'!D23,'【方向別】自動車交通量(8)'!D23,'【方向別】自動車交通量(12)'!D23)</f>
        <v>46</v>
      </c>
      <c r="E23" s="104">
        <f>SUM('【方向別】自動車交通量(4)'!E23,'【方向別】自動車交通量(8)'!E23,'【方向別】自動車交通量(12)'!E23)</f>
        <v>10</v>
      </c>
      <c r="F23" s="104">
        <f>SUM('【方向別】自動車交通量(4)'!F23,'【方向別】自動車交通量(8)'!F23,'【方向別】自動車交通量(12)'!F23)</f>
        <v>3</v>
      </c>
      <c r="G23" s="104">
        <f>SUM('【方向別】自動車交通量(4)'!G23,'【方向別】自動車交通量(8)'!G23,'【方向別】自動車交通量(12)'!G23)</f>
        <v>0</v>
      </c>
      <c r="H23" s="104">
        <f t="shared" ref="H23:H28" si="6">SUM(D23:E23)</f>
        <v>56</v>
      </c>
      <c r="I23" s="104">
        <f t="shared" ref="I23:I28" si="7">SUM(F23:G23)</f>
        <v>3</v>
      </c>
      <c r="J23" s="104">
        <f t="shared" ref="J23:J28" si="8">SUM(H23:I23)</f>
        <v>59</v>
      </c>
      <c r="K23" s="103">
        <f t="shared" si="3"/>
        <v>5.0999999999999996</v>
      </c>
      <c r="L23" s="102">
        <f t="shared" si="4"/>
        <v>1.8</v>
      </c>
    </row>
    <row r="24" spans="2:12" ht="14.45" customHeight="1" x14ac:dyDescent="0.15">
      <c r="B24" s="101" t="s">
        <v>100</v>
      </c>
      <c r="C24" s="100"/>
      <c r="D24" s="99">
        <f>SUM('【方向別】自動車交通量(4)'!D24,'【方向別】自動車交通量(8)'!D24,'【方向別】自動車交通量(12)'!D24)</f>
        <v>45</v>
      </c>
      <c r="E24" s="98">
        <f>SUM('【方向別】自動車交通量(4)'!E24,'【方向別】自動車交通量(8)'!E24,'【方向別】自動車交通量(12)'!E24)</f>
        <v>9</v>
      </c>
      <c r="F24" s="98">
        <f>SUM('【方向別】自動車交通量(4)'!F24,'【方向別】自動車交通量(8)'!F24,'【方向別】自動車交通量(12)'!F24)</f>
        <v>9</v>
      </c>
      <c r="G24" s="98">
        <f>SUM('【方向別】自動車交通量(4)'!G24,'【方向別】自動車交通量(8)'!G24,'【方向別】自動車交通量(12)'!G24)</f>
        <v>1</v>
      </c>
      <c r="H24" s="98">
        <f t="shared" si="6"/>
        <v>54</v>
      </c>
      <c r="I24" s="98">
        <f t="shared" si="7"/>
        <v>10</v>
      </c>
      <c r="J24" s="98">
        <f t="shared" si="8"/>
        <v>64</v>
      </c>
      <c r="K24" s="97">
        <f t="shared" si="3"/>
        <v>15.6</v>
      </c>
      <c r="L24" s="96">
        <f t="shared" si="4"/>
        <v>2</v>
      </c>
    </row>
    <row r="25" spans="2:12" ht="14.45" customHeight="1" x14ac:dyDescent="0.15">
      <c r="B25" s="101" t="s">
        <v>99</v>
      </c>
      <c r="C25" s="100"/>
      <c r="D25" s="99">
        <f>SUM('【方向別】自動車交通量(4)'!D25,'【方向別】自動車交通量(8)'!D25,'【方向別】自動車交通量(12)'!D25)</f>
        <v>38</v>
      </c>
      <c r="E25" s="98">
        <f>SUM('【方向別】自動車交通量(4)'!E25,'【方向別】自動車交通量(8)'!E25,'【方向別】自動車交通量(12)'!E25)</f>
        <v>12</v>
      </c>
      <c r="F25" s="98">
        <f>SUM('【方向別】自動車交通量(4)'!F25,'【方向別】自動車交通量(8)'!F25,'【方向別】自動車交通量(12)'!F25)</f>
        <v>2</v>
      </c>
      <c r="G25" s="98">
        <f>SUM('【方向別】自動車交通量(4)'!G25,'【方向別】自動車交通量(8)'!G25,'【方向別】自動車交通量(12)'!G25)</f>
        <v>0</v>
      </c>
      <c r="H25" s="98">
        <f t="shared" si="6"/>
        <v>50</v>
      </c>
      <c r="I25" s="98">
        <f t="shared" si="7"/>
        <v>2</v>
      </c>
      <c r="J25" s="98">
        <f t="shared" si="8"/>
        <v>52</v>
      </c>
      <c r="K25" s="97">
        <f t="shared" si="3"/>
        <v>3.8</v>
      </c>
      <c r="L25" s="96">
        <f t="shared" si="4"/>
        <v>1.6</v>
      </c>
    </row>
    <row r="26" spans="2:12" ht="14.45" customHeight="1" x14ac:dyDescent="0.15">
      <c r="B26" s="101" t="s">
        <v>98</v>
      </c>
      <c r="C26" s="100"/>
      <c r="D26" s="99">
        <f>SUM('【方向別】自動車交通量(4)'!D26,'【方向別】自動車交通量(8)'!D26,'【方向別】自動車交通量(12)'!D26)</f>
        <v>52</v>
      </c>
      <c r="E26" s="98">
        <f>SUM('【方向別】自動車交通量(4)'!E26,'【方向別】自動車交通量(8)'!E26,'【方向別】自動車交通量(12)'!E26)</f>
        <v>4</v>
      </c>
      <c r="F26" s="98">
        <f>SUM('【方向別】自動車交通量(4)'!F26,'【方向別】自動車交通量(8)'!F26,'【方向別】自動車交通量(12)'!F26)</f>
        <v>7</v>
      </c>
      <c r="G26" s="98">
        <f>SUM('【方向別】自動車交通量(4)'!G26,'【方向別】自動車交通量(8)'!G26,'【方向別】自動車交通量(12)'!G26)</f>
        <v>1</v>
      </c>
      <c r="H26" s="98">
        <f t="shared" si="6"/>
        <v>56</v>
      </c>
      <c r="I26" s="98">
        <f t="shared" si="7"/>
        <v>8</v>
      </c>
      <c r="J26" s="98">
        <f t="shared" si="8"/>
        <v>64</v>
      </c>
      <c r="K26" s="97">
        <f t="shared" si="3"/>
        <v>12.5</v>
      </c>
      <c r="L26" s="96">
        <f t="shared" si="4"/>
        <v>2</v>
      </c>
    </row>
    <row r="27" spans="2:12" ht="14.45" customHeight="1" x14ac:dyDescent="0.15">
      <c r="B27" s="101" t="s">
        <v>97</v>
      </c>
      <c r="C27" s="100"/>
      <c r="D27" s="99">
        <f>SUM('【方向別】自動車交通量(4)'!D27,'【方向別】自動車交通量(8)'!D27,'【方向別】自動車交通量(12)'!D27)</f>
        <v>38</v>
      </c>
      <c r="E27" s="98">
        <f>SUM('【方向別】自動車交通量(4)'!E27,'【方向別】自動車交通量(8)'!E27,'【方向別】自動車交通量(12)'!E27)</f>
        <v>20</v>
      </c>
      <c r="F27" s="98">
        <f>SUM('【方向別】自動車交通量(4)'!F27,'【方向別】自動車交通量(8)'!F27,'【方向別】自動車交通量(12)'!F27)</f>
        <v>6</v>
      </c>
      <c r="G27" s="98">
        <f>SUM('【方向別】自動車交通量(4)'!G27,'【方向別】自動車交通量(8)'!G27,'【方向別】自動車交通量(12)'!G27)</f>
        <v>0</v>
      </c>
      <c r="H27" s="98">
        <f t="shared" si="6"/>
        <v>58</v>
      </c>
      <c r="I27" s="98">
        <f t="shared" si="7"/>
        <v>6</v>
      </c>
      <c r="J27" s="98">
        <f t="shared" si="8"/>
        <v>64</v>
      </c>
      <c r="K27" s="97">
        <f t="shared" si="3"/>
        <v>9.4</v>
      </c>
      <c r="L27" s="96">
        <f t="shared" si="4"/>
        <v>2</v>
      </c>
    </row>
    <row r="28" spans="2:12" ht="14.45" customHeight="1" x14ac:dyDescent="0.15">
      <c r="B28" s="95" t="s">
        <v>165</v>
      </c>
      <c r="C28" s="94"/>
      <c r="D28" s="93">
        <f>SUM('【方向別】自動車交通量(4)'!D28,'【方向別】自動車交通量(8)'!D28,'【方向別】自動車交通量(12)'!D28)</f>
        <v>36</v>
      </c>
      <c r="E28" s="92">
        <f>SUM('【方向別】自動車交通量(4)'!E28,'【方向別】自動車交通量(8)'!E28,'【方向別】自動車交通量(12)'!E28)</f>
        <v>4</v>
      </c>
      <c r="F28" s="92">
        <f>SUM('【方向別】自動車交通量(4)'!F28,'【方向別】自動車交通量(8)'!F28,'【方向別】自動車交通量(12)'!F28)</f>
        <v>5</v>
      </c>
      <c r="G28" s="92">
        <f>SUM('【方向別】自動車交通量(4)'!G28,'【方向別】自動車交通量(8)'!G28,'【方向別】自動車交通量(12)'!G28)</f>
        <v>0</v>
      </c>
      <c r="H28" s="92">
        <f t="shared" si="6"/>
        <v>40</v>
      </c>
      <c r="I28" s="92">
        <f t="shared" si="7"/>
        <v>5</v>
      </c>
      <c r="J28" s="92">
        <f t="shared" si="8"/>
        <v>45</v>
      </c>
      <c r="K28" s="91">
        <f t="shared" si="3"/>
        <v>11.1</v>
      </c>
      <c r="L28" s="90">
        <f t="shared" si="4"/>
        <v>1.4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255</v>
      </c>
      <c r="E29" s="86">
        <f t="shared" si="9"/>
        <v>59</v>
      </c>
      <c r="F29" s="86">
        <f t="shared" si="9"/>
        <v>32</v>
      </c>
      <c r="G29" s="86">
        <f t="shared" si="9"/>
        <v>2</v>
      </c>
      <c r="H29" s="86">
        <f t="shared" si="9"/>
        <v>314</v>
      </c>
      <c r="I29" s="86">
        <f t="shared" si="9"/>
        <v>34</v>
      </c>
      <c r="J29" s="86">
        <f t="shared" si="9"/>
        <v>348</v>
      </c>
      <c r="K29" s="85">
        <f t="shared" si="3"/>
        <v>9.8000000000000007</v>
      </c>
      <c r="L29" s="84">
        <f t="shared" si="4"/>
        <v>10.6</v>
      </c>
    </row>
    <row r="30" spans="2:12" ht="14.45" customHeight="1" thickTop="1" x14ac:dyDescent="0.15">
      <c r="B30" s="115" t="s">
        <v>164</v>
      </c>
      <c r="C30" s="114"/>
      <c r="D30" s="81">
        <f>SUM('【方向別】自動車交通量(4)'!D30,'【方向別】自動車交通量(8)'!D30,'【方向別】自動車交通量(12)'!D30)</f>
        <v>161</v>
      </c>
      <c r="E30" s="80">
        <f>SUM('【方向別】自動車交通量(4)'!E30,'【方向別】自動車交通量(8)'!E30,'【方向別】自動車交通量(12)'!E30)</f>
        <v>43</v>
      </c>
      <c r="F30" s="80">
        <f>SUM('【方向別】自動車交通量(4)'!F30,'【方向別】自動車交通量(8)'!F30,'【方向別】自動車交通量(12)'!F30)</f>
        <v>62</v>
      </c>
      <c r="G30" s="80">
        <f>SUM('【方向別】自動車交通量(4)'!G30,'【方向別】自動車交通量(8)'!G30,'【方向別】自動車交通量(12)'!G30)</f>
        <v>3</v>
      </c>
      <c r="H30" s="80">
        <f t="shared" ref="H30:H43" si="10">SUM(D30:E30)</f>
        <v>204</v>
      </c>
      <c r="I30" s="80">
        <f t="shared" ref="I30:I43" si="11">SUM(F30:G30)</f>
        <v>65</v>
      </c>
      <c r="J30" s="80">
        <f t="shared" ref="J30:J43" si="12">SUM(H30:I30)</f>
        <v>269</v>
      </c>
      <c r="K30" s="79">
        <f t="shared" si="3"/>
        <v>24.2</v>
      </c>
      <c r="L30" s="78">
        <f t="shared" si="4"/>
        <v>8.1999999999999993</v>
      </c>
    </row>
    <row r="31" spans="2:12" ht="14.45" customHeight="1" x14ac:dyDescent="0.15">
      <c r="B31" s="113" t="s">
        <v>163</v>
      </c>
      <c r="C31" s="112"/>
      <c r="D31" s="111">
        <f>SUM('【方向別】自動車交通量(4)'!D31,'【方向別】自動車交通量(8)'!D31,'【方向別】自動車交通量(12)'!D31)</f>
        <v>162</v>
      </c>
      <c r="E31" s="110">
        <f>SUM('【方向別】自動車交通量(4)'!E31,'【方向別】自動車交通量(8)'!E31,'【方向別】自動車交通量(12)'!E31)</f>
        <v>48</v>
      </c>
      <c r="F31" s="110">
        <f>SUM('【方向別】自動車交通量(4)'!F31,'【方向別】自動車交通量(8)'!F31,'【方向別】自動車交通量(12)'!F31)</f>
        <v>70</v>
      </c>
      <c r="G31" s="110">
        <f>SUM('【方向別】自動車交通量(4)'!G31,'【方向別】自動車交通量(8)'!G31,'【方向別】自動車交通量(12)'!G31)</f>
        <v>1</v>
      </c>
      <c r="H31" s="110">
        <f t="shared" si="10"/>
        <v>210</v>
      </c>
      <c r="I31" s="110">
        <f t="shared" si="11"/>
        <v>71</v>
      </c>
      <c r="J31" s="110">
        <f t="shared" si="12"/>
        <v>281</v>
      </c>
      <c r="K31" s="109">
        <f t="shared" si="3"/>
        <v>25.3</v>
      </c>
      <c r="L31" s="108">
        <f t="shared" si="4"/>
        <v>8.6</v>
      </c>
    </row>
    <row r="32" spans="2:12" ht="14.45" customHeight="1" x14ac:dyDescent="0.15">
      <c r="B32" s="113" t="s">
        <v>162</v>
      </c>
      <c r="C32" s="112"/>
      <c r="D32" s="111">
        <f>SUM('【方向別】自動車交通量(4)'!D32,'【方向別】自動車交通量(8)'!D32,'【方向別】自動車交通量(12)'!D32)</f>
        <v>107</v>
      </c>
      <c r="E32" s="110">
        <f>SUM('【方向別】自動車交通量(4)'!E32,'【方向別】自動車交通量(8)'!E32,'【方向別】自動車交通量(12)'!E32)</f>
        <v>46</v>
      </c>
      <c r="F32" s="110">
        <f>SUM('【方向別】自動車交通量(4)'!F32,'【方向別】自動車交通量(8)'!F32,'【方向別】自動車交通量(12)'!F32)</f>
        <v>45</v>
      </c>
      <c r="G32" s="110">
        <f>SUM('【方向別】自動車交通量(4)'!G32,'【方向別】自動車交通量(8)'!G32,'【方向別】自動車交通量(12)'!G32)</f>
        <v>0</v>
      </c>
      <c r="H32" s="110">
        <f t="shared" si="10"/>
        <v>153</v>
      </c>
      <c r="I32" s="110">
        <f t="shared" si="11"/>
        <v>45</v>
      </c>
      <c r="J32" s="110">
        <f t="shared" si="12"/>
        <v>198</v>
      </c>
      <c r="K32" s="109">
        <f t="shared" si="3"/>
        <v>22.7</v>
      </c>
      <c r="L32" s="108">
        <f t="shared" si="4"/>
        <v>6</v>
      </c>
    </row>
    <row r="33" spans="2:12" ht="14.45" customHeight="1" x14ac:dyDescent="0.15">
      <c r="B33" s="113" t="s">
        <v>161</v>
      </c>
      <c r="C33" s="112"/>
      <c r="D33" s="111">
        <f>SUM('【方向別】自動車交通量(4)'!D33,'【方向別】自動車交通量(8)'!D33,'【方向別】自動車交通量(12)'!D33)</f>
        <v>108</v>
      </c>
      <c r="E33" s="110">
        <f>SUM('【方向別】自動車交通量(4)'!E33,'【方向別】自動車交通量(8)'!E33,'【方向別】自動車交通量(12)'!E33)</f>
        <v>45</v>
      </c>
      <c r="F33" s="110">
        <f>SUM('【方向別】自動車交通量(4)'!F33,'【方向別】自動車交通量(8)'!F33,'【方向別】自動車交通量(12)'!F33)</f>
        <v>33</v>
      </c>
      <c r="G33" s="110">
        <f>SUM('【方向別】自動車交通量(4)'!G33,'【方向別】自動車交通量(8)'!G33,'【方向別】自動車交通量(12)'!G33)</f>
        <v>0</v>
      </c>
      <c r="H33" s="110">
        <f t="shared" si="10"/>
        <v>153</v>
      </c>
      <c r="I33" s="110">
        <f t="shared" si="11"/>
        <v>33</v>
      </c>
      <c r="J33" s="110">
        <f t="shared" si="12"/>
        <v>186</v>
      </c>
      <c r="K33" s="109">
        <f t="shared" si="3"/>
        <v>17.7</v>
      </c>
      <c r="L33" s="108">
        <f t="shared" si="4"/>
        <v>5.7</v>
      </c>
    </row>
    <row r="34" spans="2:12" ht="14.45" customHeight="1" x14ac:dyDescent="0.15">
      <c r="B34" s="113" t="s">
        <v>160</v>
      </c>
      <c r="C34" s="112"/>
      <c r="D34" s="111">
        <f>SUM('【方向別】自動車交通量(4)'!D34,'【方向別】自動車交通量(8)'!D34,'【方向別】自動車交通量(12)'!D34)</f>
        <v>119</v>
      </c>
      <c r="E34" s="110">
        <f>SUM('【方向別】自動車交通量(4)'!E34,'【方向別】自動車交通量(8)'!E34,'【方向別】自動車交通量(12)'!E34)</f>
        <v>40</v>
      </c>
      <c r="F34" s="110">
        <f>SUM('【方向別】自動車交通量(4)'!F34,'【方向別】自動車交通量(8)'!F34,'【方向別】自動車交通量(12)'!F34)</f>
        <v>45</v>
      </c>
      <c r="G34" s="110">
        <f>SUM('【方向別】自動車交通量(4)'!G34,'【方向別】自動車交通量(8)'!G34,'【方向別】自動車交通量(12)'!G34)</f>
        <v>0</v>
      </c>
      <c r="H34" s="110">
        <f t="shared" si="10"/>
        <v>159</v>
      </c>
      <c r="I34" s="110">
        <f t="shared" si="11"/>
        <v>45</v>
      </c>
      <c r="J34" s="110">
        <f t="shared" si="12"/>
        <v>204</v>
      </c>
      <c r="K34" s="109">
        <f t="shared" si="3"/>
        <v>22.1</v>
      </c>
      <c r="L34" s="108">
        <f t="shared" si="4"/>
        <v>6.2</v>
      </c>
    </row>
    <row r="35" spans="2:12" ht="14.45" customHeight="1" x14ac:dyDescent="0.15">
      <c r="B35" s="113" t="s">
        <v>159</v>
      </c>
      <c r="C35" s="112"/>
      <c r="D35" s="111">
        <f>SUM('【方向別】自動車交通量(4)'!D35,'【方向別】自動車交通量(8)'!D35,'【方向別】自動車交通量(12)'!D35)</f>
        <v>132</v>
      </c>
      <c r="E35" s="110">
        <f>SUM('【方向別】自動車交通量(4)'!E35,'【方向別】自動車交通量(8)'!E35,'【方向別】自動車交通量(12)'!E35)</f>
        <v>52</v>
      </c>
      <c r="F35" s="110">
        <f>SUM('【方向別】自動車交通量(4)'!F35,'【方向別】自動車交通量(8)'!F35,'【方向別】自動車交通量(12)'!F35)</f>
        <v>65</v>
      </c>
      <c r="G35" s="110">
        <f>SUM('【方向別】自動車交通量(4)'!G35,'【方向別】自動車交通量(8)'!G35,'【方向別】自動車交通量(12)'!G35)</f>
        <v>3</v>
      </c>
      <c r="H35" s="110">
        <f t="shared" si="10"/>
        <v>184</v>
      </c>
      <c r="I35" s="110">
        <f t="shared" si="11"/>
        <v>68</v>
      </c>
      <c r="J35" s="110">
        <f t="shared" si="12"/>
        <v>252</v>
      </c>
      <c r="K35" s="109">
        <f t="shared" si="3"/>
        <v>27</v>
      </c>
      <c r="L35" s="108">
        <f t="shared" si="4"/>
        <v>7.7</v>
      </c>
    </row>
    <row r="36" spans="2:12" ht="14.45" customHeight="1" x14ac:dyDescent="0.15">
      <c r="B36" s="113" t="s">
        <v>158</v>
      </c>
      <c r="C36" s="112"/>
      <c r="D36" s="111">
        <f>SUM('【方向別】自動車交通量(4)'!D36,'【方向別】自動車交通量(8)'!D36,'【方向別】自動車交通量(12)'!D36)</f>
        <v>164</v>
      </c>
      <c r="E36" s="110">
        <f>SUM('【方向別】自動車交通量(4)'!E36,'【方向別】自動車交通量(8)'!E36,'【方向別】自動車交通量(12)'!E36)</f>
        <v>52</v>
      </c>
      <c r="F36" s="110">
        <f>SUM('【方向別】自動車交通量(4)'!F36,'【方向別】自動車交通量(8)'!F36,'【方向別】自動車交通量(12)'!F36)</f>
        <v>51</v>
      </c>
      <c r="G36" s="110">
        <f>SUM('【方向別】自動車交通量(4)'!G36,'【方向別】自動車交通量(8)'!G36,'【方向別】自動車交通量(12)'!G36)</f>
        <v>5</v>
      </c>
      <c r="H36" s="110">
        <f t="shared" si="10"/>
        <v>216</v>
      </c>
      <c r="I36" s="110">
        <f t="shared" si="11"/>
        <v>56</v>
      </c>
      <c r="J36" s="110">
        <f t="shared" si="12"/>
        <v>272</v>
      </c>
      <c r="K36" s="109">
        <f t="shared" si="3"/>
        <v>20.6</v>
      </c>
      <c r="L36" s="108">
        <f t="shared" si="4"/>
        <v>8.3000000000000007</v>
      </c>
    </row>
    <row r="37" spans="2:12" ht="14.45" customHeight="1" x14ac:dyDescent="0.15">
      <c r="B37" s="113" t="s">
        <v>157</v>
      </c>
      <c r="C37" s="112"/>
      <c r="D37" s="111">
        <f>SUM('【方向別】自動車交通量(4)'!D37,'【方向別】自動車交通量(8)'!D37,'【方向別】自動車交通量(12)'!D37)</f>
        <v>194</v>
      </c>
      <c r="E37" s="110">
        <f>SUM('【方向別】自動車交通量(4)'!E37,'【方向別】自動車交通量(8)'!E37,'【方向別】自動車交通量(12)'!E37)</f>
        <v>68</v>
      </c>
      <c r="F37" s="110">
        <f>SUM('【方向別】自動車交通量(4)'!F37,'【方向別】自動車交通量(8)'!F37,'【方向別】自動車交通量(12)'!F37)</f>
        <v>64</v>
      </c>
      <c r="G37" s="110">
        <f>SUM('【方向別】自動車交通量(4)'!G37,'【方向別】自動車交通量(8)'!G37,'【方向別】自動車交通量(12)'!G37)</f>
        <v>9</v>
      </c>
      <c r="H37" s="110">
        <f t="shared" si="10"/>
        <v>262</v>
      </c>
      <c r="I37" s="110">
        <f t="shared" si="11"/>
        <v>73</v>
      </c>
      <c r="J37" s="110">
        <f t="shared" si="12"/>
        <v>335</v>
      </c>
      <c r="K37" s="109">
        <f t="shared" si="3"/>
        <v>21.8</v>
      </c>
      <c r="L37" s="108">
        <f t="shared" si="4"/>
        <v>10.199999999999999</v>
      </c>
    </row>
    <row r="38" spans="2:12" ht="14.45" customHeight="1" x14ac:dyDescent="0.15">
      <c r="B38" s="107" t="s">
        <v>86</v>
      </c>
      <c r="C38" s="106"/>
      <c r="D38" s="105">
        <f>SUM('【方向別】自動車交通量(4)'!D38,'【方向別】自動車交通量(8)'!D38,'【方向別】自動車交通量(12)'!D38)</f>
        <v>28</v>
      </c>
      <c r="E38" s="104">
        <f>SUM('【方向別】自動車交通量(4)'!E38,'【方向別】自動車交通量(8)'!E38,'【方向別】自動車交通量(12)'!E38)</f>
        <v>6</v>
      </c>
      <c r="F38" s="104">
        <f>SUM('【方向別】自動車交通量(4)'!F38,'【方向別】自動車交通量(8)'!F38,'【方向別】自動車交通量(12)'!F38)</f>
        <v>11</v>
      </c>
      <c r="G38" s="104">
        <f>SUM('【方向別】自動車交通量(4)'!G38,'【方向別】自動車交通量(8)'!G38,'【方向別】自動車交通量(12)'!G38)</f>
        <v>1</v>
      </c>
      <c r="H38" s="104">
        <f t="shared" si="10"/>
        <v>34</v>
      </c>
      <c r="I38" s="104">
        <f t="shared" si="11"/>
        <v>12</v>
      </c>
      <c r="J38" s="104">
        <f t="shared" si="12"/>
        <v>46</v>
      </c>
      <c r="K38" s="103">
        <f t="shared" si="3"/>
        <v>26.1</v>
      </c>
      <c r="L38" s="102">
        <f t="shared" si="4"/>
        <v>1.4</v>
      </c>
    </row>
    <row r="39" spans="2:12" ht="14.45" customHeight="1" x14ac:dyDescent="0.15">
      <c r="B39" s="101" t="s">
        <v>85</v>
      </c>
      <c r="C39" s="100"/>
      <c r="D39" s="99">
        <f>SUM('【方向別】自動車交通量(4)'!D39,'【方向別】自動車交通量(8)'!D39,'【方向別】自動車交通量(12)'!D39)</f>
        <v>39</v>
      </c>
      <c r="E39" s="98">
        <f>SUM('【方向別】自動車交通量(4)'!E39,'【方向別】自動車交通量(8)'!E39,'【方向別】自動車交通量(12)'!E39)</f>
        <v>16</v>
      </c>
      <c r="F39" s="98">
        <f>SUM('【方向別】自動車交通量(4)'!F39,'【方向別】自動車交通量(8)'!F39,'【方向別】自動車交通量(12)'!F39)</f>
        <v>8</v>
      </c>
      <c r="G39" s="98">
        <f>SUM('【方向別】自動車交通量(4)'!G39,'【方向別】自動車交通量(8)'!G39,'【方向別】自動車交通量(12)'!G39)</f>
        <v>1</v>
      </c>
      <c r="H39" s="98">
        <f t="shared" si="10"/>
        <v>55</v>
      </c>
      <c r="I39" s="98">
        <f t="shared" si="11"/>
        <v>9</v>
      </c>
      <c r="J39" s="98">
        <f t="shared" si="12"/>
        <v>64</v>
      </c>
      <c r="K39" s="97">
        <f t="shared" si="3"/>
        <v>14.1</v>
      </c>
      <c r="L39" s="96">
        <f t="shared" si="4"/>
        <v>2</v>
      </c>
    </row>
    <row r="40" spans="2:12" ht="14.45" customHeight="1" x14ac:dyDescent="0.15">
      <c r="B40" s="101" t="s">
        <v>84</v>
      </c>
      <c r="C40" s="100"/>
      <c r="D40" s="99">
        <f>SUM('【方向別】自動車交通量(4)'!D40,'【方向別】自動車交通量(8)'!D40,'【方向別】自動車交通量(12)'!D40)</f>
        <v>33</v>
      </c>
      <c r="E40" s="98">
        <f>SUM('【方向別】自動車交通量(4)'!E40,'【方向別】自動車交通量(8)'!E40,'【方向別】自動車交通量(12)'!E40)</f>
        <v>6</v>
      </c>
      <c r="F40" s="98">
        <f>SUM('【方向別】自動車交通量(4)'!F40,'【方向別】自動車交通量(8)'!F40,'【方向別】自動車交通量(12)'!F40)</f>
        <v>4</v>
      </c>
      <c r="G40" s="98">
        <f>SUM('【方向別】自動車交通量(4)'!G40,'【方向別】自動車交通量(8)'!G40,'【方向別】自動車交通量(12)'!G40)</f>
        <v>0</v>
      </c>
      <c r="H40" s="98">
        <f t="shared" si="10"/>
        <v>39</v>
      </c>
      <c r="I40" s="98">
        <f t="shared" si="11"/>
        <v>4</v>
      </c>
      <c r="J40" s="98">
        <f t="shared" si="12"/>
        <v>43</v>
      </c>
      <c r="K40" s="97">
        <f t="shared" si="3"/>
        <v>9.3000000000000007</v>
      </c>
      <c r="L40" s="96">
        <f t="shared" si="4"/>
        <v>1.3</v>
      </c>
    </row>
    <row r="41" spans="2:12" ht="14.45" customHeight="1" x14ac:dyDescent="0.15">
      <c r="B41" s="101" t="s">
        <v>83</v>
      </c>
      <c r="C41" s="100"/>
      <c r="D41" s="99">
        <f>SUM('【方向別】自動車交通量(4)'!D41,'【方向別】自動車交通量(8)'!D41,'【方向別】自動車交通量(12)'!D41)</f>
        <v>51</v>
      </c>
      <c r="E41" s="98">
        <f>SUM('【方向別】自動車交通量(4)'!E41,'【方向別】自動車交通量(8)'!E41,'【方向別】自動車交通量(12)'!E41)</f>
        <v>9</v>
      </c>
      <c r="F41" s="98">
        <f>SUM('【方向別】自動車交通量(4)'!F41,'【方向別】自動車交通量(8)'!F41,'【方向別】自動車交通量(12)'!F41)</f>
        <v>8</v>
      </c>
      <c r="G41" s="98">
        <f>SUM('【方向別】自動車交通量(4)'!G41,'【方向別】自動車交通量(8)'!G41,'【方向別】自動車交通量(12)'!G41)</f>
        <v>1</v>
      </c>
      <c r="H41" s="98">
        <f t="shared" si="10"/>
        <v>60</v>
      </c>
      <c r="I41" s="98">
        <f t="shared" si="11"/>
        <v>9</v>
      </c>
      <c r="J41" s="98">
        <f t="shared" si="12"/>
        <v>69</v>
      </c>
      <c r="K41" s="97">
        <f t="shared" si="3"/>
        <v>13</v>
      </c>
      <c r="L41" s="96">
        <f t="shared" si="4"/>
        <v>2.1</v>
      </c>
    </row>
    <row r="42" spans="2:12" ht="14.45" customHeight="1" x14ac:dyDescent="0.15">
      <c r="B42" s="101" t="s">
        <v>82</v>
      </c>
      <c r="C42" s="100"/>
      <c r="D42" s="99">
        <f>SUM('【方向別】自動車交通量(4)'!D42,'【方向別】自動車交通量(8)'!D42,'【方向別】自動車交通量(12)'!D42)</f>
        <v>32</v>
      </c>
      <c r="E42" s="98">
        <f>SUM('【方向別】自動車交通量(4)'!E42,'【方向別】自動車交通量(8)'!E42,'【方向別】自動車交通量(12)'!E42)</f>
        <v>6</v>
      </c>
      <c r="F42" s="98">
        <f>SUM('【方向別】自動車交通量(4)'!F42,'【方向別】自動車交通量(8)'!F42,'【方向別】自動車交通量(12)'!F42)</f>
        <v>3</v>
      </c>
      <c r="G42" s="98">
        <f>SUM('【方向別】自動車交通量(4)'!G42,'【方向別】自動車交通量(8)'!G42,'【方向別】自動車交通量(12)'!G42)</f>
        <v>0</v>
      </c>
      <c r="H42" s="98">
        <f t="shared" si="10"/>
        <v>38</v>
      </c>
      <c r="I42" s="98">
        <f t="shared" si="11"/>
        <v>3</v>
      </c>
      <c r="J42" s="98">
        <f t="shared" si="12"/>
        <v>41</v>
      </c>
      <c r="K42" s="97">
        <f t="shared" si="3"/>
        <v>7.3</v>
      </c>
      <c r="L42" s="96">
        <f t="shared" si="4"/>
        <v>1.3</v>
      </c>
    </row>
    <row r="43" spans="2:12" ht="14.45" customHeight="1" x14ac:dyDescent="0.15">
      <c r="B43" s="95" t="s">
        <v>156</v>
      </c>
      <c r="C43" s="94"/>
      <c r="D43" s="93">
        <f>SUM('【方向別】自動車交通量(4)'!D43,'【方向別】自動車交通量(8)'!D43,'【方向別】自動車交通量(12)'!D43)</f>
        <v>36</v>
      </c>
      <c r="E43" s="92">
        <f>SUM('【方向別】自動車交通量(4)'!E43,'【方向別】自動車交通量(8)'!E43,'【方向別】自動車交通量(12)'!E43)</f>
        <v>6</v>
      </c>
      <c r="F43" s="92">
        <f>SUM('【方向別】自動車交通量(4)'!F43,'【方向別】自動車交通量(8)'!F43,'【方向別】自動車交通量(12)'!F43)</f>
        <v>3</v>
      </c>
      <c r="G43" s="92">
        <f>SUM('【方向別】自動車交通量(4)'!G43,'【方向別】自動車交通量(8)'!G43,'【方向別】自動車交通量(12)'!G43)</f>
        <v>1</v>
      </c>
      <c r="H43" s="92">
        <f t="shared" si="10"/>
        <v>42</v>
      </c>
      <c r="I43" s="92">
        <f t="shared" si="11"/>
        <v>4</v>
      </c>
      <c r="J43" s="92">
        <f t="shared" si="12"/>
        <v>46</v>
      </c>
      <c r="K43" s="91">
        <f t="shared" si="3"/>
        <v>8.6999999999999993</v>
      </c>
      <c r="L43" s="90">
        <f t="shared" si="4"/>
        <v>1.4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219</v>
      </c>
      <c r="E44" s="86">
        <f t="shared" si="13"/>
        <v>49</v>
      </c>
      <c r="F44" s="86">
        <f t="shared" si="13"/>
        <v>37</v>
      </c>
      <c r="G44" s="86">
        <f t="shared" si="13"/>
        <v>4</v>
      </c>
      <c r="H44" s="86">
        <f t="shared" si="13"/>
        <v>268</v>
      </c>
      <c r="I44" s="86">
        <f t="shared" si="13"/>
        <v>41</v>
      </c>
      <c r="J44" s="86">
        <f t="shared" si="13"/>
        <v>309</v>
      </c>
      <c r="K44" s="85">
        <f t="shared" si="3"/>
        <v>13.3</v>
      </c>
      <c r="L44" s="84">
        <f t="shared" si="4"/>
        <v>9.4</v>
      </c>
    </row>
    <row r="45" spans="2:12" ht="14.45" customHeight="1" thickTop="1" x14ac:dyDescent="0.15">
      <c r="B45" s="107" t="s">
        <v>79</v>
      </c>
      <c r="C45" s="106"/>
      <c r="D45" s="105">
        <f>SUM('【方向別】自動車交通量(4)'!D45,'【方向別】自動車交通量(8)'!D45,'【方向別】自動車交通量(12)'!D45)</f>
        <v>56</v>
      </c>
      <c r="E45" s="104">
        <f>SUM('【方向別】自動車交通量(4)'!E45,'【方向別】自動車交通量(8)'!E45,'【方向別】自動車交通量(12)'!E45)</f>
        <v>11</v>
      </c>
      <c r="F45" s="104">
        <f>SUM('【方向別】自動車交通量(4)'!F45,'【方向別】自動車交通量(8)'!F45,'【方向別】自動車交通量(12)'!F45)</f>
        <v>4</v>
      </c>
      <c r="G45" s="104">
        <f>SUM('【方向別】自動車交通量(4)'!G45,'【方向別】自動車交通量(8)'!G45,'【方向別】自動車交通量(12)'!G45)</f>
        <v>0</v>
      </c>
      <c r="H45" s="104">
        <f t="shared" ref="H45:H50" si="14">SUM(D45:E45)</f>
        <v>67</v>
      </c>
      <c r="I45" s="104">
        <f t="shared" ref="I45:I50" si="15">SUM(F45:G45)</f>
        <v>4</v>
      </c>
      <c r="J45" s="104">
        <f t="shared" ref="J45:J50" si="16">SUM(H45:I45)</f>
        <v>71</v>
      </c>
      <c r="K45" s="103">
        <f t="shared" si="3"/>
        <v>5.6</v>
      </c>
      <c r="L45" s="102">
        <f t="shared" si="4"/>
        <v>2.2000000000000002</v>
      </c>
    </row>
    <row r="46" spans="2:12" ht="14.45" customHeight="1" x14ac:dyDescent="0.15">
      <c r="B46" s="101" t="s">
        <v>78</v>
      </c>
      <c r="C46" s="100"/>
      <c r="D46" s="99">
        <f>SUM('【方向別】自動車交通量(4)'!D46,'【方向別】自動車交通量(8)'!D46,'【方向別】自動車交通量(12)'!D46)</f>
        <v>33</v>
      </c>
      <c r="E46" s="98">
        <f>SUM('【方向別】自動車交通量(4)'!E46,'【方向別】自動車交通量(8)'!E46,'【方向別】自動車交通量(12)'!E46)</f>
        <v>3</v>
      </c>
      <c r="F46" s="98">
        <f>SUM('【方向別】自動車交通量(4)'!F46,'【方向別】自動車交通量(8)'!F46,'【方向別】自動車交通量(12)'!F46)</f>
        <v>3</v>
      </c>
      <c r="G46" s="98">
        <f>SUM('【方向別】自動車交通量(4)'!G46,'【方向別】自動車交通量(8)'!G46,'【方向別】自動車交通量(12)'!G46)</f>
        <v>0</v>
      </c>
      <c r="H46" s="98">
        <f t="shared" si="14"/>
        <v>36</v>
      </c>
      <c r="I46" s="98">
        <f t="shared" si="15"/>
        <v>3</v>
      </c>
      <c r="J46" s="98">
        <f t="shared" si="16"/>
        <v>39</v>
      </c>
      <c r="K46" s="97">
        <f t="shared" si="3"/>
        <v>7.7</v>
      </c>
      <c r="L46" s="96">
        <f t="shared" si="4"/>
        <v>1.2</v>
      </c>
    </row>
    <row r="47" spans="2:12" ht="14.45" customHeight="1" x14ac:dyDescent="0.15">
      <c r="B47" s="101" t="s">
        <v>77</v>
      </c>
      <c r="C47" s="100"/>
      <c r="D47" s="99">
        <f>SUM('【方向別】自動車交通量(4)'!D47,'【方向別】自動車交通量(8)'!D47,'【方向別】自動車交通量(12)'!D47)</f>
        <v>29</v>
      </c>
      <c r="E47" s="98">
        <f>SUM('【方向別】自動車交通量(4)'!E47,'【方向別】自動車交通量(8)'!E47,'【方向別】自動車交通量(12)'!E47)</f>
        <v>10</v>
      </c>
      <c r="F47" s="98">
        <f>SUM('【方向別】自動車交通量(4)'!F47,'【方向別】自動車交通量(8)'!F47,'【方向別】自動車交通量(12)'!F47)</f>
        <v>4</v>
      </c>
      <c r="G47" s="98">
        <f>SUM('【方向別】自動車交通量(4)'!G47,'【方向別】自動車交通量(8)'!G47,'【方向別】自動車交通量(12)'!G47)</f>
        <v>2</v>
      </c>
      <c r="H47" s="98">
        <f t="shared" si="14"/>
        <v>39</v>
      </c>
      <c r="I47" s="98">
        <f t="shared" si="15"/>
        <v>6</v>
      </c>
      <c r="J47" s="98">
        <f t="shared" si="16"/>
        <v>45</v>
      </c>
      <c r="K47" s="97">
        <f t="shared" si="3"/>
        <v>13.3</v>
      </c>
      <c r="L47" s="96">
        <f t="shared" si="4"/>
        <v>1.4</v>
      </c>
    </row>
    <row r="48" spans="2:12" ht="14.45" customHeight="1" x14ac:dyDescent="0.15">
      <c r="B48" s="101" t="s">
        <v>76</v>
      </c>
      <c r="C48" s="100"/>
      <c r="D48" s="99">
        <f>SUM('【方向別】自動車交通量(4)'!D48,'【方向別】自動車交通量(8)'!D48,'【方向別】自動車交通量(12)'!D48)</f>
        <v>23</v>
      </c>
      <c r="E48" s="98">
        <f>SUM('【方向別】自動車交通量(4)'!E48,'【方向別】自動車交通量(8)'!E48,'【方向別】自動車交通量(12)'!E48)</f>
        <v>7</v>
      </c>
      <c r="F48" s="98">
        <f>SUM('【方向別】自動車交通量(4)'!F48,'【方向別】自動車交通量(8)'!F48,'【方向別】自動車交通量(12)'!F48)</f>
        <v>4</v>
      </c>
      <c r="G48" s="98">
        <f>SUM('【方向別】自動車交通量(4)'!G48,'【方向別】自動車交通量(8)'!G48,'【方向別】自動車交通量(12)'!G48)</f>
        <v>1</v>
      </c>
      <c r="H48" s="98">
        <f t="shared" si="14"/>
        <v>30</v>
      </c>
      <c r="I48" s="98">
        <f t="shared" si="15"/>
        <v>5</v>
      </c>
      <c r="J48" s="98">
        <f t="shared" si="16"/>
        <v>35</v>
      </c>
      <c r="K48" s="97">
        <f t="shared" si="3"/>
        <v>14.3</v>
      </c>
      <c r="L48" s="96">
        <f t="shared" si="4"/>
        <v>1.1000000000000001</v>
      </c>
    </row>
    <row r="49" spans="2:13" ht="14.45" customHeight="1" x14ac:dyDescent="0.15">
      <c r="B49" s="101" t="s">
        <v>75</v>
      </c>
      <c r="C49" s="100"/>
      <c r="D49" s="99">
        <f>SUM('【方向別】自動車交通量(4)'!D49,'【方向別】自動車交通量(8)'!D49,'【方向別】自動車交通量(12)'!D49)</f>
        <v>32</v>
      </c>
      <c r="E49" s="98">
        <f>SUM('【方向別】自動車交通量(4)'!E49,'【方向別】自動車交通量(8)'!E49,'【方向別】自動車交通量(12)'!E49)</f>
        <v>7</v>
      </c>
      <c r="F49" s="98">
        <f>SUM('【方向別】自動車交通量(4)'!F49,'【方向別】自動車交通量(8)'!F49,'【方向別】自動車交通量(12)'!F49)</f>
        <v>5</v>
      </c>
      <c r="G49" s="98">
        <f>SUM('【方向別】自動車交通量(4)'!G49,'【方向別】自動車交通量(8)'!G49,'【方向別】自動車交通量(12)'!G49)</f>
        <v>0</v>
      </c>
      <c r="H49" s="98">
        <f t="shared" si="14"/>
        <v>39</v>
      </c>
      <c r="I49" s="98">
        <f t="shared" si="15"/>
        <v>5</v>
      </c>
      <c r="J49" s="98">
        <f t="shared" si="16"/>
        <v>44</v>
      </c>
      <c r="K49" s="97">
        <f t="shared" si="3"/>
        <v>11.4</v>
      </c>
      <c r="L49" s="96">
        <f t="shared" si="4"/>
        <v>1.3</v>
      </c>
    </row>
    <row r="50" spans="2:13" ht="14.45" customHeight="1" x14ac:dyDescent="0.15">
      <c r="B50" s="95" t="s">
        <v>155</v>
      </c>
      <c r="C50" s="94"/>
      <c r="D50" s="93">
        <f>SUM('【方向別】自動車交通量(4)'!D50,'【方向別】自動車交通量(8)'!D50,'【方向別】自動車交通量(12)'!D50)</f>
        <v>22</v>
      </c>
      <c r="E50" s="92">
        <f>SUM('【方向別】自動車交通量(4)'!E50,'【方向別】自動車交通量(8)'!E50,'【方向別】自動車交通量(12)'!E50)</f>
        <v>2</v>
      </c>
      <c r="F50" s="92">
        <f>SUM('【方向別】自動車交通量(4)'!F50,'【方向別】自動車交通量(8)'!F50,'【方向別】自動車交通量(12)'!F50)</f>
        <v>6</v>
      </c>
      <c r="G50" s="92">
        <f>SUM('【方向別】自動車交通量(4)'!G50,'【方向別】自動車交通量(8)'!G50,'【方向別】自動車交通量(12)'!G50)</f>
        <v>1</v>
      </c>
      <c r="H50" s="92">
        <f t="shared" si="14"/>
        <v>24</v>
      </c>
      <c r="I50" s="92">
        <f t="shared" si="15"/>
        <v>7</v>
      </c>
      <c r="J50" s="92">
        <f t="shared" si="16"/>
        <v>31</v>
      </c>
      <c r="K50" s="91">
        <f t="shared" si="3"/>
        <v>22.6</v>
      </c>
      <c r="L50" s="90">
        <f t="shared" si="4"/>
        <v>0.9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195</v>
      </c>
      <c r="E51" s="86">
        <f t="shared" si="17"/>
        <v>40</v>
      </c>
      <c r="F51" s="86">
        <f t="shared" si="17"/>
        <v>26</v>
      </c>
      <c r="G51" s="86">
        <f t="shared" si="17"/>
        <v>4</v>
      </c>
      <c r="H51" s="86">
        <f t="shared" si="17"/>
        <v>235</v>
      </c>
      <c r="I51" s="86">
        <f t="shared" si="17"/>
        <v>30</v>
      </c>
      <c r="J51" s="86">
        <f t="shared" si="17"/>
        <v>265</v>
      </c>
      <c r="K51" s="85">
        <f t="shared" si="3"/>
        <v>11.3</v>
      </c>
      <c r="L51" s="84">
        <f t="shared" si="4"/>
        <v>8.1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2070</v>
      </c>
      <c r="E52" s="80">
        <f t="shared" si="18"/>
        <v>612</v>
      </c>
      <c r="F52" s="80">
        <f t="shared" si="18"/>
        <v>561</v>
      </c>
      <c r="G52" s="80">
        <f t="shared" si="18"/>
        <v>32</v>
      </c>
      <c r="H52" s="80">
        <f t="shared" si="18"/>
        <v>2682</v>
      </c>
      <c r="I52" s="80">
        <f t="shared" si="18"/>
        <v>593</v>
      </c>
      <c r="J52" s="80">
        <f t="shared" si="18"/>
        <v>3275</v>
      </c>
      <c r="K52" s="79">
        <f t="shared" si="3"/>
        <v>18.100000000000001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174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f>SUM('【断面別】自動車交通量(A断面流入)'!D16,'【断面別】自動車交通量(A断面流出)'!D16)</f>
        <v>96</v>
      </c>
      <c r="E16" s="104">
        <f>SUM('【断面別】自動車交通量(A断面流入)'!E16,'【断面別】自動車交通量(A断面流出)'!E16)</f>
        <v>26</v>
      </c>
      <c r="F16" s="104">
        <f>SUM('【断面別】自動車交通量(A断面流入)'!F16,'【断面別】自動車交通量(A断面流出)'!F16)</f>
        <v>17</v>
      </c>
      <c r="G16" s="104">
        <f>SUM('【断面別】自動車交通量(A断面流入)'!G16,'【断面別】自動車交通量(A断面流出)'!G16)</f>
        <v>2</v>
      </c>
      <c r="H16" s="104">
        <f t="shared" ref="H16:H21" si="0">SUM(D16:E16)</f>
        <v>122</v>
      </c>
      <c r="I16" s="104">
        <f t="shared" ref="I16:I21" si="1">SUM(F16:G16)</f>
        <v>19</v>
      </c>
      <c r="J16" s="104">
        <f t="shared" ref="J16:J21" si="2">SUM(H16:I16)</f>
        <v>141</v>
      </c>
      <c r="K16" s="103">
        <f t="shared" ref="K16:K52" si="3">IF(J16=0,0,ROUND(I16/J16*100,1))</f>
        <v>13.5</v>
      </c>
      <c r="L16" s="102">
        <f t="shared" ref="L16:L52" si="4">IF(J16=0,0,ROUND(J16/$J$52*100,1))</f>
        <v>2.2999999999999998</v>
      </c>
    </row>
    <row r="17" spans="2:12" ht="14.45" customHeight="1" x14ac:dyDescent="0.15">
      <c r="B17" s="101" t="s">
        <v>170</v>
      </c>
      <c r="C17" s="100"/>
      <c r="D17" s="99">
        <f>SUM('【断面別】自動車交通量(A断面流入)'!D17,'【断面別】自動車交通量(A断面流出)'!D17)</f>
        <v>72</v>
      </c>
      <c r="E17" s="98">
        <f>SUM('【断面別】自動車交通量(A断面流入)'!E17,'【断面別】自動車交通量(A断面流出)'!E17)</f>
        <v>30</v>
      </c>
      <c r="F17" s="98">
        <f>SUM('【断面別】自動車交通量(A断面流入)'!F17,'【断面別】自動車交通量(A断面流出)'!F17)</f>
        <v>11</v>
      </c>
      <c r="G17" s="98">
        <f>SUM('【断面別】自動車交通量(A断面流入)'!G17,'【断面別】自動車交通量(A断面流出)'!G17)</f>
        <v>0</v>
      </c>
      <c r="H17" s="98">
        <f t="shared" si="0"/>
        <v>102</v>
      </c>
      <c r="I17" s="98">
        <f t="shared" si="1"/>
        <v>11</v>
      </c>
      <c r="J17" s="98">
        <f t="shared" si="2"/>
        <v>113</v>
      </c>
      <c r="K17" s="97">
        <f t="shared" si="3"/>
        <v>9.6999999999999993</v>
      </c>
      <c r="L17" s="96">
        <f t="shared" si="4"/>
        <v>1.8</v>
      </c>
    </row>
    <row r="18" spans="2:12" ht="14.45" customHeight="1" x14ac:dyDescent="0.15">
      <c r="B18" s="101" t="s">
        <v>169</v>
      </c>
      <c r="C18" s="100"/>
      <c r="D18" s="99">
        <f>SUM('【断面別】自動車交通量(A断面流入)'!D18,'【断面別】自動車交通量(A断面流出)'!D18)</f>
        <v>84</v>
      </c>
      <c r="E18" s="98">
        <f>SUM('【断面別】自動車交通量(A断面流入)'!E18,'【断面別】自動車交通量(A断面流出)'!E18)</f>
        <v>14</v>
      </c>
      <c r="F18" s="98">
        <f>SUM('【断面別】自動車交通量(A断面流入)'!F18,'【断面別】自動車交通量(A断面流出)'!F18)</f>
        <v>11</v>
      </c>
      <c r="G18" s="98">
        <f>SUM('【断面別】自動車交通量(A断面流入)'!G18,'【断面別】自動車交通量(A断面流出)'!G18)</f>
        <v>1</v>
      </c>
      <c r="H18" s="98">
        <f t="shared" si="0"/>
        <v>98</v>
      </c>
      <c r="I18" s="98">
        <f t="shared" si="1"/>
        <v>12</v>
      </c>
      <c r="J18" s="98">
        <f t="shared" si="2"/>
        <v>110</v>
      </c>
      <c r="K18" s="97">
        <f t="shared" si="3"/>
        <v>10.9</v>
      </c>
      <c r="L18" s="96">
        <f t="shared" si="4"/>
        <v>1.8</v>
      </c>
    </row>
    <row r="19" spans="2:12" ht="14.45" customHeight="1" x14ac:dyDescent="0.15">
      <c r="B19" s="101" t="s">
        <v>168</v>
      </c>
      <c r="C19" s="100"/>
      <c r="D19" s="99">
        <f>SUM('【断面別】自動車交通量(A断面流入)'!D19,'【断面別】自動車交通量(A断面流出)'!D19)</f>
        <v>82</v>
      </c>
      <c r="E19" s="98">
        <f>SUM('【断面別】自動車交通量(A断面流入)'!E19,'【断面別】自動車交通量(A断面流出)'!E19)</f>
        <v>25</v>
      </c>
      <c r="F19" s="98">
        <f>SUM('【断面別】自動車交通量(A断面流入)'!F19,'【断面別】自動車交通量(A断面流出)'!F19)</f>
        <v>7</v>
      </c>
      <c r="G19" s="98">
        <f>SUM('【断面別】自動車交通量(A断面流入)'!G19,'【断面別】自動車交通量(A断面流出)'!G19)</f>
        <v>1</v>
      </c>
      <c r="H19" s="98">
        <f t="shared" si="0"/>
        <v>107</v>
      </c>
      <c r="I19" s="98">
        <f t="shared" si="1"/>
        <v>8</v>
      </c>
      <c r="J19" s="98">
        <f t="shared" si="2"/>
        <v>115</v>
      </c>
      <c r="K19" s="97">
        <f t="shared" si="3"/>
        <v>7</v>
      </c>
      <c r="L19" s="96">
        <f t="shared" si="4"/>
        <v>1.9</v>
      </c>
    </row>
    <row r="20" spans="2:12" ht="14.45" customHeight="1" x14ac:dyDescent="0.15">
      <c r="B20" s="101" t="s">
        <v>167</v>
      </c>
      <c r="C20" s="100"/>
      <c r="D20" s="99">
        <f>SUM('【断面別】自動車交通量(A断面流入)'!D20,'【断面別】自動車交通量(A断面流出)'!D20)</f>
        <v>83</v>
      </c>
      <c r="E20" s="98">
        <f>SUM('【断面別】自動車交通量(A断面流入)'!E20,'【断面別】自動車交通量(A断面流出)'!E20)</f>
        <v>26</v>
      </c>
      <c r="F20" s="98">
        <f>SUM('【断面別】自動車交通量(A断面流入)'!F20,'【断面別】自動車交通量(A断面流出)'!F20)</f>
        <v>8</v>
      </c>
      <c r="G20" s="98">
        <f>SUM('【断面別】自動車交通量(A断面流入)'!G20,'【断面別】自動車交通量(A断面流出)'!G20)</f>
        <v>1</v>
      </c>
      <c r="H20" s="98">
        <f t="shared" si="0"/>
        <v>109</v>
      </c>
      <c r="I20" s="98">
        <f t="shared" si="1"/>
        <v>9</v>
      </c>
      <c r="J20" s="98">
        <f t="shared" si="2"/>
        <v>118</v>
      </c>
      <c r="K20" s="97">
        <f t="shared" si="3"/>
        <v>7.6</v>
      </c>
      <c r="L20" s="96">
        <f t="shared" si="4"/>
        <v>1.9</v>
      </c>
    </row>
    <row r="21" spans="2:12" ht="14.45" customHeight="1" x14ac:dyDescent="0.15">
      <c r="B21" s="95" t="s">
        <v>166</v>
      </c>
      <c r="C21" s="94"/>
      <c r="D21" s="93">
        <f>SUM('【断面別】自動車交通量(A断面流入)'!D21,'【断面別】自動車交通量(A断面流出)'!D21)</f>
        <v>72</v>
      </c>
      <c r="E21" s="92">
        <f>SUM('【断面別】自動車交通量(A断面流入)'!E21,'【断面別】自動車交通量(A断面流出)'!E21)</f>
        <v>15</v>
      </c>
      <c r="F21" s="92">
        <f>SUM('【断面別】自動車交通量(A断面流入)'!F21,'【断面別】自動車交通量(A断面流出)'!F21)</f>
        <v>10</v>
      </c>
      <c r="G21" s="92">
        <f>SUM('【断面別】自動車交通量(A断面流入)'!G21,'【断面別】自動車交通量(A断面流出)'!G21)</f>
        <v>0</v>
      </c>
      <c r="H21" s="92">
        <f t="shared" si="0"/>
        <v>87</v>
      </c>
      <c r="I21" s="92">
        <f t="shared" si="1"/>
        <v>10</v>
      </c>
      <c r="J21" s="92">
        <f t="shared" si="2"/>
        <v>97</v>
      </c>
      <c r="K21" s="91">
        <f t="shared" si="3"/>
        <v>10.3</v>
      </c>
      <c r="L21" s="90">
        <f t="shared" si="4"/>
        <v>1.6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489</v>
      </c>
      <c r="E22" s="86">
        <f t="shared" si="5"/>
        <v>136</v>
      </c>
      <c r="F22" s="86">
        <f t="shared" si="5"/>
        <v>64</v>
      </c>
      <c r="G22" s="86">
        <f t="shared" si="5"/>
        <v>5</v>
      </c>
      <c r="H22" s="86">
        <f t="shared" si="5"/>
        <v>625</v>
      </c>
      <c r="I22" s="86">
        <f t="shared" si="5"/>
        <v>69</v>
      </c>
      <c r="J22" s="86">
        <f t="shared" si="5"/>
        <v>694</v>
      </c>
      <c r="K22" s="85">
        <f t="shared" si="3"/>
        <v>9.9</v>
      </c>
      <c r="L22" s="84">
        <f t="shared" si="4"/>
        <v>11.3</v>
      </c>
    </row>
    <row r="23" spans="2:12" ht="14.45" customHeight="1" thickTop="1" x14ac:dyDescent="0.15">
      <c r="B23" s="107" t="s">
        <v>101</v>
      </c>
      <c r="C23" s="106"/>
      <c r="D23" s="105">
        <f>SUM('【断面別】自動車交通量(A断面流入)'!D23,'【断面別】自動車交通量(A断面流出)'!D23)</f>
        <v>88</v>
      </c>
      <c r="E23" s="104">
        <f>SUM('【断面別】自動車交通量(A断面流入)'!E23,'【断面別】自動車交通量(A断面流出)'!E23)</f>
        <v>18</v>
      </c>
      <c r="F23" s="104">
        <f>SUM('【断面別】自動車交通量(A断面流入)'!F23,'【断面別】自動車交通量(A断面流出)'!F23)</f>
        <v>10</v>
      </c>
      <c r="G23" s="104">
        <f>SUM('【断面別】自動車交通量(A断面流入)'!G23,'【断面別】自動車交通量(A断面流出)'!G23)</f>
        <v>0</v>
      </c>
      <c r="H23" s="104">
        <f t="shared" ref="H23:H28" si="6">SUM(D23:E23)</f>
        <v>106</v>
      </c>
      <c r="I23" s="104">
        <f t="shared" ref="I23:I28" si="7">SUM(F23:G23)</f>
        <v>10</v>
      </c>
      <c r="J23" s="104">
        <f t="shared" ref="J23:J28" si="8">SUM(H23:I23)</f>
        <v>116</v>
      </c>
      <c r="K23" s="103">
        <f t="shared" si="3"/>
        <v>8.6</v>
      </c>
      <c r="L23" s="102">
        <f t="shared" si="4"/>
        <v>1.9</v>
      </c>
    </row>
    <row r="24" spans="2:12" ht="14.45" customHeight="1" x14ac:dyDescent="0.15">
      <c r="B24" s="101" t="s">
        <v>100</v>
      </c>
      <c r="C24" s="100"/>
      <c r="D24" s="99">
        <f>SUM('【断面別】自動車交通量(A断面流入)'!D24,'【断面別】自動車交通量(A断面流出)'!D24)</f>
        <v>92</v>
      </c>
      <c r="E24" s="98">
        <f>SUM('【断面別】自動車交通量(A断面流入)'!E24,'【断面別】自動車交通量(A断面流出)'!E24)</f>
        <v>17</v>
      </c>
      <c r="F24" s="98">
        <f>SUM('【断面別】自動車交通量(A断面流入)'!F24,'【断面別】自動車交通量(A断面流出)'!F24)</f>
        <v>20</v>
      </c>
      <c r="G24" s="98">
        <f>SUM('【断面別】自動車交通量(A断面流入)'!G24,'【断面別】自動車交通量(A断面流出)'!G24)</f>
        <v>2</v>
      </c>
      <c r="H24" s="98">
        <f t="shared" si="6"/>
        <v>109</v>
      </c>
      <c r="I24" s="98">
        <f t="shared" si="7"/>
        <v>22</v>
      </c>
      <c r="J24" s="98">
        <f t="shared" si="8"/>
        <v>131</v>
      </c>
      <c r="K24" s="97">
        <f t="shared" si="3"/>
        <v>16.8</v>
      </c>
      <c r="L24" s="96">
        <f t="shared" si="4"/>
        <v>2.1</v>
      </c>
    </row>
    <row r="25" spans="2:12" ht="14.45" customHeight="1" x14ac:dyDescent="0.15">
      <c r="B25" s="101" t="s">
        <v>99</v>
      </c>
      <c r="C25" s="100"/>
      <c r="D25" s="99">
        <f>SUM('【断面別】自動車交通量(A断面流入)'!D25,'【断面別】自動車交通量(A断面流出)'!D25)</f>
        <v>76</v>
      </c>
      <c r="E25" s="98">
        <f>SUM('【断面別】自動車交通量(A断面流入)'!E25,'【断面別】自動車交通量(A断面流出)'!E25)</f>
        <v>14</v>
      </c>
      <c r="F25" s="98">
        <f>SUM('【断面別】自動車交通量(A断面流入)'!F25,'【断面別】自動車交通量(A断面流出)'!F25)</f>
        <v>6</v>
      </c>
      <c r="G25" s="98">
        <f>SUM('【断面別】自動車交通量(A断面流入)'!G25,'【断面別】自動車交通量(A断面流出)'!G25)</f>
        <v>1</v>
      </c>
      <c r="H25" s="98">
        <f t="shared" si="6"/>
        <v>90</v>
      </c>
      <c r="I25" s="98">
        <f t="shared" si="7"/>
        <v>7</v>
      </c>
      <c r="J25" s="98">
        <f t="shared" si="8"/>
        <v>97</v>
      </c>
      <c r="K25" s="97">
        <f t="shared" si="3"/>
        <v>7.2</v>
      </c>
      <c r="L25" s="96">
        <f t="shared" si="4"/>
        <v>1.6</v>
      </c>
    </row>
    <row r="26" spans="2:12" ht="14.45" customHeight="1" x14ac:dyDescent="0.15">
      <c r="B26" s="101" t="s">
        <v>98</v>
      </c>
      <c r="C26" s="100"/>
      <c r="D26" s="99">
        <f>SUM('【断面別】自動車交通量(A断面流入)'!D26,'【断面別】自動車交通量(A断面流出)'!D26)</f>
        <v>92</v>
      </c>
      <c r="E26" s="98">
        <f>SUM('【断面別】自動車交通量(A断面流入)'!E26,'【断面別】自動車交通量(A断面流出)'!E26)</f>
        <v>15</v>
      </c>
      <c r="F26" s="98">
        <f>SUM('【断面別】自動車交通量(A断面流入)'!F26,'【断面別】自動車交通量(A断面流出)'!F26)</f>
        <v>14</v>
      </c>
      <c r="G26" s="98">
        <f>SUM('【断面別】自動車交通量(A断面流入)'!G26,'【断面別】自動車交通量(A断面流出)'!G26)</f>
        <v>1</v>
      </c>
      <c r="H26" s="98">
        <f t="shared" si="6"/>
        <v>107</v>
      </c>
      <c r="I26" s="98">
        <f t="shared" si="7"/>
        <v>15</v>
      </c>
      <c r="J26" s="98">
        <f t="shared" si="8"/>
        <v>122</v>
      </c>
      <c r="K26" s="97">
        <f t="shared" si="3"/>
        <v>12.3</v>
      </c>
      <c r="L26" s="96">
        <f t="shared" si="4"/>
        <v>2</v>
      </c>
    </row>
    <row r="27" spans="2:12" ht="14.45" customHeight="1" x14ac:dyDescent="0.15">
      <c r="B27" s="101" t="s">
        <v>97</v>
      </c>
      <c r="C27" s="100"/>
      <c r="D27" s="99">
        <f>SUM('【断面別】自動車交通量(A断面流入)'!D27,'【断面別】自動車交通量(A断面流出)'!D27)</f>
        <v>59</v>
      </c>
      <c r="E27" s="98">
        <f>SUM('【断面別】自動車交通量(A断面流入)'!E27,'【断面別】自動車交通量(A断面流出)'!E27)</f>
        <v>28</v>
      </c>
      <c r="F27" s="98">
        <f>SUM('【断面別】自動車交通量(A断面流入)'!F27,'【断面別】自動車交通量(A断面流出)'!F27)</f>
        <v>15</v>
      </c>
      <c r="G27" s="98">
        <f>SUM('【断面別】自動車交通量(A断面流入)'!G27,'【断面別】自動車交通量(A断面流出)'!G27)</f>
        <v>0</v>
      </c>
      <c r="H27" s="98">
        <f t="shared" si="6"/>
        <v>87</v>
      </c>
      <c r="I27" s="98">
        <f t="shared" si="7"/>
        <v>15</v>
      </c>
      <c r="J27" s="98">
        <f t="shared" si="8"/>
        <v>102</v>
      </c>
      <c r="K27" s="97">
        <f t="shared" si="3"/>
        <v>14.7</v>
      </c>
      <c r="L27" s="96">
        <f t="shared" si="4"/>
        <v>1.7</v>
      </c>
    </row>
    <row r="28" spans="2:12" ht="14.45" customHeight="1" x14ac:dyDescent="0.15">
      <c r="B28" s="95" t="s">
        <v>165</v>
      </c>
      <c r="C28" s="94"/>
      <c r="D28" s="93">
        <f>SUM('【断面別】自動車交通量(A断面流入)'!D28,'【断面別】自動車交通量(A断面流出)'!D28)</f>
        <v>59</v>
      </c>
      <c r="E28" s="92">
        <f>SUM('【断面別】自動車交通量(A断面流入)'!E28,'【断面別】自動車交通量(A断面流出)'!E28)</f>
        <v>12</v>
      </c>
      <c r="F28" s="92">
        <f>SUM('【断面別】自動車交通量(A断面流入)'!F28,'【断面別】自動車交通量(A断面流出)'!F28)</f>
        <v>13</v>
      </c>
      <c r="G28" s="92">
        <f>SUM('【断面別】自動車交通量(A断面流入)'!G28,'【断面別】自動車交通量(A断面流出)'!G28)</f>
        <v>1</v>
      </c>
      <c r="H28" s="92">
        <f t="shared" si="6"/>
        <v>71</v>
      </c>
      <c r="I28" s="92">
        <f t="shared" si="7"/>
        <v>14</v>
      </c>
      <c r="J28" s="92">
        <f t="shared" si="8"/>
        <v>85</v>
      </c>
      <c r="K28" s="91">
        <f t="shared" si="3"/>
        <v>16.5</v>
      </c>
      <c r="L28" s="90">
        <f t="shared" si="4"/>
        <v>1.4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466</v>
      </c>
      <c r="E29" s="86">
        <f t="shared" si="9"/>
        <v>104</v>
      </c>
      <c r="F29" s="86">
        <f t="shared" si="9"/>
        <v>78</v>
      </c>
      <c r="G29" s="86">
        <f t="shared" si="9"/>
        <v>5</v>
      </c>
      <c r="H29" s="86">
        <f t="shared" si="9"/>
        <v>570</v>
      </c>
      <c r="I29" s="86">
        <f t="shared" si="9"/>
        <v>83</v>
      </c>
      <c r="J29" s="86">
        <f t="shared" si="9"/>
        <v>653</v>
      </c>
      <c r="K29" s="85">
        <f t="shared" si="3"/>
        <v>12.7</v>
      </c>
      <c r="L29" s="84">
        <f t="shared" si="4"/>
        <v>10.7</v>
      </c>
    </row>
    <row r="30" spans="2:12" ht="14.45" customHeight="1" thickTop="1" x14ac:dyDescent="0.15">
      <c r="B30" s="115" t="s">
        <v>164</v>
      </c>
      <c r="C30" s="114"/>
      <c r="D30" s="81">
        <f>SUM('【断面別】自動車交通量(A断面流入)'!D30,'【断面別】自動車交通量(A断面流出)'!D30)</f>
        <v>298</v>
      </c>
      <c r="E30" s="80">
        <f>SUM('【断面別】自動車交通量(A断面流入)'!E30,'【断面別】自動車交通量(A断面流出)'!E30)</f>
        <v>83</v>
      </c>
      <c r="F30" s="80">
        <f>SUM('【断面別】自動車交通量(A断面流入)'!F30,'【断面別】自動車交通量(A断面流出)'!F30)</f>
        <v>119</v>
      </c>
      <c r="G30" s="80">
        <f>SUM('【断面別】自動車交通量(A断面流入)'!G30,'【断面別】自動車交通量(A断面流出)'!G30)</f>
        <v>6</v>
      </c>
      <c r="H30" s="80">
        <f t="shared" ref="H30:H43" si="10">SUM(D30:E30)</f>
        <v>381</v>
      </c>
      <c r="I30" s="80">
        <f t="shared" ref="I30:I43" si="11">SUM(F30:G30)</f>
        <v>125</v>
      </c>
      <c r="J30" s="80">
        <f t="shared" ref="J30:J43" si="12">SUM(H30:I30)</f>
        <v>506</v>
      </c>
      <c r="K30" s="79">
        <f t="shared" si="3"/>
        <v>24.7</v>
      </c>
      <c r="L30" s="78">
        <f t="shared" si="4"/>
        <v>8.3000000000000007</v>
      </c>
    </row>
    <row r="31" spans="2:12" ht="14.45" customHeight="1" x14ac:dyDescent="0.15">
      <c r="B31" s="113" t="s">
        <v>163</v>
      </c>
      <c r="C31" s="112"/>
      <c r="D31" s="111">
        <f>SUM('【断面別】自動車交通量(A断面流入)'!D31,'【断面別】自動車交通量(A断面流出)'!D31)</f>
        <v>258</v>
      </c>
      <c r="E31" s="110">
        <f>SUM('【断面別】自動車交通量(A断面流入)'!E31,'【断面別】自動車交通量(A断面流出)'!E31)</f>
        <v>93</v>
      </c>
      <c r="F31" s="110">
        <f>SUM('【断面別】自動車交通量(A断面流入)'!F31,'【断面別】自動車交通量(A断面流出)'!F31)</f>
        <v>119</v>
      </c>
      <c r="G31" s="110">
        <f>SUM('【断面別】自動車交通量(A断面流入)'!G31,'【断面別】自動車交通量(A断面流出)'!G31)</f>
        <v>5</v>
      </c>
      <c r="H31" s="110">
        <f t="shared" si="10"/>
        <v>351</v>
      </c>
      <c r="I31" s="110">
        <f t="shared" si="11"/>
        <v>124</v>
      </c>
      <c r="J31" s="110">
        <f t="shared" si="12"/>
        <v>475</v>
      </c>
      <c r="K31" s="109">
        <f t="shared" si="3"/>
        <v>26.1</v>
      </c>
      <c r="L31" s="108">
        <f t="shared" si="4"/>
        <v>7.8</v>
      </c>
    </row>
    <row r="32" spans="2:12" ht="14.45" customHeight="1" x14ac:dyDescent="0.15">
      <c r="B32" s="113" t="s">
        <v>162</v>
      </c>
      <c r="C32" s="112"/>
      <c r="D32" s="111">
        <f>SUM('【断面別】自動車交通量(A断面流入)'!D32,'【断面別】自動車交通量(A断面流出)'!D32)</f>
        <v>193</v>
      </c>
      <c r="E32" s="110">
        <f>SUM('【断面別】自動車交通量(A断面流入)'!E32,'【断面別】自動車交通量(A断面流出)'!E32)</f>
        <v>92</v>
      </c>
      <c r="F32" s="110">
        <f>SUM('【断面別】自動車交通量(A断面流入)'!F32,'【断面別】自動車交通量(A断面流出)'!F32)</f>
        <v>92</v>
      </c>
      <c r="G32" s="110">
        <f>SUM('【断面別】自動車交通量(A断面流入)'!G32,'【断面別】自動車交通量(A断面流出)'!G32)</f>
        <v>3</v>
      </c>
      <c r="H32" s="110">
        <f t="shared" si="10"/>
        <v>285</v>
      </c>
      <c r="I32" s="110">
        <f t="shared" si="11"/>
        <v>95</v>
      </c>
      <c r="J32" s="110">
        <f t="shared" si="12"/>
        <v>380</v>
      </c>
      <c r="K32" s="109">
        <f t="shared" si="3"/>
        <v>25</v>
      </c>
      <c r="L32" s="108">
        <f t="shared" si="4"/>
        <v>6.2</v>
      </c>
    </row>
    <row r="33" spans="2:12" ht="14.45" customHeight="1" x14ac:dyDescent="0.15">
      <c r="B33" s="113" t="s">
        <v>161</v>
      </c>
      <c r="C33" s="112"/>
      <c r="D33" s="111">
        <f>SUM('【断面別】自動車交通量(A断面流入)'!D33,'【断面別】自動車交通量(A断面流出)'!D33)</f>
        <v>231</v>
      </c>
      <c r="E33" s="110">
        <f>SUM('【断面別】自動車交通量(A断面流入)'!E33,'【断面別】自動車交通量(A断面流出)'!E33)</f>
        <v>81</v>
      </c>
      <c r="F33" s="110">
        <f>SUM('【断面別】自動車交通量(A断面流入)'!F33,'【断面別】自動車交通量(A断面流出)'!F33)</f>
        <v>76</v>
      </c>
      <c r="G33" s="110">
        <f>SUM('【断面別】自動車交通量(A断面流入)'!G33,'【断面別】自動車交通量(A断面流出)'!G33)</f>
        <v>0</v>
      </c>
      <c r="H33" s="110">
        <f t="shared" si="10"/>
        <v>312</v>
      </c>
      <c r="I33" s="110">
        <f t="shared" si="11"/>
        <v>76</v>
      </c>
      <c r="J33" s="110">
        <f t="shared" si="12"/>
        <v>388</v>
      </c>
      <c r="K33" s="109">
        <f t="shared" si="3"/>
        <v>19.600000000000001</v>
      </c>
      <c r="L33" s="108">
        <f t="shared" si="4"/>
        <v>6.3</v>
      </c>
    </row>
    <row r="34" spans="2:12" ht="14.45" customHeight="1" x14ac:dyDescent="0.15">
      <c r="B34" s="113" t="s">
        <v>160</v>
      </c>
      <c r="C34" s="112"/>
      <c r="D34" s="111">
        <f>SUM('【断面別】自動車交通量(A断面流入)'!D34,'【断面別】自動車交通量(A断面流出)'!D34)</f>
        <v>214</v>
      </c>
      <c r="E34" s="110">
        <f>SUM('【断面別】自動車交通量(A断面流入)'!E34,'【断面別】自動車交通量(A断面流出)'!E34)</f>
        <v>69</v>
      </c>
      <c r="F34" s="110">
        <f>SUM('【断面別】自動車交通量(A断面流入)'!F34,'【断面別】自動車交通量(A断面流出)'!F34)</f>
        <v>83</v>
      </c>
      <c r="G34" s="110">
        <f>SUM('【断面別】自動車交通量(A断面流入)'!G34,'【断面別】自動車交通量(A断面流出)'!G34)</f>
        <v>1</v>
      </c>
      <c r="H34" s="110">
        <f t="shared" si="10"/>
        <v>283</v>
      </c>
      <c r="I34" s="110">
        <f t="shared" si="11"/>
        <v>84</v>
      </c>
      <c r="J34" s="110">
        <f t="shared" si="12"/>
        <v>367</v>
      </c>
      <c r="K34" s="109">
        <f t="shared" si="3"/>
        <v>22.9</v>
      </c>
      <c r="L34" s="108">
        <f t="shared" si="4"/>
        <v>6</v>
      </c>
    </row>
    <row r="35" spans="2:12" ht="14.45" customHeight="1" x14ac:dyDescent="0.15">
      <c r="B35" s="113" t="s">
        <v>159</v>
      </c>
      <c r="C35" s="112"/>
      <c r="D35" s="111">
        <f>SUM('【断面別】自動車交通量(A断面流入)'!D35,'【断面別】自動車交通量(A断面流出)'!D35)</f>
        <v>261</v>
      </c>
      <c r="E35" s="110">
        <f>SUM('【断面別】自動車交通量(A断面流入)'!E35,'【断面別】自動車交通量(A断面流出)'!E35)</f>
        <v>96</v>
      </c>
      <c r="F35" s="110">
        <f>SUM('【断面別】自動車交通量(A断面流入)'!F35,'【断面別】自動車交通量(A断面流出)'!F35)</f>
        <v>114</v>
      </c>
      <c r="G35" s="110">
        <f>SUM('【断面別】自動車交通量(A断面流入)'!G35,'【断面別】自動車交通量(A断面流出)'!G35)</f>
        <v>3</v>
      </c>
      <c r="H35" s="110">
        <f t="shared" si="10"/>
        <v>357</v>
      </c>
      <c r="I35" s="110">
        <f t="shared" si="11"/>
        <v>117</v>
      </c>
      <c r="J35" s="110">
        <f t="shared" si="12"/>
        <v>474</v>
      </c>
      <c r="K35" s="109">
        <f t="shared" si="3"/>
        <v>24.7</v>
      </c>
      <c r="L35" s="108">
        <f t="shared" si="4"/>
        <v>7.7</v>
      </c>
    </row>
    <row r="36" spans="2:12" ht="14.45" customHeight="1" x14ac:dyDescent="0.15">
      <c r="B36" s="113" t="s">
        <v>158</v>
      </c>
      <c r="C36" s="112"/>
      <c r="D36" s="111">
        <f>SUM('【断面別】自動車交通量(A断面流入)'!D36,'【断面別】自動車交通量(A断面流出)'!D36)</f>
        <v>280</v>
      </c>
      <c r="E36" s="110">
        <f>SUM('【断面別】自動車交通量(A断面流入)'!E36,'【断面別】自動車交通量(A断面流出)'!E36)</f>
        <v>96</v>
      </c>
      <c r="F36" s="110">
        <f>SUM('【断面別】自動車交通量(A断面流入)'!F36,'【断面別】自動車交通量(A断面流出)'!F36)</f>
        <v>95</v>
      </c>
      <c r="G36" s="110">
        <f>SUM('【断面別】自動車交通量(A断面流入)'!G36,'【断面別】自動車交通量(A断面流出)'!G36)</f>
        <v>5</v>
      </c>
      <c r="H36" s="110">
        <f t="shared" si="10"/>
        <v>376</v>
      </c>
      <c r="I36" s="110">
        <f t="shared" si="11"/>
        <v>100</v>
      </c>
      <c r="J36" s="110">
        <f t="shared" si="12"/>
        <v>476</v>
      </c>
      <c r="K36" s="109">
        <f t="shared" si="3"/>
        <v>21</v>
      </c>
      <c r="L36" s="108">
        <f t="shared" si="4"/>
        <v>7.8</v>
      </c>
    </row>
    <row r="37" spans="2:12" ht="14.45" customHeight="1" x14ac:dyDescent="0.15">
      <c r="B37" s="113" t="s">
        <v>157</v>
      </c>
      <c r="C37" s="112"/>
      <c r="D37" s="111">
        <f>SUM('【断面別】自動車交通量(A断面流入)'!D37,'【断面別】自動車交通量(A断面流出)'!D37)</f>
        <v>344</v>
      </c>
      <c r="E37" s="110">
        <f>SUM('【断面別】自動車交通量(A断面流入)'!E37,'【断面別】自動車交通量(A断面流出)'!E37)</f>
        <v>125</v>
      </c>
      <c r="F37" s="110">
        <f>SUM('【断面別】自動車交通量(A断面流入)'!F37,'【断面別】自動車交通量(A断面流出)'!F37)</f>
        <v>95</v>
      </c>
      <c r="G37" s="110">
        <f>SUM('【断面別】自動車交通量(A断面流入)'!G37,'【断面別】自動車交通量(A断面流出)'!G37)</f>
        <v>9</v>
      </c>
      <c r="H37" s="110">
        <f t="shared" si="10"/>
        <v>469</v>
      </c>
      <c r="I37" s="110">
        <f t="shared" si="11"/>
        <v>104</v>
      </c>
      <c r="J37" s="110">
        <f t="shared" si="12"/>
        <v>573</v>
      </c>
      <c r="K37" s="109">
        <f t="shared" si="3"/>
        <v>18.2</v>
      </c>
      <c r="L37" s="108">
        <f t="shared" si="4"/>
        <v>9.4</v>
      </c>
    </row>
    <row r="38" spans="2:12" ht="14.45" customHeight="1" x14ac:dyDescent="0.15">
      <c r="B38" s="107" t="s">
        <v>86</v>
      </c>
      <c r="C38" s="106"/>
      <c r="D38" s="105">
        <f>SUM('【断面別】自動車交通量(A断面流入)'!D38,'【断面別】自動車交通量(A断面流出)'!D38)</f>
        <v>68</v>
      </c>
      <c r="E38" s="104">
        <f>SUM('【断面別】自動車交通量(A断面流入)'!E38,'【断面別】自動車交通量(A断面流出)'!E38)</f>
        <v>19</v>
      </c>
      <c r="F38" s="104">
        <f>SUM('【断面別】自動車交通量(A断面流入)'!F38,'【断面別】自動車交通量(A断面流出)'!F38)</f>
        <v>20</v>
      </c>
      <c r="G38" s="104">
        <f>SUM('【断面別】自動車交通量(A断面流入)'!G38,'【断面別】自動車交通量(A断面流出)'!G38)</f>
        <v>1</v>
      </c>
      <c r="H38" s="104">
        <f t="shared" si="10"/>
        <v>87</v>
      </c>
      <c r="I38" s="104">
        <f t="shared" si="11"/>
        <v>21</v>
      </c>
      <c r="J38" s="104">
        <f t="shared" si="12"/>
        <v>108</v>
      </c>
      <c r="K38" s="103">
        <f t="shared" si="3"/>
        <v>19.399999999999999</v>
      </c>
      <c r="L38" s="102">
        <f t="shared" si="4"/>
        <v>1.8</v>
      </c>
    </row>
    <row r="39" spans="2:12" ht="14.45" customHeight="1" x14ac:dyDescent="0.15">
      <c r="B39" s="101" t="s">
        <v>85</v>
      </c>
      <c r="C39" s="100"/>
      <c r="D39" s="99">
        <f>SUM('【断面別】自動車交通量(A断面流入)'!D39,'【断面別】自動車交通量(A断面流出)'!D39)</f>
        <v>57</v>
      </c>
      <c r="E39" s="98">
        <f>SUM('【断面別】自動車交通量(A断面流入)'!E39,'【断面別】自動車交通量(A断面流出)'!E39)</f>
        <v>26</v>
      </c>
      <c r="F39" s="98">
        <f>SUM('【断面別】自動車交通量(A断面流入)'!F39,'【断面別】自動車交通量(A断面流出)'!F39)</f>
        <v>14</v>
      </c>
      <c r="G39" s="98">
        <f>SUM('【断面別】自動車交通量(A断面流入)'!G39,'【断面別】自動車交通量(A断面流出)'!G39)</f>
        <v>1</v>
      </c>
      <c r="H39" s="98">
        <f t="shared" si="10"/>
        <v>83</v>
      </c>
      <c r="I39" s="98">
        <f t="shared" si="11"/>
        <v>15</v>
      </c>
      <c r="J39" s="98">
        <f t="shared" si="12"/>
        <v>98</v>
      </c>
      <c r="K39" s="97">
        <f t="shared" si="3"/>
        <v>15.3</v>
      </c>
      <c r="L39" s="96">
        <f t="shared" si="4"/>
        <v>1.6</v>
      </c>
    </row>
    <row r="40" spans="2:12" ht="14.45" customHeight="1" x14ac:dyDescent="0.15">
      <c r="B40" s="101" t="s">
        <v>84</v>
      </c>
      <c r="C40" s="100"/>
      <c r="D40" s="99">
        <f>SUM('【断面別】自動車交通量(A断面流入)'!D40,'【断面別】自動車交通量(A断面流出)'!D40)</f>
        <v>71</v>
      </c>
      <c r="E40" s="98">
        <f>SUM('【断面別】自動車交通量(A断面流入)'!E40,'【断面別】自動車交通量(A断面流出)'!E40)</f>
        <v>19</v>
      </c>
      <c r="F40" s="98">
        <f>SUM('【断面別】自動車交通量(A断面流入)'!F40,'【断面別】自動車交通量(A断面流出)'!F40)</f>
        <v>7</v>
      </c>
      <c r="G40" s="98">
        <f>SUM('【断面別】自動車交通量(A断面流入)'!G40,'【断面別】自動車交通量(A断面流出)'!G40)</f>
        <v>0</v>
      </c>
      <c r="H40" s="98">
        <f t="shared" si="10"/>
        <v>90</v>
      </c>
      <c r="I40" s="98">
        <f t="shared" si="11"/>
        <v>7</v>
      </c>
      <c r="J40" s="98">
        <f t="shared" si="12"/>
        <v>97</v>
      </c>
      <c r="K40" s="97">
        <f t="shared" si="3"/>
        <v>7.2</v>
      </c>
      <c r="L40" s="96">
        <f t="shared" si="4"/>
        <v>1.6</v>
      </c>
    </row>
    <row r="41" spans="2:12" ht="14.45" customHeight="1" x14ac:dyDescent="0.15">
      <c r="B41" s="101" t="s">
        <v>83</v>
      </c>
      <c r="C41" s="100"/>
      <c r="D41" s="99">
        <f>SUM('【断面別】自動車交通量(A断面流入)'!D41,'【断面別】自動車交通量(A断面流出)'!D41)</f>
        <v>80</v>
      </c>
      <c r="E41" s="98">
        <f>SUM('【断面別】自動車交通量(A断面流入)'!E41,'【断面別】自動車交通量(A断面流出)'!E41)</f>
        <v>20</v>
      </c>
      <c r="F41" s="98">
        <f>SUM('【断面別】自動車交通量(A断面流入)'!F41,'【断面別】自動車交通量(A断面流出)'!F41)</f>
        <v>11</v>
      </c>
      <c r="G41" s="98">
        <f>SUM('【断面別】自動車交通量(A断面流入)'!G41,'【断面別】自動車交通量(A断面流出)'!G41)</f>
        <v>1</v>
      </c>
      <c r="H41" s="98">
        <f t="shared" si="10"/>
        <v>100</v>
      </c>
      <c r="I41" s="98">
        <f t="shared" si="11"/>
        <v>12</v>
      </c>
      <c r="J41" s="98">
        <f t="shared" si="12"/>
        <v>112</v>
      </c>
      <c r="K41" s="97">
        <f t="shared" si="3"/>
        <v>10.7</v>
      </c>
      <c r="L41" s="96">
        <f t="shared" si="4"/>
        <v>1.8</v>
      </c>
    </row>
    <row r="42" spans="2:12" ht="14.45" customHeight="1" x14ac:dyDescent="0.15">
      <c r="B42" s="101" t="s">
        <v>82</v>
      </c>
      <c r="C42" s="100"/>
      <c r="D42" s="99">
        <f>SUM('【断面別】自動車交通量(A断面流入)'!D42,'【断面別】自動車交通量(A断面流出)'!D42)</f>
        <v>63</v>
      </c>
      <c r="E42" s="98">
        <f>SUM('【断面別】自動車交通量(A断面流入)'!E42,'【断面別】自動車交通量(A断面流出)'!E42)</f>
        <v>16</v>
      </c>
      <c r="F42" s="98">
        <f>SUM('【断面別】自動車交通量(A断面流入)'!F42,'【断面別】自動車交通量(A断面流出)'!F42)</f>
        <v>9</v>
      </c>
      <c r="G42" s="98">
        <f>SUM('【断面別】自動車交通量(A断面流入)'!G42,'【断面別】自動車交通量(A断面流出)'!G42)</f>
        <v>0</v>
      </c>
      <c r="H42" s="98">
        <f t="shared" si="10"/>
        <v>79</v>
      </c>
      <c r="I42" s="98">
        <f t="shared" si="11"/>
        <v>9</v>
      </c>
      <c r="J42" s="98">
        <f t="shared" si="12"/>
        <v>88</v>
      </c>
      <c r="K42" s="97">
        <f t="shared" si="3"/>
        <v>10.199999999999999</v>
      </c>
      <c r="L42" s="96">
        <f t="shared" si="4"/>
        <v>1.4</v>
      </c>
    </row>
    <row r="43" spans="2:12" ht="14.45" customHeight="1" x14ac:dyDescent="0.15">
      <c r="B43" s="95" t="s">
        <v>156</v>
      </c>
      <c r="C43" s="94"/>
      <c r="D43" s="93">
        <f>SUM('【断面別】自動車交通量(A断面流入)'!D43,'【断面別】自動車交通量(A断面流出)'!D43)</f>
        <v>76</v>
      </c>
      <c r="E43" s="92">
        <f>SUM('【断面別】自動車交通量(A断面流入)'!E43,'【断面別】自動車交通量(A断面流出)'!E43)</f>
        <v>13</v>
      </c>
      <c r="F43" s="92">
        <f>SUM('【断面別】自動車交通量(A断面流入)'!F43,'【断面別】自動車交通量(A断面流出)'!F43)</f>
        <v>3</v>
      </c>
      <c r="G43" s="92">
        <f>SUM('【断面別】自動車交通量(A断面流入)'!G43,'【断面別】自動車交通量(A断面流出)'!G43)</f>
        <v>1</v>
      </c>
      <c r="H43" s="92">
        <f t="shared" si="10"/>
        <v>89</v>
      </c>
      <c r="I43" s="92">
        <f t="shared" si="11"/>
        <v>4</v>
      </c>
      <c r="J43" s="92">
        <f t="shared" si="12"/>
        <v>93</v>
      </c>
      <c r="K43" s="91">
        <f t="shared" si="3"/>
        <v>4.3</v>
      </c>
      <c r="L43" s="90">
        <f t="shared" si="4"/>
        <v>1.5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415</v>
      </c>
      <c r="E44" s="86">
        <f t="shared" si="13"/>
        <v>113</v>
      </c>
      <c r="F44" s="86">
        <f t="shared" si="13"/>
        <v>64</v>
      </c>
      <c r="G44" s="86">
        <f t="shared" si="13"/>
        <v>4</v>
      </c>
      <c r="H44" s="86">
        <f t="shared" si="13"/>
        <v>528</v>
      </c>
      <c r="I44" s="86">
        <f t="shared" si="13"/>
        <v>68</v>
      </c>
      <c r="J44" s="86">
        <f t="shared" si="13"/>
        <v>596</v>
      </c>
      <c r="K44" s="85">
        <f t="shared" si="3"/>
        <v>11.4</v>
      </c>
      <c r="L44" s="84">
        <f t="shared" si="4"/>
        <v>9.6999999999999993</v>
      </c>
    </row>
    <row r="45" spans="2:12" ht="14.45" customHeight="1" thickTop="1" x14ac:dyDescent="0.15">
      <c r="B45" s="107" t="s">
        <v>79</v>
      </c>
      <c r="C45" s="106"/>
      <c r="D45" s="105">
        <f>SUM('【断面別】自動車交通量(A断面流入)'!D45,'【断面別】自動車交通量(A断面流出)'!D45)</f>
        <v>96</v>
      </c>
      <c r="E45" s="104">
        <f>SUM('【断面別】自動車交通量(A断面流入)'!E45,'【断面別】自動車交通量(A断面流出)'!E45)</f>
        <v>22</v>
      </c>
      <c r="F45" s="104">
        <f>SUM('【断面別】自動車交通量(A断面流入)'!F45,'【断面別】自動車交通量(A断面流出)'!F45)</f>
        <v>9</v>
      </c>
      <c r="G45" s="104">
        <f>SUM('【断面別】自動車交通量(A断面流入)'!G45,'【断面別】自動車交通量(A断面流出)'!G45)</f>
        <v>0</v>
      </c>
      <c r="H45" s="104">
        <f t="shared" ref="H45:H50" si="14">SUM(D45:E45)</f>
        <v>118</v>
      </c>
      <c r="I45" s="104">
        <f t="shared" ref="I45:I50" si="15">SUM(F45:G45)</f>
        <v>9</v>
      </c>
      <c r="J45" s="104">
        <f t="shared" ref="J45:J50" si="16">SUM(H45:I45)</f>
        <v>127</v>
      </c>
      <c r="K45" s="103">
        <f t="shared" si="3"/>
        <v>7.1</v>
      </c>
      <c r="L45" s="102">
        <f t="shared" si="4"/>
        <v>2.1</v>
      </c>
    </row>
    <row r="46" spans="2:12" ht="14.45" customHeight="1" x14ac:dyDescent="0.15">
      <c r="B46" s="101" t="s">
        <v>78</v>
      </c>
      <c r="C46" s="100"/>
      <c r="D46" s="99">
        <f>SUM('【断面別】自動車交通量(A断面流入)'!D46,'【断面別】自動車交通量(A断面流出)'!D46)</f>
        <v>79</v>
      </c>
      <c r="E46" s="98">
        <f>SUM('【断面別】自動車交通量(A断面流入)'!E46,'【断面別】自動車交通量(A断面流出)'!E46)</f>
        <v>14</v>
      </c>
      <c r="F46" s="98">
        <f>SUM('【断面別】自動車交通量(A断面流入)'!F46,'【断面別】自動車交通量(A断面流出)'!F46)</f>
        <v>4</v>
      </c>
      <c r="G46" s="98">
        <f>SUM('【断面別】自動車交通量(A断面流入)'!G46,'【断面別】自動車交通量(A断面流出)'!G46)</f>
        <v>0</v>
      </c>
      <c r="H46" s="98">
        <f t="shared" si="14"/>
        <v>93</v>
      </c>
      <c r="I46" s="98">
        <f t="shared" si="15"/>
        <v>4</v>
      </c>
      <c r="J46" s="98">
        <f t="shared" si="16"/>
        <v>97</v>
      </c>
      <c r="K46" s="97">
        <f t="shared" si="3"/>
        <v>4.0999999999999996</v>
      </c>
      <c r="L46" s="96">
        <f t="shared" si="4"/>
        <v>1.6</v>
      </c>
    </row>
    <row r="47" spans="2:12" ht="14.45" customHeight="1" x14ac:dyDescent="0.15">
      <c r="B47" s="101" t="s">
        <v>77</v>
      </c>
      <c r="C47" s="100"/>
      <c r="D47" s="99">
        <f>SUM('【断面別】自動車交通量(A断面流入)'!D47,'【断面別】自動車交通量(A断面流出)'!D47)</f>
        <v>58</v>
      </c>
      <c r="E47" s="98">
        <f>SUM('【断面別】自動車交通量(A断面流入)'!E47,'【断面別】自動車交通量(A断面流出)'!E47)</f>
        <v>20</v>
      </c>
      <c r="F47" s="98">
        <f>SUM('【断面別】自動車交通量(A断面流入)'!F47,'【断面別】自動車交通量(A断面流出)'!F47)</f>
        <v>6</v>
      </c>
      <c r="G47" s="98">
        <f>SUM('【断面別】自動車交通量(A断面流入)'!G47,'【断面別】自動車交通量(A断面流出)'!G47)</f>
        <v>2</v>
      </c>
      <c r="H47" s="98">
        <f t="shared" si="14"/>
        <v>78</v>
      </c>
      <c r="I47" s="98">
        <f t="shared" si="15"/>
        <v>8</v>
      </c>
      <c r="J47" s="98">
        <f t="shared" si="16"/>
        <v>86</v>
      </c>
      <c r="K47" s="97">
        <f t="shared" si="3"/>
        <v>9.3000000000000007</v>
      </c>
      <c r="L47" s="96">
        <f t="shared" si="4"/>
        <v>1.4</v>
      </c>
    </row>
    <row r="48" spans="2:12" ht="14.45" customHeight="1" x14ac:dyDescent="0.15">
      <c r="B48" s="101" t="s">
        <v>76</v>
      </c>
      <c r="C48" s="100"/>
      <c r="D48" s="99">
        <f>SUM('【断面別】自動車交通量(A断面流入)'!D48,'【断面別】自動車交通量(A断面流出)'!D48)</f>
        <v>48</v>
      </c>
      <c r="E48" s="98">
        <f>SUM('【断面別】自動車交通量(A断面流入)'!E48,'【断面別】自動車交通量(A断面流出)'!E48)</f>
        <v>17</v>
      </c>
      <c r="F48" s="98">
        <f>SUM('【断面別】自動車交通量(A断面流入)'!F48,'【断面別】自動車交通量(A断面流出)'!F48)</f>
        <v>5</v>
      </c>
      <c r="G48" s="98">
        <f>SUM('【断面別】自動車交通量(A断面流入)'!G48,'【断面別】自動車交通量(A断面流出)'!G48)</f>
        <v>1</v>
      </c>
      <c r="H48" s="98">
        <f t="shared" si="14"/>
        <v>65</v>
      </c>
      <c r="I48" s="98">
        <f t="shared" si="15"/>
        <v>6</v>
      </c>
      <c r="J48" s="98">
        <f t="shared" si="16"/>
        <v>71</v>
      </c>
      <c r="K48" s="97">
        <f t="shared" si="3"/>
        <v>8.5</v>
      </c>
      <c r="L48" s="96">
        <f t="shared" si="4"/>
        <v>1.2</v>
      </c>
    </row>
    <row r="49" spans="2:13" ht="14.45" customHeight="1" x14ac:dyDescent="0.15">
      <c r="B49" s="101" t="s">
        <v>75</v>
      </c>
      <c r="C49" s="100"/>
      <c r="D49" s="99">
        <f>SUM('【断面別】自動車交通量(A断面流入)'!D49,'【断面別】自動車交通量(A断面流出)'!D49)</f>
        <v>70</v>
      </c>
      <c r="E49" s="98">
        <f>SUM('【断面別】自動車交通量(A断面流入)'!E49,'【断面別】自動車交通量(A断面流出)'!E49)</f>
        <v>15</v>
      </c>
      <c r="F49" s="98">
        <f>SUM('【断面別】自動車交通量(A断面流入)'!F49,'【断面別】自動車交通量(A断面流出)'!F49)</f>
        <v>11</v>
      </c>
      <c r="G49" s="98">
        <f>SUM('【断面別】自動車交通量(A断面流入)'!G49,'【断面別】自動車交通量(A断面流出)'!G49)</f>
        <v>0</v>
      </c>
      <c r="H49" s="98">
        <f t="shared" si="14"/>
        <v>85</v>
      </c>
      <c r="I49" s="98">
        <f t="shared" si="15"/>
        <v>11</v>
      </c>
      <c r="J49" s="98">
        <f t="shared" si="16"/>
        <v>96</v>
      </c>
      <c r="K49" s="97">
        <f t="shared" si="3"/>
        <v>11.5</v>
      </c>
      <c r="L49" s="96">
        <f t="shared" si="4"/>
        <v>1.6</v>
      </c>
    </row>
    <row r="50" spans="2:13" ht="14.45" customHeight="1" x14ac:dyDescent="0.15">
      <c r="B50" s="95" t="s">
        <v>155</v>
      </c>
      <c r="C50" s="94"/>
      <c r="D50" s="93">
        <f>SUM('【断面別】自動車交通量(A断面流入)'!D50,'【断面別】自動車交通量(A断面流出)'!D50)</f>
        <v>50</v>
      </c>
      <c r="E50" s="92">
        <f>SUM('【断面別】自動車交通量(A断面流入)'!E50,'【断面別】自動車交通量(A断面流出)'!E50)</f>
        <v>9</v>
      </c>
      <c r="F50" s="92">
        <f>SUM('【断面別】自動車交通量(A断面流入)'!F50,'【断面別】自動車交通量(A断面流出)'!F50)</f>
        <v>7</v>
      </c>
      <c r="G50" s="92">
        <f>SUM('【断面別】自動車交通量(A断面流入)'!G50,'【断面別】自動車交通量(A断面流出)'!G50)</f>
        <v>1</v>
      </c>
      <c r="H50" s="92">
        <f t="shared" si="14"/>
        <v>59</v>
      </c>
      <c r="I50" s="92">
        <f t="shared" si="15"/>
        <v>8</v>
      </c>
      <c r="J50" s="92">
        <f t="shared" si="16"/>
        <v>67</v>
      </c>
      <c r="K50" s="91">
        <f t="shared" si="3"/>
        <v>11.9</v>
      </c>
      <c r="L50" s="90">
        <f t="shared" si="4"/>
        <v>1.1000000000000001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401</v>
      </c>
      <c r="E51" s="86">
        <f t="shared" si="17"/>
        <v>97</v>
      </c>
      <c r="F51" s="86">
        <f t="shared" si="17"/>
        <v>42</v>
      </c>
      <c r="G51" s="86">
        <f t="shared" si="17"/>
        <v>4</v>
      </c>
      <c r="H51" s="86">
        <f t="shared" si="17"/>
        <v>498</v>
      </c>
      <c r="I51" s="86">
        <f t="shared" si="17"/>
        <v>46</v>
      </c>
      <c r="J51" s="86">
        <f t="shared" si="17"/>
        <v>544</v>
      </c>
      <c r="K51" s="85">
        <f t="shared" si="3"/>
        <v>8.5</v>
      </c>
      <c r="L51" s="84">
        <f t="shared" si="4"/>
        <v>8.9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3850</v>
      </c>
      <c r="E52" s="80">
        <f t="shared" si="18"/>
        <v>1185</v>
      </c>
      <c r="F52" s="80">
        <f t="shared" si="18"/>
        <v>1041</v>
      </c>
      <c r="G52" s="80">
        <f t="shared" si="18"/>
        <v>50</v>
      </c>
      <c r="H52" s="80">
        <f t="shared" si="18"/>
        <v>5035</v>
      </c>
      <c r="I52" s="80">
        <f t="shared" si="18"/>
        <v>1091</v>
      </c>
      <c r="J52" s="80">
        <f t="shared" si="18"/>
        <v>6126</v>
      </c>
      <c r="K52" s="79">
        <f t="shared" si="3"/>
        <v>17.8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175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f>SUM('【方向別】自動車交通量(4)'!D16,'【方向別】自動車交通量(5)'!D16,'【方向別】自動車交通量(6)'!D16)</f>
        <v>19</v>
      </c>
      <c r="E16" s="104">
        <f>SUM('【方向別】自動車交通量(4)'!E16,'【方向別】自動車交通量(5)'!E16,'【方向別】自動車交通量(6)'!E16)</f>
        <v>8</v>
      </c>
      <c r="F16" s="104">
        <f>SUM('【方向別】自動車交通量(4)'!F16,'【方向別】自動車交通量(5)'!F16,'【方向別】自動車交通量(6)'!F16)</f>
        <v>0</v>
      </c>
      <c r="G16" s="104">
        <f>SUM('【方向別】自動車交通量(4)'!G16,'【方向別】自動車交通量(5)'!G16,'【方向別】自動車交通量(6)'!G16)</f>
        <v>0</v>
      </c>
      <c r="H16" s="104">
        <f t="shared" ref="H16:H21" si="0">SUM(D16:E16)</f>
        <v>27</v>
      </c>
      <c r="I16" s="104">
        <f t="shared" ref="I16:I21" si="1">SUM(F16:G16)</f>
        <v>0</v>
      </c>
      <c r="J16" s="104">
        <f t="shared" ref="J16:J21" si="2">SUM(H16:I16)</f>
        <v>27</v>
      </c>
      <c r="K16" s="103">
        <f t="shared" ref="K16:K52" si="3">IF(J16=0,0,ROUND(I16/J16*100,1))</f>
        <v>0</v>
      </c>
      <c r="L16" s="102">
        <f t="shared" ref="L16:L52" si="4">IF(J16=0,0,ROUND(J16/$J$52*100,1))</f>
        <v>1.8</v>
      </c>
    </row>
    <row r="17" spans="2:12" ht="14.45" customHeight="1" x14ac:dyDescent="0.15">
      <c r="B17" s="101" t="s">
        <v>170</v>
      </c>
      <c r="C17" s="100"/>
      <c r="D17" s="99">
        <f>SUM('【方向別】自動車交通量(4)'!D17,'【方向別】自動車交通量(5)'!D17,'【方向別】自動車交通量(6)'!D17)</f>
        <v>25</v>
      </c>
      <c r="E17" s="98">
        <f>SUM('【方向別】自動車交通量(4)'!E17,'【方向別】自動車交通量(5)'!E17,'【方向別】自動車交通量(6)'!E17)</f>
        <v>7</v>
      </c>
      <c r="F17" s="98">
        <f>SUM('【方向別】自動車交通量(4)'!F17,'【方向別】自動車交通量(5)'!F17,'【方向別】自動車交通量(6)'!F17)</f>
        <v>0</v>
      </c>
      <c r="G17" s="98">
        <f>SUM('【方向別】自動車交通量(4)'!G17,'【方向別】自動車交通量(5)'!G17,'【方向別】自動車交通量(6)'!G17)</f>
        <v>0</v>
      </c>
      <c r="H17" s="98">
        <f t="shared" si="0"/>
        <v>32</v>
      </c>
      <c r="I17" s="98">
        <f t="shared" si="1"/>
        <v>0</v>
      </c>
      <c r="J17" s="98">
        <f t="shared" si="2"/>
        <v>32</v>
      </c>
      <c r="K17" s="97">
        <f t="shared" si="3"/>
        <v>0</v>
      </c>
      <c r="L17" s="96">
        <f t="shared" si="4"/>
        <v>2.2000000000000002</v>
      </c>
    </row>
    <row r="18" spans="2:12" ht="14.45" customHeight="1" x14ac:dyDescent="0.15">
      <c r="B18" s="101" t="s">
        <v>169</v>
      </c>
      <c r="C18" s="100"/>
      <c r="D18" s="99">
        <f>SUM('【方向別】自動車交通量(4)'!D18,'【方向別】自動車交通量(5)'!D18,'【方向別】自動車交通量(6)'!D18)</f>
        <v>35</v>
      </c>
      <c r="E18" s="98">
        <f>SUM('【方向別】自動車交通量(4)'!E18,'【方向別】自動車交通量(5)'!E18,'【方向別】自動車交通量(6)'!E18)</f>
        <v>8</v>
      </c>
      <c r="F18" s="98">
        <f>SUM('【方向別】自動車交通量(4)'!F18,'【方向別】自動車交通量(5)'!F18,'【方向別】自動車交通量(6)'!F18)</f>
        <v>2</v>
      </c>
      <c r="G18" s="98">
        <f>SUM('【方向別】自動車交通量(4)'!G18,'【方向別】自動車交通量(5)'!G18,'【方向別】自動車交通量(6)'!G18)</f>
        <v>0</v>
      </c>
      <c r="H18" s="98">
        <f t="shared" si="0"/>
        <v>43</v>
      </c>
      <c r="I18" s="98">
        <f t="shared" si="1"/>
        <v>2</v>
      </c>
      <c r="J18" s="98">
        <f t="shared" si="2"/>
        <v>45</v>
      </c>
      <c r="K18" s="97">
        <f t="shared" si="3"/>
        <v>4.4000000000000004</v>
      </c>
      <c r="L18" s="96">
        <f t="shared" si="4"/>
        <v>3</v>
      </c>
    </row>
    <row r="19" spans="2:12" ht="14.45" customHeight="1" x14ac:dyDescent="0.15">
      <c r="B19" s="101" t="s">
        <v>168</v>
      </c>
      <c r="C19" s="100"/>
      <c r="D19" s="99">
        <f>SUM('【方向別】自動車交通量(4)'!D19,'【方向別】自動車交通量(5)'!D19,'【方向別】自動車交通量(6)'!D19)</f>
        <v>29</v>
      </c>
      <c r="E19" s="98">
        <f>SUM('【方向別】自動車交通量(4)'!E19,'【方向別】自動車交通量(5)'!E19,'【方向別】自動車交通量(6)'!E19)</f>
        <v>9</v>
      </c>
      <c r="F19" s="98">
        <f>SUM('【方向別】自動車交通量(4)'!F19,'【方向別】自動車交通量(5)'!F19,'【方向別】自動車交通量(6)'!F19)</f>
        <v>1</v>
      </c>
      <c r="G19" s="98">
        <f>SUM('【方向別】自動車交通量(4)'!G19,'【方向別】自動車交通量(5)'!G19,'【方向別】自動車交通量(6)'!G19)</f>
        <v>0</v>
      </c>
      <c r="H19" s="98">
        <f t="shared" si="0"/>
        <v>38</v>
      </c>
      <c r="I19" s="98">
        <f t="shared" si="1"/>
        <v>1</v>
      </c>
      <c r="J19" s="98">
        <f t="shared" si="2"/>
        <v>39</v>
      </c>
      <c r="K19" s="97">
        <f t="shared" si="3"/>
        <v>2.6</v>
      </c>
      <c r="L19" s="96">
        <f t="shared" si="4"/>
        <v>2.6</v>
      </c>
    </row>
    <row r="20" spans="2:12" ht="14.45" customHeight="1" x14ac:dyDescent="0.15">
      <c r="B20" s="101" t="s">
        <v>167</v>
      </c>
      <c r="C20" s="100"/>
      <c r="D20" s="99">
        <f>SUM('【方向別】自動車交通量(4)'!D20,'【方向別】自動車交通量(5)'!D20,'【方向別】自動車交通量(6)'!D20)</f>
        <v>32</v>
      </c>
      <c r="E20" s="98">
        <f>SUM('【方向別】自動車交通量(4)'!E20,'【方向別】自動車交通量(5)'!E20,'【方向別】自動車交通量(6)'!E20)</f>
        <v>4</v>
      </c>
      <c r="F20" s="98">
        <f>SUM('【方向別】自動車交通量(4)'!F20,'【方向別】自動車交通量(5)'!F20,'【方向別】自動車交通量(6)'!F20)</f>
        <v>2</v>
      </c>
      <c r="G20" s="98">
        <f>SUM('【方向別】自動車交通量(4)'!G20,'【方向別】自動車交通量(5)'!G20,'【方向別】自動車交通量(6)'!G20)</f>
        <v>0</v>
      </c>
      <c r="H20" s="98">
        <f t="shared" si="0"/>
        <v>36</v>
      </c>
      <c r="I20" s="98">
        <f t="shared" si="1"/>
        <v>2</v>
      </c>
      <c r="J20" s="98">
        <f t="shared" si="2"/>
        <v>38</v>
      </c>
      <c r="K20" s="97">
        <f t="shared" si="3"/>
        <v>5.3</v>
      </c>
      <c r="L20" s="96">
        <f t="shared" si="4"/>
        <v>2.6</v>
      </c>
    </row>
    <row r="21" spans="2:12" ht="14.45" customHeight="1" x14ac:dyDescent="0.15">
      <c r="B21" s="95" t="s">
        <v>166</v>
      </c>
      <c r="C21" s="94"/>
      <c r="D21" s="93">
        <f>SUM('【方向別】自動車交通量(4)'!D21,'【方向別】自動車交通量(5)'!D21,'【方向別】自動車交通量(6)'!D21)</f>
        <v>33</v>
      </c>
      <c r="E21" s="92">
        <f>SUM('【方向別】自動車交通量(4)'!E21,'【方向別】自動車交通量(5)'!E21,'【方向別】自動車交通量(6)'!E21)</f>
        <v>11</v>
      </c>
      <c r="F21" s="92">
        <f>SUM('【方向別】自動車交通量(4)'!F21,'【方向別】自動車交通量(5)'!F21,'【方向別】自動車交通量(6)'!F21)</f>
        <v>4</v>
      </c>
      <c r="G21" s="92">
        <f>SUM('【方向別】自動車交通量(4)'!G21,'【方向別】自動車交通量(5)'!G21,'【方向別】自動車交通量(6)'!G21)</f>
        <v>0</v>
      </c>
      <c r="H21" s="92">
        <f t="shared" si="0"/>
        <v>44</v>
      </c>
      <c r="I21" s="92">
        <f t="shared" si="1"/>
        <v>4</v>
      </c>
      <c r="J21" s="92">
        <f t="shared" si="2"/>
        <v>48</v>
      </c>
      <c r="K21" s="91">
        <f t="shared" si="3"/>
        <v>8.3000000000000007</v>
      </c>
      <c r="L21" s="90">
        <f t="shared" si="4"/>
        <v>3.2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173</v>
      </c>
      <c r="E22" s="86">
        <f t="shared" si="5"/>
        <v>47</v>
      </c>
      <c r="F22" s="86">
        <f t="shared" si="5"/>
        <v>9</v>
      </c>
      <c r="G22" s="86">
        <f t="shared" si="5"/>
        <v>0</v>
      </c>
      <c r="H22" s="86">
        <f t="shared" si="5"/>
        <v>220</v>
      </c>
      <c r="I22" s="86">
        <f t="shared" si="5"/>
        <v>9</v>
      </c>
      <c r="J22" s="86">
        <f t="shared" si="5"/>
        <v>229</v>
      </c>
      <c r="K22" s="85">
        <f t="shared" si="3"/>
        <v>3.9</v>
      </c>
      <c r="L22" s="84">
        <f t="shared" si="4"/>
        <v>15.5</v>
      </c>
    </row>
    <row r="23" spans="2:12" ht="14.45" customHeight="1" thickTop="1" x14ac:dyDescent="0.15">
      <c r="B23" s="107" t="s">
        <v>101</v>
      </c>
      <c r="C23" s="106"/>
      <c r="D23" s="105">
        <f>SUM('【方向別】自動車交通量(4)'!D23,'【方向別】自動車交通量(5)'!D23,'【方向別】自動車交通量(6)'!D23)</f>
        <v>30</v>
      </c>
      <c r="E23" s="104">
        <f>SUM('【方向別】自動車交通量(4)'!E23,'【方向別】自動車交通量(5)'!E23,'【方向別】自動車交通量(6)'!E23)</f>
        <v>4</v>
      </c>
      <c r="F23" s="104">
        <f>SUM('【方向別】自動車交通量(4)'!F23,'【方向別】自動車交通量(5)'!F23,'【方向別】自動車交通量(6)'!F23)</f>
        <v>1</v>
      </c>
      <c r="G23" s="104">
        <f>SUM('【方向別】自動車交通量(4)'!G23,'【方向別】自動車交通量(5)'!G23,'【方向別】自動車交通量(6)'!G23)</f>
        <v>0</v>
      </c>
      <c r="H23" s="104">
        <f t="shared" ref="H23:H28" si="6">SUM(D23:E23)</f>
        <v>34</v>
      </c>
      <c r="I23" s="104">
        <f t="shared" ref="I23:I28" si="7">SUM(F23:G23)</f>
        <v>1</v>
      </c>
      <c r="J23" s="104">
        <f t="shared" ref="J23:J28" si="8">SUM(H23:I23)</f>
        <v>35</v>
      </c>
      <c r="K23" s="103">
        <f t="shared" si="3"/>
        <v>2.9</v>
      </c>
      <c r="L23" s="102">
        <f t="shared" si="4"/>
        <v>2.4</v>
      </c>
    </row>
    <row r="24" spans="2:12" ht="14.45" customHeight="1" x14ac:dyDescent="0.15">
      <c r="B24" s="101" t="s">
        <v>100</v>
      </c>
      <c r="C24" s="100"/>
      <c r="D24" s="99">
        <f>SUM('【方向別】自動車交通量(4)'!D24,'【方向別】自動車交通量(5)'!D24,'【方向別】自動車交通量(6)'!D24)</f>
        <v>35</v>
      </c>
      <c r="E24" s="98">
        <f>SUM('【方向別】自動車交通量(4)'!E24,'【方向別】自動車交通量(5)'!E24,'【方向別】自動車交通量(6)'!E24)</f>
        <v>6</v>
      </c>
      <c r="F24" s="98">
        <f>SUM('【方向別】自動車交通量(4)'!F24,'【方向別】自動車交通量(5)'!F24,'【方向別】自動車交通量(6)'!F24)</f>
        <v>2</v>
      </c>
      <c r="G24" s="98">
        <f>SUM('【方向別】自動車交通量(4)'!G24,'【方向別】自動車交通量(5)'!G24,'【方向別】自動車交通量(6)'!G24)</f>
        <v>1</v>
      </c>
      <c r="H24" s="98">
        <f t="shared" si="6"/>
        <v>41</v>
      </c>
      <c r="I24" s="98">
        <f t="shared" si="7"/>
        <v>3</v>
      </c>
      <c r="J24" s="98">
        <f t="shared" si="8"/>
        <v>44</v>
      </c>
      <c r="K24" s="97">
        <f t="shared" si="3"/>
        <v>6.8</v>
      </c>
      <c r="L24" s="96">
        <f t="shared" si="4"/>
        <v>3</v>
      </c>
    </row>
    <row r="25" spans="2:12" ht="14.45" customHeight="1" x14ac:dyDescent="0.15">
      <c r="B25" s="101" t="s">
        <v>99</v>
      </c>
      <c r="C25" s="100"/>
      <c r="D25" s="99">
        <f>SUM('【方向別】自動車交通量(4)'!D25,'【方向別】自動車交通量(5)'!D25,'【方向別】自動車交通量(6)'!D25)</f>
        <v>27</v>
      </c>
      <c r="E25" s="98">
        <f>SUM('【方向別】自動車交通量(4)'!E25,'【方向別】自動車交通量(5)'!E25,'【方向別】自動車交通量(6)'!E25)</f>
        <v>3</v>
      </c>
      <c r="F25" s="98">
        <f>SUM('【方向別】自動車交通量(4)'!F25,'【方向別】自動車交通量(5)'!F25,'【方向別】自動車交通量(6)'!F25)</f>
        <v>0</v>
      </c>
      <c r="G25" s="98">
        <f>SUM('【方向別】自動車交通量(4)'!G25,'【方向別】自動車交通量(5)'!G25,'【方向別】自動車交通量(6)'!G25)</f>
        <v>0</v>
      </c>
      <c r="H25" s="98">
        <f t="shared" si="6"/>
        <v>30</v>
      </c>
      <c r="I25" s="98">
        <f t="shared" si="7"/>
        <v>0</v>
      </c>
      <c r="J25" s="98">
        <f t="shared" si="8"/>
        <v>30</v>
      </c>
      <c r="K25" s="97">
        <f t="shared" si="3"/>
        <v>0</v>
      </c>
      <c r="L25" s="96">
        <f t="shared" si="4"/>
        <v>2</v>
      </c>
    </row>
    <row r="26" spans="2:12" ht="14.45" customHeight="1" x14ac:dyDescent="0.15">
      <c r="B26" s="101" t="s">
        <v>98</v>
      </c>
      <c r="C26" s="100"/>
      <c r="D26" s="99">
        <f>SUM('【方向別】自動車交通量(4)'!D26,'【方向別】自動車交通量(5)'!D26,'【方向別】自動車交通量(6)'!D26)</f>
        <v>24</v>
      </c>
      <c r="E26" s="98">
        <f>SUM('【方向別】自動車交通量(4)'!E26,'【方向別】自動車交通量(5)'!E26,'【方向別】自動車交通量(6)'!E26)</f>
        <v>9</v>
      </c>
      <c r="F26" s="98">
        <f>SUM('【方向別】自動車交通量(4)'!F26,'【方向別】自動車交通量(5)'!F26,'【方向別】自動車交通量(6)'!F26)</f>
        <v>2</v>
      </c>
      <c r="G26" s="98">
        <f>SUM('【方向別】自動車交通量(4)'!G26,'【方向別】自動車交通量(5)'!G26,'【方向別】自動車交通量(6)'!G26)</f>
        <v>0</v>
      </c>
      <c r="H26" s="98">
        <f t="shared" si="6"/>
        <v>33</v>
      </c>
      <c r="I26" s="98">
        <f t="shared" si="7"/>
        <v>2</v>
      </c>
      <c r="J26" s="98">
        <f t="shared" si="8"/>
        <v>35</v>
      </c>
      <c r="K26" s="97">
        <f t="shared" si="3"/>
        <v>5.7</v>
      </c>
      <c r="L26" s="96">
        <f t="shared" si="4"/>
        <v>2.4</v>
      </c>
    </row>
    <row r="27" spans="2:12" ht="14.45" customHeight="1" x14ac:dyDescent="0.15">
      <c r="B27" s="101" t="s">
        <v>97</v>
      </c>
      <c r="C27" s="100"/>
      <c r="D27" s="99">
        <f>SUM('【方向別】自動車交通量(4)'!D27,'【方向別】自動車交通量(5)'!D27,'【方向別】自動車交通量(6)'!D27)</f>
        <v>19</v>
      </c>
      <c r="E27" s="98">
        <f>SUM('【方向別】自動車交通量(4)'!E27,'【方向別】自動車交通量(5)'!E27,'【方向別】自動車交通量(6)'!E27)</f>
        <v>6</v>
      </c>
      <c r="F27" s="98">
        <f>SUM('【方向別】自動車交通量(4)'!F27,'【方向別】自動車交通量(5)'!F27,'【方向別】自動車交通量(6)'!F27)</f>
        <v>0</v>
      </c>
      <c r="G27" s="98">
        <f>SUM('【方向別】自動車交通量(4)'!G27,'【方向別】自動車交通量(5)'!G27,'【方向別】自動車交通量(6)'!G27)</f>
        <v>0</v>
      </c>
      <c r="H27" s="98">
        <f t="shared" si="6"/>
        <v>25</v>
      </c>
      <c r="I27" s="98">
        <f t="shared" si="7"/>
        <v>0</v>
      </c>
      <c r="J27" s="98">
        <f t="shared" si="8"/>
        <v>25</v>
      </c>
      <c r="K27" s="97">
        <f t="shared" si="3"/>
        <v>0</v>
      </c>
      <c r="L27" s="96">
        <f t="shared" si="4"/>
        <v>1.7</v>
      </c>
    </row>
    <row r="28" spans="2:12" ht="14.45" customHeight="1" x14ac:dyDescent="0.15">
      <c r="B28" s="95" t="s">
        <v>165</v>
      </c>
      <c r="C28" s="94"/>
      <c r="D28" s="93">
        <f>SUM('【方向別】自動車交通量(4)'!D28,'【方向別】自動車交通量(5)'!D28,'【方向別】自動車交通量(6)'!D28)</f>
        <v>20</v>
      </c>
      <c r="E28" s="92">
        <f>SUM('【方向別】自動車交通量(4)'!E28,'【方向別】自動車交通量(5)'!E28,'【方向別】自動車交通量(6)'!E28)</f>
        <v>5</v>
      </c>
      <c r="F28" s="92">
        <f>SUM('【方向別】自動車交通量(4)'!F28,'【方向別】自動車交通量(5)'!F28,'【方向別】自動車交通量(6)'!F28)</f>
        <v>1</v>
      </c>
      <c r="G28" s="92">
        <f>SUM('【方向別】自動車交通量(4)'!G28,'【方向別】自動車交通量(5)'!G28,'【方向別】自動車交通量(6)'!G28)</f>
        <v>0</v>
      </c>
      <c r="H28" s="92">
        <f t="shared" si="6"/>
        <v>25</v>
      </c>
      <c r="I28" s="92">
        <f t="shared" si="7"/>
        <v>1</v>
      </c>
      <c r="J28" s="92">
        <f t="shared" si="8"/>
        <v>26</v>
      </c>
      <c r="K28" s="91">
        <f t="shared" si="3"/>
        <v>3.8</v>
      </c>
      <c r="L28" s="90">
        <f t="shared" si="4"/>
        <v>1.8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155</v>
      </c>
      <c r="E29" s="86">
        <f t="shared" si="9"/>
        <v>33</v>
      </c>
      <c r="F29" s="86">
        <f t="shared" si="9"/>
        <v>6</v>
      </c>
      <c r="G29" s="86">
        <f t="shared" si="9"/>
        <v>1</v>
      </c>
      <c r="H29" s="86">
        <f t="shared" si="9"/>
        <v>188</v>
      </c>
      <c r="I29" s="86">
        <f t="shared" si="9"/>
        <v>7</v>
      </c>
      <c r="J29" s="86">
        <f t="shared" si="9"/>
        <v>195</v>
      </c>
      <c r="K29" s="85">
        <f t="shared" si="3"/>
        <v>3.6</v>
      </c>
      <c r="L29" s="84">
        <f t="shared" si="4"/>
        <v>13.2</v>
      </c>
    </row>
    <row r="30" spans="2:12" ht="14.45" customHeight="1" thickTop="1" x14ac:dyDescent="0.15">
      <c r="B30" s="115" t="s">
        <v>164</v>
      </c>
      <c r="C30" s="114"/>
      <c r="D30" s="81">
        <f>SUM('【方向別】自動車交通量(4)'!D30,'【方向別】自動車交通量(5)'!D30,'【方向別】自動車交通量(6)'!D30)</f>
        <v>76</v>
      </c>
      <c r="E30" s="80">
        <f>SUM('【方向別】自動車交通量(4)'!E30,'【方向別】自動車交通量(5)'!E30,'【方向別】自動車交通量(6)'!E30)</f>
        <v>28</v>
      </c>
      <c r="F30" s="80">
        <f>SUM('【方向別】自動車交通量(4)'!F30,'【方向別】自動車交通量(5)'!F30,'【方向別】自動車交通量(6)'!F30)</f>
        <v>6</v>
      </c>
      <c r="G30" s="80">
        <f>SUM('【方向別】自動車交通量(4)'!G30,'【方向別】自動車交通量(5)'!G30,'【方向別】自動車交通量(6)'!G30)</f>
        <v>2</v>
      </c>
      <c r="H30" s="80">
        <f t="shared" ref="H30:H43" si="10">SUM(D30:E30)</f>
        <v>104</v>
      </c>
      <c r="I30" s="80">
        <f t="shared" ref="I30:I43" si="11">SUM(F30:G30)</f>
        <v>8</v>
      </c>
      <c r="J30" s="80">
        <f t="shared" ref="J30:J43" si="12">SUM(H30:I30)</f>
        <v>112</v>
      </c>
      <c r="K30" s="79">
        <f t="shared" si="3"/>
        <v>7.1</v>
      </c>
      <c r="L30" s="78">
        <f t="shared" si="4"/>
        <v>7.6</v>
      </c>
    </row>
    <row r="31" spans="2:12" ht="14.45" customHeight="1" x14ac:dyDescent="0.15">
      <c r="B31" s="113" t="s">
        <v>163</v>
      </c>
      <c r="C31" s="112"/>
      <c r="D31" s="111">
        <f>SUM('【方向別】自動車交通量(4)'!D31,'【方向別】自動車交通量(5)'!D31,'【方向別】自動車交通量(6)'!D31)</f>
        <v>58</v>
      </c>
      <c r="E31" s="110">
        <f>SUM('【方向別】自動車交通量(4)'!E31,'【方向別】自動車交通量(5)'!E31,'【方向別】自動車交通量(6)'!E31)</f>
        <v>22</v>
      </c>
      <c r="F31" s="110">
        <f>SUM('【方向別】自動車交通量(4)'!F31,'【方向別】自動車交通量(5)'!F31,'【方向別】自動車交通量(6)'!F31)</f>
        <v>9</v>
      </c>
      <c r="G31" s="110">
        <f>SUM('【方向別】自動車交通量(4)'!G31,'【方向別】自動車交通量(5)'!G31,'【方向別】自動車交通量(6)'!G31)</f>
        <v>0</v>
      </c>
      <c r="H31" s="110">
        <f t="shared" si="10"/>
        <v>80</v>
      </c>
      <c r="I31" s="110">
        <f t="shared" si="11"/>
        <v>9</v>
      </c>
      <c r="J31" s="110">
        <f t="shared" si="12"/>
        <v>89</v>
      </c>
      <c r="K31" s="109">
        <f t="shared" si="3"/>
        <v>10.1</v>
      </c>
      <c r="L31" s="108">
        <f t="shared" si="4"/>
        <v>6</v>
      </c>
    </row>
    <row r="32" spans="2:12" ht="14.45" customHeight="1" x14ac:dyDescent="0.15">
      <c r="B32" s="113" t="s">
        <v>162</v>
      </c>
      <c r="C32" s="112"/>
      <c r="D32" s="111">
        <f>SUM('【方向別】自動車交通量(4)'!D32,'【方向別】自動車交通量(5)'!D32,'【方向別】自動車交通量(6)'!D32)</f>
        <v>55</v>
      </c>
      <c r="E32" s="110">
        <f>SUM('【方向別】自動車交通量(4)'!E32,'【方向別】自動車交通量(5)'!E32,'【方向別】自動車交通量(6)'!E32)</f>
        <v>19</v>
      </c>
      <c r="F32" s="110">
        <f>SUM('【方向別】自動車交通量(4)'!F32,'【方向別】自動車交通量(5)'!F32,'【方向別】自動車交通量(6)'!F32)</f>
        <v>4</v>
      </c>
      <c r="G32" s="110">
        <f>SUM('【方向別】自動車交通量(4)'!G32,'【方向別】自動車交通量(5)'!G32,'【方向別】自動車交通量(6)'!G32)</f>
        <v>0</v>
      </c>
      <c r="H32" s="110">
        <f t="shared" si="10"/>
        <v>74</v>
      </c>
      <c r="I32" s="110">
        <f t="shared" si="11"/>
        <v>4</v>
      </c>
      <c r="J32" s="110">
        <f t="shared" si="12"/>
        <v>78</v>
      </c>
      <c r="K32" s="109">
        <f t="shared" si="3"/>
        <v>5.0999999999999996</v>
      </c>
      <c r="L32" s="108">
        <f t="shared" si="4"/>
        <v>5.3</v>
      </c>
    </row>
    <row r="33" spans="2:12" ht="14.45" customHeight="1" x14ac:dyDescent="0.15">
      <c r="B33" s="113" t="s">
        <v>161</v>
      </c>
      <c r="C33" s="112"/>
      <c r="D33" s="111">
        <f>SUM('【方向別】自動車交通量(4)'!D33,'【方向別】自動車交通量(5)'!D33,'【方向別】自動車交通量(6)'!D33)</f>
        <v>55</v>
      </c>
      <c r="E33" s="110">
        <f>SUM('【方向別】自動車交通量(4)'!E33,'【方向別】自動車交通量(5)'!E33,'【方向別】自動車交通量(6)'!E33)</f>
        <v>17</v>
      </c>
      <c r="F33" s="110">
        <f>SUM('【方向別】自動車交通量(4)'!F33,'【方向別】自動車交通量(5)'!F33,'【方向別】自動車交通量(6)'!F33)</f>
        <v>3</v>
      </c>
      <c r="G33" s="110">
        <f>SUM('【方向別】自動車交通量(4)'!G33,'【方向別】自動車交通量(5)'!G33,'【方向別】自動車交通量(6)'!G33)</f>
        <v>0</v>
      </c>
      <c r="H33" s="110">
        <f t="shared" si="10"/>
        <v>72</v>
      </c>
      <c r="I33" s="110">
        <f t="shared" si="11"/>
        <v>3</v>
      </c>
      <c r="J33" s="110">
        <f t="shared" si="12"/>
        <v>75</v>
      </c>
      <c r="K33" s="109">
        <f t="shared" si="3"/>
        <v>4</v>
      </c>
      <c r="L33" s="108">
        <f t="shared" si="4"/>
        <v>5.0999999999999996</v>
      </c>
    </row>
    <row r="34" spans="2:12" ht="14.45" customHeight="1" x14ac:dyDescent="0.15">
      <c r="B34" s="113" t="s">
        <v>160</v>
      </c>
      <c r="C34" s="112"/>
      <c r="D34" s="111">
        <f>SUM('【方向別】自動車交通量(4)'!D34,'【方向別】自動車交通量(5)'!D34,'【方向別】自動車交通量(6)'!D34)</f>
        <v>57</v>
      </c>
      <c r="E34" s="110">
        <f>SUM('【方向別】自動車交通量(4)'!E34,'【方向別】自動車交通量(5)'!E34,'【方向別】自動車交通量(6)'!E34)</f>
        <v>17</v>
      </c>
      <c r="F34" s="110">
        <f>SUM('【方向別】自動車交通量(4)'!F34,'【方向別】自動車交通量(5)'!F34,'【方向別】自動車交通量(6)'!F34)</f>
        <v>2</v>
      </c>
      <c r="G34" s="110">
        <f>SUM('【方向別】自動車交通量(4)'!G34,'【方向別】自動車交通量(5)'!G34,'【方向別】自動車交通量(6)'!G34)</f>
        <v>0</v>
      </c>
      <c r="H34" s="110">
        <f t="shared" si="10"/>
        <v>74</v>
      </c>
      <c r="I34" s="110">
        <f t="shared" si="11"/>
        <v>2</v>
      </c>
      <c r="J34" s="110">
        <f t="shared" si="12"/>
        <v>76</v>
      </c>
      <c r="K34" s="109">
        <f t="shared" si="3"/>
        <v>2.6</v>
      </c>
      <c r="L34" s="108">
        <f t="shared" si="4"/>
        <v>5.0999999999999996</v>
      </c>
    </row>
    <row r="35" spans="2:12" ht="14.45" customHeight="1" x14ac:dyDescent="0.15">
      <c r="B35" s="113" t="s">
        <v>159</v>
      </c>
      <c r="C35" s="112"/>
      <c r="D35" s="111">
        <f>SUM('【方向別】自動車交通量(4)'!D35,'【方向別】自動車交通量(5)'!D35,'【方向別】自動車交通量(6)'!D35)</f>
        <v>60</v>
      </c>
      <c r="E35" s="110">
        <f>SUM('【方向別】自動車交通量(4)'!E35,'【方向別】自動車交通量(5)'!E35,'【方向別】自動車交通量(6)'!E35)</f>
        <v>18</v>
      </c>
      <c r="F35" s="110">
        <f>SUM('【方向別】自動車交通量(4)'!F35,'【方向別】自動車交通量(5)'!F35,'【方向別】自動車交通量(6)'!F35)</f>
        <v>5</v>
      </c>
      <c r="G35" s="110">
        <f>SUM('【方向別】自動車交通量(4)'!G35,'【方向別】自動車交通量(5)'!G35,'【方向別】自動車交通量(6)'!G35)</f>
        <v>0</v>
      </c>
      <c r="H35" s="110">
        <f t="shared" si="10"/>
        <v>78</v>
      </c>
      <c r="I35" s="110">
        <f t="shared" si="11"/>
        <v>5</v>
      </c>
      <c r="J35" s="110">
        <f t="shared" si="12"/>
        <v>83</v>
      </c>
      <c r="K35" s="109">
        <f t="shared" si="3"/>
        <v>6</v>
      </c>
      <c r="L35" s="108">
        <f t="shared" si="4"/>
        <v>5.6</v>
      </c>
    </row>
    <row r="36" spans="2:12" ht="14.45" customHeight="1" x14ac:dyDescent="0.15">
      <c r="B36" s="113" t="s">
        <v>158</v>
      </c>
      <c r="C36" s="112"/>
      <c r="D36" s="111">
        <f>SUM('【方向別】自動車交通量(4)'!D36,'【方向別】自動車交通量(5)'!D36,'【方向別】自動車交通量(6)'!D36)</f>
        <v>72</v>
      </c>
      <c r="E36" s="110">
        <f>SUM('【方向別】自動車交通量(4)'!E36,'【方向別】自動車交通量(5)'!E36,'【方向別】自動車交通量(6)'!E36)</f>
        <v>15</v>
      </c>
      <c r="F36" s="110">
        <f>SUM('【方向別】自動車交通量(4)'!F36,'【方向別】自動車交通量(5)'!F36,'【方向別】自動車交通量(6)'!F36)</f>
        <v>4</v>
      </c>
      <c r="G36" s="110">
        <f>SUM('【方向別】自動車交通量(4)'!G36,'【方向別】自動車交通量(5)'!G36,'【方向別】自動車交通量(6)'!G36)</f>
        <v>1</v>
      </c>
      <c r="H36" s="110">
        <f t="shared" si="10"/>
        <v>87</v>
      </c>
      <c r="I36" s="110">
        <f t="shared" si="11"/>
        <v>5</v>
      </c>
      <c r="J36" s="110">
        <f t="shared" si="12"/>
        <v>92</v>
      </c>
      <c r="K36" s="109">
        <f t="shared" si="3"/>
        <v>5.4</v>
      </c>
      <c r="L36" s="108">
        <f t="shared" si="4"/>
        <v>6.2</v>
      </c>
    </row>
    <row r="37" spans="2:12" ht="14.45" customHeight="1" x14ac:dyDescent="0.15">
      <c r="B37" s="113" t="s">
        <v>157</v>
      </c>
      <c r="C37" s="112"/>
      <c r="D37" s="111">
        <f>SUM('【方向別】自動車交通量(4)'!D37,'【方向別】自動車交通量(5)'!D37,'【方向別】自動車交通量(6)'!D37)</f>
        <v>83</v>
      </c>
      <c r="E37" s="110">
        <f>SUM('【方向別】自動車交通量(4)'!E37,'【方向別】自動車交通量(5)'!E37,'【方向別】自動車交通量(6)'!E37)</f>
        <v>42</v>
      </c>
      <c r="F37" s="110">
        <f>SUM('【方向別】自動車交通量(4)'!F37,'【方向別】自動車交通量(5)'!F37,'【方向別】自動車交通量(6)'!F37)</f>
        <v>2</v>
      </c>
      <c r="G37" s="110">
        <f>SUM('【方向別】自動車交通量(4)'!G37,'【方向別】自動車交通量(5)'!G37,'【方向別】自動車交通量(6)'!G37)</f>
        <v>0</v>
      </c>
      <c r="H37" s="110">
        <f t="shared" si="10"/>
        <v>125</v>
      </c>
      <c r="I37" s="110">
        <f t="shared" si="11"/>
        <v>2</v>
      </c>
      <c r="J37" s="110">
        <f t="shared" si="12"/>
        <v>127</v>
      </c>
      <c r="K37" s="109">
        <f t="shared" si="3"/>
        <v>1.6</v>
      </c>
      <c r="L37" s="108">
        <f t="shared" si="4"/>
        <v>8.6</v>
      </c>
    </row>
    <row r="38" spans="2:12" ht="14.45" customHeight="1" x14ac:dyDescent="0.15">
      <c r="B38" s="107" t="s">
        <v>86</v>
      </c>
      <c r="C38" s="106"/>
      <c r="D38" s="105">
        <f>SUM('【方向別】自動車交通量(4)'!D38,'【方向別】自動車交通量(5)'!D38,'【方向別】自動車交通量(6)'!D38)</f>
        <v>19</v>
      </c>
      <c r="E38" s="104">
        <f>SUM('【方向別】自動車交通量(4)'!E38,'【方向別】自動車交通量(5)'!E38,'【方向別】自動車交通量(6)'!E38)</f>
        <v>8</v>
      </c>
      <c r="F38" s="104">
        <f>SUM('【方向別】自動車交通量(4)'!F38,'【方向別】自動車交通量(5)'!F38,'【方向別】自動車交通量(6)'!F38)</f>
        <v>1</v>
      </c>
      <c r="G38" s="104">
        <f>SUM('【方向別】自動車交通量(4)'!G38,'【方向別】自動車交通量(5)'!G38,'【方向別】自動車交通量(6)'!G38)</f>
        <v>0</v>
      </c>
      <c r="H38" s="104">
        <f t="shared" si="10"/>
        <v>27</v>
      </c>
      <c r="I38" s="104">
        <f t="shared" si="11"/>
        <v>1</v>
      </c>
      <c r="J38" s="104">
        <f t="shared" si="12"/>
        <v>28</v>
      </c>
      <c r="K38" s="103">
        <f t="shared" si="3"/>
        <v>3.6</v>
      </c>
      <c r="L38" s="102">
        <f t="shared" si="4"/>
        <v>1.9</v>
      </c>
    </row>
    <row r="39" spans="2:12" ht="14.45" customHeight="1" x14ac:dyDescent="0.15">
      <c r="B39" s="101" t="s">
        <v>85</v>
      </c>
      <c r="C39" s="100"/>
      <c r="D39" s="99">
        <f>SUM('【方向別】自動車交通量(4)'!D39,'【方向別】自動車交通量(5)'!D39,'【方向別】自動車交通量(6)'!D39)</f>
        <v>18</v>
      </c>
      <c r="E39" s="98">
        <f>SUM('【方向別】自動車交通量(4)'!E39,'【方向別】自動車交通量(5)'!E39,'【方向別】自動車交通量(6)'!E39)</f>
        <v>3</v>
      </c>
      <c r="F39" s="98">
        <f>SUM('【方向別】自動車交通量(4)'!F39,'【方向別】自動車交通量(5)'!F39,'【方向別】自動車交通量(6)'!F39)</f>
        <v>1</v>
      </c>
      <c r="G39" s="98">
        <f>SUM('【方向別】自動車交通量(4)'!G39,'【方向別】自動車交通量(5)'!G39,'【方向別】自動車交通量(6)'!G39)</f>
        <v>0</v>
      </c>
      <c r="H39" s="98">
        <f t="shared" si="10"/>
        <v>21</v>
      </c>
      <c r="I39" s="98">
        <f t="shared" si="11"/>
        <v>1</v>
      </c>
      <c r="J39" s="98">
        <f t="shared" si="12"/>
        <v>22</v>
      </c>
      <c r="K39" s="97">
        <f t="shared" si="3"/>
        <v>4.5</v>
      </c>
      <c r="L39" s="96">
        <f t="shared" si="4"/>
        <v>1.5</v>
      </c>
    </row>
    <row r="40" spans="2:12" ht="14.45" customHeight="1" x14ac:dyDescent="0.15">
      <c r="B40" s="101" t="s">
        <v>84</v>
      </c>
      <c r="C40" s="100"/>
      <c r="D40" s="99">
        <f>SUM('【方向別】自動車交通量(4)'!D40,'【方向別】自動車交通量(5)'!D40,'【方向別】自動車交通量(6)'!D40)</f>
        <v>23</v>
      </c>
      <c r="E40" s="98">
        <f>SUM('【方向別】自動車交通量(4)'!E40,'【方向別】自動車交通量(5)'!E40,'【方向別】自動車交通量(6)'!E40)</f>
        <v>7</v>
      </c>
      <c r="F40" s="98">
        <f>SUM('【方向別】自動車交通量(4)'!F40,'【方向別】自動車交通量(5)'!F40,'【方向別】自動車交通量(6)'!F40)</f>
        <v>0</v>
      </c>
      <c r="G40" s="98">
        <f>SUM('【方向別】自動車交通量(4)'!G40,'【方向別】自動車交通量(5)'!G40,'【方向別】自動車交通量(6)'!G40)</f>
        <v>0</v>
      </c>
      <c r="H40" s="98">
        <f t="shared" si="10"/>
        <v>30</v>
      </c>
      <c r="I40" s="98">
        <f t="shared" si="11"/>
        <v>0</v>
      </c>
      <c r="J40" s="98">
        <f t="shared" si="12"/>
        <v>30</v>
      </c>
      <c r="K40" s="97">
        <f t="shared" si="3"/>
        <v>0</v>
      </c>
      <c r="L40" s="96">
        <f t="shared" si="4"/>
        <v>2</v>
      </c>
    </row>
    <row r="41" spans="2:12" ht="14.45" customHeight="1" x14ac:dyDescent="0.15">
      <c r="B41" s="101" t="s">
        <v>83</v>
      </c>
      <c r="C41" s="100"/>
      <c r="D41" s="99">
        <f>SUM('【方向別】自動車交通量(4)'!D41,'【方向別】自動車交通量(5)'!D41,'【方向別】自動車交通量(6)'!D41)</f>
        <v>16</v>
      </c>
      <c r="E41" s="98">
        <f>SUM('【方向別】自動車交通量(4)'!E41,'【方向別】自動車交通量(5)'!E41,'【方向別】自動車交通量(6)'!E41)</f>
        <v>5</v>
      </c>
      <c r="F41" s="98">
        <f>SUM('【方向別】自動車交通量(4)'!F41,'【方向別】自動車交通量(5)'!F41,'【方向別】自動車交通量(6)'!F41)</f>
        <v>0</v>
      </c>
      <c r="G41" s="98">
        <f>SUM('【方向別】自動車交通量(4)'!G41,'【方向別】自動車交通量(5)'!G41,'【方向別】自動車交通量(6)'!G41)</f>
        <v>0</v>
      </c>
      <c r="H41" s="98">
        <f t="shared" si="10"/>
        <v>21</v>
      </c>
      <c r="I41" s="98">
        <f t="shared" si="11"/>
        <v>0</v>
      </c>
      <c r="J41" s="98">
        <f t="shared" si="12"/>
        <v>21</v>
      </c>
      <c r="K41" s="97">
        <f t="shared" si="3"/>
        <v>0</v>
      </c>
      <c r="L41" s="96">
        <f t="shared" si="4"/>
        <v>1.4</v>
      </c>
    </row>
    <row r="42" spans="2:12" ht="14.45" customHeight="1" x14ac:dyDescent="0.15">
      <c r="B42" s="101" t="s">
        <v>82</v>
      </c>
      <c r="C42" s="100"/>
      <c r="D42" s="99">
        <f>SUM('【方向別】自動車交通量(4)'!D42,'【方向別】自動車交通量(5)'!D42,'【方向別】自動車交通量(6)'!D42)</f>
        <v>28</v>
      </c>
      <c r="E42" s="98">
        <f>SUM('【方向別】自動車交通量(4)'!E42,'【方向別】自動車交通量(5)'!E42,'【方向別】自動車交通量(6)'!E42)</f>
        <v>5</v>
      </c>
      <c r="F42" s="98">
        <f>SUM('【方向別】自動車交通量(4)'!F42,'【方向別】自動車交通量(5)'!F42,'【方向別】自動車交通量(6)'!F42)</f>
        <v>1</v>
      </c>
      <c r="G42" s="98">
        <f>SUM('【方向別】自動車交通量(4)'!G42,'【方向別】自動車交通量(5)'!G42,'【方向別】自動車交通量(6)'!G42)</f>
        <v>0</v>
      </c>
      <c r="H42" s="98">
        <f t="shared" si="10"/>
        <v>33</v>
      </c>
      <c r="I42" s="98">
        <f t="shared" si="11"/>
        <v>1</v>
      </c>
      <c r="J42" s="98">
        <f t="shared" si="12"/>
        <v>34</v>
      </c>
      <c r="K42" s="97">
        <f t="shared" si="3"/>
        <v>2.9</v>
      </c>
      <c r="L42" s="96">
        <f t="shared" si="4"/>
        <v>2.2999999999999998</v>
      </c>
    </row>
    <row r="43" spans="2:12" ht="14.45" customHeight="1" x14ac:dyDescent="0.15">
      <c r="B43" s="95" t="s">
        <v>156</v>
      </c>
      <c r="C43" s="94"/>
      <c r="D43" s="93">
        <f>SUM('【方向別】自動車交通量(4)'!D43,'【方向別】自動車交通量(5)'!D43,'【方向別】自動車交通量(6)'!D43)</f>
        <v>29</v>
      </c>
      <c r="E43" s="92">
        <f>SUM('【方向別】自動車交通量(4)'!E43,'【方向別】自動車交通量(5)'!E43,'【方向別】自動車交通量(6)'!E43)</f>
        <v>7</v>
      </c>
      <c r="F43" s="92">
        <f>SUM('【方向別】自動車交通量(4)'!F43,'【方向別】自動車交通量(5)'!F43,'【方向別】自動車交通量(6)'!F43)</f>
        <v>0</v>
      </c>
      <c r="G43" s="92">
        <f>SUM('【方向別】自動車交通量(4)'!G43,'【方向別】自動車交通量(5)'!G43,'【方向別】自動車交通量(6)'!G43)</f>
        <v>0</v>
      </c>
      <c r="H43" s="92">
        <f t="shared" si="10"/>
        <v>36</v>
      </c>
      <c r="I43" s="92">
        <f t="shared" si="11"/>
        <v>0</v>
      </c>
      <c r="J43" s="92">
        <f t="shared" si="12"/>
        <v>36</v>
      </c>
      <c r="K43" s="91">
        <f t="shared" si="3"/>
        <v>0</v>
      </c>
      <c r="L43" s="90">
        <f t="shared" si="4"/>
        <v>2.4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133</v>
      </c>
      <c r="E44" s="86">
        <f t="shared" si="13"/>
        <v>35</v>
      </c>
      <c r="F44" s="86">
        <f t="shared" si="13"/>
        <v>3</v>
      </c>
      <c r="G44" s="86">
        <f t="shared" si="13"/>
        <v>0</v>
      </c>
      <c r="H44" s="86">
        <f t="shared" si="13"/>
        <v>168</v>
      </c>
      <c r="I44" s="86">
        <f t="shared" si="13"/>
        <v>3</v>
      </c>
      <c r="J44" s="86">
        <f t="shared" si="13"/>
        <v>171</v>
      </c>
      <c r="K44" s="85">
        <f t="shared" si="3"/>
        <v>1.8</v>
      </c>
      <c r="L44" s="84">
        <f t="shared" si="4"/>
        <v>11.6</v>
      </c>
    </row>
    <row r="45" spans="2:12" ht="14.45" customHeight="1" thickTop="1" x14ac:dyDescent="0.15">
      <c r="B45" s="107" t="s">
        <v>79</v>
      </c>
      <c r="C45" s="106"/>
      <c r="D45" s="105">
        <f>SUM('【方向別】自動車交通量(4)'!D45,'【方向別】自動車交通量(5)'!D45,'【方向別】自動車交通量(6)'!D45)</f>
        <v>22</v>
      </c>
      <c r="E45" s="104">
        <f>SUM('【方向別】自動車交通量(4)'!E45,'【方向別】自動車交通量(5)'!E45,'【方向別】自動車交通量(6)'!E45)</f>
        <v>5</v>
      </c>
      <c r="F45" s="104">
        <f>SUM('【方向別】自動車交通量(4)'!F45,'【方向別】自動車交通量(5)'!F45,'【方向別】自動車交通量(6)'!F45)</f>
        <v>0</v>
      </c>
      <c r="G45" s="104">
        <f>SUM('【方向別】自動車交通量(4)'!G45,'【方向別】自動車交通量(5)'!G45,'【方向別】自動車交通量(6)'!G45)</f>
        <v>0</v>
      </c>
      <c r="H45" s="104">
        <f t="shared" ref="H45:H50" si="14">SUM(D45:E45)</f>
        <v>27</v>
      </c>
      <c r="I45" s="104">
        <f t="shared" ref="I45:I50" si="15">SUM(F45:G45)</f>
        <v>0</v>
      </c>
      <c r="J45" s="104">
        <f t="shared" ref="J45:J50" si="16">SUM(H45:I45)</f>
        <v>27</v>
      </c>
      <c r="K45" s="103">
        <f t="shared" si="3"/>
        <v>0</v>
      </c>
      <c r="L45" s="102">
        <f t="shared" si="4"/>
        <v>1.8</v>
      </c>
    </row>
    <row r="46" spans="2:12" ht="14.45" customHeight="1" x14ac:dyDescent="0.15">
      <c r="B46" s="101" t="s">
        <v>78</v>
      </c>
      <c r="C46" s="100"/>
      <c r="D46" s="99">
        <f>SUM('【方向別】自動車交通量(4)'!D46,'【方向別】自動車交通量(5)'!D46,'【方向別】自動車交通量(6)'!D46)</f>
        <v>41</v>
      </c>
      <c r="E46" s="98">
        <f>SUM('【方向別】自動車交通量(4)'!E46,'【方向別】自動車交通量(5)'!E46,'【方向別】自動車交通量(6)'!E46)</f>
        <v>9</v>
      </c>
      <c r="F46" s="98">
        <f>SUM('【方向別】自動車交通量(4)'!F46,'【方向別】自動車交通量(5)'!F46,'【方向別】自動車交通量(6)'!F46)</f>
        <v>0</v>
      </c>
      <c r="G46" s="98">
        <f>SUM('【方向別】自動車交通量(4)'!G46,'【方向別】自動車交通量(5)'!G46,'【方向別】自動車交通量(6)'!G46)</f>
        <v>0</v>
      </c>
      <c r="H46" s="98">
        <f t="shared" si="14"/>
        <v>50</v>
      </c>
      <c r="I46" s="98">
        <f t="shared" si="15"/>
        <v>0</v>
      </c>
      <c r="J46" s="98">
        <f t="shared" si="16"/>
        <v>50</v>
      </c>
      <c r="K46" s="97">
        <f t="shared" si="3"/>
        <v>0</v>
      </c>
      <c r="L46" s="96">
        <f t="shared" si="4"/>
        <v>3.4</v>
      </c>
    </row>
    <row r="47" spans="2:12" ht="14.45" customHeight="1" x14ac:dyDescent="0.15">
      <c r="B47" s="101" t="s">
        <v>77</v>
      </c>
      <c r="C47" s="100"/>
      <c r="D47" s="99">
        <f>SUM('【方向別】自動車交通量(4)'!D47,'【方向別】自動車交通量(5)'!D47,'【方向別】自動車交通量(6)'!D47)</f>
        <v>6</v>
      </c>
      <c r="E47" s="98">
        <f>SUM('【方向別】自動車交通量(4)'!E47,'【方向別】自動車交通量(5)'!E47,'【方向別】自動車交通量(6)'!E47)</f>
        <v>3</v>
      </c>
      <c r="F47" s="98">
        <f>SUM('【方向別】自動車交通量(4)'!F47,'【方向別】自動車交通量(5)'!F47,'【方向別】自動車交通量(6)'!F47)</f>
        <v>0</v>
      </c>
      <c r="G47" s="98">
        <f>SUM('【方向別】自動車交通量(4)'!G47,'【方向別】自動車交通量(5)'!G47,'【方向別】自動車交通量(6)'!G47)</f>
        <v>0</v>
      </c>
      <c r="H47" s="98">
        <f t="shared" si="14"/>
        <v>9</v>
      </c>
      <c r="I47" s="98">
        <f t="shared" si="15"/>
        <v>0</v>
      </c>
      <c r="J47" s="98">
        <f t="shared" si="16"/>
        <v>9</v>
      </c>
      <c r="K47" s="97">
        <f t="shared" si="3"/>
        <v>0</v>
      </c>
      <c r="L47" s="96">
        <f t="shared" si="4"/>
        <v>0.6</v>
      </c>
    </row>
    <row r="48" spans="2:12" ht="14.45" customHeight="1" x14ac:dyDescent="0.15">
      <c r="B48" s="101" t="s">
        <v>76</v>
      </c>
      <c r="C48" s="100"/>
      <c r="D48" s="99">
        <f>SUM('【方向別】自動車交通量(4)'!D48,'【方向別】自動車交通量(5)'!D48,'【方向別】自動車交通量(6)'!D48)</f>
        <v>13</v>
      </c>
      <c r="E48" s="98">
        <f>SUM('【方向別】自動車交通量(4)'!E48,'【方向別】自動車交通量(5)'!E48,'【方向別】自動車交通量(6)'!E48)</f>
        <v>2</v>
      </c>
      <c r="F48" s="98">
        <f>SUM('【方向別】自動車交通量(4)'!F48,'【方向別】自動車交通量(5)'!F48,'【方向別】自動車交通量(6)'!F48)</f>
        <v>1</v>
      </c>
      <c r="G48" s="98">
        <f>SUM('【方向別】自動車交通量(4)'!G48,'【方向別】自動車交通量(5)'!G48,'【方向別】自動車交通量(6)'!G48)</f>
        <v>0</v>
      </c>
      <c r="H48" s="98">
        <f t="shared" si="14"/>
        <v>15</v>
      </c>
      <c r="I48" s="98">
        <f t="shared" si="15"/>
        <v>1</v>
      </c>
      <c r="J48" s="98">
        <f t="shared" si="16"/>
        <v>16</v>
      </c>
      <c r="K48" s="97">
        <f t="shared" si="3"/>
        <v>6.3</v>
      </c>
      <c r="L48" s="96">
        <f t="shared" si="4"/>
        <v>1.1000000000000001</v>
      </c>
    </row>
    <row r="49" spans="2:13" ht="14.45" customHeight="1" x14ac:dyDescent="0.15">
      <c r="B49" s="101" t="s">
        <v>75</v>
      </c>
      <c r="C49" s="100"/>
      <c r="D49" s="99">
        <f>SUM('【方向別】自動車交通量(4)'!D49,'【方向別】自動車交通量(5)'!D49,'【方向別】自動車交通量(6)'!D49)</f>
        <v>20</v>
      </c>
      <c r="E49" s="98">
        <f>SUM('【方向別】自動車交通量(4)'!E49,'【方向別】自動車交通量(5)'!E49,'【方向別】自動車交通量(6)'!E49)</f>
        <v>5</v>
      </c>
      <c r="F49" s="98">
        <f>SUM('【方向別】自動車交通量(4)'!F49,'【方向別】自動車交通量(5)'!F49,'【方向別】自動車交通量(6)'!F49)</f>
        <v>0</v>
      </c>
      <c r="G49" s="98">
        <f>SUM('【方向別】自動車交通量(4)'!G49,'【方向別】自動車交通量(5)'!G49,'【方向別】自動車交通量(6)'!G49)</f>
        <v>0</v>
      </c>
      <c r="H49" s="98">
        <f t="shared" si="14"/>
        <v>25</v>
      </c>
      <c r="I49" s="98">
        <f t="shared" si="15"/>
        <v>0</v>
      </c>
      <c r="J49" s="98">
        <f t="shared" si="16"/>
        <v>25</v>
      </c>
      <c r="K49" s="97">
        <f t="shared" si="3"/>
        <v>0</v>
      </c>
      <c r="L49" s="96">
        <f t="shared" si="4"/>
        <v>1.7</v>
      </c>
    </row>
    <row r="50" spans="2:13" ht="14.45" customHeight="1" x14ac:dyDescent="0.15">
      <c r="B50" s="95" t="s">
        <v>155</v>
      </c>
      <c r="C50" s="94"/>
      <c r="D50" s="93">
        <f>SUM('【方向別】自動車交通量(4)'!D50,'【方向別】自動車交通量(5)'!D50,'【方向別】自動車交通量(6)'!D50)</f>
        <v>18</v>
      </c>
      <c r="E50" s="92">
        <f>SUM('【方向別】自動車交通量(4)'!E50,'【方向別】自動車交通量(5)'!E50,'【方向別】自動車交通量(6)'!E50)</f>
        <v>6</v>
      </c>
      <c r="F50" s="92">
        <f>SUM('【方向別】自動車交通量(4)'!F50,'【方向別】自動車交通量(5)'!F50,'【方向別】自動車交通量(6)'!F50)</f>
        <v>0</v>
      </c>
      <c r="G50" s="92">
        <f>SUM('【方向別】自動車交通量(4)'!G50,'【方向別】自動車交通量(5)'!G50,'【方向別】自動車交通量(6)'!G50)</f>
        <v>0</v>
      </c>
      <c r="H50" s="92">
        <f t="shared" si="14"/>
        <v>24</v>
      </c>
      <c r="I50" s="92">
        <f t="shared" si="15"/>
        <v>0</v>
      </c>
      <c r="J50" s="92">
        <f t="shared" si="16"/>
        <v>24</v>
      </c>
      <c r="K50" s="91">
        <f t="shared" si="3"/>
        <v>0</v>
      </c>
      <c r="L50" s="90">
        <f t="shared" si="4"/>
        <v>1.6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120</v>
      </c>
      <c r="E51" s="86">
        <f t="shared" si="17"/>
        <v>30</v>
      </c>
      <c r="F51" s="86">
        <f t="shared" si="17"/>
        <v>1</v>
      </c>
      <c r="G51" s="86">
        <f t="shared" si="17"/>
        <v>0</v>
      </c>
      <c r="H51" s="86">
        <f t="shared" si="17"/>
        <v>150</v>
      </c>
      <c r="I51" s="86">
        <f t="shared" si="17"/>
        <v>1</v>
      </c>
      <c r="J51" s="86">
        <f t="shared" si="17"/>
        <v>151</v>
      </c>
      <c r="K51" s="85">
        <f t="shared" si="3"/>
        <v>0.7</v>
      </c>
      <c r="L51" s="84">
        <f t="shared" si="4"/>
        <v>10.199999999999999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1097</v>
      </c>
      <c r="E52" s="80">
        <f t="shared" si="18"/>
        <v>323</v>
      </c>
      <c r="F52" s="80">
        <f t="shared" si="18"/>
        <v>54</v>
      </c>
      <c r="G52" s="80">
        <f t="shared" si="18"/>
        <v>4</v>
      </c>
      <c r="H52" s="80">
        <f t="shared" si="18"/>
        <v>1420</v>
      </c>
      <c r="I52" s="80">
        <f t="shared" si="18"/>
        <v>58</v>
      </c>
      <c r="J52" s="80">
        <f t="shared" si="18"/>
        <v>1478</v>
      </c>
      <c r="K52" s="79">
        <f t="shared" si="3"/>
        <v>3.9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176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108</v>
      </c>
      <c r="C16" s="106"/>
      <c r="D16" s="105">
        <f>SUM('【方向別】自動車交通量(3)'!D16,'【方向別】自動車交通量(7)'!D16,'【方向別】自動車交通量(11)'!D16)</f>
        <v>36</v>
      </c>
      <c r="E16" s="104">
        <f>SUM('【方向別】自動車交通量(3)'!E16,'【方向別】自動車交通量(7)'!E16,'【方向別】自動車交通量(11)'!E16)</f>
        <v>4</v>
      </c>
      <c r="F16" s="104">
        <f>SUM('【方向別】自動車交通量(3)'!F16,'【方向別】自動車交通量(7)'!F16,'【方向別】自動車交通量(11)'!F16)</f>
        <v>0</v>
      </c>
      <c r="G16" s="104">
        <f>SUM('【方向別】自動車交通量(3)'!G16,'【方向別】自動車交通量(7)'!G16,'【方向別】自動車交通量(11)'!G16)</f>
        <v>0</v>
      </c>
      <c r="H16" s="104">
        <f t="shared" ref="H16:H21" si="0">SUM(D16:E16)</f>
        <v>40</v>
      </c>
      <c r="I16" s="104">
        <f t="shared" ref="I16:I21" si="1">SUM(F16:G16)</f>
        <v>0</v>
      </c>
      <c r="J16" s="104">
        <f t="shared" ref="J16:J21" si="2">SUM(H16:I16)</f>
        <v>40</v>
      </c>
      <c r="K16" s="103">
        <f t="shared" ref="K16:K52" si="3">IF(J16=0,0,ROUND(I16/J16*100,1))</f>
        <v>0</v>
      </c>
      <c r="L16" s="102">
        <f t="shared" ref="L16:L52" si="4">IF(J16=0,0,ROUND(J16/$J$52*100,1))</f>
        <v>2.8</v>
      </c>
    </row>
    <row r="17" spans="2:12" ht="14.45" customHeight="1" x14ac:dyDescent="0.15">
      <c r="B17" s="101" t="s">
        <v>107</v>
      </c>
      <c r="C17" s="100"/>
      <c r="D17" s="99">
        <f>SUM('【方向別】自動車交通量(3)'!D17,'【方向別】自動車交通量(7)'!D17,'【方向別】自動車交通量(11)'!D17)</f>
        <v>35</v>
      </c>
      <c r="E17" s="98">
        <f>SUM('【方向別】自動車交通量(3)'!E17,'【方向別】自動車交通量(7)'!E17,'【方向別】自動車交通量(11)'!E17)</f>
        <v>9</v>
      </c>
      <c r="F17" s="98">
        <f>SUM('【方向別】自動車交通量(3)'!F17,'【方向別】自動車交通量(7)'!F17,'【方向別】自動車交通量(11)'!F17)</f>
        <v>0</v>
      </c>
      <c r="G17" s="98">
        <f>SUM('【方向別】自動車交通量(3)'!G17,'【方向別】自動車交通量(7)'!G17,'【方向別】自動車交通量(11)'!G17)</f>
        <v>0</v>
      </c>
      <c r="H17" s="98">
        <f t="shared" si="0"/>
        <v>44</v>
      </c>
      <c r="I17" s="98">
        <f t="shared" si="1"/>
        <v>0</v>
      </c>
      <c r="J17" s="98">
        <f t="shared" si="2"/>
        <v>44</v>
      </c>
      <c r="K17" s="97">
        <f t="shared" si="3"/>
        <v>0</v>
      </c>
      <c r="L17" s="96">
        <f t="shared" si="4"/>
        <v>3.1</v>
      </c>
    </row>
    <row r="18" spans="2:12" ht="14.45" customHeight="1" x14ac:dyDescent="0.15">
      <c r="B18" s="101" t="s">
        <v>106</v>
      </c>
      <c r="C18" s="100"/>
      <c r="D18" s="99">
        <f>SUM('【方向別】自動車交通量(3)'!D18,'【方向別】自動車交通量(7)'!D18,'【方向別】自動車交通量(11)'!D18)</f>
        <v>36</v>
      </c>
      <c r="E18" s="98">
        <f>SUM('【方向別】自動車交通量(3)'!E18,'【方向別】自動車交通量(7)'!E18,'【方向別】自動車交通量(11)'!E18)</f>
        <v>9</v>
      </c>
      <c r="F18" s="98">
        <f>SUM('【方向別】自動車交通量(3)'!F18,'【方向別】自動車交通量(7)'!F18,'【方向別】自動車交通量(11)'!F18)</f>
        <v>2</v>
      </c>
      <c r="G18" s="98">
        <f>SUM('【方向別】自動車交通量(3)'!G18,'【方向別】自動車交通量(7)'!G18,'【方向別】自動車交通量(11)'!G18)</f>
        <v>0</v>
      </c>
      <c r="H18" s="98">
        <f t="shared" si="0"/>
        <v>45</v>
      </c>
      <c r="I18" s="98">
        <f t="shared" si="1"/>
        <v>2</v>
      </c>
      <c r="J18" s="98">
        <f t="shared" si="2"/>
        <v>47</v>
      </c>
      <c r="K18" s="97">
        <f t="shared" si="3"/>
        <v>4.3</v>
      </c>
      <c r="L18" s="96">
        <f t="shared" si="4"/>
        <v>3.3</v>
      </c>
    </row>
    <row r="19" spans="2:12" ht="14.45" customHeight="1" x14ac:dyDescent="0.15">
      <c r="B19" s="101" t="s">
        <v>105</v>
      </c>
      <c r="C19" s="100"/>
      <c r="D19" s="99">
        <f>SUM('【方向別】自動車交通量(3)'!D19,'【方向別】自動車交通量(7)'!D19,'【方向別】自動車交通量(11)'!D19)</f>
        <v>38</v>
      </c>
      <c r="E19" s="98">
        <f>SUM('【方向別】自動車交通量(3)'!E19,'【方向別】自動車交通量(7)'!E19,'【方向別】自動車交通量(11)'!E19)</f>
        <v>10</v>
      </c>
      <c r="F19" s="98">
        <f>SUM('【方向別】自動車交通量(3)'!F19,'【方向別】自動車交通量(7)'!F19,'【方向別】自動車交通量(11)'!F19)</f>
        <v>0</v>
      </c>
      <c r="G19" s="98">
        <f>SUM('【方向別】自動車交通量(3)'!G19,'【方向別】自動車交通量(7)'!G19,'【方向別】自動車交通量(11)'!G19)</f>
        <v>0</v>
      </c>
      <c r="H19" s="98">
        <f t="shared" si="0"/>
        <v>48</v>
      </c>
      <c r="I19" s="98">
        <f t="shared" si="1"/>
        <v>0</v>
      </c>
      <c r="J19" s="98">
        <f t="shared" si="2"/>
        <v>48</v>
      </c>
      <c r="K19" s="97">
        <f t="shared" si="3"/>
        <v>0</v>
      </c>
      <c r="L19" s="96">
        <f t="shared" si="4"/>
        <v>3.4</v>
      </c>
    </row>
    <row r="20" spans="2:12" ht="14.45" customHeight="1" x14ac:dyDescent="0.15">
      <c r="B20" s="101" t="s">
        <v>104</v>
      </c>
      <c r="C20" s="100"/>
      <c r="D20" s="99">
        <f>SUM('【方向別】自動車交通量(3)'!D20,'【方向別】自動車交通量(7)'!D20,'【方向別】自動車交通量(11)'!D20)</f>
        <v>49</v>
      </c>
      <c r="E20" s="98">
        <f>SUM('【方向別】自動車交通量(3)'!E20,'【方向別】自動車交通量(7)'!E20,'【方向別】自動車交通量(11)'!E20)</f>
        <v>12</v>
      </c>
      <c r="F20" s="98">
        <f>SUM('【方向別】自動車交通量(3)'!F20,'【方向別】自動車交通量(7)'!F20,'【方向別】自動車交通量(11)'!F20)</f>
        <v>1</v>
      </c>
      <c r="G20" s="98">
        <f>SUM('【方向別】自動車交通量(3)'!G20,'【方向別】自動車交通量(7)'!G20,'【方向別】自動車交通量(11)'!G20)</f>
        <v>0</v>
      </c>
      <c r="H20" s="98">
        <f t="shared" si="0"/>
        <v>61</v>
      </c>
      <c r="I20" s="98">
        <f t="shared" si="1"/>
        <v>1</v>
      </c>
      <c r="J20" s="98">
        <f t="shared" si="2"/>
        <v>62</v>
      </c>
      <c r="K20" s="97">
        <f t="shared" si="3"/>
        <v>1.6</v>
      </c>
      <c r="L20" s="96">
        <f t="shared" si="4"/>
        <v>4.4000000000000004</v>
      </c>
    </row>
    <row r="21" spans="2:12" ht="14.45" customHeight="1" x14ac:dyDescent="0.15">
      <c r="B21" s="95" t="s">
        <v>103</v>
      </c>
      <c r="C21" s="94"/>
      <c r="D21" s="93">
        <f>SUM('【方向別】自動車交通量(3)'!D21,'【方向別】自動車交通量(7)'!D21,'【方向別】自動車交通量(11)'!D21)</f>
        <v>36</v>
      </c>
      <c r="E21" s="92">
        <f>SUM('【方向別】自動車交通量(3)'!E21,'【方向別】自動車交通量(7)'!E21,'【方向別】自動車交通量(11)'!E21)</f>
        <v>5</v>
      </c>
      <c r="F21" s="92">
        <f>SUM('【方向別】自動車交通量(3)'!F21,'【方向別】自動車交通量(7)'!F21,'【方向別】自動車交通量(11)'!F21)</f>
        <v>0</v>
      </c>
      <c r="G21" s="92">
        <f>SUM('【方向別】自動車交通量(3)'!G21,'【方向別】自動車交通量(7)'!G21,'【方向別】自動車交通量(11)'!G21)</f>
        <v>0</v>
      </c>
      <c r="H21" s="92">
        <f t="shared" si="0"/>
        <v>41</v>
      </c>
      <c r="I21" s="92">
        <f t="shared" si="1"/>
        <v>0</v>
      </c>
      <c r="J21" s="92">
        <f t="shared" si="2"/>
        <v>41</v>
      </c>
      <c r="K21" s="91">
        <f t="shared" si="3"/>
        <v>0</v>
      </c>
      <c r="L21" s="90">
        <f t="shared" si="4"/>
        <v>2.9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230</v>
      </c>
      <c r="E22" s="86">
        <f t="shared" si="5"/>
        <v>49</v>
      </c>
      <c r="F22" s="86">
        <f t="shared" si="5"/>
        <v>3</v>
      </c>
      <c r="G22" s="86">
        <f t="shared" si="5"/>
        <v>0</v>
      </c>
      <c r="H22" s="86">
        <f t="shared" si="5"/>
        <v>279</v>
      </c>
      <c r="I22" s="86">
        <f t="shared" si="5"/>
        <v>3</v>
      </c>
      <c r="J22" s="86">
        <f t="shared" si="5"/>
        <v>282</v>
      </c>
      <c r="K22" s="85">
        <f t="shared" si="3"/>
        <v>1.1000000000000001</v>
      </c>
      <c r="L22" s="84">
        <f t="shared" si="4"/>
        <v>19.899999999999999</v>
      </c>
    </row>
    <row r="23" spans="2:12" ht="14.45" customHeight="1" thickTop="1" x14ac:dyDescent="0.15">
      <c r="B23" s="107" t="s">
        <v>101</v>
      </c>
      <c r="C23" s="106"/>
      <c r="D23" s="105">
        <f>SUM('【方向別】自動車交通量(3)'!D23,'【方向別】自動車交通量(7)'!D23,'【方向別】自動車交通量(11)'!D23)</f>
        <v>33</v>
      </c>
      <c r="E23" s="104">
        <f>SUM('【方向別】自動車交通量(3)'!E23,'【方向別】自動車交通量(7)'!E23,'【方向別】自動車交通量(11)'!E23)</f>
        <v>7</v>
      </c>
      <c r="F23" s="104">
        <f>SUM('【方向別】自動車交通量(3)'!F23,'【方向別】自動車交通量(7)'!F23,'【方向別】自動車交通量(11)'!F23)</f>
        <v>0</v>
      </c>
      <c r="G23" s="104">
        <f>SUM('【方向別】自動車交通量(3)'!G23,'【方向別】自動車交通量(7)'!G23,'【方向別】自動車交通量(11)'!G23)</f>
        <v>0</v>
      </c>
      <c r="H23" s="104">
        <f t="shared" ref="H23:H28" si="6">SUM(D23:E23)</f>
        <v>40</v>
      </c>
      <c r="I23" s="104">
        <f t="shared" ref="I23:I28" si="7">SUM(F23:G23)</f>
        <v>0</v>
      </c>
      <c r="J23" s="104">
        <f t="shared" ref="J23:J28" si="8">SUM(H23:I23)</f>
        <v>40</v>
      </c>
      <c r="K23" s="103">
        <f t="shared" si="3"/>
        <v>0</v>
      </c>
      <c r="L23" s="102">
        <f t="shared" si="4"/>
        <v>2.8</v>
      </c>
    </row>
    <row r="24" spans="2:12" ht="14.45" customHeight="1" x14ac:dyDescent="0.15">
      <c r="B24" s="101" t="s">
        <v>100</v>
      </c>
      <c r="C24" s="100"/>
      <c r="D24" s="99">
        <f>SUM('【方向別】自動車交通量(3)'!D24,'【方向別】自動車交通量(7)'!D24,'【方向別】自動車交通量(11)'!D24)</f>
        <v>36</v>
      </c>
      <c r="E24" s="98">
        <f>SUM('【方向別】自動車交通量(3)'!E24,'【方向別】自動車交通量(7)'!E24,'【方向別】自動車交通量(11)'!E24)</f>
        <v>7</v>
      </c>
      <c r="F24" s="98">
        <f>SUM('【方向別】自動車交通量(3)'!F24,'【方向別】自動車交通量(7)'!F24,'【方向別】自動車交通量(11)'!F24)</f>
        <v>1</v>
      </c>
      <c r="G24" s="98">
        <f>SUM('【方向別】自動車交通量(3)'!G24,'【方向別】自動車交通量(7)'!G24,'【方向別】自動車交通量(11)'!G24)</f>
        <v>0</v>
      </c>
      <c r="H24" s="98">
        <f t="shared" si="6"/>
        <v>43</v>
      </c>
      <c r="I24" s="98">
        <f t="shared" si="7"/>
        <v>1</v>
      </c>
      <c r="J24" s="98">
        <f t="shared" si="8"/>
        <v>44</v>
      </c>
      <c r="K24" s="97">
        <f t="shared" si="3"/>
        <v>2.2999999999999998</v>
      </c>
      <c r="L24" s="96">
        <f t="shared" si="4"/>
        <v>3.1</v>
      </c>
    </row>
    <row r="25" spans="2:12" ht="14.45" customHeight="1" x14ac:dyDescent="0.15">
      <c r="B25" s="101" t="s">
        <v>99</v>
      </c>
      <c r="C25" s="100"/>
      <c r="D25" s="99">
        <f>SUM('【方向別】自動車交通量(3)'!D25,'【方向別】自動車交通量(7)'!D25,'【方向別】自動車交通量(11)'!D25)</f>
        <v>20</v>
      </c>
      <c r="E25" s="98">
        <f>SUM('【方向別】自動車交通量(3)'!E25,'【方向別】自動車交通量(7)'!E25,'【方向別】自動車交通量(11)'!E25)</f>
        <v>4</v>
      </c>
      <c r="F25" s="98">
        <f>SUM('【方向別】自動車交通量(3)'!F25,'【方向別】自動車交通量(7)'!F25,'【方向別】自動車交通量(11)'!F25)</f>
        <v>0</v>
      </c>
      <c r="G25" s="98">
        <f>SUM('【方向別】自動車交通量(3)'!G25,'【方向別】自動車交通量(7)'!G25,'【方向別】自動車交通量(11)'!G25)</f>
        <v>0</v>
      </c>
      <c r="H25" s="98">
        <f t="shared" si="6"/>
        <v>24</v>
      </c>
      <c r="I25" s="98">
        <f t="shared" si="7"/>
        <v>0</v>
      </c>
      <c r="J25" s="98">
        <f t="shared" si="8"/>
        <v>24</v>
      </c>
      <c r="K25" s="97">
        <f t="shared" si="3"/>
        <v>0</v>
      </c>
      <c r="L25" s="96">
        <f t="shared" si="4"/>
        <v>1.7</v>
      </c>
    </row>
    <row r="26" spans="2:12" ht="14.45" customHeight="1" x14ac:dyDescent="0.15">
      <c r="B26" s="101" t="s">
        <v>98</v>
      </c>
      <c r="C26" s="100"/>
      <c r="D26" s="99">
        <f>SUM('【方向別】自動車交通量(3)'!D26,'【方向別】自動車交通量(7)'!D26,'【方向別】自動車交通量(11)'!D26)</f>
        <v>29</v>
      </c>
      <c r="E26" s="98">
        <f>SUM('【方向別】自動車交通量(3)'!E26,'【方向別】自動車交通量(7)'!E26,'【方向別】自動車交通量(11)'!E26)</f>
        <v>5</v>
      </c>
      <c r="F26" s="98">
        <f>SUM('【方向別】自動車交通量(3)'!F26,'【方向別】自動車交通量(7)'!F26,'【方向別】自動車交通量(11)'!F26)</f>
        <v>0</v>
      </c>
      <c r="G26" s="98">
        <f>SUM('【方向別】自動車交通量(3)'!G26,'【方向別】自動車交通量(7)'!G26,'【方向別】自動車交通量(11)'!G26)</f>
        <v>0</v>
      </c>
      <c r="H26" s="98">
        <f t="shared" si="6"/>
        <v>34</v>
      </c>
      <c r="I26" s="98">
        <f t="shared" si="7"/>
        <v>0</v>
      </c>
      <c r="J26" s="98">
        <f t="shared" si="8"/>
        <v>34</v>
      </c>
      <c r="K26" s="97">
        <f t="shared" si="3"/>
        <v>0</v>
      </c>
      <c r="L26" s="96">
        <f t="shared" si="4"/>
        <v>2.4</v>
      </c>
    </row>
    <row r="27" spans="2:12" ht="14.45" customHeight="1" x14ac:dyDescent="0.15">
      <c r="B27" s="101" t="s">
        <v>97</v>
      </c>
      <c r="C27" s="100"/>
      <c r="D27" s="99">
        <f>SUM('【方向別】自動車交通量(3)'!D27,'【方向別】自動車交通量(7)'!D27,'【方向別】自動車交通量(11)'!D27)</f>
        <v>21</v>
      </c>
      <c r="E27" s="98">
        <f>SUM('【方向別】自動車交通量(3)'!E27,'【方向別】自動車交通量(7)'!E27,'【方向別】自動車交通量(11)'!E27)</f>
        <v>3</v>
      </c>
      <c r="F27" s="98">
        <f>SUM('【方向別】自動車交通量(3)'!F27,'【方向別】自動車交通量(7)'!F27,'【方向別】自動車交通量(11)'!F27)</f>
        <v>0</v>
      </c>
      <c r="G27" s="98">
        <f>SUM('【方向別】自動車交通量(3)'!G27,'【方向別】自動車交通量(7)'!G27,'【方向別】自動車交通量(11)'!G27)</f>
        <v>0</v>
      </c>
      <c r="H27" s="98">
        <f t="shared" si="6"/>
        <v>24</v>
      </c>
      <c r="I27" s="98">
        <f t="shared" si="7"/>
        <v>0</v>
      </c>
      <c r="J27" s="98">
        <f t="shared" si="8"/>
        <v>24</v>
      </c>
      <c r="K27" s="97">
        <f t="shared" si="3"/>
        <v>0</v>
      </c>
      <c r="L27" s="96">
        <f t="shared" si="4"/>
        <v>1.7</v>
      </c>
    </row>
    <row r="28" spans="2:12" ht="14.45" customHeight="1" x14ac:dyDescent="0.15">
      <c r="B28" s="95" t="s">
        <v>96</v>
      </c>
      <c r="C28" s="94"/>
      <c r="D28" s="93">
        <f>SUM('【方向別】自動車交通量(3)'!D28,'【方向別】自動車交通量(7)'!D28,'【方向別】自動車交通量(11)'!D28)</f>
        <v>11</v>
      </c>
      <c r="E28" s="92">
        <f>SUM('【方向別】自動車交通量(3)'!E28,'【方向別】自動車交通量(7)'!E28,'【方向別】自動車交通量(11)'!E28)</f>
        <v>4</v>
      </c>
      <c r="F28" s="92">
        <f>SUM('【方向別】自動車交通量(3)'!F28,'【方向別】自動車交通量(7)'!F28,'【方向別】自動車交通量(11)'!F28)</f>
        <v>0</v>
      </c>
      <c r="G28" s="92">
        <f>SUM('【方向別】自動車交通量(3)'!G28,'【方向別】自動車交通量(7)'!G28,'【方向別】自動車交通量(11)'!G28)</f>
        <v>0</v>
      </c>
      <c r="H28" s="92">
        <f t="shared" si="6"/>
        <v>15</v>
      </c>
      <c r="I28" s="92">
        <f t="shared" si="7"/>
        <v>0</v>
      </c>
      <c r="J28" s="92">
        <f t="shared" si="8"/>
        <v>15</v>
      </c>
      <c r="K28" s="91">
        <f t="shared" si="3"/>
        <v>0</v>
      </c>
      <c r="L28" s="90">
        <f t="shared" si="4"/>
        <v>1.1000000000000001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150</v>
      </c>
      <c r="E29" s="86">
        <f t="shared" si="9"/>
        <v>30</v>
      </c>
      <c r="F29" s="86">
        <f t="shared" si="9"/>
        <v>1</v>
      </c>
      <c r="G29" s="86">
        <f t="shared" si="9"/>
        <v>0</v>
      </c>
      <c r="H29" s="86">
        <f t="shared" si="9"/>
        <v>180</v>
      </c>
      <c r="I29" s="86">
        <f t="shared" si="9"/>
        <v>1</v>
      </c>
      <c r="J29" s="86">
        <f t="shared" si="9"/>
        <v>181</v>
      </c>
      <c r="K29" s="85">
        <f t="shared" si="3"/>
        <v>0.6</v>
      </c>
      <c r="L29" s="84">
        <f t="shared" si="4"/>
        <v>12.8</v>
      </c>
    </row>
    <row r="30" spans="2:12" ht="14.45" customHeight="1" thickTop="1" x14ac:dyDescent="0.15">
      <c r="B30" s="115" t="s">
        <v>94</v>
      </c>
      <c r="C30" s="114"/>
      <c r="D30" s="81">
        <f>SUM('【方向別】自動車交通量(3)'!D30,'【方向別】自動車交通量(7)'!D30,'【方向別】自動車交通量(11)'!D30)</f>
        <v>68</v>
      </c>
      <c r="E30" s="80">
        <f>SUM('【方向別】自動車交通量(3)'!E30,'【方向別】自動車交通量(7)'!E30,'【方向別】自動車交通量(11)'!E30)</f>
        <v>19</v>
      </c>
      <c r="F30" s="80">
        <f>SUM('【方向別】自動車交通量(3)'!F30,'【方向別】自動車交通量(7)'!F30,'【方向別】自動車交通量(11)'!F30)</f>
        <v>4</v>
      </c>
      <c r="G30" s="80">
        <f>SUM('【方向別】自動車交通量(3)'!G30,'【方向別】自動車交通量(7)'!G30,'【方向別】自動車交通量(11)'!G30)</f>
        <v>0</v>
      </c>
      <c r="H30" s="80">
        <f t="shared" ref="H30:H43" si="10">SUM(D30:E30)</f>
        <v>87</v>
      </c>
      <c r="I30" s="80">
        <f t="shared" ref="I30:I43" si="11">SUM(F30:G30)</f>
        <v>4</v>
      </c>
      <c r="J30" s="80">
        <f t="shared" ref="J30:J43" si="12">SUM(H30:I30)</f>
        <v>91</v>
      </c>
      <c r="K30" s="79">
        <f t="shared" si="3"/>
        <v>4.4000000000000004</v>
      </c>
      <c r="L30" s="78">
        <f t="shared" si="4"/>
        <v>6.4</v>
      </c>
    </row>
    <row r="31" spans="2:12" ht="14.45" customHeight="1" x14ac:dyDescent="0.15">
      <c r="B31" s="113" t="s">
        <v>93</v>
      </c>
      <c r="C31" s="112"/>
      <c r="D31" s="111">
        <f>SUM('【方向別】自動車交通量(3)'!D31,'【方向別】自動車交通量(7)'!D31,'【方向別】自動車交通量(11)'!D31)</f>
        <v>68</v>
      </c>
      <c r="E31" s="110">
        <f>SUM('【方向別】自動車交通量(3)'!E31,'【方向別】自動車交通量(7)'!E31,'【方向別】自動車交通量(11)'!E31)</f>
        <v>28</v>
      </c>
      <c r="F31" s="110">
        <f>SUM('【方向別】自動車交通量(3)'!F31,'【方向別】自動車交通量(7)'!F31,'【方向別】自動車交通量(11)'!F31)</f>
        <v>7</v>
      </c>
      <c r="G31" s="110">
        <f>SUM('【方向別】自動車交通量(3)'!G31,'【方向別】自動車交通量(7)'!G31,'【方向別】自動車交通量(11)'!G31)</f>
        <v>0</v>
      </c>
      <c r="H31" s="110">
        <f t="shared" si="10"/>
        <v>96</v>
      </c>
      <c r="I31" s="110">
        <f t="shared" si="11"/>
        <v>7</v>
      </c>
      <c r="J31" s="110">
        <f t="shared" si="12"/>
        <v>103</v>
      </c>
      <c r="K31" s="109">
        <f t="shared" si="3"/>
        <v>6.8</v>
      </c>
      <c r="L31" s="108">
        <f t="shared" si="4"/>
        <v>7.3</v>
      </c>
    </row>
    <row r="32" spans="2:12" ht="14.45" customHeight="1" x14ac:dyDescent="0.15">
      <c r="B32" s="113" t="s">
        <v>92</v>
      </c>
      <c r="C32" s="112"/>
      <c r="D32" s="111">
        <f>SUM('【方向別】自動車交通量(3)'!D32,'【方向別】自動車交通量(7)'!D32,'【方向別】自動車交通量(11)'!D32)</f>
        <v>48</v>
      </c>
      <c r="E32" s="110">
        <f>SUM('【方向別】自動車交通量(3)'!E32,'【方向別】自動車交通量(7)'!E32,'【方向別】自動車交通量(11)'!E32)</f>
        <v>17</v>
      </c>
      <c r="F32" s="110">
        <f>SUM('【方向別】自動車交通量(3)'!F32,'【方向別】自動車交通量(7)'!F32,'【方向別】自動車交通量(11)'!F32)</f>
        <v>3</v>
      </c>
      <c r="G32" s="110">
        <f>SUM('【方向別】自動車交通量(3)'!G32,'【方向別】自動車交通量(7)'!G32,'【方向別】自動車交通量(11)'!G32)</f>
        <v>0</v>
      </c>
      <c r="H32" s="110">
        <f t="shared" si="10"/>
        <v>65</v>
      </c>
      <c r="I32" s="110">
        <f t="shared" si="11"/>
        <v>3</v>
      </c>
      <c r="J32" s="110">
        <f t="shared" si="12"/>
        <v>68</v>
      </c>
      <c r="K32" s="109">
        <f t="shared" si="3"/>
        <v>4.4000000000000004</v>
      </c>
      <c r="L32" s="108">
        <f t="shared" si="4"/>
        <v>4.8</v>
      </c>
    </row>
    <row r="33" spans="2:12" ht="14.45" customHeight="1" x14ac:dyDescent="0.15">
      <c r="B33" s="113" t="s">
        <v>91</v>
      </c>
      <c r="C33" s="112"/>
      <c r="D33" s="111">
        <f>SUM('【方向別】自動車交通量(3)'!D33,'【方向別】自動車交通量(7)'!D33,'【方向別】自動車交通量(11)'!D33)</f>
        <v>51</v>
      </c>
      <c r="E33" s="110">
        <f>SUM('【方向別】自動車交通量(3)'!E33,'【方向別】自動車交通量(7)'!E33,'【方向別】自動車交通量(11)'!E33)</f>
        <v>9</v>
      </c>
      <c r="F33" s="110">
        <f>SUM('【方向別】自動車交通量(3)'!F33,'【方向別】自動車交通量(7)'!F33,'【方向別】自動車交通量(11)'!F33)</f>
        <v>3</v>
      </c>
      <c r="G33" s="110">
        <f>SUM('【方向別】自動車交通量(3)'!G33,'【方向別】自動車交通量(7)'!G33,'【方向別】自動車交通量(11)'!G33)</f>
        <v>0</v>
      </c>
      <c r="H33" s="110">
        <f t="shared" si="10"/>
        <v>60</v>
      </c>
      <c r="I33" s="110">
        <f t="shared" si="11"/>
        <v>3</v>
      </c>
      <c r="J33" s="110">
        <f t="shared" si="12"/>
        <v>63</v>
      </c>
      <c r="K33" s="109">
        <f t="shared" si="3"/>
        <v>4.8</v>
      </c>
      <c r="L33" s="108">
        <f t="shared" si="4"/>
        <v>4.5</v>
      </c>
    </row>
    <row r="34" spans="2:12" ht="14.45" customHeight="1" x14ac:dyDescent="0.15">
      <c r="B34" s="113" t="s">
        <v>90</v>
      </c>
      <c r="C34" s="112"/>
      <c r="D34" s="111">
        <f>SUM('【方向別】自動車交通量(3)'!D34,'【方向別】自動車交通量(7)'!D34,'【方向別】自動車交通量(11)'!D34)</f>
        <v>53</v>
      </c>
      <c r="E34" s="110">
        <f>SUM('【方向別】自動車交通量(3)'!E34,'【方向別】自動車交通量(7)'!E34,'【方向別】自動車交通量(11)'!E34)</f>
        <v>24</v>
      </c>
      <c r="F34" s="110">
        <f>SUM('【方向別】自動車交通量(3)'!F34,'【方向別】自動車交通量(7)'!F34,'【方向別】自動車交通量(11)'!F34)</f>
        <v>6</v>
      </c>
      <c r="G34" s="110">
        <f>SUM('【方向別】自動車交通量(3)'!G34,'【方向別】自動車交通量(7)'!G34,'【方向別】自動車交通量(11)'!G34)</f>
        <v>0</v>
      </c>
      <c r="H34" s="110">
        <f t="shared" si="10"/>
        <v>77</v>
      </c>
      <c r="I34" s="110">
        <f t="shared" si="11"/>
        <v>6</v>
      </c>
      <c r="J34" s="110">
        <f t="shared" si="12"/>
        <v>83</v>
      </c>
      <c r="K34" s="109">
        <f t="shared" si="3"/>
        <v>7.2</v>
      </c>
      <c r="L34" s="108">
        <f t="shared" si="4"/>
        <v>5.9</v>
      </c>
    </row>
    <row r="35" spans="2:12" ht="14.45" customHeight="1" x14ac:dyDescent="0.15">
      <c r="B35" s="113" t="s">
        <v>89</v>
      </c>
      <c r="C35" s="112"/>
      <c r="D35" s="111">
        <f>SUM('【方向別】自動車交通量(3)'!D35,'【方向別】自動車交通量(7)'!D35,'【方向別】自動車交通量(11)'!D35)</f>
        <v>54</v>
      </c>
      <c r="E35" s="110">
        <f>SUM('【方向別】自動車交通量(3)'!E35,'【方向別】自動車交通量(7)'!E35,'【方向別】自動車交通量(11)'!E35)</f>
        <v>18</v>
      </c>
      <c r="F35" s="110">
        <f>SUM('【方向別】自動車交通量(3)'!F35,'【方向別】自動車交通量(7)'!F35,'【方向別】自動車交通量(11)'!F35)</f>
        <v>4</v>
      </c>
      <c r="G35" s="110">
        <f>SUM('【方向別】自動車交通量(3)'!G35,'【方向別】自動車交通量(7)'!G35,'【方向別】自動車交通量(11)'!G35)</f>
        <v>0</v>
      </c>
      <c r="H35" s="110">
        <f t="shared" si="10"/>
        <v>72</v>
      </c>
      <c r="I35" s="110">
        <f t="shared" si="11"/>
        <v>4</v>
      </c>
      <c r="J35" s="110">
        <f t="shared" si="12"/>
        <v>76</v>
      </c>
      <c r="K35" s="109">
        <f t="shared" si="3"/>
        <v>5.3</v>
      </c>
      <c r="L35" s="108">
        <f t="shared" si="4"/>
        <v>5.4</v>
      </c>
    </row>
    <row r="36" spans="2:12" ht="14.45" customHeight="1" x14ac:dyDescent="0.15">
      <c r="B36" s="113" t="s">
        <v>88</v>
      </c>
      <c r="C36" s="112"/>
      <c r="D36" s="111">
        <f>SUM('【方向別】自動車交通量(3)'!D36,'【方向別】自動車交通量(7)'!D36,'【方向別】自動車交通量(11)'!D36)</f>
        <v>43</v>
      </c>
      <c r="E36" s="110">
        <f>SUM('【方向別】自動車交通量(3)'!E36,'【方向別】自動車交通量(7)'!E36,'【方向別】自動車交通量(11)'!E36)</f>
        <v>21</v>
      </c>
      <c r="F36" s="110">
        <f>SUM('【方向別】自動車交通量(3)'!F36,'【方向別】自動車交通量(7)'!F36,'【方向別】自動車交通量(11)'!F36)</f>
        <v>4</v>
      </c>
      <c r="G36" s="110">
        <f>SUM('【方向別】自動車交通量(3)'!G36,'【方向別】自動車交通量(7)'!G36,'【方向別】自動車交通量(11)'!G36)</f>
        <v>0</v>
      </c>
      <c r="H36" s="110">
        <f t="shared" si="10"/>
        <v>64</v>
      </c>
      <c r="I36" s="110">
        <f t="shared" si="11"/>
        <v>4</v>
      </c>
      <c r="J36" s="110">
        <f t="shared" si="12"/>
        <v>68</v>
      </c>
      <c r="K36" s="109">
        <f t="shared" si="3"/>
        <v>5.9</v>
      </c>
      <c r="L36" s="108">
        <f t="shared" si="4"/>
        <v>4.8</v>
      </c>
    </row>
    <row r="37" spans="2:12" ht="14.45" customHeight="1" x14ac:dyDescent="0.15">
      <c r="B37" s="113" t="s">
        <v>87</v>
      </c>
      <c r="C37" s="112"/>
      <c r="D37" s="111">
        <f>SUM('【方向別】自動車交通量(3)'!D37,'【方向別】自動車交通量(7)'!D37,'【方向別】自動車交通量(11)'!D37)</f>
        <v>66</v>
      </c>
      <c r="E37" s="110">
        <f>SUM('【方向別】自動車交通量(3)'!E37,'【方向別】自動車交通量(7)'!E37,'【方向別】自動車交通量(11)'!E37)</f>
        <v>35</v>
      </c>
      <c r="F37" s="110">
        <f>SUM('【方向別】自動車交通量(3)'!F37,'【方向別】自動車交通量(7)'!F37,'【方向別】自動車交通量(11)'!F37)</f>
        <v>9</v>
      </c>
      <c r="G37" s="110">
        <f>SUM('【方向別】自動車交通量(3)'!G37,'【方向別】自動車交通量(7)'!G37,'【方向別】自動車交通量(11)'!G37)</f>
        <v>2</v>
      </c>
      <c r="H37" s="110">
        <f t="shared" si="10"/>
        <v>101</v>
      </c>
      <c r="I37" s="110">
        <f t="shared" si="11"/>
        <v>11</v>
      </c>
      <c r="J37" s="110">
        <f t="shared" si="12"/>
        <v>112</v>
      </c>
      <c r="K37" s="109">
        <f t="shared" si="3"/>
        <v>9.8000000000000007</v>
      </c>
      <c r="L37" s="108">
        <f t="shared" si="4"/>
        <v>7.9</v>
      </c>
    </row>
    <row r="38" spans="2:12" ht="14.45" customHeight="1" x14ac:dyDescent="0.15">
      <c r="B38" s="107" t="s">
        <v>86</v>
      </c>
      <c r="C38" s="106"/>
      <c r="D38" s="105">
        <f>SUM('【方向別】自動車交通量(3)'!D38,'【方向別】自動車交通量(7)'!D38,'【方向別】自動車交通量(11)'!D38)</f>
        <v>12</v>
      </c>
      <c r="E38" s="104">
        <f>SUM('【方向別】自動車交通量(3)'!E38,'【方向別】自動車交通量(7)'!E38,'【方向別】自動車交通量(11)'!E38)</f>
        <v>5</v>
      </c>
      <c r="F38" s="104">
        <f>SUM('【方向別】自動車交通量(3)'!F38,'【方向別】自動車交通量(7)'!F38,'【方向別】自動車交通量(11)'!F38)</f>
        <v>1</v>
      </c>
      <c r="G38" s="104">
        <f>SUM('【方向別】自動車交通量(3)'!G38,'【方向別】自動車交通量(7)'!G38,'【方向別】自動車交通量(11)'!G38)</f>
        <v>0</v>
      </c>
      <c r="H38" s="104">
        <f t="shared" si="10"/>
        <v>17</v>
      </c>
      <c r="I38" s="104">
        <f t="shared" si="11"/>
        <v>1</v>
      </c>
      <c r="J38" s="104">
        <f t="shared" si="12"/>
        <v>18</v>
      </c>
      <c r="K38" s="103">
        <f t="shared" si="3"/>
        <v>5.6</v>
      </c>
      <c r="L38" s="102">
        <f t="shared" si="4"/>
        <v>1.3</v>
      </c>
    </row>
    <row r="39" spans="2:12" ht="14.45" customHeight="1" x14ac:dyDescent="0.15">
      <c r="B39" s="101" t="s">
        <v>85</v>
      </c>
      <c r="C39" s="100"/>
      <c r="D39" s="99">
        <f>SUM('【方向別】自動車交通量(3)'!D39,'【方向別】自動車交通量(7)'!D39,'【方向別】自動車交通量(11)'!D39)</f>
        <v>16</v>
      </c>
      <c r="E39" s="98">
        <f>SUM('【方向別】自動車交通量(3)'!E39,'【方向別】自動車交通量(7)'!E39,'【方向別】自動車交通量(11)'!E39)</f>
        <v>4</v>
      </c>
      <c r="F39" s="98">
        <f>SUM('【方向別】自動車交通量(3)'!F39,'【方向別】自動車交通量(7)'!F39,'【方向別】自動車交通量(11)'!F39)</f>
        <v>0</v>
      </c>
      <c r="G39" s="98">
        <f>SUM('【方向別】自動車交通量(3)'!G39,'【方向別】自動車交通量(7)'!G39,'【方向別】自動車交通量(11)'!G39)</f>
        <v>0</v>
      </c>
      <c r="H39" s="98">
        <f t="shared" si="10"/>
        <v>20</v>
      </c>
      <c r="I39" s="98">
        <f t="shared" si="11"/>
        <v>0</v>
      </c>
      <c r="J39" s="98">
        <f t="shared" si="12"/>
        <v>20</v>
      </c>
      <c r="K39" s="97">
        <f t="shared" si="3"/>
        <v>0</v>
      </c>
      <c r="L39" s="96">
        <f t="shared" si="4"/>
        <v>1.4</v>
      </c>
    </row>
    <row r="40" spans="2:12" ht="14.45" customHeight="1" x14ac:dyDescent="0.15">
      <c r="B40" s="101" t="s">
        <v>84</v>
      </c>
      <c r="C40" s="100"/>
      <c r="D40" s="99">
        <f>SUM('【方向別】自動車交通量(3)'!D40,'【方向別】自動車交通量(7)'!D40,'【方向別】自動車交通量(11)'!D40)</f>
        <v>12</v>
      </c>
      <c r="E40" s="98">
        <f>SUM('【方向別】自動車交通量(3)'!E40,'【方向別】自動車交通量(7)'!E40,'【方向別】自動車交通量(11)'!E40)</f>
        <v>5</v>
      </c>
      <c r="F40" s="98">
        <f>SUM('【方向別】自動車交通量(3)'!F40,'【方向別】自動車交通量(7)'!F40,'【方向別】自動車交通量(11)'!F40)</f>
        <v>1</v>
      </c>
      <c r="G40" s="98">
        <f>SUM('【方向別】自動車交通量(3)'!G40,'【方向別】自動車交通量(7)'!G40,'【方向別】自動車交通量(11)'!G40)</f>
        <v>0</v>
      </c>
      <c r="H40" s="98">
        <f t="shared" si="10"/>
        <v>17</v>
      </c>
      <c r="I40" s="98">
        <f t="shared" si="11"/>
        <v>1</v>
      </c>
      <c r="J40" s="98">
        <f t="shared" si="12"/>
        <v>18</v>
      </c>
      <c r="K40" s="97">
        <f t="shared" si="3"/>
        <v>5.6</v>
      </c>
      <c r="L40" s="96">
        <f t="shared" si="4"/>
        <v>1.3</v>
      </c>
    </row>
    <row r="41" spans="2:12" ht="14.45" customHeight="1" x14ac:dyDescent="0.15">
      <c r="B41" s="101" t="s">
        <v>83</v>
      </c>
      <c r="C41" s="100"/>
      <c r="D41" s="99">
        <f>SUM('【方向別】自動車交通量(3)'!D41,'【方向別】自動車交通量(7)'!D41,'【方向別】自動車交通量(11)'!D41)</f>
        <v>18</v>
      </c>
      <c r="E41" s="98">
        <f>SUM('【方向別】自動車交通量(3)'!E41,'【方向別】自動車交通量(7)'!E41,'【方向別】自動車交通量(11)'!E41)</f>
        <v>6</v>
      </c>
      <c r="F41" s="98">
        <f>SUM('【方向別】自動車交通量(3)'!F41,'【方向別】自動車交通量(7)'!F41,'【方向別】自動車交通量(11)'!F41)</f>
        <v>0</v>
      </c>
      <c r="G41" s="98">
        <f>SUM('【方向別】自動車交通量(3)'!G41,'【方向別】自動車交通量(7)'!G41,'【方向別】自動車交通量(11)'!G41)</f>
        <v>0</v>
      </c>
      <c r="H41" s="98">
        <f t="shared" si="10"/>
        <v>24</v>
      </c>
      <c r="I41" s="98">
        <f t="shared" si="11"/>
        <v>0</v>
      </c>
      <c r="J41" s="98">
        <f t="shared" si="12"/>
        <v>24</v>
      </c>
      <c r="K41" s="97">
        <f t="shared" si="3"/>
        <v>0</v>
      </c>
      <c r="L41" s="96">
        <f t="shared" si="4"/>
        <v>1.7</v>
      </c>
    </row>
    <row r="42" spans="2:12" ht="14.45" customHeight="1" x14ac:dyDescent="0.15">
      <c r="B42" s="101" t="s">
        <v>82</v>
      </c>
      <c r="C42" s="100"/>
      <c r="D42" s="99">
        <f>SUM('【方向別】自動車交通量(3)'!D42,'【方向別】自動車交通量(7)'!D42,'【方向別】自動車交通量(11)'!D42)</f>
        <v>18</v>
      </c>
      <c r="E42" s="98">
        <f>SUM('【方向別】自動車交通量(3)'!E42,'【方向別】自動車交通量(7)'!E42,'【方向別】自動車交通量(11)'!E42)</f>
        <v>4</v>
      </c>
      <c r="F42" s="98">
        <f>SUM('【方向別】自動車交通量(3)'!F42,'【方向別】自動車交通量(7)'!F42,'【方向別】自動車交通量(11)'!F42)</f>
        <v>1</v>
      </c>
      <c r="G42" s="98">
        <f>SUM('【方向別】自動車交通量(3)'!G42,'【方向別】自動車交通量(7)'!G42,'【方向別】自動車交通量(11)'!G42)</f>
        <v>0</v>
      </c>
      <c r="H42" s="98">
        <f t="shared" si="10"/>
        <v>22</v>
      </c>
      <c r="I42" s="98">
        <f t="shared" si="11"/>
        <v>1</v>
      </c>
      <c r="J42" s="98">
        <f t="shared" si="12"/>
        <v>23</v>
      </c>
      <c r="K42" s="97">
        <f t="shared" si="3"/>
        <v>4.3</v>
      </c>
      <c r="L42" s="96">
        <f t="shared" si="4"/>
        <v>1.6</v>
      </c>
    </row>
    <row r="43" spans="2:12" ht="14.45" customHeight="1" x14ac:dyDescent="0.15">
      <c r="B43" s="95" t="s">
        <v>81</v>
      </c>
      <c r="C43" s="94"/>
      <c r="D43" s="93">
        <f>SUM('【方向別】自動車交通量(3)'!D43,'【方向別】自動車交通量(7)'!D43,'【方向別】自動車交通量(11)'!D43)</f>
        <v>25</v>
      </c>
      <c r="E43" s="92">
        <f>SUM('【方向別】自動車交通量(3)'!E43,'【方向別】自動車交通量(7)'!E43,'【方向別】自動車交通量(11)'!E43)</f>
        <v>2</v>
      </c>
      <c r="F43" s="92">
        <f>SUM('【方向別】自動車交通量(3)'!F43,'【方向別】自動車交通量(7)'!F43,'【方向別】自動車交通量(11)'!F43)</f>
        <v>0</v>
      </c>
      <c r="G43" s="92">
        <f>SUM('【方向別】自動車交通量(3)'!G43,'【方向別】自動車交通量(7)'!G43,'【方向別】自動車交通量(11)'!G43)</f>
        <v>0</v>
      </c>
      <c r="H43" s="92">
        <f t="shared" si="10"/>
        <v>27</v>
      </c>
      <c r="I43" s="92">
        <f t="shared" si="11"/>
        <v>0</v>
      </c>
      <c r="J43" s="92">
        <f t="shared" si="12"/>
        <v>27</v>
      </c>
      <c r="K43" s="91">
        <f t="shared" si="3"/>
        <v>0</v>
      </c>
      <c r="L43" s="90">
        <f t="shared" si="4"/>
        <v>1.9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101</v>
      </c>
      <c r="E44" s="86">
        <f t="shared" si="13"/>
        <v>26</v>
      </c>
      <c r="F44" s="86">
        <f t="shared" si="13"/>
        <v>3</v>
      </c>
      <c r="G44" s="86">
        <f t="shared" si="13"/>
        <v>0</v>
      </c>
      <c r="H44" s="86">
        <f t="shared" si="13"/>
        <v>127</v>
      </c>
      <c r="I44" s="86">
        <f t="shared" si="13"/>
        <v>3</v>
      </c>
      <c r="J44" s="86">
        <f t="shared" si="13"/>
        <v>130</v>
      </c>
      <c r="K44" s="85">
        <f t="shared" si="3"/>
        <v>2.2999999999999998</v>
      </c>
      <c r="L44" s="84">
        <f t="shared" si="4"/>
        <v>9.1999999999999993</v>
      </c>
    </row>
    <row r="45" spans="2:12" ht="14.45" customHeight="1" thickTop="1" x14ac:dyDescent="0.15">
      <c r="B45" s="107" t="s">
        <v>79</v>
      </c>
      <c r="C45" s="106"/>
      <c r="D45" s="105">
        <f>SUM('【方向別】自動車交通量(3)'!D45,'【方向別】自動車交通量(7)'!D45,'【方向別】自動車交通量(11)'!D45)</f>
        <v>28</v>
      </c>
      <c r="E45" s="104">
        <f>SUM('【方向別】自動車交通量(3)'!E45,'【方向別】自動車交通量(7)'!E45,'【方向別】自動車交通量(11)'!E45)</f>
        <v>7</v>
      </c>
      <c r="F45" s="104">
        <f>SUM('【方向別】自動車交通量(3)'!F45,'【方向別】自動車交通量(7)'!F45,'【方向別】自動車交通量(11)'!F45)</f>
        <v>0</v>
      </c>
      <c r="G45" s="104">
        <f>SUM('【方向別】自動車交通量(3)'!G45,'【方向別】自動車交通量(7)'!G45,'【方向別】自動車交通量(11)'!G45)</f>
        <v>0</v>
      </c>
      <c r="H45" s="104">
        <f t="shared" ref="H45:H50" si="14">SUM(D45:E45)</f>
        <v>35</v>
      </c>
      <c r="I45" s="104">
        <f t="shared" ref="I45:I50" si="15">SUM(F45:G45)</f>
        <v>0</v>
      </c>
      <c r="J45" s="104">
        <f t="shared" ref="J45:J50" si="16">SUM(H45:I45)</f>
        <v>35</v>
      </c>
      <c r="K45" s="103">
        <f t="shared" si="3"/>
        <v>0</v>
      </c>
      <c r="L45" s="102">
        <f t="shared" si="4"/>
        <v>2.5</v>
      </c>
    </row>
    <row r="46" spans="2:12" ht="14.45" customHeight="1" x14ac:dyDescent="0.15">
      <c r="B46" s="101" t="s">
        <v>78</v>
      </c>
      <c r="C46" s="100"/>
      <c r="D46" s="99">
        <f>SUM('【方向別】自動車交通量(3)'!D46,'【方向別】自動車交通量(7)'!D46,'【方向別】自動車交通量(11)'!D46)</f>
        <v>13</v>
      </c>
      <c r="E46" s="98">
        <f>SUM('【方向別】自動車交通量(3)'!E46,'【方向別】自動車交通量(7)'!E46,'【方向別】自動車交通量(11)'!E46)</f>
        <v>3</v>
      </c>
      <c r="F46" s="98">
        <f>SUM('【方向別】自動車交通量(3)'!F46,'【方向別】自動車交通量(7)'!F46,'【方向別】自動車交通量(11)'!F46)</f>
        <v>0</v>
      </c>
      <c r="G46" s="98">
        <f>SUM('【方向別】自動車交通量(3)'!G46,'【方向別】自動車交通量(7)'!G46,'【方向別】自動車交通量(11)'!G46)</f>
        <v>0</v>
      </c>
      <c r="H46" s="98">
        <f t="shared" si="14"/>
        <v>16</v>
      </c>
      <c r="I46" s="98">
        <f t="shared" si="15"/>
        <v>0</v>
      </c>
      <c r="J46" s="98">
        <f t="shared" si="16"/>
        <v>16</v>
      </c>
      <c r="K46" s="97">
        <f t="shared" si="3"/>
        <v>0</v>
      </c>
      <c r="L46" s="96">
        <f t="shared" si="4"/>
        <v>1.1000000000000001</v>
      </c>
    </row>
    <row r="47" spans="2:12" ht="14.45" customHeight="1" x14ac:dyDescent="0.15">
      <c r="B47" s="101" t="s">
        <v>77</v>
      </c>
      <c r="C47" s="100"/>
      <c r="D47" s="99">
        <f>SUM('【方向別】自動車交通量(3)'!D47,'【方向別】自動車交通量(7)'!D47,'【方向別】自動車交通量(11)'!D47)</f>
        <v>20</v>
      </c>
      <c r="E47" s="98">
        <f>SUM('【方向別】自動車交通量(3)'!E47,'【方向別】自動車交通量(7)'!E47,'【方向別】自動車交通量(11)'!E47)</f>
        <v>2</v>
      </c>
      <c r="F47" s="98">
        <f>SUM('【方向別】自動車交通量(3)'!F47,'【方向別】自動車交通量(7)'!F47,'【方向別】自動車交通量(11)'!F47)</f>
        <v>0</v>
      </c>
      <c r="G47" s="98">
        <f>SUM('【方向別】自動車交通量(3)'!G47,'【方向別】自動車交通量(7)'!G47,'【方向別】自動車交通量(11)'!G47)</f>
        <v>0</v>
      </c>
      <c r="H47" s="98">
        <f t="shared" si="14"/>
        <v>22</v>
      </c>
      <c r="I47" s="98">
        <f t="shared" si="15"/>
        <v>0</v>
      </c>
      <c r="J47" s="98">
        <f t="shared" si="16"/>
        <v>22</v>
      </c>
      <c r="K47" s="97">
        <f t="shared" si="3"/>
        <v>0</v>
      </c>
      <c r="L47" s="96">
        <f t="shared" si="4"/>
        <v>1.6</v>
      </c>
    </row>
    <row r="48" spans="2:12" ht="14.45" customHeight="1" x14ac:dyDescent="0.15">
      <c r="B48" s="101" t="s">
        <v>76</v>
      </c>
      <c r="C48" s="100"/>
      <c r="D48" s="99">
        <f>SUM('【方向別】自動車交通量(3)'!D48,'【方向別】自動車交通量(7)'!D48,'【方向別】自動車交通量(11)'!D48)</f>
        <v>36</v>
      </c>
      <c r="E48" s="98">
        <f>SUM('【方向別】自動車交通量(3)'!E48,'【方向別】自動車交通量(7)'!E48,'【方向別】自動車交通量(11)'!E48)</f>
        <v>5</v>
      </c>
      <c r="F48" s="98">
        <f>SUM('【方向別】自動車交通量(3)'!F48,'【方向別】自動車交通量(7)'!F48,'【方向別】自動車交通量(11)'!F48)</f>
        <v>1</v>
      </c>
      <c r="G48" s="98">
        <f>SUM('【方向別】自動車交通量(3)'!G48,'【方向別】自動車交通量(7)'!G48,'【方向別】自動車交通量(11)'!G48)</f>
        <v>0</v>
      </c>
      <c r="H48" s="98">
        <f t="shared" si="14"/>
        <v>41</v>
      </c>
      <c r="I48" s="98">
        <f t="shared" si="15"/>
        <v>1</v>
      </c>
      <c r="J48" s="98">
        <f t="shared" si="16"/>
        <v>42</v>
      </c>
      <c r="K48" s="97">
        <f t="shared" si="3"/>
        <v>2.4</v>
      </c>
      <c r="L48" s="96">
        <f t="shared" si="4"/>
        <v>3</v>
      </c>
    </row>
    <row r="49" spans="2:13" ht="14.45" customHeight="1" x14ac:dyDescent="0.15">
      <c r="B49" s="101" t="s">
        <v>75</v>
      </c>
      <c r="C49" s="100"/>
      <c r="D49" s="99">
        <f>SUM('【方向別】自動車交通量(3)'!D49,'【方向別】自動車交通量(7)'!D49,'【方向別】自動車交通量(11)'!D49)</f>
        <v>9</v>
      </c>
      <c r="E49" s="98">
        <f>SUM('【方向別】自動車交通量(3)'!E49,'【方向別】自動車交通量(7)'!E49,'【方向別】自動車交通量(11)'!E49)</f>
        <v>3</v>
      </c>
      <c r="F49" s="98">
        <f>SUM('【方向別】自動車交通量(3)'!F49,'【方向別】自動車交通量(7)'!F49,'【方向別】自動車交通量(11)'!F49)</f>
        <v>0</v>
      </c>
      <c r="G49" s="98">
        <f>SUM('【方向別】自動車交通量(3)'!G49,'【方向別】自動車交通量(7)'!G49,'【方向別】自動車交通量(11)'!G49)</f>
        <v>0</v>
      </c>
      <c r="H49" s="98">
        <f t="shared" si="14"/>
        <v>12</v>
      </c>
      <c r="I49" s="98">
        <f t="shared" si="15"/>
        <v>0</v>
      </c>
      <c r="J49" s="98">
        <f t="shared" si="16"/>
        <v>12</v>
      </c>
      <c r="K49" s="97">
        <f t="shared" si="3"/>
        <v>0</v>
      </c>
      <c r="L49" s="96">
        <f t="shared" si="4"/>
        <v>0.8</v>
      </c>
    </row>
    <row r="50" spans="2:13" ht="14.45" customHeight="1" x14ac:dyDescent="0.15">
      <c r="B50" s="95" t="s">
        <v>74</v>
      </c>
      <c r="C50" s="94"/>
      <c r="D50" s="93">
        <f>SUM('【方向別】自動車交通量(3)'!D50,'【方向別】自動車交通量(7)'!D50,'【方向別】自動車交通量(11)'!D50)</f>
        <v>22</v>
      </c>
      <c r="E50" s="92">
        <f>SUM('【方向別】自動車交通量(3)'!E50,'【方向別】自動車交通量(7)'!E50,'【方向別】自動車交通量(11)'!E50)</f>
        <v>7</v>
      </c>
      <c r="F50" s="92">
        <f>SUM('【方向別】自動車交通量(3)'!F50,'【方向別】自動車交通量(7)'!F50,'【方向別】自動車交通量(11)'!F50)</f>
        <v>1</v>
      </c>
      <c r="G50" s="92">
        <f>SUM('【方向別】自動車交通量(3)'!G50,'【方向別】自動車交通量(7)'!G50,'【方向別】自動車交通量(11)'!G50)</f>
        <v>0</v>
      </c>
      <c r="H50" s="92">
        <f t="shared" si="14"/>
        <v>29</v>
      </c>
      <c r="I50" s="92">
        <f t="shared" si="15"/>
        <v>1</v>
      </c>
      <c r="J50" s="92">
        <f t="shared" si="16"/>
        <v>30</v>
      </c>
      <c r="K50" s="91">
        <f t="shared" si="3"/>
        <v>3.3</v>
      </c>
      <c r="L50" s="90">
        <f t="shared" si="4"/>
        <v>2.1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128</v>
      </c>
      <c r="E51" s="86">
        <f t="shared" si="17"/>
        <v>27</v>
      </c>
      <c r="F51" s="86">
        <f t="shared" si="17"/>
        <v>2</v>
      </c>
      <c r="G51" s="86">
        <f t="shared" si="17"/>
        <v>0</v>
      </c>
      <c r="H51" s="86">
        <f t="shared" si="17"/>
        <v>155</v>
      </c>
      <c r="I51" s="86">
        <f t="shared" si="17"/>
        <v>2</v>
      </c>
      <c r="J51" s="86">
        <f t="shared" si="17"/>
        <v>157</v>
      </c>
      <c r="K51" s="85">
        <f t="shared" si="3"/>
        <v>1.3</v>
      </c>
      <c r="L51" s="84">
        <f t="shared" si="4"/>
        <v>11.1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1060</v>
      </c>
      <c r="E52" s="80">
        <f t="shared" si="18"/>
        <v>303</v>
      </c>
      <c r="F52" s="80">
        <f t="shared" si="18"/>
        <v>49</v>
      </c>
      <c r="G52" s="80">
        <f t="shared" si="18"/>
        <v>2</v>
      </c>
      <c r="H52" s="80">
        <f t="shared" si="18"/>
        <v>1363</v>
      </c>
      <c r="I52" s="80">
        <f t="shared" si="18"/>
        <v>51</v>
      </c>
      <c r="J52" s="80">
        <f t="shared" si="18"/>
        <v>1414</v>
      </c>
      <c r="K52" s="79">
        <f t="shared" si="3"/>
        <v>3.6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2" sqref="M22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177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f>SUM('【断面別】自動車交通量(B断面流入)'!D16,'【断面別】自動車交通量(B断面流出)'!D16)</f>
        <v>55</v>
      </c>
      <c r="E16" s="104">
        <f>SUM('【断面別】自動車交通量(B断面流入)'!E16,'【断面別】自動車交通量(B断面流出)'!E16)</f>
        <v>12</v>
      </c>
      <c r="F16" s="104">
        <f>SUM('【断面別】自動車交通量(B断面流入)'!F16,'【断面別】自動車交通量(B断面流出)'!F16)</f>
        <v>0</v>
      </c>
      <c r="G16" s="104">
        <f>SUM('【断面別】自動車交通量(B断面流入)'!G16,'【断面別】自動車交通量(B断面流出)'!G16)</f>
        <v>0</v>
      </c>
      <c r="H16" s="104">
        <f t="shared" ref="H16:H21" si="0">SUM(D16:E16)</f>
        <v>67</v>
      </c>
      <c r="I16" s="104">
        <f t="shared" ref="I16:I21" si="1">SUM(F16:G16)</f>
        <v>0</v>
      </c>
      <c r="J16" s="104">
        <f t="shared" ref="J16:J21" si="2">SUM(H16:I16)</f>
        <v>67</v>
      </c>
      <c r="K16" s="103">
        <f t="shared" ref="K16:K52" si="3">IF(J16=0,0,ROUND(I16/J16*100,1))</f>
        <v>0</v>
      </c>
      <c r="L16" s="102">
        <f t="shared" ref="L16:L52" si="4">IF(J16=0,0,ROUND(J16/$J$52*100,1))</f>
        <v>2.2999999999999998</v>
      </c>
    </row>
    <row r="17" spans="2:12" ht="14.45" customHeight="1" x14ac:dyDescent="0.15">
      <c r="B17" s="101" t="s">
        <v>170</v>
      </c>
      <c r="C17" s="100"/>
      <c r="D17" s="99">
        <f>SUM('【断面別】自動車交通量(B断面流入)'!D17,'【断面別】自動車交通量(B断面流出)'!D17)</f>
        <v>60</v>
      </c>
      <c r="E17" s="98">
        <f>SUM('【断面別】自動車交通量(B断面流入)'!E17,'【断面別】自動車交通量(B断面流出)'!E17)</f>
        <v>16</v>
      </c>
      <c r="F17" s="98">
        <f>SUM('【断面別】自動車交通量(B断面流入)'!F17,'【断面別】自動車交通量(B断面流出)'!F17)</f>
        <v>0</v>
      </c>
      <c r="G17" s="98">
        <f>SUM('【断面別】自動車交通量(B断面流入)'!G17,'【断面別】自動車交通量(B断面流出)'!G17)</f>
        <v>0</v>
      </c>
      <c r="H17" s="98">
        <f t="shared" si="0"/>
        <v>76</v>
      </c>
      <c r="I17" s="98">
        <f t="shared" si="1"/>
        <v>0</v>
      </c>
      <c r="J17" s="98">
        <f t="shared" si="2"/>
        <v>76</v>
      </c>
      <c r="K17" s="97">
        <f t="shared" si="3"/>
        <v>0</v>
      </c>
      <c r="L17" s="96">
        <f t="shared" si="4"/>
        <v>2.6</v>
      </c>
    </row>
    <row r="18" spans="2:12" ht="14.45" customHeight="1" x14ac:dyDescent="0.15">
      <c r="B18" s="101" t="s">
        <v>169</v>
      </c>
      <c r="C18" s="100"/>
      <c r="D18" s="99">
        <f>SUM('【断面別】自動車交通量(B断面流入)'!D18,'【断面別】自動車交通量(B断面流出)'!D18)</f>
        <v>71</v>
      </c>
      <c r="E18" s="98">
        <f>SUM('【断面別】自動車交通量(B断面流入)'!E18,'【断面別】自動車交通量(B断面流出)'!E18)</f>
        <v>17</v>
      </c>
      <c r="F18" s="98">
        <f>SUM('【断面別】自動車交通量(B断面流入)'!F18,'【断面別】自動車交通量(B断面流出)'!F18)</f>
        <v>4</v>
      </c>
      <c r="G18" s="98">
        <f>SUM('【断面別】自動車交通量(B断面流入)'!G18,'【断面別】自動車交通量(B断面流出)'!G18)</f>
        <v>0</v>
      </c>
      <c r="H18" s="98">
        <f t="shared" si="0"/>
        <v>88</v>
      </c>
      <c r="I18" s="98">
        <f t="shared" si="1"/>
        <v>4</v>
      </c>
      <c r="J18" s="98">
        <f t="shared" si="2"/>
        <v>92</v>
      </c>
      <c r="K18" s="97">
        <f t="shared" si="3"/>
        <v>4.3</v>
      </c>
      <c r="L18" s="96">
        <f t="shared" si="4"/>
        <v>3.2</v>
      </c>
    </row>
    <row r="19" spans="2:12" ht="14.45" customHeight="1" x14ac:dyDescent="0.15">
      <c r="B19" s="101" t="s">
        <v>168</v>
      </c>
      <c r="C19" s="100"/>
      <c r="D19" s="99">
        <f>SUM('【断面別】自動車交通量(B断面流入)'!D19,'【断面別】自動車交通量(B断面流出)'!D19)</f>
        <v>67</v>
      </c>
      <c r="E19" s="98">
        <f>SUM('【断面別】自動車交通量(B断面流入)'!E19,'【断面別】自動車交通量(B断面流出)'!E19)</f>
        <v>19</v>
      </c>
      <c r="F19" s="98">
        <f>SUM('【断面別】自動車交通量(B断面流入)'!F19,'【断面別】自動車交通量(B断面流出)'!F19)</f>
        <v>1</v>
      </c>
      <c r="G19" s="98">
        <f>SUM('【断面別】自動車交通量(B断面流入)'!G19,'【断面別】自動車交通量(B断面流出)'!G19)</f>
        <v>0</v>
      </c>
      <c r="H19" s="98">
        <f t="shared" si="0"/>
        <v>86</v>
      </c>
      <c r="I19" s="98">
        <f t="shared" si="1"/>
        <v>1</v>
      </c>
      <c r="J19" s="98">
        <f t="shared" si="2"/>
        <v>87</v>
      </c>
      <c r="K19" s="97">
        <f t="shared" si="3"/>
        <v>1.1000000000000001</v>
      </c>
      <c r="L19" s="96">
        <f t="shared" si="4"/>
        <v>3</v>
      </c>
    </row>
    <row r="20" spans="2:12" ht="14.45" customHeight="1" x14ac:dyDescent="0.15">
      <c r="B20" s="101" t="s">
        <v>167</v>
      </c>
      <c r="C20" s="100"/>
      <c r="D20" s="99">
        <f>SUM('【断面別】自動車交通量(B断面流入)'!D20,'【断面別】自動車交通量(B断面流出)'!D20)</f>
        <v>81</v>
      </c>
      <c r="E20" s="98">
        <f>SUM('【断面別】自動車交通量(B断面流入)'!E20,'【断面別】自動車交通量(B断面流出)'!E20)</f>
        <v>16</v>
      </c>
      <c r="F20" s="98">
        <f>SUM('【断面別】自動車交通量(B断面流入)'!F20,'【断面別】自動車交通量(B断面流出)'!F20)</f>
        <v>3</v>
      </c>
      <c r="G20" s="98">
        <f>SUM('【断面別】自動車交通量(B断面流入)'!G20,'【断面別】自動車交通量(B断面流出)'!G20)</f>
        <v>0</v>
      </c>
      <c r="H20" s="98">
        <f t="shared" si="0"/>
        <v>97</v>
      </c>
      <c r="I20" s="98">
        <f t="shared" si="1"/>
        <v>3</v>
      </c>
      <c r="J20" s="98">
        <f t="shared" si="2"/>
        <v>100</v>
      </c>
      <c r="K20" s="97">
        <f t="shared" si="3"/>
        <v>3</v>
      </c>
      <c r="L20" s="96">
        <f t="shared" si="4"/>
        <v>3.5</v>
      </c>
    </row>
    <row r="21" spans="2:12" ht="14.45" customHeight="1" x14ac:dyDescent="0.15">
      <c r="B21" s="95" t="s">
        <v>166</v>
      </c>
      <c r="C21" s="94"/>
      <c r="D21" s="93">
        <f>SUM('【断面別】自動車交通量(B断面流入)'!D21,'【断面別】自動車交通量(B断面流出)'!D21)</f>
        <v>69</v>
      </c>
      <c r="E21" s="92">
        <f>SUM('【断面別】自動車交通量(B断面流入)'!E21,'【断面別】自動車交通量(B断面流出)'!E21)</f>
        <v>16</v>
      </c>
      <c r="F21" s="92">
        <f>SUM('【断面別】自動車交通量(B断面流入)'!F21,'【断面別】自動車交通量(B断面流出)'!F21)</f>
        <v>4</v>
      </c>
      <c r="G21" s="92">
        <f>SUM('【断面別】自動車交通量(B断面流入)'!G21,'【断面別】自動車交通量(B断面流出)'!G21)</f>
        <v>0</v>
      </c>
      <c r="H21" s="92">
        <f t="shared" si="0"/>
        <v>85</v>
      </c>
      <c r="I21" s="92">
        <f t="shared" si="1"/>
        <v>4</v>
      </c>
      <c r="J21" s="92">
        <f t="shared" si="2"/>
        <v>89</v>
      </c>
      <c r="K21" s="91">
        <f t="shared" si="3"/>
        <v>4.5</v>
      </c>
      <c r="L21" s="90">
        <f t="shared" si="4"/>
        <v>3.1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403</v>
      </c>
      <c r="E22" s="86">
        <f t="shared" si="5"/>
        <v>96</v>
      </c>
      <c r="F22" s="86">
        <f t="shared" si="5"/>
        <v>12</v>
      </c>
      <c r="G22" s="86">
        <f t="shared" si="5"/>
        <v>0</v>
      </c>
      <c r="H22" s="86">
        <f t="shared" si="5"/>
        <v>499</v>
      </c>
      <c r="I22" s="86">
        <f t="shared" si="5"/>
        <v>12</v>
      </c>
      <c r="J22" s="86">
        <f t="shared" si="5"/>
        <v>511</v>
      </c>
      <c r="K22" s="85">
        <f t="shared" si="3"/>
        <v>2.2999999999999998</v>
      </c>
      <c r="L22" s="84">
        <f t="shared" si="4"/>
        <v>17.7</v>
      </c>
    </row>
    <row r="23" spans="2:12" ht="14.45" customHeight="1" thickTop="1" x14ac:dyDescent="0.15">
      <c r="B23" s="107" t="s">
        <v>101</v>
      </c>
      <c r="C23" s="106"/>
      <c r="D23" s="105">
        <f>SUM('【断面別】自動車交通量(B断面流入)'!D23,'【断面別】自動車交通量(B断面流出)'!D23)</f>
        <v>63</v>
      </c>
      <c r="E23" s="104">
        <f>SUM('【断面別】自動車交通量(B断面流入)'!E23,'【断面別】自動車交通量(B断面流出)'!E23)</f>
        <v>11</v>
      </c>
      <c r="F23" s="104">
        <f>SUM('【断面別】自動車交通量(B断面流入)'!F23,'【断面別】自動車交通量(B断面流出)'!F23)</f>
        <v>1</v>
      </c>
      <c r="G23" s="104">
        <f>SUM('【断面別】自動車交通量(B断面流入)'!G23,'【断面別】自動車交通量(B断面流出)'!G23)</f>
        <v>0</v>
      </c>
      <c r="H23" s="104">
        <f t="shared" ref="H23:H28" si="6">SUM(D23:E23)</f>
        <v>74</v>
      </c>
      <c r="I23" s="104">
        <f t="shared" ref="I23:I28" si="7">SUM(F23:G23)</f>
        <v>1</v>
      </c>
      <c r="J23" s="104">
        <f t="shared" ref="J23:J28" si="8">SUM(H23:I23)</f>
        <v>75</v>
      </c>
      <c r="K23" s="103">
        <f t="shared" si="3"/>
        <v>1.3</v>
      </c>
      <c r="L23" s="102">
        <f t="shared" si="4"/>
        <v>2.6</v>
      </c>
    </row>
    <row r="24" spans="2:12" ht="14.45" customHeight="1" x14ac:dyDescent="0.15">
      <c r="B24" s="101" t="s">
        <v>100</v>
      </c>
      <c r="C24" s="100"/>
      <c r="D24" s="99">
        <f>SUM('【断面別】自動車交通量(B断面流入)'!D24,'【断面別】自動車交通量(B断面流出)'!D24)</f>
        <v>71</v>
      </c>
      <c r="E24" s="98">
        <f>SUM('【断面別】自動車交通量(B断面流入)'!E24,'【断面別】自動車交通量(B断面流出)'!E24)</f>
        <v>13</v>
      </c>
      <c r="F24" s="98">
        <f>SUM('【断面別】自動車交通量(B断面流入)'!F24,'【断面別】自動車交通量(B断面流出)'!F24)</f>
        <v>3</v>
      </c>
      <c r="G24" s="98">
        <f>SUM('【断面別】自動車交通量(B断面流入)'!G24,'【断面別】自動車交通量(B断面流出)'!G24)</f>
        <v>1</v>
      </c>
      <c r="H24" s="98">
        <f t="shared" si="6"/>
        <v>84</v>
      </c>
      <c r="I24" s="98">
        <f t="shared" si="7"/>
        <v>4</v>
      </c>
      <c r="J24" s="98">
        <f t="shared" si="8"/>
        <v>88</v>
      </c>
      <c r="K24" s="97">
        <f t="shared" si="3"/>
        <v>4.5</v>
      </c>
      <c r="L24" s="96">
        <f t="shared" si="4"/>
        <v>3</v>
      </c>
    </row>
    <row r="25" spans="2:12" ht="14.45" customHeight="1" x14ac:dyDescent="0.15">
      <c r="B25" s="101" t="s">
        <v>99</v>
      </c>
      <c r="C25" s="100"/>
      <c r="D25" s="99">
        <f>SUM('【断面別】自動車交通量(B断面流入)'!D25,'【断面別】自動車交通量(B断面流出)'!D25)</f>
        <v>47</v>
      </c>
      <c r="E25" s="98">
        <f>SUM('【断面別】自動車交通量(B断面流入)'!E25,'【断面別】自動車交通量(B断面流出)'!E25)</f>
        <v>7</v>
      </c>
      <c r="F25" s="98">
        <f>SUM('【断面別】自動車交通量(B断面流入)'!F25,'【断面別】自動車交通量(B断面流出)'!F25)</f>
        <v>0</v>
      </c>
      <c r="G25" s="98">
        <f>SUM('【断面別】自動車交通量(B断面流入)'!G25,'【断面別】自動車交通量(B断面流出)'!G25)</f>
        <v>0</v>
      </c>
      <c r="H25" s="98">
        <f t="shared" si="6"/>
        <v>54</v>
      </c>
      <c r="I25" s="98">
        <f t="shared" si="7"/>
        <v>0</v>
      </c>
      <c r="J25" s="98">
        <f t="shared" si="8"/>
        <v>54</v>
      </c>
      <c r="K25" s="97">
        <f t="shared" si="3"/>
        <v>0</v>
      </c>
      <c r="L25" s="96">
        <f t="shared" si="4"/>
        <v>1.9</v>
      </c>
    </row>
    <row r="26" spans="2:12" ht="14.45" customHeight="1" x14ac:dyDescent="0.15">
      <c r="B26" s="101" t="s">
        <v>98</v>
      </c>
      <c r="C26" s="100"/>
      <c r="D26" s="99">
        <f>SUM('【断面別】自動車交通量(B断面流入)'!D26,'【断面別】自動車交通量(B断面流出)'!D26)</f>
        <v>53</v>
      </c>
      <c r="E26" s="98">
        <f>SUM('【断面別】自動車交通量(B断面流入)'!E26,'【断面別】自動車交通量(B断面流出)'!E26)</f>
        <v>14</v>
      </c>
      <c r="F26" s="98">
        <f>SUM('【断面別】自動車交通量(B断面流入)'!F26,'【断面別】自動車交通量(B断面流出)'!F26)</f>
        <v>2</v>
      </c>
      <c r="G26" s="98">
        <f>SUM('【断面別】自動車交通量(B断面流入)'!G26,'【断面別】自動車交通量(B断面流出)'!G26)</f>
        <v>0</v>
      </c>
      <c r="H26" s="98">
        <f t="shared" si="6"/>
        <v>67</v>
      </c>
      <c r="I26" s="98">
        <f t="shared" si="7"/>
        <v>2</v>
      </c>
      <c r="J26" s="98">
        <f t="shared" si="8"/>
        <v>69</v>
      </c>
      <c r="K26" s="97">
        <f t="shared" si="3"/>
        <v>2.9</v>
      </c>
      <c r="L26" s="96">
        <f t="shared" si="4"/>
        <v>2.4</v>
      </c>
    </row>
    <row r="27" spans="2:12" ht="14.45" customHeight="1" x14ac:dyDescent="0.15">
      <c r="B27" s="101" t="s">
        <v>97</v>
      </c>
      <c r="C27" s="100"/>
      <c r="D27" s="99">
        <f>SUM('【断面別】自動車交通量(B断面流入)'!D27,'【断面別】自動車交通量(B断面流出)'!D27)</f>
        <v>40</v>
      </c>
      <c r="E27" s="98">
        <f>SUM('【断面別】自動車交通量(B断面流入)'!E27,'【断面別】自動車交通量(B断面流出)'!E27)</f>
        <v>9</v>
      </c>
      <c r="F27" s="98">
        <f>SUM('【断面別】自動車交通量(B断面流入)'!F27,'【断面別】自動車交通量(B断面流出)'!F27)</f>
        <v>0</v>
      </c>
      <c r="G27" s="98">
        <f>SUM('【断面別】自動車交通量(B断面流入)'!G27,'【断面別】自動車交通量(B断面流出)'!G27)</f>
        <v>0</v>
      </c>
      <c r="H27" s="98">
        <f t="shared" si="6"/>
        <v>49</v>
      </c>
      <c r="I27" s="98">
        <f t="shared" si="7"/>
        <v>0</v>
      </c>
      <c r="J27" s="98">
        <f t="shared" si="8"/>
        <v>49</v>
      </c>
      <c r="K27" s="97">
        <f t="shared" si="3"/>
        <v>0</v>
      </c>
      <c r="L27" s="96">
        <f t="shared" si="4"/>
        <v>1.7</v>
      </c>
    </row>
    <row r="28" spans="2:12" ht="14.45" customHeight="1" x14ac:dyDescent="0.15">
      <c r="B28" s="95" t="s">
        <v>165</v>
      </c>
      <c r="C28" s="94"/>
      <c r="D28" s="93">
        <f>SUM('【断面別】自動車交通量(B断面流入)'!D28,'【断面別】自動車交通量(B断面流出)'!D28)</f>
        <v>31</v>
      </c>
      <c r="E28" s="92">
        <f>SUM('【断面別】自動車交通量(B断面流入)'!E28,'【断面別】自動車交通量(B断面流出)'!E28)</f>
        <v>9</v>
      </c>
      <c r="F28" s="92">
        <f>SUM('【断面別】自動車交通量(B断面流入)'!F28,'【断面別】自動車交通量(B断面流出)'!F28)</f>
        <v>1</v>
      </c>
      <c r="G28" s="92">
        <f>SUM('【断面別】自動車交通量(B断面流入)'!G28,'【断面別】自動車交通量(B断面流出)'!G28)</f>
        <v>0</v>
      </c>
      <c r="H28" s="92">
        <f t="shared" si="6"/>
        <v>40</v>
      </c>
      <c r="I28" s="92">
        <f t="shared" si="7"/>
        <v>1</v>
      </c>
      <c r="J28" s="92">
        <f t="shared" si="8"/>
        <v>41</v>
      </c>
      <c r="K28" s="91">
        <f t="shared" si="3"/>
        <v>2.4</v>
      </c>
      <c r="L28" s="90">
        <f t="shared" si="4"/>
        <v>1.4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305</v>
      </c>
      <c r="E29" s="86">
        <f t="shared" si="9"/>
        <v>63</v>
      </c>
      <c r="F29" s="86">
        <f t="shared" si="9"/>
        <v>7</v>
      </c>
      <c r="G29" s="86">
        <f t="shared" si="9"/>
        <v>1</v>
      </c>
      <c r="H29" s="86">
        <f t="shared" si="9"/>
        <v>368</v>
      </c>
      <c r="I29" s="86">
        <f t="shared" si="9"/>
        <v>8</v>
      </c>
      <c r="J29" s="86">
        <f t="shared" si="9"/>
        <v>376</v>
      </c>
      <c r="K29" s="85">
        <f t="shared" si="3"/>
        <v>2.1</v>
      </c>
      <c r="L29" s="84">
        <f t="shared" si="4"/>
        <v>13</v>
      </c>
    </row>
    <row r="30" spans="2:12" ht="14.45" customHeight="1" thickTop="1" x14ac:dyDescent="0.15">
      <c r="B30" s="115" t="s">
        <v>164</v>
      </c>
      <c r="C30" s="114"/>
      <c r="D30" s="81">
        <f>SUM('【断面別】自動車交通量(B断面流入)'!D30,'【断面別】自動車交通量(B断面流出)'!D30)</f>
        <v>144</v>
      </c>
      <c r="E30" s="80">
        <f>SUM('【断面別】自動車交通量(B断面流入)'!E30,'【断面別】自動車交通量(B断面流出)'!E30)</f>
        <v>47</v>
      </c>
      <c r="F30" s="80">
        <f>SUM('【断面別】自動車交通量(B断面流入)'!F30,'【断面別】自動車交通量(B断面流出)'!F30)</f>
        <v>10</v>
      </c>
      <c r="G30" s="80">
        <f>SUM('【断面別】自動車交通量(B断面流入)'!G30,'【断面別】自動車交通量(B断面流出)'!G30)</f>
        <v>2</v>
      </c>
      <c r="H30" s="80">
        <f t="shared" ref="H30:H43" si="10">SUM(D30:E30)</f>
        <v>191</v>
      </c>
      <c r="I30" s="80">
        <f t="shared" ref="I30:I43" si="11">SUM(F30:G30)</f>
        <v>12</v>
      </c>
      <c r="J30" s="80">
        <f t="shared" ref="J30:J43" si="12">SUM(H30:I30)</f>
        <v>203</v>
      </c>
      <c r="K30" s="79">
        <f t="shared" si="3"/>
        <v>5.9</v>
      </c>
      <c r="L30" s="78">
        <f t="shared" si="4"/>
        <v>7</v>
      </c>
    </row>
    <row r="31" spans="2:12" ht="14.45" customHeight="1" x14ac:dyDescent="0.15">
      <c r="B31" s="113" t="s">
        <v>163</v>
      </c>
      <c r="C31" s="112"/>
      <c r="D31" s="111">
        <f>SUM('【断面別】自動車交通量(B断面流入)'!D31,'【断面別】自動車交通量(B断面流出)'!D31)</f>
        <v>126</v>
      </c>
      <c r="E31" s="110">
        <f>SUM('【断面別】自動車交通量(B断面流入)'!E31,'【断面別】自動車交通量(B断面流出)'!E31)</f>
        <v>50</v>
      </c>
      <c r="F31" s="110">
        <f>SUM('【断面別】自動車交通量(B断面流入)'!F31,'【断面別】自動車交通量(B断面流出)'!F31)</f>
        <v>16</v>
      </c>
      <c r="G31" s="110">
        <f>SUM('【断面別】自動車交通量(B断面流入)'!G31,'【断面別】自動車交通量(B断面流出)'!G31)</f>
        <v>0</v>
      </c>
      <c r="H31" s="110">
        <f t="shared" si="10"/>
        <v>176</v>
      </c>
      <c r="I31" s="110">
        <f t="shared" si="11"/>
        <v>16</v>
      </c>
      <c r="J31" s="110">
        <f t="shared" si="12"/>
        <v>192</v>
      </c>
      <c r="K31" s="109">
        <f t="shared" si="3"/>
        <v>8.3000000000000007</v>
      </c>
      <c r="L31" s="108">
        <f t="shared" si="4"/>
        <v>6.6</v>
      </c>
    </row>
    <row r="32" spans="2:12" ht="14.45" customHeight="1" x14ac:dyDescent="0.15">
      <c r="B32" s="113" t="s">
        <v>162</v>
      </c>
      <c r="C32" s="112"/>
      <c r="D32" s="111">
        <f>SUM('【断面別】自動車交通量(B断面流入)'!D32,'【断面別】自動車交通量(B断面流出)'!D32)</f>
        <v>103</v>
      </c>
      <c r="E32" s="110">
        <f>SUM('【断面別】自動車交通量(B断面流入)'!E32,'【断面別】自動車交通量(B断面流出)'!E32)</f>
        <v>36</v>
      </c>
      <c r="F32" s="110">
        <f>SUM('【断面別】自動車交通量(B断面流入)'!F32,'【断面別】自動車交通量(B断面流出)'!F32)</f>
        <v>7</v>
      </c>
      <c r="G32" s="110">
        <f>SUM('【断面別】自動車交通量(B断面流入)'!G32,'【断面別】自動車交通量(B断面流出)'!G32)</f>
        <v>0</v>
      </c>
      <c r="H32" s="110">
        <f t="shared" si="10"/>
        <v>139</v>
      </c>
      <c r="I32" s="110">
        <f t="shared" si="11"/>
        <v>7</v>
      </c>
      <c r="J32" s="110">
        <f t="shared" si="12"/>
        <v>146</v>
      </c>
      <c r="K32" s="109">
        <f t="shared" si="3"/>
        <v>4.8</v>
      </c>
      <c r="L32" s="108">
        <f t="shared" si="4"/>
        <v>5</v>
      </c>
    </row>
    <row r="33" spans="2:12" ht="14.45" customHeight="1" x14ac:dyDescent="0.15">
      <c r="B33" s="113" t="s">
        <v>161</v>
      </c>
      <c r="C33" s="112"/>
      <c r="D33" s="111">
        <f>SUM('【断面別】自動車交通量(B断面流入)'!D33,'【断面別】自動車交通量(B断面流出)'!D33)</f>
        <v>106</v>
      </c>
      <c r="E33" s="110">
        <f>SUM('【断面別】自動車交通量(B断面流入)'!E33,'【断面別】自動車交通量(B断面流出)'!E33)</f>
        <v>26</v>
      </c>
      <c r="F33" s="110">
        <f>SUM('【断面別】自動車交通量(B断面流入)'!F33,'【断面別】自動車交通量(B断面流出)'!F33)</f>
        <v>6</v>
      </c>
      <c r="G33" s="110">
        <f>SUM('【断面別】自動車交通量(B断面流入)'!G33,'【断面別】自動車交通量(B断面流出)'!G33)</f>
        <v>0</v>
      </c>
      <c r="H33" s="110">
        <f t="shared" si="10"/>
        <v>132</v>
      </c>
      <c r="I33" s="110">
        <f t="shared" si="11"/>
        <v>6</v>
      </c>
      <c r="J33" s="110">
        <f t="shared" si="12"/>
        <v>138</v>
      </c>
      <c r="K33" s="109">
        <f t="shared" si="3"/>
        <v>4.3</v>
      </c>
      <c r="L33" s="108">
        <f t="shared" si="4"/>
        <v>4.8</v>
      </c>
    </row>
    <row r="34" spans="2:12" ht="14.45" customHeight="1" x14ac:dyDescent="0.15">
      <c r="B34" s="113" t="s">
        <v>160</v>
      </c>
      <c r="C34" s="112"/>
      <c r="D34" s="111">
        <f>SUM('【断面別】自動車交通量(B断面流入)'!D34,'【断面別】自動車交通量(B断面流出)'!D34)</f>
        <v>110</v>
      </c>
      <c r="E34" s="110">
        <f>SUM('【断面別】自動車交通量(B断面流入)'!E34,'【断面別】自動車交通量(B断面流出)'!E34)</f>
        <v>41</v>
      </c>
      <c r="F34" s="110">
        <f>SUM('【断面別】自動車交通量(B断面流入)'!F34,'【断面別】自動車交通量(B断面流出)'!F34)</f>
        <v>8</v>
      </c>
      <c r="G34" s="110">
        <f>SUM('【断面別】自動車交通量(B断面流入)'!G34,'【断面別】自動車交通量(B断面流出)'!G34)</f>
        <v>0</v>
      </c>
      <c r="H34" s="110">
        <f t="shared" si="10"/>
        <v>151</v>
      </c>
      <c r="I34" s="110">
        <f t="shared" si="11"/>
        <v>8</v>
      </c>
      <c r="J34" s="110">
        <f t="shared" si="12"/>
        <v>159</v>
      </c>
      <c r="K34" s="109">
        <f t="shared" si="3"/>
        <v>5</v>
      </c>
      <c r="L34" s="108">
        <f t="shared" si="4"/>
        <v>5.5</v>
      </c>
    </row>
    <row r="35" spans="2:12" ht="14.45" customHeight="1" x14ac:dyDescent="0.15">
      <c r="B35" s="113" t="s">
        <v>159</v>
      </c>
      <c r="C35" s="112"/>
      <c r="D35" s="111">
        <f>SUM('【断面別】自動車交通量(B断面流入)'!D35,'【断面別】自動車交通量(B断面流出)'!D35)</f>
        <v>114</v>
      </c>
      <c r="E35" s="110">
        <f>SUM('【断面別】自動車交通量(B断面流入)'!E35,'【断面別】自動車交通量(B断面流出)'!E35)</f>
        <v>36</v>
      </c>
      <c r="F35" s="110">
        <f>SUM('【断面別】自動車交通量(B断面流入)'!F35,'【断面別】自動車交通量(B断面流出)'!F35)</f>
        <v>9</v>
      </c>
      <c r="G35" s="110">
        <f>SUM('【断面別】自動車交通量(B断面流入)'!G35,'【断面別】自動車交通量(B断面流出)'!G35)</f>
        <v>0</v>
      </c>
      <c r="H35" s="110">
        <f t="shared" si="10"/>
        <v>150</v>
      </c>
      <c r="I35" s="110">
        <f t="shared" si="11"/>
        <v>9</v>
      </c>
      <c r="J35" s="110">
        <f t="shared" si="12"/>
        <v>159</v>
      </c>
      <c r="K35" s="109">
        <f t="shared" si="3"/>
        <v>5.7</v>
      </c>
      <c r="L35" s="108">
        <f t="shared" si="4"/>
        <v>5.5</v>
      </c>
    </row>
    <row r="36" spans="2:12" ht="14.45" customHeight="1" x14ac:dyDescent="0.15">
      <c r="B36" s="113" t="s">
        <v>158</v>
      </c>
      <c r="C36" s="112"/>
      <c r="D36" s="111">
        <f>SUM('【断面別】自動車交通量(B断面流入)'!D36,'【断面別】自動車交通量(B断面流出)'!D36)</f>
        <v>115</v>
      </c>
      <c r="E36" s="110">
        <f>SUM('【断面別】自動車交通量(B断面流入)'!E36,'【断面別】自動車交通量(B断面流出)'!E36)</f>
        <v>36</v>
      </c>
      <c r="F36" s="110">
        <f>SUM('【断面別】自動車交通量(B断面流入)'!F36,'【断面別】自動車交通量(B断面流出)'!F36)</f>
        <v>8</v>
      </c>
      <c r="G36" s="110">
        <f>SUM('【断面別】自動車交通量(B断面流入)'!G36,'【断面別】自動車交通量(B断面流出)'!G36)</f>
        <v>1</v>
      </c>
      <c r="H36" s="110">
        <f t="shared" si="10"/>
        <v>151</v>
      </c>
      <c r="I36" s="110">
        <f t="shared" si="11"/>
        <v>9</v>
      </c>
      <c r="J36" s="110">
        <f t="shared" si="12"/>
        <v>160</v>
      </c>
      <c r="K36" s="109">
        <f t="shared" si="3"/>
        <v>5.6</v>
      </c>
      <c r="L36" s="108">
        <f t="shared" si="4"/>
        <v>5.5</v>
      </c>
    </row>
    <row r="37" spans="2:12" ht="14.45" customHeight="1" x14ac:dyDescent="0.15">
      <c r="B37" s="113" t="s">
        <v>157</v>
      </c>
      <c r="C37" s="112"/>
      <c r="D37" s="111">
        <f>SUM('【断面別】自動車交通量(B断面流入)'!D37,'【断面別】自動車交通量(B断面流出)'!D37)</f>
        <v>149</v>
      </c>
      <c r="E37" s="110">
        <f>SUM('【断面別】自動車交通量(B断面流入)'!E37,'【断面別】自動車交通量(B断面流出)'!E37)</f>
        <v>77</v>
      </c>
      <c r="F37" s="110">
        <f>SUM('【断面別】自動車交通量(B断面流入)'!F37,'【断面別】自動車交通量(B断面流出)'!F37)</f>
        <v>11</v>
      </c>
      <c r="G37" s="110">
        <f>SUM('【断面別】自動車交通量(B断面流入)'!G37,'【断面別】自動車交通量(B断面流出)'!G37)</f>
        <v>2</v>
      </c>
      <c r="H37" s="110">
        <f t="shared" si="10"/>
        <v>226</v>
      </c>
      <c r="I37" s="110">
        <f t="shared" si="11"/>
        <v>13</v>
      </c>
      <c r="J37" s="110">
        <f t="shared" si="12"/>
        <v>239</v>
      </c>
      <c r="K37" s="109">
        <f t="shared" si="3"/>
        <v>5.4</v>
      </c>
      <c r="L37" s="108">
        <f t="shared" si="4"/>
        <v>8.3000000000000007</v>
      </c>
    </row>
    <row r="38" spans="2:12" ht="14.45" customHeight="1" x14ac:dyDescent="0.15">
      <c r="B38" s="107" t="s">
        <v>86</v>
      </c>
      <c r="C38" s="106"/>
      <c r="D38" s="105">
        <f>SUM('【断面別】自動車交通量(B断面流入)'!D38,'【断面別】自動車交通量(B断面流出)'!D38)</f>
        <v>31</v>
      </c>
      <c r="E38" s="104">
        <f>SUM('【断面別】自動車交通量(B断面流入)'!E38,'【断面別】自動車交通量(B断面流出)'!E38)</f>
        <v>13</v>
      </c>
      <c r="F38" s="104">
        <f>SUM('【断面別】自動車交通量(B断面流入)'!F38,'【断面別】自動車交通量(B断面流出)'!F38)</f>
        <v>2</v>
      </c>
      <c r="G38" s="104">
        <f>SUM('【断面別】自動車交通量(B断面流入)'!G38,'【断面別】自動車交通量(B断面流出)'!G38)</f>
        <v>0</v>
      </c>
      <c r="H38" s="104">
        <f t="shared" si="10"/>
        <v>44</v>
      </c>
      <c r="I38" s="104">
        <f t="shared" si="11"/>
        <v>2</v>
      </c>
      <c r="J38" s="104">
        <f t="shared" si="12"/>
        <v>46</v>
      </c>
      <c r="K38" s="103">
        <f t="shared" si="3"/>
        <v>4.3</v>
      </c>
      <c r="L38" s="102">
        <f t="shared" si="4"/>
        <v>1.6</v>
      </c>
    </row>
    <row r="39" spans="2:12" ht="14.45" customHeight="1" x14ac:dyDescent="0.15">
      <c r="B39" s="101" t="s">
        <v>85</v>
      </c>
      <c r="C39" s="100"/>
      <c r="D39" s="99">
        <f>SUM('【断面別】自動車交通量(B断面流入)'!D39,'【断面別】自動車交通量(B断面流出)'!D39)</f>
        <v>34</v>
      </c>
      <c r="E39" s="98">
        <f>SUM('【断面別】自動車交通量(B断面流入)'!E39,'【断面別】自動車交通量(B断面流出)'!E39)</f>
        <v>7</v>
      </c>
      <c r="F39" s="98">
        <f>SUM('【断面別】自動車交通量(B断面流入)'!F39,'【断面別】自動車交通量(B断面流出)'!F39)</f>
        <v>1</v>
      </c>
      <c r="G39" s="98">
        <f>SUM('【断面別】自動車交通量(B断面流入)'!G39,'【断面別】自動車交通量(B断面流出)'!G39)</f>
        <v>0</v>
      </c>
      <c r="H39" s="98">
        <f t="shared" si="10"/>
        <v>41</v>
      </c>
      <c r="I39" s="98">
        <f t="shared" si="11"/>
        <v>1</v>
      </c>
      <c r="J39" s="98">
        <f t="shared" si="12"/>
        <v>42</v>
      </c>
      <c r="K39" s="97">
        <f t="shared" si="3"/>
        <v>2.4</v>
      </c>
      <c r="L39" s="96">
        <f t="shared" si="4"/>
        <v>1.5</v>
      </c>
    </row>
    <row r="40" spans="2:12" ht="14.45" customHeight="1" x14ac:dyDescent="0.15">
      <c r="B40" s="101" t="s">
        <v>84</v>
      </c>
      <c r="C40" s="100"/>
      <c r="D40" s="99">
        <f>SUM('【断面別】自動車交通量(B断面流入)'!D40,'【断面別】自動車交通量(B断面流出)'!D40)</f>
        <v>35</v>
      </c>
      <c r="E40" s="98">
        <f>SUM('【断面別】自動車交通量(B断面流入)'!E40,'【断面別】自動車交通量(B断面流出)'!E40)</f>
        <v>12</v>
      </c>
      <c r="F40" s="98">
        <f>SUM('【断面別】自動車交通量(B断面流入)'!F40,'【断面別】自動車交通量(B断面流出)'!F40)</f>
        <v>1</v>
      </c>
      <c r="G40" s="98">
        <f>SUM('【断面別】自動車交通量(B断面流入)'!G40,'【断面別】自動車交通量(B断面流出)'!G40)</f>
        <v>0</v>
      </c>
      <c r="H40" s="98">
        <f t="shared" si="10"/>
        <v>47</v>
      </c>
      <c r="I40" s="98">
        <f t="shared" si="11"/>
        <v>1</v>
      </c>
      <c r="J40" s="98">
        <f t="shared" si="12"/>
        <v>48</v>
      </c>
      <c r="K40" s="97">
        <f t="shared" si="3"/>
        <v>2.1</v>
      </c>
      <c r="L40" s="96">
        <f t="shared" si="4"/>
        <v>1.7</v>
      </c>
    </row>
    <row r="41" spans="2:12" ht="14.45" customHeight="1" x14ac:dyDescent="0.15">
      <c r="B41" s="101" t="s">
        <v>83</v>
      </c>
      <c r="C41" s="100"/>
      <c r="D41" s="99">
        <f>SUM('【断面別】自動車交通量(B断面流入)'!D41,'【断面別】自動車交通量(B断面流出)'!D41)</f>
        <v>34</v>
      </c>
      <c r="E41" s="98">
        <f>SUM('【断面別】自動車交通量(B断面流入)'!E41,'【断面別】自動車交通量(B断面流出)'!E41)</f>
        <v>11</v>
      </c>
      <c r="F41" s="98">
        <f>SUM('【断面別】自動車交通量(B断面流入)'!F41,'【断面別】自動車交通量(B断面流出)'!F41)</f>
        <v>0</v>
      </c>
      <c r="G41" s="98">
        <f>SUM('【断面別】自動車交通量(B断面流入)'!G41,'【断面別】自動車交通量(B断面流出)'!G41)</f>
        <v>0</v>
      </c>
      <c r="H41" s="98">
        <f t="shared" si="10"/>
        <v>45</v>
      </c>
      <c r="I41" s="98">
        <f t="shared" si="11"/>
        <v>0</v>
      </c>
      <c r="J41" s="98">
        <f t="shared" si="12"/>
        <v>45</v>
      </c>
      <c r="K41" s="97">
        <f t="shared" si="3"/>
        <v>0</v>
      </c>
      <c r="L41" s="96">
        <f t="shared" si="4"/>
        <v>1.6</v>
      </c>
    </row>
    <row r="42" spans="2:12" ht="14.45" customHeight="1" x14ac:dyDescent="0.15">
      <c r="B42" s="101" t="s">
        <v>82</v>
      </c>
      <c r="C42" s="100"/>
      <c r="D42" s="99">
        <f>SUM('【断面別】自動車交通量(B断面流入)'!D42,'【断面別】自動車交通量(B断面流出)'!D42)</f>
        <v>46</v>
      </c>
      <c r="E42" s="98">
        <f>SUM('【断面別】自動車交通量(B断面流入)'!E42,'【断面別】自動車交通量(B断面流出)'!E42)</f>
        <v>9</v>
      </c>
      <c r="F42" s="98">
        <f>SUM('【断面別】自動車交通量(B断面流入)'!F42,'【断面別】自動車交通量(B断面流出)'!F42)</f>
        <v>2</v>
      </c>
      <c r="G42" s="98">
        <f>SUM('【断面別】自動車交通量(B断面流入)'!G42,'【断面別】自動車交通量(B断面流出)'!G42)</f>
        <v>0</v>
      </c>
      <c r="H42" s="98">
        <f t="shared" si="10"/>
        <v>55</v>
      </c>
      <c r="I42" s="98">
        <f t="shared" si="11"/>
        <v>2</v>
      </c>
      <c r="J42" s="98">
        <f t="shared" si="12"/>
        <v>57</v>
      </c>
      <c r="K42" s="97">
        <f t="shared" si="3"/>
        <v>3.5</v>
      </c>
      <c r="L42" s="96">
        <f t="shared" si="4"/>
        <v>2</v>
      </c>
    </row>
    <row r="43" spans="2:12" ht="14.45" customHeight="1" x14ac:dyDescent="0.15">
      <c r="B43" s="95" t="s">
        <v>156</v>
      </c>
      <c r="C43" s="94"/>
      <c r="D43" s="93">
        <f>SUM('【断面別】自動車交通量(B断面流入)'!D43,'【断面別】自動車交通量(B断面流出)'!D43)</f>
        <v>54</v>
      </c>
      <c r="E43" s="92">
        <f>SUM('【断面別】自動車交通量(B断面流入)'!E43,'【断面別】自動車交通量(B断面流出)'!E43)</f>
        <v>9</v>
      </c>
      <c r="F43" s="92">
        <f>SUM('【断面別】自動車交通量(B断面流入)'!F43,'【断面別】自動車交通量(B断面流出)'!F43)</f>
        <v>0</v>
      </c>
      <c r="G43" s="92">
        <f>SUM('【断面別】自動車交通量(B断面流入)'!G43,'【断面別】自動車交通量(B断面流出)'!G43)</f>
        <v>0</v>
      </c>
      <c r="H43" s="92">
        <f t="shared" si="10"/>
        <v>63</v>
      </c>
      <c r="I43" s="92">
        <f t="shared" si="11"/>
        <v>0</v>
      </c>
      <c r="J43" s="92">
        <f t="shared" si="12"/>
        <v>63</v>
      </c>
      <c r="K43" s="91">
        <f t="shared" si="3"/>
        <v>0</v>
      </c>
      <c r="L43" s="90">
        <f t="shared" si="4"/>
        <v>2.2000000000000002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234</v>
      </c>
      <c r="E44" s="86">
        <f t="shared" si="13"/>
        <v>61</v>
      </c>
      <c r="F44" s="86">
        <f t="shared" si="13"/>
        <v>6</v>
      </c>
      <c r="G44" s="86">
        <f t="shared" si="13"/>
        <v>0</v>
      </c>
      <c r="H44" s="86">
        <f t="shared" si="13"/>
        <v>295</v>
      </c>
      <c r="I44" s="86">
        <f t="shared" si="13"/>
        <v>6</v>
      </c>
      <c r="J44" s="86">
        <f t="shared" si="13"/>
        <v>301</v>
      </c>
      <c r="K44" s="85">
        <f t="shared" si="3"/>
        <v>2</v>
      </c>
      <c r="L44" s="84">
        <f t="shared" si="4"/>
        <v>10.4</v>
      </c>
    </row>
    <row r="45" spans="2:12" ht="14.45" customHeight="1" thickTop="1" x14ac:dyDescent="0.15">
      <c r="B45" s="107" t="s">
        <v>79</v>
      </c>
      <c r="C45" s="106"/>
      <c r="D45" s="105">
        <f>SUM('【断面別】自動車交通量(B断面流入)'!D45,'【断面別】自動車交通量(B断面流出)'!D45)</f>
        <v>50</v>
      </c>
      <c r="E45" s="104">
        <f>SUM('【断面別】自動車交通量(B断面流入)'!E45,'【断面別】自動車交通量(B断面流出)'!E45)</f>
        <v>12</v>
      </c>
      <c r="F45" s="104">
        <f>SUM('【断面別】自動車交通量(B断面流入)'!F45,'【断面別】自動車交通量(B断面流出)'!F45)</f>
        <v>0</v>
      </c>
      <c r="G45" s="104">
        <f>SUM('【断面別】自動車交通量(B断面流入)'!G45,'【断面別】自動車交通量(B断面流出)'!G45)</f>
        <v>0</v>
      </c>
      <c r="H45" s="104">
        <f t="shared" ref="H45:H50" si="14">SUM(D45:E45)</f>
        <v>62</v>
      </c>
      <c r="I45" s="104">
        <f t="shared" ref="I45:I50" si="15">SUM(F45:G45)</f>
        <v>0</v>
      </c>
      <c r="J45" s="104">
        <f t="shared" ref="J45:J50" si="16">SUM(H45:I45)</f>
        <v>62</v>
      </c>
      <c r="K45" s="103">
        <f t="shared" si="3"/>
        <v>0</v>
      </c>
      <c r="L45" s="102">
        <f t="shared" si="4"/>
        <v>2.1</v>
      </c>
    </row>
    <row r="46" spans="2:12" ht="14.45" customHeight="1" x14ac:dyDescent="0.15">
      <c r="B46" s="101" t="s">
        <v>78</v>
      </c>
      <c r="C46" s="100"/>
      <c r="D46" s="99">
        <f>SUM('【断面別】自動車交通量(B断面流入)'!D46,'【断面別】自動車交通量(B断面流出)'!D46)</f>
        <v>54</v>
      </c>
      <c r="E46" s="98">
        <f>SUM('【断面別】自動車交通量(B断面流入)'!E46,'【断面別】自動車交通量(B断面流出)'!E46)</f>
        <v>12</v>
      </c>
      <c r="F46" s="98">
        <f>SUM('【断面別】自動車交通量(B断面流入)'!F46,'【断面別】自動車交通量(B断面流出)'!F46)</f>
        <v>0</v>
      </c>
      <c r="G46" s="98">
        <f>SUM('【断面別】自動車交通量(B断面流入)'!G46,'【断面別】自動車交通量(B断面流出)'!G46)</f>
        <v>0</v>
      </c>
      <c r="H46" s="98">
        <f t="shared" si="14"/>
        <v>66</v>
      </c>
      <c r="I46" s="98">
        <f t="shared" si="15"/>
        <v>0</v>
      </c>
      <c r="J46" s="98">
        <f t="shared" si="16"/>
        <v>66</v>
      </c>
      <c r="K46" s="97">
        <f t="shared" si="3"/>
        <v>0</v>
      </c>
      <c r="L46" s="96">
        <f t="shared" si="4"/>
        <v>2.2999999999999998</v>
      </c>
    </row>
    <row r="47" spans="2:12" ht="14.45" customHeight="1" x14ac:dyDescent="0.15">
      <c r="B47" s="101" t="s">
        <v>77</v>
      </c>
      <c r="C47" s="100"/>
      <c r="D47" s="99">
        <f>SUM('【断面別】自動車交通量(B断面流入)'!D47,'【断面別】自動車交通量(B断面流出)'!D47)</f>
        <v>26</v>
      </c>
      <c r="E47" s="98">
        <f>SUM('【断面別】自動車交通量(B断面流入)'!E47,'【断面別】自動車交通量(B断面流出)'!E47)</f>
        <v>5</v>
      </c>
      <c r="F47" s="98">
        <f>SUM('【断面別】自動車交通量(B断面流入)'!F47,'【断面別】自動車交通量(B断面流出)'!F47)</f>
        <v>0</v>
      </c>
      <c r="G47" s="98">
        <f>SUM('【断面別】自動車交通量(B断面流入)'!G47,'【断面別】自動車交通量(B断面流出)'!G47)</f>
        <v>0</v>
      </c>
      <c r="H47" s="98">
        <f t="shared" si="14"/>
        <v>31</v>
      </c>
      <c r="I47" s="98">
        <f t="shared" si="15"/>
        <v>0</v>
      </c>
      <c r="J47" s="98">
        <f t="shared" si="16"/>
        <v>31</v>
      </c>
      <c r="K47" s="97">
        <f t="shared" si="3"/>
        <v>0</v>
      </c>
      <c r="L47" s="96">
        <f t="shared" si="4"/>
        <v>1.1000000000000001</v>
      </c>
    </row>
    <row r="48" spans="2:12" ht="14.45" customHeight="1" x14ac:dyDescent="0.15">
      <c r="B48" s="101" t="s">
        <v>76</v>
      </c>
      <c r="C48" s="100"/>
      <c r="D48" s="99">
        <f>SUM('【断面別】自動車交通量(B断面流入)'!D48,'【断面別】自動車交通量(B断面流出)'!D48)</f>
        <v>49</v>
      </c>
      <c r="E48" s="98">
        <f>SUM('【断面別】自動車交通量(B断面流入)'!E48,'【断面別】自動車交通量(B断面流出)'!E48)</f>
        <v>7</v>
      </c>
      <c r="F48" s="98">
        <f>SUM('【断面別】自動車交通量(B断面流入)'!F48,'【断面別】自動車交通量(B断面流出)'!F48)</f>
        <v>2</v>
      </c>
      <c r="G48" s="98">
        <f>SUM('【断面別】自動車交通量(B断面流入)'!G48,'【断面別】自動車交通量(B断面流出)'!G48)</f>
        <v>0</v>
      </c>
      <c r="H48" s="98">
        <f t="shared" si="14"/>
        <v>56</v>
      </c>
      <c r="I48" s="98">
        <f t="shared" si="15"/>
        <v>2</v>
      </c>
      <c r="J48" s="98">
        <f t="shared" si="16"/>
        <v>58</v>
      </c>
      <c r="K48" s="97">
        <f t="shared" si="3"/>
        <v>3.4</v>
      </c>
      <c r="L48" s="96">
        <f t="shared" si="4"/>
        <v>2</v>
      </c>
    </row>
    <row r="49" spans="2:13" ht="14.45" customHeight="1" x14ac:dyDescent="0.15">
      <c r="B49" s="101" t="s">
        <v>75</v>
      </c>
      <c r="C49" s="100"/>
      <c r="D49" s="99">
        <f>SUM('【断面別】自動車交通量(B断面流入)'!D49,'【断面別】自動車交通量(B断面流出)'!D49)</f>
        <v>29</v>
      </c>
      <c r="E49" s="98">
        <f>SUM('【断面別】自動車交通量(B断面流入)'!E49,'【断面別】自動車交通量(B断面流出)'!E49)</f>
        <v>8</v>
      </c>
      <c r="F49" s="98">
        <f>SUM('【断面別】自動車交通量(B断面流入)'!F49,'【断面別】自動車交通量(B断面流出)'!F49)</f>
        <v>0</v>
      </c>
      <c r="G49" s="98">
        <f>SUM('【断面別】自動車交通量(B断面流入)'!G49,'【断面別】自動車交通量(B断面流出)'!G49)</f>
        <v>0</v>
      </c>
      <c r="H49" s="98">
        <f t="shared" si="14"/>
        <v>37</v>
      </c>
      <c r="I49" s="98">
        <f t="shared" si="15"/>
        <v>0</v>
      </c>
      <c r="J49" s="98">
        <f t="shared" si="16"/>
        <v>37</v>
      </c>
      <c r="K49" s="97">
        <f t="shared" si="3"/>
        <v>0</v>
      </c>
      <c r="L49" s="96">
        <f t="shared" si="4"/>
        <v>1.3</v>
      </c>
    </row>
    <row r="50" spans="2:13" ht="14.45" customHeight="1" x14ac:dyDescent="0.15">
      <c r="B50" s="95" t="s">
        <v>155</v>
      </c>
      <c r="C50" s="94"/>
      <c r="D50" s="93">
        <f>SUM('【断面別】自動車交通量(B断面流入)'!D50,'【断面別】自動車交通量(B断面流出)'!D50)</f>
        <v>40</v>
      </c>
      <c r="E50" s="92">
        <f>SUM('【断面別】自動車交通量(B断面流入)'!E50,'【断面別】自動車交通量(B断面流出)'!E50)</f>
        <v>13</v>
      </c>
      <c r="F50" s="92">
        <f>SUM('【断面別】自動車交通量(B断面流入)'!F50,'【断面別】自動車交通量(B断面流出)'!F50)</f>
        <v>1</v>
      </c>
      <c r="G50" s="92">
        <f>SUM('【断面別】自動車交通量(B断面流入)'!G50,'【断面別】自動車交通量(B断面流出)'!G50)</f>
        <v>0</v>
      </c>
      <c r="H50" s="92">
        <f t="shared" si="14"/>
        <v>53</v>
      </c>
      <c r="I50" s="92">
        <f t="shared" si="15"/>
        <v>1</v>
      </c>
      <c r="J50" s="92">
        <f t="shared" si="16"/>
        <v>54</v>
      </c>
      <c r="K50" s="91">
        <f t="shared" si="3"/>
        <v>1.9</v>
      </c>
      <c r="L50" s="90">
        <f t="shared" si="4"/>
        <v>1.9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248</v>
      </c>
      <c r="E51" s="86">
        <f t="shared" si="17"/>
        <v>57</v>
      </c>
      <c r="F51" s="86">
        <f t="shared" si="17"/>
        <v>3</v>
      </c>
      <c r="G51" s="86">
        <f t="shared" si="17"/>
        <v>0</v>
      </c>
      <c r="H51" s="86">
        <f t="shared" si="17"/>
        <v>305</v>
      </c>
      <c r="I51" s="86">
        <f t="shared" si="17"/>
        <v>3</v>
      </c>
      <c r="J51" s="86">
        <f t="shared" si="17"/>
        <v>308</v>
      </c>
      <c r="K51" s="85">
        <f t="shared" si="3"/>
        <v>1</v>
      </c>
      <c r="L51" s="84">
        <f t="shared" si="4"/>
        <v>10.7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2157</v>
      </c>
      <c r="E52" s="80">
        <f t="shared" si="18"/>
        <v>626</v>
      </c>
      <c r="F52" s="80">
        <f t="shared" si="18"/>
        <v>103</v>
      </c>
      <c r="G52" s="80">
        <f t="shared" si="18"/>
        <v>6</v>
      </c>
      <c r="H52" s="80">
        <f t="shared" si="18"/>
        <v>2783</v>
      </c>
      <c r="I52" s="80">
        <f t="shared" si="18"/>
        <v>109</v>
      </c>
      <c r="J52" s="80">
        <f t="shared" si="18"/>
        <v>2892</v>
      </c>
      <c r="K52" s="79">
        <f t="shared" si="3"/>
        <v>3.8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20" sqref="M20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178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f>SUM('【方向別】自動車交通量(7)'!D16,'【方向別】自動車交通量(8)'!D16,'【方向別】自動車交通量(9)'!D16)</f>
        <v>83</v>
      </c>
      <c r="E16" s="104">
        <f>SUM('【方向別】自動車交通量(7)'!E16,'【方向別】自動車交通量(8)'!E16,'【方向別】自動車交通量(9)'!E16)</f>
        <v>16</v>
      </c>
      <c r="F16" s="104">
        <f>SUM('【方向別】自動車交通量(7)'!F16,'【方向別】自動車交通量(8)'!F16,'【方向別】自動車交通量(9)'!F16)</f>
        <v>13</v>
      </c>
      <c r="G16" s="104">
        <f>SUM('【方向別】自動車交通量(7)'!G16,'【方向別】自動車交通量(8)'!G16,'【方向別】自動車交通量(9)'!G16)</f>
        <v>1</v>
      </c>
      <c r="H16" s="104">
        <f t="shared" ref="H16:H21" si="0">SUM(D16:E16)</f>
        <v>99</v>
      </c>
      <c r="I16" s="104">
        <f t="shared" ref="I16:I21" si="1">SUM(F16:G16)</f>
        <v>14</v>
      </c>
      <c r="J16" s="104">
        <f t="shared" ref="J16:J21" si="2">SUM(H16:I16)</f>
        <v>113</v>
      </c>
      <c r="K16" s="103">
        <f t="shared" ref="K16:K52" si="3">IF(J16=0,0,ROUND(I16/J16*100,1))</f>
        <v>12.4</v>
      </c>
      <c r="L16" s="102">
        <f t="shared" ref="L16:L52" si="4">IF(J16=0,0,ROUND(J16/$J$52*100,1))</f>
        <v>2.6</v>
      </c>
    </row>
    <row r="17" spans="2:12" ht="14.45" customHeight="1" x14ac:dyDescent="0.15">
      <c r="B17" s="101" t="s">
        <v>170</v>
      </c>
      <c r="C17" s="100"/>
      <c r="D17" s="99">
        <f>SUM('【方向別】自動車交通量(7)'!D17,'【方向別】自動車交通量(8)'!D17,'【方向別】自動車交通量(9)'!D17)</f>
        <v>49</v>
      </c>
      <c r="E17" s="98">
        <f>SUM('【方向別】自動車交通量(7)'!E17,'【方向別】自動車交通量(8)'!E17,'【方向別】自動車交通量(9)'!E17)</f>
        <v>21</v>
      </c>
      <c r="F17" s="98">
        <f>SUM('【方向別】自動車交通量(7)'!F17,'【方向別】自動車交通量(8)'!F17,'【方向別】自動車交通量(9)'!F17)</f>
        <v>8</v>
      </c>
      <c r="G17" s="98">
        <f>SUM('【方向別】自動車交通量(7)'!G17,'【方向別】自動車交通量(8)'!G17,'【方向別】自動車交通量(9)'!G17)</f>
        <v>1</v>
      </c>
      <c r="H17" s="98">
        <f t="shared" si="0"/>
        <v>70</v>
      </c>
      <c r="I17" s="98">
        <f t="shared" si="1"/>
        <v>9</v>
      </c>
      <c r="J17" s="98">
        <f t="shared" si="2"/>
        <v>79</v>
      </c>
      <c r="K17" s="97">
        <f t="shared" si="3"/>
        <v>11.4</v>
      </c>
      <c r="L17" s="96">
        <f t="shared" si="4"/>
        <v>1.8</v>
      </c>
    </row>
    <row r="18" spans="2:12" ht="14.45" customHeight="1" x14ac:dyDescent="0.15">
      <c r="B18" s="101" t="s">
        <v>169</v>
      </c>
      <c r="C18" s="100"/>
      <c r="D18" s="99">
        <f>SUM('【方向別】自動車交通量(7)'!D18,'【方向別】自動車交通量(8)'!D18,'【方向別】自動車交通量(9)'!D18)</f>
        <v>57</v>
      </c>
      <c r="E18" s="98">
        <f>SUM('【方向別】自動車交通量(7)'!E18,'【方向別】自動車交通量(8)'!E18,'【方向別】自動車交通量(9)'!E18)</f>
        <v>14</v>
      </c>
      <c r="F18" s="98">
        <f>SUM('【方向別】自動車交通量(7)'!F18,'【方向別】自動車交通量(8)'!F18,'【方向別】自動車交通量(9)'!F18)</f>
        <v>6</v>
      </c>
      <c r="G18" s="98">
        <f>SUM('【方向別】自動車交通量(7)'!G18,'【方向別】自動車交通量(8)'!G18,'【方向別】自動車交通量(9)'!G18)</f>
        <v>0</v>
      </c>
      <c r="H18" s="98">
        <f t="shared" si="0"/>
        <v>71</v>
      </c>
      <c r="I18" s="98">
        <f t="shared" si="1"/>
        <v>6</v>
      </c>
      <c r="J18" s="98">
        <f t="shared" si="2"/>
        <v>77</v>
      </c>
      <c r="K18" s="97">
        <f t="shared" si="3"/>
        <v>7.8</v>
      </c>
      <c r="L18" s="96">
        <f t="shared" si="4"/>
        <v>1.8</v>
      </c>
    </row>
    <row r="19" spans="2:12" ht="14.45" customHeight="1" x14ac:dyDescent="0.15">
      <c r="B19" s="101" t="s">
        <v>168</v>
      </c>
      <c r="C19" s="100"/>
      <c r="D19" s="99">
        <f>SUM('【方向別】自動車交通量(7)'!D19,'【方向別】自動車交通量(8)'!D19,'【方向別】自動車交通量(9)'!D19)</f>
        <v>55</v>
      </c>
      <c r="E19" s="98">
        <f>SUM('【方向別】自動車交通量(7)'!E19,'【方向別】自動車交通量(8)'!E19,'【方向別】自動車交通量(9)'!E19)</f>
        <v>16</v>
      </c>
      <c r="F19" s="98">
        <f>SUM('【方向別】自動車交通量(7)'!F19,'【方向別】自動車交通量(8)'!F19,'【方向別】自動車交通量(9)'!F19)</f>
        <v>7</v>
      </c>
      <c r="G19" s="98">
        <f>SUM('【方向別】自動車交通量(7)'!G19,'【方向別】自動車交通量(8)'!G19,'【方向別】自動車交通量(9)'!G19)</f>
        <v>0</v>
      </c>
      <c r="H19" s="98">
        <f t="shared" si="0"/>
        <v>71</v>
      </c>
      <c r="I19" s="98">
        <f t="shared" si="1"/>
        <v>7</v>
      </c>
      <c r="J19" s="98">
        <f t="shared" si="2"/>
        <v>78</v>
      </c>
      <c r="K19" s="97">
        <f t="shared" si="3"/>
        <v>9</v>
      </c>
      <c r="L19" s="96">
        <f t="shared" si="4"/>
        <v>1.8</v>
      </c>
    </row>
    <row r="20" spans="2:12" ht="14.45" customHeight="1" x14ac:dyDescent="0.15">
      <c r="B20" s="101" t="s">
        <v>167</v>
      </c>
      <c r="C20" s="100"/>
      <c r="D20" s="99">
        <f>SUM('【方向別】自動車交通量(7)'!D20,'【方向別】自動車交通量(8)'!D20,'【方向別】自動車交通量(9)'!D20)</f>
        <v>51</v>
      </c>
      <c r="E20" s="98">
        <f>SUM('【方向別】自動車交通量(7)'!E20,'【方向別】自動車交通量(8)'!E20,'【方向別】自動車交通量(9)'!E20)</f>
        <v>16</v>
      </c>
      <c r="F20" s="98">
        <f>SUM('【方向別】自動車交通量(7)'!F20,'【方向別】自動車交通量(8)'!F20,'【方向別】自動車交通量(9)'!F20)</f>
        <v>2</v>
      </c>
      <c r="G20" s="98">
        <f>SUM('【方向別】自動車交通量(7)'!G20,'【方向別】自動車交通量(8)'!G20,'【方向別】自動車交通量(9)'!G20)</f>
        <v>0</v>
      </c>
      <c r="H20" s="98">
        <f t="shared" si="0"/>
        <v>67</v>
      </c>
      <c r="I20" s="98">
        <f t="shared" si="1"/>
        <v>2</v>
      </c>
      <c r="J20" s="98">
        <f t="shared" si="2"/>
        <v>69</v>
      </c>
      <c r="K20" s="97">
        <f t="shared" si="3"/>
        <v>2.9</v>
      </c>
      <c r="L20" s="96">
        <f t="shared" si="4"/>
        <v>1.6</v>
      </c>
    </row>
    <row r="21" spans="2:12" ht="14.45" customHeight="1" x14ac:dyDescent="0.15">
      <c r="B21" s="95" t="s">
        <v>166</v>
      </c>
      <c r="C21" s="94"/>
      <c r="D21" s="93">
        <f>SUM('【方向別】自動車交通量(7)'!D21,'【方向別】自動車交通量(8)'!D21,'【方向別】自動車交通量(9)'!D21)</f>
        <v>53</v>
      </c>
      <c r="E21" s="92">
        <f>SUM('【方向別】自動車交通量(7)'!E21,'【方向別】自動車交通量(8)'!E21,'【方向別】自動車交通量(9)'!E21)</f>
        <v>10</v>
      </c>
      <c r="F21" s="92">
        <f>SUM('【方向別】自動車交通量(7)'!F21,'【方向別】自動車交通量(8)'!F21,'【方向別】自動車交通量(9)'!F21)</f>
        <v>4</v>
      </c>
      <c r="G21" s="92">
        <f>SUM('【方向別】自動車交通量(7)'!G21,'【方向別】自動車交通量(8)'!G21,'【方向別】自動車交通量(9)'!G21)</f>
        <v>0</v>
      </c>
      <c r="H21" s="92">
        <f t="shared" si="0"/>
        <v>63</v>
      </c>
      <c r="I21" s="92">
        <f t="shared" si="1"/>
        <v>4</v>
      </c>
      <c r="J21" s="92">
        <f t="shared" si="2"/>
        <v>67</v>
      </c>
      <c r="K21" s="91">
        <f t="shared" si="3"/>
        <v>6</v>
      </c>
      <c r="L21" s="90">
        <f t="shared" si="4"/>
        <v>1.6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348</v>
      </c>
      <c r="E22" s="86">
        <f t="shared" si="5"/>
        <v>93</v>
      </c>
      <c r="F22" s="86">
        <f t="shared" si="5"/>
        <v>40</v>
      </c>
      <c r="G22" s="86">
        <f t="shared" si="5"/>
        <v>2</v>
      </c>
      <c r="H22" s="86">
        <f t="shared" si="5"/>
        <v>441</v>
      </c>
      <c r="I22" s="86">
        <f t="shared" si="5"/>
        <v>42</v>
      </c>
      <c r="J22" s="86">
        <f t="shared" si="5"/>
        <v>483</v>
      </c>
      <c r="K22" s="85">
        <f t="shared" si="3"/>
        <v>8.6999999999999993</v>
      </c>
      <c r="L22" s="84">
        <f t="shared" si="4"/>
        <v>11.3</v>
      </c>
    </row>
    <row r="23" spans="2:12" ht="14.45" customHeight="1" thickTop="1" x14ac:dyDescent="0.15">
      <c r="B23" s="107" t="s">
        <v>101</v>
      </c>
      <c r="C23" s="106"/>
      <c r="D23" s="105">
        <f>SUM('【方向別】自動車交通量(7)'!D23,'【方向別】自動車交通量(8)'!D23,'【方向別】自動車交通量(9)'!D23)</f>
        <v>61</v>
      </c>
      <c r="E23" s="104">
        <f>SUM('【方向別】自動車交通量(7)'!E23,'【方向別】自動車交通量(8)'!E23,'【方向別】自動車交通量(9)'!E23)</f>
        <v>19</v>
      </c>
      <c r="F23" s="104">
        <f>SUM('【方向別】自動車交通量(7)'!F23,'【方向別】自動車交通量(8)'!F23,'【方向別】自動車交通量(9)'!F23)</f>
        <v>3</v>
      </c>
      <c r="G23" s="104">
        <f>SUM('【方向別】自動車交通量(7)'!G23,'【方向別】自動車交通量(8)'!G23,'【方向別】自動車交通量(9)'!G23)</f>
        <v>0</v>
      </c>
      <c r="H23" s="104">
        <f t="shared" ref="H23:H28" si="6">SUM(D23:E23)</f>
        <v>80</v>
      </c>
      <c r="I23" s="104">
        <f t="shared" ref="I23:I28" si="7">SUM(F23:G23)</f>
        <v>3</v>
      </c>
      <c r="J23" s="104">
        <f t="shared" ref="J23:J28" si="8">SUM(H23:I23)</f>
        <v>83</v>
      </c>
      <c r="K23" s="103">
        <f t="shared" si="3"/>
        <v>3.6</v>
      </c>
      <c r="L23" s="102">
        <f t="shared" si="4"/>
        <v>1.9</v>
      </c>
    </row>
    <row r="24" spans="2:12" ht="14.45" customHeight="1" x14ac:dyDescent="0.15">
      <c r="B24" s="101" t="s">
        <v>100</v>
      </c>
      <c r="C24" s="100"/>
      <c r="D24" s="99">
        <f>SUM('【方向別】自動車交通量(7)'!D24,'【方向別】自動車交通量(8)'!D24,'【方向別】自動車交通量(9)'!D24)</f>
        <v>62</v>
      </c>
      <c r="E24" s="98">
        <f>SUM('【方向別】自動車交通量(7)'!E24,'【方向別】自動車交通量(8)'!E24,'【方向別】自動車交通量(9)'!E24)</f>
        <v>12</v>
      </c>
      <c r="F24" s="98">
        <f>SUM('【方向別】自動車交通量(7)'!F24,'【方向別】自動車交通量(8)'!F24,'【方向別】自動車交通量(9)'!F24)</f>
        <v>9</v>
      </c>
      <c r="G24" s="98">
        <f>SUM('【方向別】自動車交通量(7)'!G24,'【方向別】自動車交通量(8)'!G24,'【方向別】自動車交通量(9)'!G24)</f>
        <v>1</v>
      </c>
      <c r="H24" s="98">
        <f t="shared" si="6"/>
        <v>74</v>
      </c>
      <c r="I24" s="98">
        <f t="shared" si="7"/>
        <v>10</v>
      </c>
      <c r="J24" s="98">
        <f t="shared" si="8"/>
        <v>84</v>
      </c>
      <c r="K24" s="97">
        <f t="shared" si="3"/>
        <v>11.9</v>
      </c>
      <c r="L24" s="96">
        <f t="shared" si="4"/>
        <v>2</v>
      </c>
    </row>
    <row r="25" spans="2:12" ht="14.45" customHeight="1" x14ac:dyDescent="0.15">
      <c r="B25" s="101" t="s">
        <v>99</v>
      </c>
      <c r="C25" s="100"/>
      <c r="D25" s="99">
        <f>SUM('【方向別】自動車交通量(7)'!D25,'【方向別】自動車交通量(8)'!D25,'【方向別】自動車交通量(9)'!D25)</f>
        <v>55</v>
      </c>
      <c r="E25" s="98">
        <f>SUM('【方向別】自動車交通量(7)'!E25,'【方向別】自動車交通量(8)'!E25,'【方向別】自動車交通量(9)'!E25)</f>
        <v>16</v>
      </c>
      <c r="F25" s="98">
        <f>SUM('【方向別】自動車交通量(7)'!F25,'【方向別】自動車交通量(8)'!F25,'【方向別】自動車交通量(9)'!F25)</f>
        <v>2</v>
      </c>
      <c r="G25" s="98">
        <f>SUM('【方向別】自動車交通量(7)'!G25,'【方向別】自動車交通量(8)'!G25,'【方向別】自動車交通量(9)'!G25)</f>
        <v>0</v>
      </c>
      <c r="H25" s="98">
        <f t="shared" si="6"/>
        <v>71</v>
      </c>
      <c r="I25" s="98">
        <f t="shared" si="7"/>
        <v>2</v>
      </c>
      <c r="J25" s="98">
        <f t="shared" si="8"/>
        <v>73</v>
      </c>
      <c r="K25" s="97">
        <f t="shared" si="3"/>
        <v>2.7</v>
      </c>
      <c r="L25" s="96">
        <f t="shared" si="4"/>
        <v>1.7</v>
      </c>
    </row>
    <row r="26" spans="2:12" ht="14.45" customHeight="1" x14ac:dyDescent="0.15">
      <c r="B26" s="101" t="s">
        <v>98</v>
      </c>
      <c r="C26" s="100"/>
      <c r="D26" s="99">
        <f>SUM('【方向別】自動車交通量(7)'!D26,'【方向別】自動車交通量(8)'!D26,'【方向別】自動車交通量(9)'!D26)</f>
        <v>72</v>
      </c>
      <c r="E26" s="98">
        <f>SUM('【方向別】自動車交通量(7)'!E26,'【方向別】自動車交通量(8)'!E26,'【方向別】自動車交通量(9)'!E26)</f>
        <v>10</v>
      </c>
      <c r="F26" s="98">
        <f>SUM('【方向別】自動車交通量(7)'!F26,'【方向別】自動車交通量(8)'!F26,'【方向別】自動車交通量(9)'!F26)</f>
        <v>9</v>
      </c>
      <c r="G26" s="98">
        <f>SUM('【方向別】自動車交通量(7)'!G26,'【方向別】自動車交通量(8)'!G26,'【方向別】自動車交通量(9)'!G26)</f>
        <v>1</v>
      </c>
      <c r="H26" s="98">
        <f t="shared" si="6"/>
        <v>82</v>
      </c>
      <c r="I26" s="98">
        <f t="shared" si="7"/>
        <v>10</v>
      </c>
      <c r="J26" s="98">
        <f t="shared" si="8"/>
        <v>92</v>
      </c>
      <c r="K26" s="97">
        <f t="shared" si="3"/>
        <v>10.9</v>
      </c>
      <c r="L26" s="96">
        <f t="shared" si="4"/>
        <v>2.1</v>
      </c>
    </row>
    <row r="27" spans="2:12" ht="14.45" customHeight="1" x14ac:dyDescent="0.15">
      <c r="B27" s="101" t="s">
        <v>97</v>
      </c>
      <c r="C27" s="100"/>
      <c r="D27" s="99">
        <f>SUM('【方向別】自動車交通量(7)'!D27,'【方向別】自動車交通量(8)'!D27,'【方向別】自動車交通量(9)'!D27)</f>
        <v>49</v>
      </c>
      <c r="E27" s="98">
        <f>SUM('【方向別】自動車交通量(7)'!E27,'【方向別】自動車交通量(8)'!E27,'【方向別】自動車交通量(9)'!E27)</f>
        <v>22</v>
      </c>
      <c r="F27" s="98">
        <f>SUM('【方向別】自動車交通量(7)'!F27,'【方向別】自動車交通量(8)'!F27,'【方向別】自動車交通量(9)'!F27)</f>
        <v>9</v>
      </c>
      <c r="G27" s="98">
        <f>SUM('【方向別】自動車交通量(7)'!G27,'【方向別】自動車交通量(8)'!G27,'【方向別】自動車交通量(9)'!G27)</f>
        <v>0</v>
      </c>
      <c r="H27" s="98">
        <f t="shared" si="6"/>
        <v>71</v>
      </c>
      <c r="I27" s="98">
        <f t="shared" si="7"/>
        <v>9</v>
      </c>
      <c r="J27" s="98">
        <f t="shared" si="8"/>
        <v>80</v>
      </c>
      <c r="K27" s="97">
        <f t="shared" si="3"/>
        <v>11.3</v>
      </c>
      <c r="L27" s="96">
        <f t="shared" si="4"/>
        <v>1.9</v>
      </c>
    </row>
    <row r="28" spans="2:12" ht="14.45" customHeight="1" x14ac:dyDescent="0.15">
      <c r="B28" s="95" t="s">
        <v>165</v>
      </c>
      <c r="C28" s="94"/>
      <c r="D28" s="93">
        <f>SUM('【方向別】自動車交通量(7)'!D28,'【方向別】自動車交通量(8)'!D28,'【方向別】自動車交通量(9)'!D28)</f>
        <v>44</v>
      </c>
      <c r="E28" s="92">
        <f>SUM('【方向別】自動車交通量(7)'!E28,'【方向別】自動車交通量(8)'!E28,'【方向別】自動車交通量(9)'!E28)</f>
        <v>7</v>
      </c>
      <c r="F28" s="92">
        <f>SUM('【方向別】自動車交通量(7)'!F28,'【方向別】自動車交通量(8)'!F28,'【方向別】自動車交通量(9)'!F28)</f>
        <v>5</v>
      </c>
      <c r="G28" s="92">
        <f>SUM('【方向別】自動車交通量(7)'!G28,'【方向別】自動車交通量(8)'!G28,'【方向別】自動車交通量(9)'!G28)</f>
        <v>0</v>
      </c>
      <c r="H28" s="92">
        <f t="shared" si="6"/>
        <v>51</v>
      </c>
      <c r="I28" s="92">
        <f t="shared" si="7"/>
        <v>5</v>
      </c>
      <c r="J28" s="92">
        <f t="shared" si="8"/>
        <v>56</v>
      </c>
      <c r="K28" s="91">
        <f t="shared" si="3"/>
        <v>8.9</v>
      </c>
      <c r="L28" s="90">
        <f t="shared" si="4"/>
        <v>1.3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343</v>
      </c>
      <c r="E29" s="86">
        <f t="shared" si="9"/>
        <v>86</v>
      </c>
      <c r="F29" s="86">
        <f t="shared" si="9"/>
        <v>37</v>
      </c>
      <c r="G29" s="86">
        <f t="shared" si="9"/>
        <v>2</v>
      </c>
      <c r="H29" s="86">
        <f t="shared" si="9"/>
        <v>429</v>
      </c>
      <c r="I29" s="86">
        <f t="shared" si="9"/>
        <v>39</v>
      </c>
      <c r="J29" s="86">
        <f t="shared" si="9"/>
        <v>468</v>
      </c>
      <c r="K29" s="85">
        <f t="shared" si="3"/>
        <v>8.3000000000000007</v>
      </c>
      <c r="L29" s="84">
        <f t="shared" si="4"/>
        <v>10.9</v>
      </c>
    </row>
    <row r="30" spans="2:12" ht="14.45" customHeight="1" thickTop="1" x14ac:dyDescent="0.15">
      <c r="B30" s="115" t="s">
        <v>164</v>
      </c>
      <c r="C30" s="114"/>
      <c r="D30" s="81">
        <f>SUM('【方向別】自動車交通量(7)'!D30,'【方向別】自動車交通量(8)'!D30,'【方向別】自動車交通量(9)'!D30)</f>
        <v>213</v>
      </c>
      <c r="E30" s="80">
        <f>SUM('【方向別】自動車交通量(7)'!E30,'【方向別】自動車交通量(8)'!E30,'【方向別】自動車交通量(9)'!E30)</f>
        <v>60</v>
      </c>
      <c r="F30" s="80">
        <f>SUM('【方向別】自動車交通量(7)'!F30,'【方向別】自動車交通量(8)'!F30,'【方向別】自動車交通量(9)'!F30)</f>
        <v>83</v>
      </c>
      <c r="G30" s="80">
        <f>SUM('【方向別】自動車交通量(7)'!G30,'【方向別】自動車交通量(8)'!G30,'【方向別】自動車交通量(9)'!G30)</f>
        <v>2</v>
      </c>
      <c r="H30" s="80">
        <f t="shared" ref="H30:H43" si="10">SUM(D30:E30)</f>
        <v>273</v>
      </c>
      <c r="I30" s="80">
        <f t="shared" ref="I30:I43" si="11">SUM(F30:G30)</f>
        <v>85</v>
      </c>
      <c r="J30" s="80">
        <f t="shared" ref="J30:J43" si="12">SUM(H30:I30)</f>
        <v>358</v>
      </c>
      <c r="K30" s="79">
        <f t="shared" si="3"/>
        <v>23.7</v>
      </c>
      <c r="L30" s="78">
        <f t="shared" si="4"/>
        <v>8.3000000000000007</v>
      </c>
    </row>
    <row r="31" spans="2:12" ht="14.45" customHeight="1" x14ac:dyDescent="0.15">
      <c r="B31" s="113" t="s">
        <v>163</v>
      </c>
      <c r="C31" s="112"/>
      <c r="D31" s="111">
        <f>SUM('【方向別】自動車交通量(7)'!D31,'【方向別】自動車交通量(8)'!D31,'【方向別】自動車交通量(9)'!D31)</f>
        <v>194</v>
      </c>
      <c r="E31" s="110">
        <f>SUM('【方向別】自動車交通量(7)'!E31,'【方向別】自動車交通量(8)'!E31,'【方向別】自動車交通量(9)'!E31)</f>
        <v>57</v>
      </c>
      <c r="F31" s="110">
        <f>SUM('【方向別】自動車交通量(7)'!F31,'【方向別】自動車交通量(8)'!F31,'【方向別】自動車交通量(9)'!F31)</f>
        <v>82</v>
      </c>
      <c r="G31" s="110">
        <f>SUM('【方向別】自動車交通量(7)'!G31,'【方向別】自動車交通量(8)'!G31,'【方向別】自動車交通量(9)'!G31)</f>
        <v>1</v>
      </c>
      <c r="H31" s="110">
        <f t="shared" si="10"/>
        <v>251</v>
      </c>
      <c r="I31" s="110">
        <f t="shared" si="11"/>
        <v>83</v>
      </c>
      <c r="J31" s="110">
        <f t="shared" si="12"/>
        <v>334</v>
      </c>
      <c r="K31" s="109">
        <f t="shared" si="3"/>
        <v>24.9</v>
      </c>
      <c r="L31" s="108">
        <f t="shared" si="4"/>
        <v>7.8</v>
      </c>
    </row>
    <row r="32" spans="2:12" ht="14.45" customHeight="1" x14ac:dyDescent="0.15">
      <c r="B32" s="113" t="s">
        <v>162</v>
      </c>
      <c r="C32" s="112"/>
      <c r="D32" s="111">
        <f>SUM('【方向別】自動車交通量(7)'!D32,'【方向別】自動車交通量(8)'!D32,'【方向別】自動車交通量(9)'!D32)</f>
        <v>152</v>
      </c>
      <c r="E32" s="110">
        <f>SUM('【方向別】自動車交通量(7)'!E32,'【方向別】自動車交通量(8)'!E32,'【方向別】自動車交通量(9)'!E32)</f>
        <v>54</v>
      </c>
      <c r="F32" s="110">
        <f>SUM('【方向別】自動車交通量(7)'!F32,'【方向別】自動車交通量(8)'!F32,'【方向別】自動車交通量(9)'!F32)</f>
        <v>56</v>
      </c>
      <c r="G32" s="110">
        <f>SUM('【方向別】自動車交通量(7)'!G32,'【方向別】自動車交通量(8)'!G32,'【方向別】自動車交通量(9)'!G32)</f>
        <v>0</v>
      </c>
      <c r="H32" s="110">
        <f t="shared" si="10"/>
        <v>206</v>
      </c>
      <c r="I32" s="110">
        <f t="shared" si="11"/>
        <v>56</v>
      </c>
      <c r="J32" s="110">
        <f t="shared" si="12"/>
        <v>262</v>
      </c>
      <c r="K32" s="109">
        <f t="shared" si="3"/>
        <v>21.4</v>
      </c>
      <c r="L32" s="108">
        <f t="shared" si="4"/>
        <v>6.1</v>
      </c>
    </row>
    <row r="33" spans="2:12" ht="14.45" customHeight="1" x14ac:dyDescent="0.15">
      <c r="B33" s="113" t="s">
        <v>161</v>
      </c>
      <c r="C33" s="112"/>
      <c r="D33" s="111">
        <f>SUM('【方向別】自動車交通量(7)'!D33,'【方向別】自動車交通量(8)'!D33,'【方向別】自動車交通量(9)'!D33)</f>
        <v>158</v>
      </c>
      <c r="E33" s="110">
        <f>SUM('【方向別】自動車交通量(7)'!E33,'【方向別】自動車交通量(8)'!E33,'【方向別】自動車交通量(9)'!E33)</f>
        <v>51</v>
      </c>
      <c r="F33" s="110">
        <f>SUM('【方向別】自動車交通量(7)'!F33,'【方向別】自動車交通量(8)'!F33,'【方向別】自動車交通量(9)'!F33)</f>
        <v>43</v>
      </c>
      <c r="G33" s="110">
        <f>SUM('【方向別】自動車交通量(7)'!G33,'【方向別】自動車交通量(8)'!G33,'【方向別】自動車交通量(9)'!G33)</f>
        <v>0</v>
      </c>
      <c r="H33" s="110">
        <f t="shared" si="10"/>
        <v>209</v>
      </c>
      <c r="I33" s="110">
        <f t="shared" si="11"/>
        <v>43</v>
      </c>
      <c r="J33" s="110">
        <f t="shared" si="12"/>
        <v>252</v>
      </c>
      <c r="K33" s="109">
        <f t="shared" si="3"/>
        <v>17.100000000000001</v>
      </c>
      <c r="L33" s="108">
        <f t="shared" si="4"/>
        <v>5.9</v>
      </c>
    </row>
    <row r="34" spans="2:12" ht="14.45" customHeight="1" x14ac:dyDescent="0.15">
      <c r="B34" s="113" t="s">
        <v>160</v>
      </c>
      <c r="C34" s="112"/>
      <c r="D34" s="111">
        <f>SUM('【方向別】自動車交通量(7)'!D34,'【方向別】自動車交通量(8)'!D34,'【方向別】自動車交通量(9)'!D34)</f>
        <v>159</v>
      </c>
      <c r="E34" s="110">
        <f>SUM('【方向別】自動車交通量(7)'!E34,'【方向別】自動車交通量(8)'!E34,'【方向別】自動車交通量(9)'!E34)</f>
        <v>49</v>
      </c>
      <c r="F34" s="110">
        <f>SUM('【方向別】自動車交通量(7)'!F34,'【方向別】自動車交通量(8)'!F34,'【方向別】自動車交通量(9)'!F34)</f>
        <v>52</v>
      </c>
      <c r="G34" s="110">
        <f>SUM('【方向別】自動車交通量(7)'!G34,'【方向別】自動車交通量(8)'!G34,'【方向別】自動車交通量(9)'!G34)</f>
        <v>0</v>
      </c>
      <c r="H34" s="110">
        <f t="shared" si="10"/>
        <v>208</v>
      </c>
      <c r="I34" s="110">
        <f t="shared" si="11"/>
        <v>52</v>
      </c>
      <c r="J34" s="110">
        <f t="shared" si="12"/>
        <v>260</v>
      </c>
      <c r="K34" s="109">
        <f t="shared" si="3"/>
        <v>20</v>
      </c>
      <c r="L34" s="108">
        <f t="shared" si="4"/>
        <v>6.1</v>
      </c>
    </row>
    <row r="35" spans="2:12" ht="14.45" customHeight="1" x14ac:dyDescent="0.15">
      <c r="B35" s="113" t="s">
        <v>159</v>
      </c>
      <c r="C35" s="112"/>
      <c r="D35" s="111">
        <f>SUM('【方向別】自動車交通量(7)'!D35,'【方向別】自動車交通量(8)'!D35,'【方向別】自動車交通量(9)'!D35)</f>
        <v>181</v>
      </c>
      <c r="E35" s="110">
        <f>SUM('【方向別】自動車交通量(7)'!E35,'【方向別】自動車交通量(8)'!E35,'【方向別】自動車交通量(9)'!E35)</f>
        <v>66</v>
      </c>
      <c r="F35" s="110">
        <f>SUM('【方向別】自動車交通量(7)'!F35,'【方向別】自動車交通量(8)'!F35,'【方向別】自動車交通量(9)'!F35)</f>
        <v>75</v>
      </c>
      <c r="G35" s="110">
        <f>SUM('【方向別】自動車交通量(7)'!G35,'【方向別】自動車交通量(8)'!G35,'【方向別】自動車交通量(9)'!G35)</f>
        <v>1</v>
      </c>
      <c r="H35" s="110">
        <f t="shared" si="10"/>
        <v>247</v>
      </c>
      <c r="I35" s="110">
        <f t="shared" si="11"/>
        <v>76</v>
      </c>
      <c r="J35" s="110">
        <f t="shared" si="12"/>
        <v>323</v>
      </c>
      <c r="K35" s="109">
        <f t="shared" si="3"/>
        <v>23.5</v>
      </c>
      <c r="L35" s="108">
        <f t="shared" si="4"/>
        <v>7.5</v>
      </c>
    </row>
    <row r="36" spans="2:12" ht="14.45" customHeight="1" x14ac:dyDescent="0.15">
      <c r="B36" s="113" t="s">
        <v>158</v>
      </c>
      <c r="C36" s="112"/>
      <c r="D36" s="111">
        <f>SUM('【方向別】自動車交通量(7)'!D36,'【方向別】自動車交通量(8)'!D36,'【方向別】自動車交通量(9)'!D36)</f>
        <v>223</v>
      </c>
      <c r="E36" s="110">
        <f>SUM('【方向別】自動車交通量(7)'!E36,'【方向別】自動車交通量(8)'!E36,'【方向別】自動車交通量(9)'!E36)</f>
        <v>69</v>
      </c>
      <c r="F36" s="110">
        <f>SUM('【方向別】自動車交通量(7)'!F36,'【方向別】自動車交通量(8)'!F36,'【方向別】自動車交通量(9)'!F36)</f>
        <v>62</v>
      </c>
      <c r="G36" s="110">
        <f>SUM('【方向別】自動車交通量(7)'!G36,'【方向別】自動車交通量(8)'!G36,'【方向別】自動車交通量(9)'!G36)</f>
        <v>0</v>
      </c>
      <c r="H36" s="110">
        <f t="shared" si="10"/>
        <v>292</v>
      </c>
      <c r="I36" s="110">
        <f t="shared" si="11"/>
        <v>62</v>
      </c>
      <c r="J36" s="110">
        <f t="shared" si="12"/>
        <v>354</v>
      </c>
      <c r="K36" s="109">
        <f t="shared" si="3"/>
        <v>17.5</v>
      </c>
      <c r="L36" s="108">
        <f t="shared" si="4"/>
        <v>8.3000000000000007</v>
      </c>
    </row>
    <row r="37" spans="2:12" ht="14.45" customHeight="1" x14ac:dyDescent="0.15">
      <c r="B37" s="113" t="s">
        <v>157</v>
      </c>
      <c r="C37" s="112"/>
      <c r="D37" s="111">
        <f>SUM('【方向別】自動車交通量(7)'!D37,'【方向別】自動車交通量(8)'!D37,'【方向別】自動車交通量(9)'!D37)</f>
        <v>267</v>
      </c>
      <c r="E37" s="110">
        <f>SUM('【方向別】自動車交通量(7)'!E37,'【方向別】自動車交通量(8)'!E37,'【方向別】自動車交通量(9)'!E37)</f>
        <v>95</v>
      </c>
      <c r="F37" s="110">
        <f>SUM('【方向別】自動車交通量(7)'!F37,'【方向別】自動車交通量(8)'!F37,'【方向別】自動車交通量(9)'!F37)</f>
        <v>82</v>
      </c>
      <c r="G37" s="110">
        <f>SUM('【方向別】自動車交通量(7)'!G37,'【方向別】自動車交通量(8)'!G37,'【方向別】自動車交通量(9)'!G37)</f>
        <v>1</v>
      </c>
      <c r="H37" s="110">
        <f t="shared" si="10"/>
        <v>362</v>
      </c>
      <c r="I37" s="110">
        <f t="shared" si="11"/>
        <v>83</v>
      </c>
      <c r="J37" s="110">
        <f t="shared" si="12"/>
        <v>445</v>
      </c>
      <c r="K37" s="109">
        <f t="shared" si="3"/>
        <v>18.7</v>
      </c>
      <c r="L37" s="108">
        <f t="shared" si="4"/>
        <v>10.4</v>
      </c>
    </row>
    <row r="38" spans="2:12" ht="14.45" customHeight="1" x14ac:dyDescent="0.15">
      <c r="B38" s="107" t="s">
        <v>86</v>
      </c>
      <c r="C38" s="106"/>
      <c r="D38" s="105">
        <f>SUM('【方向別】自動車交通量(7)'!D38,'【方向別】自動車交通量(8)'!D38,'【方向別】自動車交通量(9)'!D38)</f>
        <v>37</v>
      </c>
      <c r="E38" s="104">
        <f>SUM('【方向別】自動車交通量(7)'!E38,'【方向別】自動車交通量(8)'!E38,'【方向別】自動車交通量(9)'!E38)</f>
        <v>10</v>
      </c>
      <c r="F38" s="104">
        <f>SUM('【方向別】自動車交通量(7)'!F38,'【方向別】自動車交通量(8)'!F38,'【方向別】自動車交通量(9)'!F38)</f>
        <v>12</v>
      </c>
      <c r="G38" s="104">
        <f>SUM('【方向別】自動車交通量(7)'!G38,'【方向別】自動車交通量(8)'!G38,'【方向別】自動車交通量(9)'!G38)</f>
        <v>0</v>
      </c>
      <c r="H38" s="104">
        <f t="shared" si="10"/>
        <v>47</v>
      </c>
      <c r="I38" s="104">
        <f t="shared" si="11"/>
        <v>12</v>
      </c>
      <c r="J38" s="104">
        <f t="shared" si="12"/>
        <v>59</v>
      </c>
      <c r="K38" s="103">
        <f t="shared" si="3"/>
        <v>20.3</v>
      </c>
      <c r="L38" s="102">
        <f t="shared" si="4"/>
        <v>1.4</v>
      </c>
    </row>
    <row r="39" spans="2:12" ht="14.45" customHeight="1" x14ac:dyDescent="0.15">
      <c r="B39" s="101" t="s">
        <v>85</v>
      </c>
      <c r="C39" s="100"/>
      <c r="D39" s="99">
        <f>SUM('【方向別】自動車交通量(7)'!D39,'【方向別】自動車交通量(8)'!D39,'【方向別】自動車交通量(9)'!D39)</f>
        <v>54</v>
      </c>
      <c r="E39" s="98">
        <f>SUM('【方向別】自動車交通量(7)'!E39,'【方向別】自動車交通量(8)'!E39,'【方向別】自動車交通量(9)'!E39)</f>
        <v>20</v>
      </c>
      <c r="F39" s="98">
        <f>SUM('【方向別】自動車交通量(7)'!F39,'【方向別】自動車交通量(8)'!F39,'【方向別】自動車交通量(9)'!F39)</f>
        <v>10</v>
      </c>
      <c r="G39" s="98">
        <f>SUM('【方向別】自動車交通量(7)'!G39,'【方向別】自動車交通量(8)'!G39,'【方向別】自動車交通量(9)'!G39)</f>
        <v>0</v>
      </c>
      <c r="H39" s="98">
        <f t="shared" si="10"/>
        <v>74</v>
      </c>
      <c r="I39" s="98">
        <f t="shared" si="11"/>
        <v>10</v>
      </c>
      <c r="J39" s="98">
        <f t="shared" si="12"/>
        <v>84</v>
      </c>
      <c r="K39" s="97">
        <f t="shared" si="3"/>
        <v>11.9</v>
      </c>
      <c r="L39" s="96">
        <f t="shared" si="4"/>
        <v>2</v>
      </c>
    </row>
    <row r="40" spans="2:12" ht="14.45" customHeight="1" x14ac:dyDescent="0.15">
      <c r="B40" s="101" t="s">
        <v>84</v>
      </c>
      <c r="C40" s="100"/>
      <c r="D40" s="99">
        <f>SUM('【方向別】自動車交通量(7)'!D40,'【方向別】自動車交通量(8)'!D40,'【方向別】自動車交通量(9)'!D40)</f>
        <v>41</v>
      </c>
      <c r="E40" s="98">
        <f>SUM('【方向別】自動車交通量(7)'!E40,'【方向別】自動車交通量(8)'!E40,'【方向別】自動車交通量(9)'!E40)</f>
        <v>10</v>
      </c>
      <c r="F40" s="98">
        <f>SUM('【方向別】自動車交通量(7)'!F40,'【方向別】自動車交通量(8)'!F40,'【方向別】自動車交通量(9)'!F40)</f>
        <v>4</v>
      </c>
      <c r="G40" s="98">
        <f>SUM('【方向別】自動車交通量(7)'!G40,'【方向別】自動車交通量(8)'!G40,'【方向別】自動車交通量(9)'!G40)</f>
        <v>0</v>
      </c>
      <c r="H40" s="98">
        <f t="shared" si="10"/>
        <v>51</v>
      </c>
      <c r="I40" s="98">
        <f t="shared" si="11"/>
        <v>4</v>
      </c>
      <c r="J40" s="98">
        <f t="shared" si="12"/>
        <v>55</v>
      </c>
      <c r="K40" s="97">
        <f t="shared" si="3"/>
        <v>7.3</v>
      </c>
      <c r="L40" s="96">
        <f t="shared" si="4"/>
        <v>1.3</v>
      </c>
    </row>
    <row r="41" spans="2:12" ht="14.45" customHeight="1" x14ac:dyDescent="0.15">
      <c r="B41" s="101" t="s">
        <v>83</v>
      </c>
      <c r="C41" s="100"/>
      <c r="D41" s="99">
        <f>SUM('【方向別】自動車交通量(7)'!D41,'【方向別】自動車交通量(8)'!D41,'【方向別】自動車交通量(9)'!D41)</f>
        <v>69</v>
      </c>
      <c r="E41" s="98">
        <f>SUM('【方向別】自動車交通量(7)'!E41,'【方向別】自動車交通量(8)'!E41,'【方向別】自動車交通量(9)'!E41)</f>
        <v>13</v>
      </c>
      <c r="F41" s="98">
        <f>SUM('【方向別】自動車交通量(7)'!F41,'【方向別】自動車交通量(8)'!F41,'【方向別】自動車交通量(9)'!F41)</f>
        <v>8</v>
      </c>
      <c r="G41" s="98">
        <f>SUM('【方向別】自動車交通量(7)'!G41,'【方向別】自動車交通量(8)'!G41,'【方向別】自動車交通量(9)'!G41)</f>
        <v>0</v>
      </c>
      <c r="H41" s="98">
        <f t="shared" si="10"/>
        <v>82</v>
      </c>
      <c r="I41" s="98">
        <f t="shared" si="11"/>
        <v>8</v>
      </c>
      <c r="J41" s="98">
        <f t="shared" si="12"/>
        <v>90</v>
      </c>
      <c r="K41" s="97">
        <f t="shared" si="3"/>
        <v>8.9</v>
      </c>
      <c r="L41" s="96">
        <f t="shared" si="4"/>
        <v>2.1</v>
      </c>
    </row>
    <row r="42" spans="2:12" ht="14.45" customHeight="1" x14ac:dyDescent="0.15">
      <c r="B42" s="101" t="s">
        <v>82</v>
      </c>
      <c r="C42" s="100"/>
      <c r="D42" s="99">
        <f>SUM('【方向別】自動車交通量(7)'!D42,'【方向別】自動車交通量(8)'!D42,'【方向別】自動車交通量(9)'!D42)</f>
        <v>39</v>
      </c>
      <c r="E42" s="98">
        <f>SUM('【方向別】自動車交通量(7)'!E42,'【方向別】自動車交通量(8)'!E42,'【方向別】自動車交通量(9)'!E42)</f>
        <v>7</v>
      </c>
      <c r="F42" s="98">
        <f>SUM('【方向別】自動車交通量(7)'!F42,'【方向別】自動車交通量(8)'!F42,'【方向別】自動車交通量(9)'!F42)</f>
        <v>5</v>
      </c>
      <c r="G42" s="98">
        <f>SUM('【方向別】自動車交通量(7)'!G42,'【方向別】自動車交通量(8)'!G42,'【方向別】自動車交通量(9)'!G42)</f>
        <v>0</v>
      </c>
      <c r="H42" s="98">
        <f t="shared" si="10"/>
        <v>46</v>
      </c>
      <c r="I42" s="98">
        <f t="shared" si="11"/>
        <v>5</v>
      </c>
      <c r="J42" s="98">
        <f t="shared" si="12"/>
        <v>51</v>
      </c>
      <c r="K42" s="97">
        <f t="shared" si="3"/>
        <v>9.8000000000000007</v>
      </c>
      <c r="L42" s="96">
        <f t="shared" si="4"/>
        <v>1.2</v>
      </c>
    </row>
    <row r="43" spans="2:12" ht="14.45" customHeight="1" x14ac:dyDescent="0.15">
      <c r="B43" s="95" t="s">
        <v>156</v>
      </c>
      <c r="C43" s="94"/>
      <c r="D43" s="93">
        <f>SUM('【方向別】自動車交通量(7)'!D43,'【方向別】自動車交通量(8)'!D43,'【方向別】自動車交通量(9)'!D43)</f>
        <v>46</v>
      </c>
      <c r="E43" s="92">
        <f>SUM('【方向別】自動車交通量(7)'!E43,'【方向別】自動車交通量(8)'!E43,'【方向別】自動車交通量(9)'!E43)</f>
        <v>6</v>
      </c>
      <c r="F43" s="92">
        <f>SUM('【方向別】自動車交通量(7)'!F43,'【方向別】自動車交通量(8)'!F43,'【方向別】自動車交通量(9)'!F43)</f>
        <v>3</v>
      </c>
      <c r="G43" s="92">
        <f>SUM('【方向別】自動車交通量(7)'!G43,'【方向別】自動車交通量(8)'!G43,'【方向別】自動車交通量(9)'!G43)</f>
        <v>0</v>
      </c>
      <c r="H43" s="92">
        <f t="shared" si="10"/>
        <v>52</v>
      </c>
      <c r="I43" s="92">
        <f t="shared" si="11"/>
        <v>3</v>
      </c>
      <c r="J43" s="92">
        <f t="shared" si="12"/>
        <v>55</v>
      </c>
      <c r="K43" s="91">
        <f t="shared" si="3"/>
        <v>5.5</v>
      </c>
      <c r="L43" s="90">
        <f t="shared" si="4"/>
        <v>1.3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286</v>
      </c>
      <c r="E44" s="86">
        <f t="shared" si="13"/>
        <v>66</v>
      </c>
      <c r="F44" s="86">
        <f t="shared" si="13"/>
        <v>42</v>
      </c>
      <c r="G44" s="86">
        <f t="shared" si="13"/>
        <v>0</v>
      </c>
      <c r="H44" s="86">
        <f t="shared" si="13"/>
        <v>352</v>
      </c>
      <c r="I44" s="86">
        <f t="shared" si="13"/>
        <v>42</v>
      </c>
      <c r="J44" s="86">
        <f t="shared" si="13"/>
        <v>394</v>
      </c>
      <c r="K44" s="85">
        <f t="shared" si="3"/>
        <v>10.7</v>
      </c>
      <c r="L44" s="84">
        <f t="shared" si="4"/>
        <v>9.1999999999999993</v>
      </c>
    </row>
    <row r="45" spans="2:12" ht="14.45" customHeight="1" thickTop="1" x14ac:dyDescent="0.15">
      <c r="B45" s="107" t="s">
        <v>79</v>
      </c>
      <c r="C45" s="106"/>
      <c r="D45" s="105">
        <f>SUM('【方向別】自動車交通量(7)'!D45,'【方向別】自動車交通量(8)'!D45,'【方向別】自動車交通量(9)'!D45)</f>
        <v>80</v>
      </c>
      <c r="E45" s="104">
        <f>SUM('【方向別】自動車交通量(7)'!E45,'【方向別】自動車交通量(8)'!E45,'【方向別】自動車交通量(9)'!E45)</f>
        <v>14</v>
      </c>
      <c r="F45" s="104">
        <f>SUM('【方向別】自動車交通量(7)'!F45,'【方向別】自動車交通量(8)'!F45,'【方向別】自動車交通量(9)'!F45)</f>
        <v>4</v>
      </c>
      <c r="G45" s="104">
        <f>SUM('【方向別】自動車交通量(7)'!G45,'【方向別】自動車交通量(8)'!G45,'【方向別】自動車交通量(9)'!G45)</f>
        <v>0</v>
      </c>
      <c r="H45" s="104">
        <f t="shared" ref="H45:H50" si="14">SUM(D45:E45)</f>
        <v>94</v>
      </c>
      <c r="I45" s="104">
        <f t="shared" ref="I45:I50" si="15">SUM(F45:G45)</f>
        <v>4</v>
      </c>
      <c r="J45" s="104">
        <f t="shared" ref="J45:J50" si="16">SUM(H45:I45)</f>
        <v>98</v>
      </c>
      <c r="K45" s="103">
        <f t="shared" si="3"/>
        <v>4.0999999999999996</v>
      </c>
      <c r="L45" s="102">
        <f t="shared" si="4"/>
        <v>2.2999999999999998</v>
      </c>
    </row>
    <row r="46" spans="2:12" ht="14.45" customHeight="1" x14ac:dyDescent="0.15">
      <c r="B46" s="101" t="s">
        <v>78</v>
      </c>
      <c r="C46" s="100"/>
      <c r="D46" s="99">
        <f>SUM('【方向別】自動車交通量(7)'!D46,'【方向別】自動車交通量(8)'!D46,'【方向別】自動車交通量(9)'!D46)</f>
        <v>42</v>
      </c>
      <c r="E46" s="98">
        <f>SUM('【方向別】自動車交通量(7)'!E46,'【方向別】自動車交通量(8)'!E46,'【方向別】自動車交通量(9)'!E46)</f>
        <v>6</v>
      </c>
      <c r="F46" s="98">
        <f>SUM('【方向別】自動車交通量(7)'!F46,'【方向別】自動車交通量(8)'!F46,'【方向別】自動車交通量(9)'!F46)</f>
        <v>4</v>
      </c>
      <c r="G46" s="98">
        <f>SUM('【方向別】自動車交通量(7)'!G46,'【方向別】自動車交通量(8)'!G46,'【方向別】自動車交通量(9)'!G46)</f>
        <v>0</v>
      </c>
      <c r="H46" s="98">
        <f t="shared" si="14"/>
        <v>48</v>
      </c>
      <c r="I46" s="98">
        <f t="shared" si="15"/>
        <v>4</v>
      </c>
      <c r="J46" s="98">
        <f t="shared" si="16"/>
        <v>52</v>
      </c>
      <c r="K46" s="97">
        <f t="shared" si="3"/>
        <v>7.7</v>
      </c>
      <c r="L46" s="96">
        <f t="shared" si="4"/>
        <v>1.2</v>
      </c>
    </row>
    <row r="47" spans="2:12" ht="14.45" customHeight="1" x14ac:dyDescent="0.15">
      <c r="B47" s="101" t="s">
        <v>77</v>
      </c>
      <c r="C47" s="100"/>
      <c r="D47" s="99">
        <f>SUM('【方向別】自動車交通量(7)'!D47,'【方向別】自動車交通量(8)'!D47,'【方向別】自動車交通量(9)'!D47)</f>
        <v>44</v>
      </c>
      <c r="E47" s="98">
        <f>SUM('【方向別】自動車交通量(7)'!E47,'【方向別】自動車交通量(8)'!E47,'【方向別】自動車交通量(9)'!E47)</f>
        <v>10</v>
      </c>
      <c r="F47" s="98">
        <f>SUM('【方向別】自動車交通量(7)'!F47,'【方向別】自動車交通量(8)'!F47,'【方向別】自動車交通量(9)'!F47)</f>
        <v>3</v>
      </c>
      <c r="G47" s="98">
        <f>SUM('【方向別】自動車交通量(7)'!G47,'【方向別】自動車交通量(8)'!G47,'【方向別】自動車交通量(9)'!G47)</f>
        <v>0</v>
      </c>
      <c r="H47" s="98">
        <f t="shared" si="14"/>
        <v>54</v>
      </c>
      <c r="I47" s="98">
        <f t="shared" si="15"/>
        <v>3</v>
      </c>
      <c r="J47" s="98">
        <f t="shared" si="16"/>
        <v>57</v>
      </c>
      <c r="K47" s="97">
        <f t="shared" si="3"/>
        <v>5.3</v>
      </c>
      <c r="L47" s="96">
        <f t="shared" si="4"/>
        <v>1.3</v>
      </c>
    </row>
    <row r="48" spans="2:12" ht="14.45" customHeight="1" x14ac:dyDescent="0.15">
      <c r="B48" s="101" t="s">
        <v>76</v>
      </c>
      <c r="C48" s="100"/>
      <c r="D48" s="99">
        <f>SUM('【方向別】自動車交通量(7)'!D48,'【方向別】自動車交通量(8)'!D48,'【方向別】自動車交通量(9)'!D48)</f>
        <v>40</v>
      </c>
      <c r="E48" s="98">
        <f>SUM('【方向別】自動車交通量(7)'!E48,'【方向別】自動車交通量(8)'!E48,'【方向別】自動車交通量(9)'!E48)</f>
        <v>9</v>
      </c>
      <c r="F48" s="98">
        <f>SUM('【方向別】自動車交通量(7)'!F48,'【方向別】自動車交通量(8)'!F48,'【方向別】自動車交通量(9)'!F48)</f>
        <v>5</v>
      </c>
      <c r="G48" s="98">
        <f>SUM('【方向別】自動車交通量(7)'!G48,'【方向別】自動車交通量(8)'!G48,'【方向別】自動車交通量(9)'!G48)</f>
        <v>0</v>
      </c>
      <c r="H48" s="98">
        <f t="shared" si="14"/>
        <v>49</v>
      </c>
      <c r="I48" s="98">
        <f t="shared" si="15"/>
        <v>5</v>
      </c>
      <c r="J48" s="98">
        <f t="shared" si="16"/>
        <v>54</v>
      </c>
      <c r="K48" s="97">
        <f t="shared" si="3"/>
        <v>9.3000000000000007</v>
      </c>
      <c r="L48" s="96">
        <f t="shared" si="4"/>
        <v>1.3</v>
      </c>
    </row>
    <row r="49" spans="2:13" ht="14.45" customHeight="1" x14ac:dyDescent="0.15">
      <c r="B49" s="101" t="s">
        <v>75</v>
      </c>
      <c r="C49" s="100"/>
      <c r="D49" s="99">
        <f>SUM('【方向別】自動車交通量(7)'!D49,'【方向別】自動車交通量(8)'!D49,'【方向別】自動車交通量(9)'!D49)</f>
        <v>37</v>
      </c>
      <c r="E49" s="98">
        <f>SUM('【方向別】自動車交通量(7)'!E49,'【方向別】自動車交通量(8)'!E49,'【方向別】自動車交通量(9)'!E49)</f>
        <v>8</v>
      </c>
      <c r="F49" s="98">
        <f>SUM('【方向別】自動車交通量(7)'!F49,'【方向別】自動車交通量(8)'!F49,'【方向別】自動車交通量(9)'!F49)</f>
        <v>6</v>
      </c>
      <c r="G49" s="98">
        <f>SUM('【方向別】自動車交通量(7)'!G49,'【方向別】自動車交通量(8)'!G49,'【方向別】自動車交通量(9)'!G49)</f>
        <v>0</v>
      </c>
      <c r="H49" s="98">
        <f t="shared" si="14"/>
        <v>45</v>
      </c>
      <c r="I49" s="98">
        <f t="shared" si="15"/>
        <v>6</v>
      </c>
      <c r="J49" s="98">
        <f t="shared" si="16"/>
        <v>51</v>
      </c>
      <c r="K49" s="97">
        <f t="shared" si="3"/>
        <v>11.8</v>
      </c>
      <c r="L49" s="96">
        <f t="shared" si="4"/>
        <v>1.2</v>
      </c>
    </row>
    <row r="50" spans="2:13" ht="14.45" customHeight="1" x14ac:dyDescent="0.15">
      <c r="B50" s="95" t="s">
        <v>155</v>
      </c>
      <c r="C50" s="94"/>
      <c r="D50" s="93">
        <f>SUM('【方向別】自動車交通量(7)'!D50,'【方向別】自動車交通量(8)'!D50,'【方向別】自動車交通量(9)'!D50)</f>
        <v>30</v>
      </c>
      <c r="E50" s="92">
        <f>SUM('【方向別】自動車交通量(7)'!E50,'【方向別】自動車交通量(8)'!E50,'【方向別】自動車交通量(9)'!E50)</f>
        <v>6</v>
      </c>
      <c r="F50" s="92">
        <f>SUM('【方向別】自動車交通量(7)'!F50,'【方向別】自動車交通量(8)'!F50,'【方向別】自動車交通量(9)'!F50)</f>
        <v>7</v>
      </c>
      <c r="G50" s="92">
        <f>SUM('【方向別】自動車交通量(7)'!G50,'【方向別】自動車交通量(8)'!G50,'【方向別】自動車交通量(9)'!G50)</f>
        <v>0</v>
      </c>
      <c r="H50" s="92">
        <f t="shared" si="14"/>
        <v>36</v>
      </c>
      <c r="I50" s="92">
        <f t="shared" si="15"/>
        <v>7</v>
      </c>
      <c r="J50" s="92">
        <f t="shared" si="16"/>
        <v>43</v>
      </c>
      <c r="K50" s="91">
        <f t="shared" si="3"/>
        <v>16.3</v>
      </c>
      <c r="L50" s="90">
        <f t="shared" si="4"/>
        <v>1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273</v>
      </c>
      <c r="E51" s="86">
        <f t="shared" si="17"/>
        <v>53</v>
      </c>
      <c r="F51" s="86">
        <f t="shared" si="17"/>
        <v>29</v>
      </c>
      <c r="G51" s="86">
        <f t="shared" si="17"/>
        <v>0</v>
      </c>
      <c r="H51" s="86">
        <f t="shared" si="17"/>
        <v>326</v>
      </c>
      <c r="I51" s="86">
        <f t="shared" si="17"/>
        <v>29</v>
      </c>
      <c r="J51" s="86">
        <f t="shared" si="17"/>
        <v>355</v>
      </c>
      <c r="K51" s="85">
        <f t="shared" si="3"/>
        <v>8.1999999999999993</v>
      </c>
      <c r="L51" s="84">
        <f t="shared" si="4"/>
        <v>8.3000000000000007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2797</v>
      </c>
      <c r="E52" s="80">
        <f t="shared" si="18"/>
        <v>799</v>
      </c>
      <c r="F52" s="80">
        <f t="shared" si="18"/>
        <v>683</v>
      </c>
      <c r="G52" s="80">
        <f t="shared" si="18"/>
        <v>9</v>
      </c>
      <c r="H52" s="80">
        <f t="shared" si="18"/>
        <v>3596</v>
      </c>
      <c r="I52" s="80">
        <f t="shared" si="18"/>
        <v>692</v>
      </c>
      <c r="J52" s="80">
        <f t="shared" si="18"/>
        <v>4288</v>
      </c>
      <c r="K52" s="79">
        <f t="shared" si="3"/>
        <v>16.100000000000001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179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f>SUM('【方向別】自動車交通量(2)'!D16,'【方向別】自動車交通量(6)'!D16,'【方向別】自動車交通量(10)'!D16)</f>
        <v>58</v>
      </c>
      <c r="E16" s="104">
        <f>SUM('【方向別】自動車交通量(2)'!E16,'【方向別】自動車交通量(6)'!E16,'【方向別】自動車交通量(10)'!E16)</f>
        <v>17</v>
      </c>
      <c r="F16" s="104">
        <f>SUM('【方向別】自動車交通量(2)'!F16,'【方向別】自動車交通量(6)'!F16,'【方向別】自動車交通量(10)'!F16)</f>
        <v>7</v>
      </c>
      <c r="G16" s="104">
        <f>SUM('【方向別】自動車交通量(2)'!G16,'【方向別】自動車交通量(6)'!G16,'【方向別】自動車交通量(10)'!G16)</f>
        <v>0</v>
      </c>
      <c r="H16" s="104">
        <f t="shared" ref="H16:H21" si="0">SUM(D16:E16)</f>
        <v>75</v>
      </c>
      <c r="I16" s="104">
        <f t="shared" ref="I16:I21" si="1">SUM(F16:G16)</f>
        <v>7</v>
      </c>
      <c r="J16" s="104">
        <f t="shared" ref="J16:J21" si="2">SUM(H16:I16)</f>
        <v>82</v>
      </c>
      <c r="K16" s="103">
        <f t="shared" ref="K16:K52" si="3">IF(J16=0,0,ROUND(I16/J16*100,1))</f>
        <v>8.5</v>
      </c>
      <c r="L16" s="102">
        <f t="shared" ref="L16:L52" si="4">IF(J16=0,0,ROUND(J16/$J$52*100,1))</f>
        <v>2.2000000000000002</v>
      </c>
    </row>
    <row r="17" spans="2:12" ht="14.45" customHeight="1" x14ac:dyDescent="0.15">
      <c r="B17" s="101" t="s">
        <v>170</v>
      </c>
      <c r="C17" s="100"/>
      <c r="D17" s="99">
        <f>SUM('【方向別】自動車交通量(2)'!D17,'【方向別】自動車交通量(6)'!D17,'【方向別】自動車交通量(10)'!D17)</f>
        <v>60</v>
      </c>
      <c r="E17" s="98">
        <f>SUM('【方向別】自動車交通量(2)'!E17,'【方向別】自動車交通量(6)'!E17,'【方向別】自動車交通量(10)'!E17)</f>
        <v>17</v>
      </c>
      <c r="F17" s="98">
        <f>SUM('【方向別】自動車交通量(2)'!F17,'【方向別】自動車交通量(6)'!F17,'【方向別】自動車交通量(10)'!F17)</f>
        <v>3</v>
      </c>
      <c r="G17" s="98">
        <f>SUM('【方向別】自動車交通量(2)'!G17,'【方向別】自動車交通量(6)'!G17,'【方向別】自動車交通量(10)'!G17)</f>
        <v>0</v>
      </c>
      <c r="H17" s="98">
        <f t="shared" si="0"/>
        <v>77</v>
      </c>
      <c r="I17" s="98">
        <f t="shared" si="1"/>
        <v>3</v>
      </c>
      <c r="J17" s="98">
        <f t="shared" si="2"/>
        <v>80</v>
      </c>
      <c r="K17" s="97">
        <f t="shared" si="3"/>
        <v>3.8</v>
      </c>
      <c r="L17" s="96">
        <f t="shared" si="4"/>
        <v>2.1</v>
      </c>
    </row>
    <row r="18" spans="2:12" ht="14.45" customHeight="1" x14ac:dyDescent="0.15">
      <c r="B18" s="101" t="s">
        <v>169</v>
      </c>
      <c r="C18" s="100"/>
      <c r="D18" s="99">
        <f>SUM('【方向別】自動車交通量(2)'!D18,'【方向別】自動車交通量(6)'!D18,'【方向別】自動車交通量(10)'!D18)</f>
        <v>55</v>
      </c>
      <c r="E18" s="98">
        <f>SUM('【方向別】自動車交通量(2)'!E18,'【方向別】自動車交通量(6)'!E18,'【方向別】自動車交通量(10)'!E18)</f>
        <v>7</v>
      </c>
      <c r="F18" s="98">
        <f>SUM('【方向別】自動車交通量(2)'!F18,'【方向別】自動車交通量(6)'!F18,'【方向別】自動車交通量(10)'!F18)</f>
        <v>9</v>
      </c>
      <c r="G18" s="98">
        <f>SUM('【方向別】自動車交通量(2)'!G18,'【方向別】自動車交通量(6)'!G18,'【方向別】自動車交通量(10)'!G18)</f>
        <v>0</v>
      </c>
      <c r="H18" s="98">
        <f t="shared" si="0"/>
        <v>62</v>
      </c>
      <c r="I18" s="98">
        <f t="shared" si="1"/>
        <v>9</v>
      </c>
      <c r="J18" s="98">
        <f t="shared" si="2"/>
        <v>71</v>
      </c>
      <c r="K18" s="97">
        <f t="shared" si="3"/>
        <v>12.7</v>
      </c>
      <c r="L18" s="96">
        <f t="shared" si="4"/>
        <v>1.9</v>
      </c>
    </row>
    <row r="19" spans="2:12" ht="14.45" customHeight="1" x14ac:dyDescent="0.15">
      <c r="B19" s="101" t="s">
        <v>168</v>
      </c>
      <c r="C19" s="100"/>
      <c r="D19" s="99">
        <f>SUM('【方向別】自動車交通量(2)'!D19,'【方向別】自動車交通量(6)'!D19,'【方向別】自動車交通量(10)'!D19)</f>
        <v>52</v>
      </c>
      <c r="E19" s="98">
        <f>SUM('【方向別】自動車交通量(2)'!E19,'【方向別】自動車交通量(6)'!E19,'【方向別】自動車交通量(10)'!E19)</f>
        <v>16</v>
      </c>
      <c r="F19" s="98">
        <f>SUM('【方向別】自動車交通量(2)'!F19,'【方向別】自動車交通量(6)'!F19,'【方向別】自動車交通量(10)'!F19)</f>
        <v>3</v>
      </c>
      <c r="G19" s="98">
        <f>SUM('【方向別】自動車交通量(2)'!G19,'【方向別】自動車交通量(6)'!G19,'【方向別】自動車交通量(10)'!G19)</f>
        <v>0</v>
      </c>
      <c r="H19" s="98">
        <f t="shared" si="0"/>
        <v>68</v>
      </c>
      <c r="I19" s="98">
        <f t="shared" si="1"/>
        <v>3</v>
      </c>
      <c r="J19" s="98">
        <f t="shared" si="2"/>
        <v>71</v>
      </c>
      <c r="K19" s="97">
        <f t="shared" si="3"/>
        <v>4.2</v>
      </c>
      <c r="L19" s="96">
        <f t="shared" si="4"/>
        <v>1.9</v>
      </c>
    </row>
    <row r="20" spans="2:12" ht="14.45" customHeight="1" x14ac:dyDescent="0.15">
      <c r="B20" s="101" t="s">
        <v>167</v>
      </c>
      <c r="C20" s="100"/>
      <c r="D20" s="99">
        <f>SUM('【方向別】自動車交通量(2)'!D20,'【方向別】自動車交通量(6)'!D20,'【方向別】自動車交通量(10)'!D20)</f>
        <v>58</v>
      </c>
      <c r="E20" s="98">
        <f>SUM('【方向別】自動車交通量(2)'!E20,'【方向別】自動車交通量(6)'!E20,'【方向別】自動車交通量(10)'!E20)</f>
        <v>16</v>
      </c>
      <c r="F20" s="98">
        <f>SUM('【方向別】自動車交通量(2)'!F20,'【方向別】自動車交通量(6)'!F20,'【方向別】自動車交通量(10)'!F20)</f>
        <v>10</v>
      </c>
      <c r="G20" s="98">
        <f>SUM('【方向別】自動車交通量(2)'!G20,'【方向別】自動車交通量(6)'!G20,'【方向別】自動車交通量(10)'!G20)</f>
        <v>0</v>
      </c>
      <c r="H20" s="98">
        <f t="shared" si="0"/>
        <v>74</v>
      </c>
      <c r="I20" s="98">
        <f t="shared" si="1"/>
        <v>10</v>
      </c>
      <c r="J20" s="98">
        <f t="shared" si="2"/>
        <v>84</v>
      </c>
      <c r="K20" s="97">
        <f t="shared" si="3"/>
        <v>11.9</v>
      </c>
      <c r="L20" s="96">
        <f t="shared" si="4"/>
        <v>2.2999999999999998</v>
      </c>
    </row>
    <row r="21" spans="2:12" ht="14.45" customHeight="1" x14ac:dyDescent="0.15">
      <c r="B21" s="95" t="s">
        <v>166</v>
      </c>
      <c r="C21" s="94"/>
      <c r="D21" s="93">
        <f>SUM('【方向別】自動車交通量(2)'!D21,'【方向別】自動車交通量(6)'!D21,'【方向別】自動車交通量(10)'!D21)</f>
        <v>53</v>
      </c>
      <c r="E21" s="92">
        <f>SUM('【方向別】自動車交通量(2)'!E21,'【方向別】自動車交通量(6)'!E21,'【方向別】自動車交通量(10)'!E21)</f>
        <v>5</v>
      </c>
      <c r="F21" s="92">
        <f>SUM('【方向別】自動車交通量(2)'!F21,'【方向別】自動車交通量(6)'!F21,'【方向別】自動車交通量(10)'!F21)</f>
        <v>12</v>
      </c>
      <c r="G21" s="92">
        <f>SUM('【方向別】自動車交通量(2)'!G21,'【方向別】自動車交通量(6)'!G21,'【方向別】自動車交通量(10)'!G21)</f>
        <v>0</v>
      </c>
      <c r="H21" s="92">
        <f t="shared" si="0"/>
        <v>58</v>
      </c>
      <c r="I21" s="92">
        <f t="shared" si="1"/>
        <v>12</v>
      </c>
      <c r="J21" s="92">
        <f t="shared" si="2"/>
        <v>70</v>
      </c>
      <c r="K21" s="91">
        <f t="shared" si="3"/>
        <v>17.100000000000001</v>
      </c>
      <c r="L21" s="90">
        <f t="shared" si="4"/>
        <v>1.9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336</v>
      </c>
      <c r="E22" s="86">
        <f t="shared" si="5"/>
        <v>78</v>
      </c>
      <c r="F22" s="86">
        <f t="shared" si="5"/>
        <v>44</v>
      </c>
      <c r="G22" s="86">
        <f t="shared" si="5"/>
        <v>0</v>
      </c>
      <c r="H22" s="86">
        <f t="shared" si="5"/>
        <v>414</v>
      </c>
      <c r="I22" s="86">
        <f t="shared" si="5"/>
        <v>44</v>
      </c>
      <c r="J22" s="86">
        <f t="shared" si="5"/>
        <v>458</v>
      </c>
      <c r="K22" s="85">
        <f t="shared" si="3"/>
        <v>9.6</v>
      </c>
      <c r="L22" s="84">
        <f t="shared" si="4"/>
        <v>12.3</v>
      </c>
    </row>
    <row r="23" spans="2:12" ht="14.45" customHeight="1" thickTop="1" x14ac:dyDescent="0.15">
      <c r="B23" s="107" t="s">
        <v>101</v>
      </c>
      <c r="C23" s="106"/>
      <c r="D23" s="105">
        <f>SUM('【方向別】自動車交通量(2)'!D23,'【方向別】自動車交通量(6)'!D23,'【方向別】自動車交通量(10)'!D23)</f>
        <v>52</v>
      </c>
      <c r="E23" s="104">
        <f>SUM('【方向別】自動車交通量(2)'!E23,'【方向別】自動車交通量(6)'!E23,'【方向別】自動車交通量(10)'!E23)</f>
        <v>8</v>
      </c>
      <c r="F23" s="104">
        <f>SUM('【方向別】自動車交通量(2)'!F23,'【方向別】自動車交通量(6)'!F23,'【方向別】自動車交通量(10)'!F23)</f>
        <v>10</v>
      </c>
      <c r="G23" s="104">
        <f>SUM('【方向別】自動車交通量(2)'!G23,'【方向別】自動車交通量(6)'!G23,'【方向別】自動車交通量(10)'!G23)</f>
        <v>0</v>
      </c>
      <c r="H23" s="104">
        <f t="shared" ref="H23:H28" si="6">SUM(D23:E23)</f>
        <v>60</v>
      </c>
      <c r="I23" s="104">
        <f t="shared" ref="I23:I28" si="7">SUM(F23:G23)</f>
        <v>10</v>
      </c>
      <c r="J23" s="104">
        <f t="shared" ref="J23:J28" si="8">SUM(H23:I23)</f>
        <v>70</v>
      </c>
      <c r="K23" s="103">
        <f t="shared" si="3"/>
        <v>14.3</v>
      </c>
      <c r="L23" s="102">
        <f t="shared" si="4"/>
        <v>1.9</v>
      </c>
    </row>
    <row r="24" spans="2:12" ht="14.45" customHeight="1" x14ac:dyDescent="0.15">
      <c r="B24" s="101" t="s">
        <v>100</v>
      </c>
      <c r="C24" s="100"/>
      <c r="D24" s="99">
        <f>SUM('【方向別】自動車交通量(2)'!D24,'【方向別】自動車交通量(6)'!D24,'【方向別】自動車交通量(10)'!D24)</f>
        <v>64</v>
      </c>
      <c r="E24" s="98">
        <f>SUM('【方向別】自動車交通量(2)'!E24,'【方向別】自動車交通量(6)'!E24,'【方向別】自動車交通量(10)'!E24)</f>
        <v>11</v>
      </c>
      <c r="F24" s="98">
        <f>SUM('【方向別】自動車交通量(2)'!F24,'【方向別】自動車交通量(6)'!F24,'【方向別】自動車交通量(10)'!F24)</f>
        <v>10</v>
      </c>
      <c r="G24" s="98">
        <f>SUM('【方向別】自動車交通量(2)'!G24,'【方向別】自動車交通量(6)'!G24,'【方向別】自動車交通量(10)'!G24)</f>
        <v>1</v>
      </c>
      <c r="H24" s="98">
        <f t="shared" si="6"/>
        <v>75</v>
      </c>
      <c r="I24" s="98">
        <f t="shared" si="7"/>
        <v>11</v>
      </c>
      <c r="J24" s="98">
        <f t="shared" si="8"/>
        <v>86</v>
      </c>
      <c r="K24" s="97">
        <f t="shared" si="3"/>
        <v>12.8</v>
      </c>
      <c r="L24" s="96">
        <f t="shared" si="4"/>
        <v>2.2999999999999998</v>
      </c>
    </row>
    <row r="25" spans="2:12" ht="14.45" customHeight="1" x14ac:dyDescent="0.15">
      <c r="B25" s="101" t="s">
        <v>99</v>
      </c>
      <c r="C25" s="100"/>
      <c r="D25" s="99">
        <f>SUM('【方向別】自動車交通量(2)'!D25,'【方向別】自動車交通量(6)'!D25,'【方向別】自動車交通量(10)'!D25)</f>
        <v>53</v>
      </c>
      <c r="E25" s="98">
        <f>SUM('【方向別】自動車交通量(2)'!E25,'【方向別】自動車交通量(6)'!E25,'【方向別】自動車交通量(10)'!E25)</f>
        <v>5</v>
      </c>
      <c r="F25" s="98">
        <f>SUM('【方向別】自動車交通量(2)'!F25,'【方向別】自動車交通量(6)'!F25,'【方向別】自動車交通量(10)'!F25)</f>
        <v>7</v>
      </c>
      <c r="G25" s="98">
        <f>SUM('【方向別】自動車交通量(2)'!G25,'【方向別】自動車交通量(6)'!G25,'【方向別】自動車交通量(10)'!G25)</f>
        <v>0</v>
      </c>
      <c r="H25" s="98">
        <f t="shared" si="6"/>
        <v>58</v>
      </c>
      <c r="I25" s="98">
        <f t="shared" si="7"/>
        <v>7</v>
      </c>
      <c r="J25" s="98">
        <f t="shared" si="8"/>
        <v>65</v>
      </c>
      <c r="K25" s="97">
        <f t="shared" si="3"/>
        <v>10.8</v>
      </c>
      <c r="L25" s="96">
        <f t="shared" si="4"/>
        <v>1.7</v>
      </c>
    </row>
    <row r="26" spans="2:12" ht="14.45" customHeight="1" x14ac:dyDescent="0.15">
      <c r="B26" s="101" t="s">
        <v>98</v>
      </c>
      <c r="C26" s="100"/>
      <c r="D26" s="99">
        <f>SUM('【方向別】自動車交通量(2)'!D26,'【方向別】自動車交通量(6)'!D26,'【方向別】自動車交通量(10)'!D26)</f>
        <v>50</v>
      </c>
      <c r="E26" s="98">
        <f>SUM('【方向別】自動車交通量(2)'!E26,'【方向別】自動車交通量(6)'!E26,'【方向別】自動車交通量(10)'!E26)</f>
        <v>13</v>
      </c>
      <c r="F26" s="98">
        <f>SUM('【方向別】自動車交通量(2)'!F26,'【方向別】自動車交通量(6)'!F26,'【方向別】自動車交通量(10)'!F26)</f>
        <v>10</v>
      </c>
      <c r="G26" s="98">
        <f>SUM('【方向別】自動車交通量(2)'!G26,'【方向別】自動車交通量(6)'!G26,'【方向別】自動車交通量(10)'!G26)</f>
        <v>0</v>
      </c>
      <c r="H26" s="98">
        <f t="shared" si="6"/>
        <v>63</v>
      </c>
      <c r="I26" s="98">
        <f t="shared" si="7"/>
        <v>10</v>
      </c>
      <c r="J26" s="98">
        <f t="shared" si="8"/>
        <v>73</v>
      </c>
      <c r="K26" s="97">
        <f t="shared" si="3"/>
        <v>13.7</v>
      </c>
      <c r="L26" s="96">
        <f t="shared" si="4"/>
        <v>2</v>
      </c>
    </row>
    <row r="27" spans="2:12" ht="14.45" customHeight="1" x14ac:dyDescent="0.15">
      <c r="B27" s="101" t="s">
        <v>97</v>
      </c>
      <c r="C27" s="100"/>
      <c r="D27" s="99">
        <f>SUM('【方向別】自動車交通量(2)'!D27,'【方向別】自動車交通量(6)'!D27,'【方向別】自動車交通量(10)'!D27)</f>
        <v>36</v>
      </c>
      <c r="E27" s="98">
        <f>SUM('【方向別】自動車交通量(2)'!E27,'【方向別】自動車交通量(6)'!E27,'【方向別】自動車交通量(10)'!E27)</f>
        <v>9</v>
      </c>
      <c r="F27" s="98">
        <f>SUM('【方向別】自動車交通量(2)'!F27,'【方向別】自動車交通量(6)'!F27,'【方向別】自動車交通量(10)'!F27)</f>
        <v>9</v>
      </c>
      <c r="G27" s="98">
        <f>SUM('【方向別】自動車交通量(2)'!G27,'【方向別】自動車交通量(6)'!G27,'【方向別】自動車交通量(10)'!G27)</f>
        <v>0</v>
      </c>
      <c r="H27" s="98">
        <f t="shared" si="6"/>
        <v>45</v>
      </c>
      <c r="I27" s="98">
        <f t="shared" si="7"/>
        <v>9</v>
      </c>
      <c r="J27" s="98">
        <f t="shared" si="8"/>
        <v>54</v>
      </c>
      <c r="K27" s="97">
        <f t="shared" si="3"/>
        <v>16.7</v>
      </c>
      <c r="L27" s="96">
        <f t="shared" si="4"/>
        <v>1.4</v>
      </c>
    </row>
    <row r="28" spans="2:12" ht="14.45" customHeight="1" x14ac:dyDescent="0.15">
      <c r="B28" s="95" t="s">
        <v>165</v>
      </c>
      <c r="C28" s="94"/>
      <c r="D28" s="93">
        <f>SUM('【方向別】自動車交通量(2)'!D28,'【方向別】自動車交通量(6)'!D28,'【方向別】自動車交通量(10)'!D28)</f>
        <v>30</v>
      </c>
      <c r="E28" s="92">
        <f>SUM('【方向別】自動車交通量(2)'!E28,'【方向別】自動車交通量(6)'!E28,'【方向別】自動車交通量(10)'!E28)</f>
        <v>12</v>
      </c>
      <c r="F28" s="92">
        <f>SUM('【方向別】自動車交通量(2)'!F28,'【方向別】自動車交通量(6)'!F28,'【方向別】自動車交通量(10)'!F28)</f>
        <v>10</v>
      </c>
      <c r="G28" s="92">
        <f>SUM('【方向別】自動車交通量(2)'!G28,'【方向別】自動車交通量(6)'!G28,'【方向別】自動車交通量(10)'!G28)</f>
        <v>0</v>
      </c>
      <c r="H28" s="92">
        <f t="shared" si="6"/>
        <v>42</v>
      </c>
      <c r="I28" s="92">
        <f t="shared" si="7"/>
        <v>10</v>
      </c>
      <c r="J28" s="92">
        <f t="shared" si="8"/>
        <v>52</v>
      </c>
      <c r="K28" s="91">
        <f t="shared" si="3"/>
        <v>19.2</v>
      </c>
      <c r="L28" s="90">
        <f t="shared" si="4"/>
        <v>1.4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285</v>
      </c>
      <c r="E29" s="86">
        <f t="shared" si="9"/>
        <v>58</v>
      </c>
      <c r="F29" s="86">
        <f t="shared" si="9"/>
        <v>56</v>
      </c>
      <c r="G29" s="86">
        <f t="shared" si="9"/>
        <v>1</v>
      </c>
      <c r="H29" s="86">
        <f t="shared" si="9"/>
        <v>343</v>
      </c>
      <c r="I29" s="86">
        <f t="shared" si="9"/>
        <v>57</v>
      </c>
      <c r="J29" s="86">
        <f t="shared" si="9"/>
        <v>400</v>
      </c>
      <c r="K29" s="85">
        <f t="shared" si="3"/>
        <v>14.3</v>
      </c>
      <c r="L29" s="84">
        <f t="shared" si="4"/>
        <v>10.7</v>
      </c>
    </row>
    <row r="30" spans="2:12" ht="14.45" customHeight="1" thickTop="1" x14ac:dyDescent="0.15">
      <c r="B30" s="115" t="s">
        <v>164</v>
      </c>
      <c r="C30" s="114"/>
      <c r="D30" s="81">
        <f>SUM('【方向別】自動車交通量(2)'!D30,'【方向別】自動車交通量(6)'!D30,'【方向別】自動車交通量(10)'!D30)</f>
        <v>174</v>
      </c>
      <c r="E30" s="80">
        <f>SUM('【方向別】自動車交通量(2)'!E30,'【方向別】自動車交通量(6)'!E30,'【方向別】自動車交通量(10)'!E30)</f>
        <v>50</v>
      </c>
      <c r="F30" s="80">
        <f>SUM('【方向別】自動車交通量(2)'!F30,'【方向別】自動車交通量(6)'!F30,'【方向別】自動車交通量(10)'!F30)</f>
        <v>66</v>
      </c>
      <c r="G30" s="80">
        <f>SUM('【方向別】自動車交通量(2)'!G30,'【方向別】自動車交通量(6)'!G30,'【方向別】自動車交通量(10)'!G30)</f>
        <v>0</v>
      </c>
      <c r="H30" s="80">
        <f t="shared" ref="H30:H43" si="10">SUM(D30:E30)</f>
        <v>224</v>
      </c>
      <c r="I30" s="80">
        <f t="shared" ref="I30:I43" si="11">SUM(F30:G30)</f>
        <v>66</v>
      </c>
      <c r="J30" s="80">
        <f t="shared" ref="J30:J43" si="12">SUM(H30:I30)</f>
        <v>290</v>
      </c>
      <c r="K30" s="79">
        <f t="shared" si="3"/>
        <v>22.8</v>
      </c>
      <c r="L30" s="78">
        <f t="shared" si="4"/>
        <v>7.8</v>
      </c>
    </row>
    <row r="31" spans="2:12" ht="14.45" customHeight="1" x14ac:dyDescent="0.15">
      <c r="B31" s="113" t="s">
        <v>163</v>
      </c>
      <c r="C31" s="112"/>
      <c r="D31" s="111">
        <f>SUM('【方向別】自動車交通量(2)'!D31,'【方向別】自動車交通量(6)'!D31,'【方向別】自動車交通量(10)'!D31)</f>
        <v>121</v>
      </c>
      <c r="E31" s="110">
        <f>SUM('【方向別】自動車交通量(2)'!E31,'【方向別】自動車交通量(6)'!E31,'【方向別】自動車交通量(10)'!E31)</f>
        <v>62</v>
      </c>
      <c r="F31" s="110">
        <f>SUM('【方向別】自動車交通量(2)'!F31,'【方向別】自動車交通量(6)'!F31,'【方向別】自動車交通量(10)'!F31)</f>
        <v>60</v>
      </c>
      <c r="G31" s="110">
        <f>SUM('【方向別】自動車交通量(2)'!G31,'【方向別】自動車交通量(6)'!G31,'【方向別】自動車交通量(10)'!G31)</f>
        <v>0</v>
      </c>
      <c r="H31" s="110">
        <f t="shared" si="10"/>
        <v>183</v>
      </c>
      <c r="I31" s="110">
        <f t="shared" si="11"/>
        <v>60</v>
      </c>
      <c r="J31" s="110">
        <f t="shared" si="12"/>
        <v>243</v>
      </c>
      <c r="K31" s="109">
        <f t="shared" si="3"/>
        <v>24.7</v>
      </c>
      <c r="L31" s="108">
        <f t="shared" si="4"/>
        <v>6.5</v>
      </c>
    </row>
    <row r="32" spans="2:12" ht="14.45" customHeight="1" x14ac:dyDescent="0.15">
      <c r="B32" s="113" t="s">
        <v>162</v>
      </c>
      <c r="C32" s="112"/>
      <c r="D32" s="111">
        <f>SUM('【方向別】自動車交通量(2)'!D32,'【方向別】自動車交通量(6)'!D32,'【方向別】自動車交通量(10)'!D32)</f>
        <v>119</v>
      </c>
      <c r="E32" s="110">
        <f>SUM('【方向別】自動車交通量(2)'!E32,'【方向別】自動車交通量(6)'!E32,'【方向別】自動車交通量(10)'!E32)</f>
        <v>51</v>
      </c>
      <c r="F32" s="110">
        <f>SUM('【方向別】自動車交通量(2)'!F32,'【方向別】自動車交通量(6)'!F32,'【方向別】自動車交通量(10)'!F32)</f>
        <v>55</v>
      </c>
      <c r="G32" s="110">
        <f>SUM('【方向別】自動車交通量(2)'!G32,'【方向別】自動車交通量(6)'!G32,'【方向別】自動車交通量(10)'!G32)</f>
        <v>0</v>
      </c>
      <c r="H32" s="110">
        <f t="shared" si="10"/>
        <v>170</v>
      </c>
      <c r="I32" s="110">
        <f t="shared" si="11"/>
        <v>55</v>
      </c>
      <c r="J32" s="110">
        <f t="shared" si="12"/>
        <v>225</v>
      </c>
      <c r="K32" s="109">
        <f t="shared" si="3"/>
        <v>24.4</v>
      </c>
      <c r="L32" s="108">
        <f t="shared" si="4"/>
        <v>6</v>
      </c>
    </row>
    <row r="33" spans="2:12" ht="14.45" customHeight="1" x14ac:dyDescent="0.15">
      <c r="B33" s="113" t="s">
        <v>161</v>
      </c>
      <c r="C33" s="112"/>
      <c r="D33" s="111">
        <f>SUM('【方向別】自動車交通量(2)'!D33,'【方向別】自動車交通量(6)'!D33,'【方向別】自動車交通量(10)'!D33)</f>
        <v>153</v>
      </c>
      <c r="E33" s="110">
        <f>SUM('【方向別】自動車交通量(2)'!E33,'【方向別】自動車交通量(6)'!E33,'【方向別】自動車交通量(10)'!E33)</f>
        <v>41</v>
      </c>
      <c r="F33" s="110">
        <f>SUM('【方向別】自動車交通量(2)'!F33,'【方向別】自動車交通量(6)'!F33,'【方向別】自動車交通量(10)'!F33)</f>
        <v>48</v>
      </c>
      <c r="G33" s="110">
        <f>SUM('【方向別】自動車交通量(2)'!G33,'【方向別】自動車交通量(6)'!G33,'【方向別】自動車交通量(10)'!G33)</f>
        <v>0</v>
      </c>
      <c r="H33" s="110">
        <f t="shared" si="10"/>
        <v>194</v>
      </c>
      <c r="I33" s="110">
        <f t="shared" si="11"/>
        <v>48</v>
      </c>
      <c r="J33" s="110">
        <f t="shared" si="12"/>
        <v>242</v>
      </c>
      <c r="K33" s="109">
        <f t="shared" si="3"/>
        <v>19.8</v>
      </c>
      <c r="L33" s="108">
        <f t="shared" si="4"/>
        <v>6.5</v>
      </c>
    </row>
    <row r="34" spans="2:12" ht="14.45" customHeight="1" x14ac:dyDescent="0.15">
      <c r="B34" s="113" t="s">
        <v>160</v>
      </c>
      <c r="C34" s="112"/>
      <c r="D34" s="111">
        <f>SUM('【方向別】自動車交通量(2)'!D34,'【方向別】自動車交通量(6)'!D34,'【方向別】自動車交通量(10)'!D34)</f>
        <v>131</v>
      </c>
      <c r="E34" s="110">
        <f>SUM('【方向別】自動車交通量(2)'!E34,'【方向別】自動車交通量(6)'!E34,'【方向別】自動車交通量(10)'!E34)</f>
        <v>42</v>
      </c>
      <c r="F34" s="110">
        <f>SUM('【方向別】自動車交通量(2)'!F34,'【方向別】自動車交通量(6)'!F34,'【方向別】自動車交通量(10)'!F34)</f>
        <v>49</v>
      </c>
      <c r="G34" s="110">
        <f>SUM('【方向別】自動車交通量(2)'!G34,'【方向別】自動車交通量(6)'!G34,'【方向別】自動車交通量(10)'!G34)</f>
        <v>0</v>
      </c>
      <c r="H34" s="110">
        <f t="shared" si="10"/>
        <v>173</v>
      </c>
      <c r="I34" s="110">
        <f t="shared" si="11"/>
        <v>49</v>
      </c>
      <c r="J34" s="110">
        <f t="shared" si="12"/>
        <v>222</v>
      </c>
      <c r="K34" s="109">
        <f t="shared" si="3"/>
        <v>22.1</v>
      </c>
      <c r="L34" s="108">
        <f t="shared" si="4"/>
        <v>6</v>
      </c>
    </row>
    <row r="35" spans="2:12" ht="14.45" customHeight="1" x14ac:dyDescent="0.15">
      <c r="B35" s="113" t="s">
        <v>159</v>
      </c>
      <c r="C35" s="112"/>
      <c r="D35" s="111">
        <f>SUM('【方向別】自動車交通量(2)'!D35,'【方向別】自動車交通量(6)'!D35,'【方向別】自動車交通量(10)'!D35)</f>
        <v>172</v>
      </c>
      <c r="E35" s="110">
        <f>SUM('【方向別】自動車交通量(2)'!E35,'【方向別】自動車交通量(6)'!E35,'【方向別】自動車交通量(10)'!E35)</f>
        <v>56</v>
      </c>
      <c r="F35" s="110">
        <f>SUM('【方向別】自動車交通量(2)'!F35,'【方向別】自動車交通量(6)'!F35,'【方向別】自動車交通量(10)'!F35)</f>
        <v>62</v>
      </c>
      <c r="G35" s="110">
        <f>SUM('【方向別】自動車交通量(2)'!G35,'【方向別】自動車交通量(6)'!G35,'【方向別】自動車交通量(10)'!G35)</f>
        <v>0</v>
      </c>
      <c r="H35" s="110">
        <f t="shared" si="10"/>
        <v>228</v>
      </c>
      <c r="I35" s="110">
        <f t="shared" si="11"/>
        <v>62</v>
      </c>
      <c r="J35" s="110">
        <f t="shared" si="12"/>
        <v>290</v>
      </c>
      <c r="K35" s="109">
        <f t="shared" si="3"/>
        <v>21.4</v>
      </c>
      <c r="L35" s="108">
        <f t="shared" si="4"/>
        <v>7.8</v>
      </c>
    </row>
    <row r="36" spans="2:12" ht="14.45" customHeight="1" x14ac:dyDescent="0.15">
      <c r="B36" s="113" t="s">
        <v>158</v>
      </c>
      <c r="C36" s="112"/>
      <c r="D36" s="111">
        <f>SUM('【方向別】自動車交通量(2)'!D36,'【方向別】自動車交通量(6)'!D36,'【方向別】自動車交通量(10)'!D36)</f>
        <v>168</v>
      </c>
      <c r="E36" s="110">
        <f>SUM('【方向別】自動車交通量(2)'!E36,'【方向別】自動車交通量(6)'!E36,'【方向別】自動車交通量(10)'!E36)</f>
        <v>60</v>
      </c>
      <c r="F36" s="110">
        <f>SUM('【方向別】自動車交通量(2)'!F36,'【方向別】自動車交通量(6)'!F36,'【方向別】自動車交通量(10)'!F36)</f>
        <v>59</v>
      </c>
      <c r="G36" s="110">
        <f>SUM('【方向別】自動車交通量(2)'!G36,'【方向別】自動車交通量(6)'!G36,'【方向別】自動車交通量(10)'!G36)</f>
        <v>0</v>
      </c>
      <c r="H36" s="110">
        <f t="shared" si="10"/>
        <v>228</v>
      </c>
      <c r="I36" s="110">
        <f t="shared" si="11"/>
        <v>59</v>
      </c>
      <c r="J36" s="110">
        <f t="shared" si="12"/>
        <v>287</v>
      </c>
      <c r="K36" s="109">
        <f t="shared" si="3"/>
        <v>20.6</v>
      </c>
      <c r="L36" s="108">
        <f t="shared" si="4"/>
        <v>7.7</v>
      </c>
    </row>
    <row r="37" spans="2:12" ht="14.45" customHeight="1" x14ac:dyDescent="0.15">
      <c r="B37" s="113" t="s">
        <v>157</v>
      </c>
      <c r="C37" s="112"/>
      <c r="D37" s="111">
        <f>SUM('【方向別】自動車交通量(2)'!D37,'【方向別】自動車交通量(6)'!D37,'【方向別】自動車交通量(10)'!D37)</f>
        <v>212</v>
      </c>
      <c r="E37" s="110">
        <f>SUM('【方向別】自動車交通量(2)'!E37,'【方向別】自動車交通量(6)'!E37,'【方向別】自動車交通量(10)'!E37)</f>
        <v>81</v>
      </c>
      <c r="F37" s="110">
        <f>SUM('【方向別】自動車交通量(2)'!F37,'【方向別】自動車交通量(6)'!F37,'【方向別】自動車交通量(10)'!F37)</f>
        <v>34</v>
      </c>
      <c r="G37" s="110">
        <f>SUM('【方向別】自動車交通量(2)'!G37,'【方向別】自動車交通量(6)'!G37,'【方向別】自動車交通量(10)'!G37)</f>
        <v>0</v>
      </c>
      <c r="H37" s="110">
        <f t="shared" si="10"/>
        <v>293</v>
      </c>
      <c r="I37" s="110">
        <f t="shared" si="11"/>
        <v>34</v>
      </c>
      <c r="J37" s="110">
        <f t="shared" si="12"/>
        <v>327</v>
      </c>
      <c r="K37" s="109">
        <f t="shared" si="3"/>
        <v>10.4</v>
      </c>
      <c r="L37" s="108">
        <f t="shared" si="4"/>
        <v>8.8000000000000007</v>
      </c>
    </row>
    <row r="38" spans="2:12" ht="14.45" customHeight="1" x14ac:dyDescent="0.15">
      <c r="B38" s="107" t="s">
        <v>86</v>
      </c>
      <c r="C38" s="106"/>
      <c r="D38" s="105">
        <f>SUM('【方向別】自動車交通量(2)'!D38,'【方向別】自動車交通量(6)'!D38,'【方向別】自動車交通量(10)'!D38)</f>
        <v>57</v>
      </c>
      <c r="E38" s="104">
        <f>SUM('【方向別】自動車交通量(2)'!E38,'【方向別】自動車交通量(6)'!E38,'【方向別】自動車交通量(10)'!E38)</f>
        <v>23</v>
      </c>
      <c r="F38" s="104">
        <f>SUM('【方向別】自動車交通量(2)'!F38,'【方向別】自動車交通量(6)'!F38,'【方向別】自動車交通量(10)'!F38)</f>
        <v>9</v>
      </c>
      <c r="G38" s="104">
        <f>SUM('【方向別】自動車交通量(2)'!G38,'【方向別】自動車交通量(6)'!G38,'【方向別】自動車交通量(10)'!G38)</f>
        <v>0</v>
      </c>
      <c r="H38" s="104">
        <f t="shared" si="10"/>
        <v>80</v>
      </c>
      <c r="I38" s="104">
        <f t="shared" si="11"/>
        <v>9</v>
      </c>
      <c r="J38" s="104">
        <f t="shared" si="12"/>
        <v>89</v>
      </c>
      <c r="K38" s="103">
        <f t="shared" si="3"/>
        <v>10.1</v>
      </c>
      <c r="L38" s="102">
        <f t="shared" si="4"/>
        <v>2.4</v>
      </c>
    </row>
    <row r="39" spans="2:12" ht="14.45" customHeight="1" x14ac:dyDescent="0.15">
      <c r="B39" s="101" t="s">
        <v>85</v>
      </c>
      <c r="C39" s="100"/>
      <c r="D39" s="99">
        <f>SUM('【方向別】自動車交通量(2)'!D39,'【方向別】自動車交通量(6)'!D39,'【方向別】自動車交通量(10)'!D39)</f>
        <v>28</v>
      </c>
      <c r="E39" s="98">
        <f>SUM('【方向別】自動車交通量(2)'!E39,'【方向別】自動車交通量(6)'!E39,'【方向別】自動車交通量(10)'!E39)</f>
        <v>10</v>
      </c>
      <c r="F39" s="98">
        <f>SUM('【方向別】自動車交通量(2)'!F39,'【方向別】自動車交通量(6)'!F39,'【方向別】自動車交通量(10)'!F39)</f>
        <v>6</v>
      </c>
      <c r="G39" s="98">
        <f>SUM('【方向別】自動車交通量(2)'!G39,'【方向別】自動車交通量(6)'!G39,'【方向別】自動車交通量(10)'!G39)</f>
        <v>0</v>
      </c>
      <c r="H39" s="98">
        <f t="shared" si="10"/>
        <v>38</v>
      </c>
      <c r="I39" s="98">
        <f t="shared" si="11"/>
        <v>6</v>
      </c>
      <c r="J39" s="98">
        <f t="shared" si="12"/>
        <v>44</v>
      </c>
      <c r="K39" s="97">
        <f t="shared" si="3"/>
        <v>13.6</v>
      </c>
      <c r="L39" s="96">
        <f t="shared" si="4"/>
        <v>1.2</v>
      </c>
    </row>
    <row r="40" spans="2:12" ht="14.45" customHeight="1" x14ac:dyDescent="0.15">
      <c r="B40" s="101" t="s">
        <v>84</v>
      </c>
      <c r="C40" s="100"/>
      <c r="D40" s="99">
        <f>SUM('【方向別】自動車交通量(2)'!D40,'【方向別】自動車交通量(6)'!D40,'【方向別】自動車交通量(10)'!D40)</f>
        <v>44</v>
      </c>
      <c r="E40" s="98">
        <f>SUM('【方向別】自動車交通量(2)'!E40,'【方向別】自動車交通量(6)'!E40,'【方向別】自動車交通量(10)'!E40)</f>
        <v>13</v>
      </c>
      <c r="F40" s="98">
        <f>SUM('【方向別】自動車交通量(2)'!F40,'【方向別】自動車交通量(6)'!F40,'【方向別】自動車交通量(10)'!F40)</f>
        <v>4</v>
      </c>
      <c r="G40" s="98">
        <f>SUM('【方向別】自動車交通量(2)'!G40,'【方向別】自動車交通量(6)'!G40,'【方向別】自動車交通量(10)'!G40)</f>
        <v>0</v>
      </c>
      <c r="H40" s="98">
        <f t="shared" si="10"/>
        <v>57</v>
      </c>
      <c r="I40" s="98">
        <f t="shared" si="11"/>
        <v>4</v>
      </c>
      <c r="J40" s="98">
        <f t="shared" si="12"/>
        <v>61</v>
      </c>
      <c r="K40" s="97">
        <f t="shared" si="3"/>
        <v>6.6</v>
      </c>
      <c r="L40" s="96">
        <f t="shared" si="4"/>
        <v>1.6</v>
      </c>
    </row>
    <row r="41" spans="2:12" ht="14.45" customHeight="1" x14ac:dyDescent="0.15">
      <c r="B41" s="101" t="s">
        <v>83</v>
      </c>
      <c r="C41" s="100"/>
      <c r="D41" s="99">
        <f>SUM('【方向別】自動車交通量(2)'!D41,'【方向別】自動車交通量(6)'!D41,'【方向別】自動車交通量(10)'!D41)</f>
        <v>42</v>
      </c>
      <c r="E41" s="98">
        <f>SUM('【方向別】自動車交通量(2)'!E41,'【方向別】自動車交通量(6)'!E41,'【方向別】自動車交通量(10)'!E41)</f>
        <v>13</v>
      </c>
      <c r="F41" s="98">
        <f>SUM('【方向別】自動車交通量(2)'!F41,'【方向別】自動車交通量(6)'!F41,'【方向別】自動車交通量(10)'!F41)</f>
        <v>3</v>
      </c>
      <c r="G41" s="98">
        <f>SUM('【方向別】自動車交通量(2)'!G41,'【方向別】自動車交通量(6)'!G41,'【方向別】自動車交通量(10)'!G41)</f>
        <v>0</v>
      </c>
      <c r="H41" s="98">
        <f t="shared" si="10"/>
        <v>55</v>
      </c>
      <c r="I41" s="98">
        <f t="shared" si="11"/>
        <v>3</v>
      </c>
      <c r="J41" s="98">
        <f t="shared" si="12"/>
        <v>58</v>
      </c>
      <c r="K41" s="97">
        <f t="shared" si="3"/>
        <v>5.2</v>
      </c>
      <c r="L41" s="96">
        <f t="shared" si="4"/>
        <v>1.6</v>
      </c>
    </row>
    <row r="42" spans="2:12" ht="14.45" customHeight="1" x14ac:dyDescent="0.15">
      <c r="B42" s="101" t="s">
        <v>82</v>
      </c>
      <c r="C42" s="100"/>
      <c r="D42" s="99">
        <f>SUM('【方向別】自動車交通量(2)'!D42,'【方向別】自動車交通量(6)'!D42,'【方向別】自動車交通量(10)'!D42)</f>
        <v>44</v>
      </c>
      <c r="E42" s="98">
        <f>SUM('【方向別】自動車交通量(2)'!E42,'【方向別】自動車交通量(6)'!E42,'【方向別】自動車交通量(10)'!E42)</f>
        <v>14</v>
      </c>
      <c r="F42" s="98">
        <f>SUM('【方向別】自動車交通量(2)'!F42,'【方向別】自動車交通量(6)'!F42,'【方向別】自動車交通量(10)'!F42)</f>
        <v>6</v>
      </c>
      <c r="G42" s="98">
        <f>SUM('【方向別】自動車交通量(2)'!G42,'【方向別】自動車交通量(6)'!G42,'【方向別】自動車交通量(10)'!G42)</f>
        <v>0</v>
      </c>
      <c r="H42" s="98">
        <f t="shared" si="10"/>
        <v>58</v>
      </c>
      <c r="I42" s="98">
        <f t="shared" si="11"/>
        <v>6</v>
      </c>
      <c r="J42" s="98">
        <f t="shared" si="12"/>
        <v>64</v>
      </c>
      <c r="K42" s="97">
        <f t="shared" si="3"/>
        <v>9.4</v>
      </c>
      <c r="L42" s="96">
        <f t="shared" si="4"/>
        <v>1.7</v>
      </c>
    </row>
    <row r="43" spans="2:12" ht="14.45" customHeight="1" x14ac:dyDescent="0.15">
      <c r="B43" s="95" t="s">
        <v>156</v>
      </c>
      <c r="C43" s="94"/>
      <c r="D43" s="93">
        <f>SUM('【方向別】自動車交通量(2)'!D43,'【方向別】自動車交通量(6)'!D43,'【方向別】自動車交通量(10)'!D43)</f>
        <v>51</v>
      </c>
      <c r="E43" s="92">
        <f>SUM('【方向別】自動車交通量(2)'!E43,'【方向別】自動車交通量(6)'!E43,'【方向別】自動車交通量(10)'!E43)</f>
        <v>11</v>
      </c>
      <c r="F43" s="92">
        <f>SUM('【方向別】自動車交通量(2)'!F43,'【方向別】自動車交通量(6)'!F43,'【方向別】自動車交通量(10)'!F43)</f>
        <v>0</v>
      </c>
      <c r="G43" s="92">
        <f>SUM('【方向別】自動車交通量(2)'!G43,'【方向別】自動車交通量(6)'!G43,'【方向別】自動車交通量(10)'!G43)</f>
        <v>0</v>
      </c>
      <c r="H43" s="92">
        <f t="shared" si="10"/>
        <v>62</v>
      </c>
      <c r="I43" s="92">
        <f t="shared" si="11"/>
        <v>0</v>
      </c>
      <c r="J43" s="92">
        <f t="shared" si="12"/>
        <v>62</v>
      </c>
      <c r="K43" s="91">
        <f t="shared" si="3"/>
        <v>0</v>
      </c>
      <c r="L43" s="90">
        <f t="shared" si="4"/>
        <v>1.7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266</v>
      </c>
      <c r="E44" s="86">
        <f t="shared" si="13"/>
        <v>84</v>
      </c>
      <c r="F44" s="86">
        <f t="shared" si="13"/>
        <v>28</v>
      </c>
      <c r="G44" s="86">
        <f t="shared" si="13"/>
        <v>0</v>
      </c>
      <c r="H44" s="86">
        <f t="shared" si="13"/>
        <v>350</v>
      </c>
      <c r="I44" s="86">
        <f t="shared" si="13"/>
        <v>28</v>
      </c>
      <c r="J44" s="86">
        <f t="shared" si="13"/>
        <v>378</v>
      </c>
      <c r="K44" s="85">
        <f t="shared" si="3"/>
        <v>7.4</v>
      </c>
      <c r="L44" s="84">
        <f t="shared" si="4"/>
        <v>10.1</v>
      </c>
    </row>
    <row r="45" spans="2:12" ht="14.45" customHeight="1" thickTop="1" x14ac:dyDescent="0.15">
      <c r="B45" s="107" t="s">
        <v>79</v>
      </c>
      <c r="C45" s="106"/>
      <c r="D45" s="105">
        <f>SUM('【方向別】自動車交通量(2)'!D45,'【方向別】自動車交通量(6)'!D45,'【方向別】自動車交通量(10)'!D45)</f>
        <v>60</v>
      </c>
      <c r="E45" s="104">
        <f>SUM('【方向別】自動車交通量(2)'!E45,'【方向別】自動車交通量(6)'!E45,'【方向別】自動車交通量(10)'!E45)</f>
        <v>11</v>
      </c>
      <c r="F45" s="104">
        <f>SUM('【方向別】自動車交通量(2)'!F45,'【方向別】自動車交通量(6)'!F45,'【方向別】自動車交通量(10)'!F45)</f>
        <v>5</v>
      </c>
      <c r="G45" s="104">
        <f>SUM('【方向別】自動車交通量(2)'!G45,'【方向別】自動車交通量(6)'!G45,'【方向別】自動車交通量(10)'!G45)</f>
        <v>0</v>
      </c>
      <c r="H45" s="104">
        <f t="shared" ref="H45:H50" si="14">SUM(D45:E45)</f>
        <v>71</v>
      </c>
      <c r="I45" s="104">
        <f t="shared" ref="I45:I50" si="15">SUM(F45:G45)</f>
        <v>5</v>
      </c>
      <c r="J45" s="104">
        <f t="shared" ref="J45:J50" si="16">SUM(H45:I45)</f>
        <v>76</v>
      </c>
      <c r="K45" s="103">
        <f t="shared" si="3"/>
        <v>6.6</v>
      </c>
      <c r="L45" s="102">
        <f t="shared" si="4"/>
        <v>2</v>
      </c>
    </row>
    <row r="46" spans="2:12" ht="14.45" customHeight="1" x14ac:dyDescent="0.15">
      <c r="B46" s="101" t="s">
        <v>78</v>
      </c>
      <c r="C46" s="100"/>
      <c r="D46" s="99">
        <f>SUM('【方向別】自動車交通量(2)'!D46,'【方向別】自動車交通量(6)'!D46,'【方向別】自動車交通量(10)'!D46)</f>
        <v>53</v>
      </c>
      <c r="E46" s="98">
        <f>SUM('【方向別】自動車交通量(2)'!E46,'【方向別】自動車交通量(6)'!E46,'【方向別】自動車交通量(10)'!E46)</f>
        <v>16</v>
      </c>
      <c r="F46" s="98">
        <f>SUM('【方向別】自動車交通量(2)'!F46,'【方向別】自動車交通量(6)'!F46,'【方向別】自動車交通量(10)'!F46)</f>
        <v>1</v>
      </c>
      <c r="G46" s="98">
        <f>SUM('【方向別】自動車交通量(2)'!G46,'【方向別】自動車交通量(6)'!G46,'【方向別】自動車交通量(10)'!G46)</f>
        <v>0</v>
      </c>
      <c r="H46" s="98">
        <f t="shared" si="14"/>
        <v>69</v>
      </c>
      <c r="I46" s="98">
        <f t="shared" si="15"/>
        <v>1</v>
      </c>
      <c r="J46" s="98">
        <f t="shared" si="16"/>
        <v>70</v>
      </c>
      <c r="K46" s="97">
        <f t="shared" si="3"/>
        <v>1.4</v>
      </c>
      <c r="L46" s="96">
        <f t="shared" si="4"/>
        <v>1.9</v>
      </c>
    </row>
    <row r="47" spans="2:12" ht="14.45" customHeight="1" x14ac:dyDescent="0.15">
      <c r="B47" s="101" t="s">
        <v>77</v>
      </c>
      <c r="C47" s="100"/>
      <c r="D47" s="99">
        <f>SUM('【方向別】自動車交通量(2)'!D47,'【方向別】自動車交通量(6)'!D47,'【方向別】自動車交通量(10)'!D47)</f>
        <v>33</v>
      </c>
      <c r="E47" s="98">
        <f>SUM('【方向別】自動車交通量(2)'!E47,'【方向別】自動車交通量(6)'!E47,'【方向別】自動車交通量(10)'!E47)</f>
        <v>12</v>
      </c>
      <c r="F47" s="98">
        <f>SUM('【方向別】自動車交通量(2)'!F47,'【方向別】自動車交通量(6)'!F47,'【方向別】自動車交通量(10)'!F47)</f>
        <v>3</v>
      </c>
      <c r="G47" s="98">
        <f>SUM('【方向別】自動車交通量(2)'!G47,'【方向別】自動車交通量(6)'!G47,'【方向別】自動車交通量(10)'!G47)</f>
        <v>0</v>
      </c>
      <c r="H47" s="98">
        <f t="shared" si="14"/>
        <v>45</v>
      </c>
      <c r="I47" s="98">
        <f t="shared" si="15"/>
        <v>3</v>
      </c>
      <c r="J47" s="98">
        <f t="shared" si="16"/>
        <v>48</v>
      </c>
      <c r="K47" s="97">
        <f t="shared" si="3"/>
        <v>6.3</v>
      </c>
      <c r="L47" s="96">
        <f t="shared" si="4"/>
        <v>1.3</v>
      </c>
    </row>
    <row r="48" spans="2:12" ht="14.45" customHeight="1" x14ac:dyDescent="0.15">
      <c r="B48" s="101" t="s">
        <v>76</v>
      </c>
      <c r="C48" s="100"/>
      <c r="D48" s="99">
        <f>SUM('【方向別】自動車交通量(2)'!D48,'【方向別】自動車交通量(6)'!D48,'【方向別】自動車交通量(10)'!D48)</f>
        <v>46</v>
      </c>
      <c r="E48" s="98">
        <f>SUM('【方向別】自動車交通量(2)'!E48,'【方向別】自動車交通量(6)'!E48,'【方向別】自動車交通量(10)'!E48)</f>
        <v>14</v>
      </c>
      <c r="F48" s="98">
        <f>SUM('【方向別】自動車交通量(2)'!F48,'【方向別】自動車交通量(6)'!F48,'【方向別】自動車交通量(10)'!F48)</f>
        <v>2</v>
      </c>
      <c r="G48" s="98">
        <f>SUM('【方向別】自動車交通量(2)'!G48,'【方向別】自動車交通量(6)'!G48,'【方向別】自動車交通量(10)'!G48)</f>
        <v>0</v>
      </c>
      <c r="H48" s="98">
        <f t="shared" si="14"/>
        <v>60</v>
      </c>
      <c r="I48" s="98">
        <f t="shared" si="15"/>
        <v>2</v>
      </c>
      <c r="J48" s="98">
        <f t="shared" si="16"/>
        <v>62</v>
      </c>
      <c r="K48" s="97">
        <f t="shared" si="3"/>
        <v>3.2</v>
      </c>
      <c r="L48" s="96">
        <f t="shared" si="4"/>
        <v>1.7</v>
      </c>
    </row>
    <row r="49" spans="2:13" ht="14.45" customHeight="1" x14ac:dyDescent="0.15">
      <c r="B49" s="101" t="s">
        <v>75</v>
      </c>
      <c r="C49" s="100"/>
      <c r="D49" s="99">
        <f>SUM('【方向別】自動車交通量(2)'!D49,'【方向別】自動車交通量(6)'!D49,'【方向別】自動車交通量(10)'!D49)</f>
        <v>43</v>
      </c>
      <c r="E49" s="98">
        <f>SUM('【方向別】自動車交通量(2)'!E49,'【方向別】自動車交通量(6)'!E49,'【方向別】自動車交通量(10)'!E49)</f>
        <v>10</v>
      </c>
      <c r="F49" s="98">
        <f>SUM('【方向別】自動車交通量(2)'!F49,'【方向別】自動車交通量(6)'!F49,'【方向別】自動車交通量(10)'!F49)</f>
        <v>7</v>
      </c>
      <c r="G49" s="98">
        <f>SUM('【方向別】自動車交通量(2)'!G49,'【方向別】自動車交通量(6)'!G49,'【方向別】自動車交通量(10)'!G49)</f>
        <v>0</v>
      </c>
      <c r="H49" s="98">
        <f t="shared" si="14"/>
        <v>53</v>
      </c>
      <c r="I49" s="98">
        <f t="shared" si="15"/>
        <v>7</v>
      </c>
      <c r="J49" s="98">
        <f t="shared" si="16"/>
        <v>60</v>
      </c>
      <c r="K49" s="97">
        <f t="shared" si="3"/>
        <v>11.7</v>
      </c>
      <c r="L49" s="96">
        <f t="shared" si="4"/>
        <v>1.6</v>
      </c>
    </row>
    <row r="50" spans="2:13" ht="14.45" customHeight="1" x14ac:dyDescent="0.15">
      <c r="B50" s="95" t="s">
        <v>155</v>
      </c>
      <c r="C50" s="94"/>
      <c r="D50" s="93">
        <f>SUM('【方向別】自動車交通量(2)'!D50,'【方向別】自動車交通量(6)'!D50,'【方向別】自動車交通量(10)'!D50)</f>
        <v>35</v>
      </c>
      <c r="E50" s="92">
        <f>SUM('【方向別】自動車交通量(2)'!E50,'【方向別】自動車交通量(6)'!E50,'【方向別】自動車交通量(10)'!E50)</f>
        <v>14</v>
      </c>
      <c r="F50" s="92">
        <f>SUM('【方向別】自動車交通量(2)'!F50,'【方向別】自動車交通量(6)'!F50,'【方向別】自動車交通量(10)'!F50)</f>
        <v>3</v>
      </c>
      <c r="G50" s="92">
        <f>SUM('【方向別】自動車交通量(2)'!G50,'【方向別】自動車交通量(6)'!G50,'【方向別】自動車交通量(10)'!G50)</f>
        <v>0</v>
      </c>
      <c r="H50" s="92">
        <f t="shared" si="14"/>
        <v>49</v>
      </c>
      <c r="I50" s="92">
        <f t="shared" si="15"/>
        <v>3</v>
      </c>
      <c r="J50" s="92">
        <f t="shared" si="16"/>
        <v>52</v>
      </c>
      <c r="K50" s="91">
        <f t="shared" si="3"/>
        <v>5.8</v>
      </c>
      <c r="L50" s="90">
        <f t="shared" si="4"/>
        <v>1.4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270</v>
      </c>
      <c r="E51" s="86">
        <f t="shared" si="17"/>
        <v>77</v>
      </c>
      <c r="F51" s="86">
        <f t="shared" si="17"/>
        <v>21</v>
      </c>
      <c r="G51" s="86">
        <f t="shared" si="17"/>
        <v>0</v>
      </c>
      <c r="H51" s="86">
        <f t="shared" si="17"/>
        <v>347</v>
      </c>
      <c r="I51" s="86">
        <f t="shared" si="17"/>
        <v>21</v>
      </c>
      <c r="J51" s="86">
        <f t="shared" si="17"/>
        <v>368</v>
      </c>
      <c r="K51" s="85">
        <f t="shared" si="3"/>
        <v>5.7</v>
      </c>
      <c r="L51" s="84">
        <f t="shared" si="4"/>
        <v>9.9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2407</v>
      </c>
      <c r="E52" s="80">
        <f t="shared" si="18"/>
        <v>740</v>
      </c>
      <c r="F52" s="80">
        <f t="shared" si="18"/>
        <v>582</v>
      </c>
      <c r="G52" s="80">
        <f t="shared" si="18"/>
        <v>1</v>
      </c>
      <c r="H52" s="80">
        <f t="shared" si="18"/>
        <v>3147</v>
      </c>
      <c r="I52" s="80">
        <f t="shared" si="18"/>
        <v>583</v>
      </c>
      <c r="J52" s="80">
        <f t="shared" si="18"/>
        <v>3730</v>
      </c>
      <c r="K52" s="79">
        <f t="shared" si="3"/>
        <v>15.6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180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108</v>
      </c>
      <c r="C16" s="106"/>
      <c r="D16" s="105">
        <f>SUM('【断面別】自動車交通量(C断面流入)'!D16,'【断面別】自動車交通量(C断面流出)'!D16)</f>
        <v>141</v>
      </c>
      <c r="E16" s="104">
        <f>SUM('【断面別】自動車交通量(C断面流入)'!E16,'【断面別】自動車交通量(C断面流出)'!E16)</f>
        <v>33</v>
      </c>
      <c r="F16" s="104">
        <f>SUM('【断面別】自動車交通量(C断面流入)'!F16,'【断面別】自動車交通量(C断面流出)'!F16)</f>
        <v>20</v>
      </c>
      <c r="G16" s="104">
        <f>SUM('【断面別】自動車交通量(C断面流入)'!G16,'【断面別】自動車交通量(C断面流出)'!G16)</f>
        <v>1</v>
      </c>
      <c r="H16" s="104">
        <f t="shared" ref="H16:H21" si="0">SUM(D16:E16)</f>
        <v>174</v>
      </c>
      <c r="I16" s="104">
        <f t="shared" ref="I16:I21" si="1">SUM(F16:G16)</f>
        <v>21</v>
      </c>
      <c r="J16" s="104">
        <f t="shared" ref="J16:J21" si="2">SUM(H16:I16)</f>
        <v>195</v>
      </c>
      <c r="K16" s="103">
        <f t="shared" ref="K16:K52" si="3">IF(J16=0,0,ROUND(I16/J16*100,1))</f>
        <v>10.8</v>
      </c>
      <c r="L16" s="102">
        <f t="shared" ref="L16:L52" si="4">IF(J16=0,0,ROUND(J16/$J$52*100,1))</f>
        <v>2.4</v>
      </c>
    </row>
    <row r="17" spans="2:12" ht="14.45" customHeight="1" x14ac:dyDescent="0.15">
      <c r="B17" s="101" t="s">
        <v>107</v>
      </c>
      <c r="C17" s="100"/>
      <c r="D17" s="99">
        <f>SUM('【断面別】自動車交通量(C断面流入)'!D17,'【断面別】自動車交通量(C断面流出)'!D17)</f>
        <v>109</v>
      </c>
      <c r="E17" s="98">
        <f>SUM('【断面別】自動車交通量(C断面流入)'!E17,'【断面別】自動車交通量(C断面流出)'!E17)</f>
        <v>38</v>
      </c>
      <c r="F17" s="98">
        <f>SUM('【断面別】自動車交通量(C断面流入)'!F17,'【断面別】自動車交通量(C断面流出)'!F17)</f>
        <v>11</v>
      </c>
      <c r="G17" s="98">
        <f>SUM('【断面別】自動車交通量(C断面流入)'!G17,'【断面別】自動車交通量(C断面流出)'!G17)</f>
        <v>1</v>
      </c>
      <c r="H17" s="98">
        <f t="shared" si="0"/>
        <v>147</v>
      </c>
      <c r="I17" s="98">
        <f t="shared" si="1"/>
        <v>12</v>
      </c>
      <c r="J17" s="98">
        <f t="shared" si="2"/>
        <v>159</v>
      </c>
      <c r="K17" s="97">
        <f t="shared" si="3"/>
        <v>7.5</v>
      </c>
      <c r="L17" s="96">
        <f t="shared" si="4"/>
        <v>2</v>
      </c>
    </row>
    <row r="18" spans="2:12" ht="14.45" customHeight="1" x14ac:dyDescent="0.15">
      <c r="B18" s="101" t="s">
        <v>106</v>
      </c>
      <c r="C18" s="100"/>
      <c r="D18" s="99">
        <f>SUM('【断面別】自動車交通量(C断面流入)'!D18,'【断面別】自動車交通量(C断面流出)'!D18)</f>
        <v>112</v>
      </c>
      <c r="E18" s="98">
        <f>SUM('【断面別】自動車交通量(C断面流入)'!E18,'【断面別】自動車交通量(C断面流出)'!E18)</f>
        <v>21</v>
      </c>
      <c r="F18" s="98">
        <f>SUM('【断面別】自動車交通量(C断面流入)'!F18,'【断面別】自動車交通量(C断面流出)'!F18)</f>
        <v>15</v>
      </c>
      <c r="G18" s="98">
        <f>SUM('【断面別】自動車交通量(C断面流入)'!G18,'【断面別】自動車交通量(C断面流出)'!G18)</f>
        <v>0</v>
      </c>
      <c r="H18" s="98">
        <f t="shared" si="0"/>
        <v>133</v>
      </c>
      <c r="I18" s="98">
        <f t="shared" si="1"/>
        <v>15</v>
      </c>
      <c r="J18" s="98">
        <f t="shared" si="2"/>
        <v>148</v>
      </c>
      <c r="K18" s="97">
        <f t="shared" si="3"/>
        <v>10.1</v>
      </c>
      <c r="L18" s="96">
        <f t="shared" si="4"/>
        <v>1.8</v>
      </c>
    </row>
    <row r="19" spans="2:12" ht="14.45" customHeight="1" x14ac:dyDescent="0.15">
      <c r="B19" s="101" t="s">
        <v>105</v>
      </c>
      <c r="C19" s="100"/>
      <c r="D19" s="99">
        <f>SUM('【断面別】自動車交通量(C断面流入)'!D19,'【断面別】自動車交通量(C断面流出)'!D19)</f>
        <v>107</v>
      </c>
      <c r="E19" s="98">
        <f>SUM('【断面別】自動車交通量(C断面流入)'!E19,'【断面別】自動車交通量(C断面流出)'!E19)</f>
        <v>32</v>
      </c>
      <c r="F19" s="98">
        <f>SUM('【断面別】自動車交通量(C断面流入)'!F19,'【断面別】自動車交通量(C断面流出)'!F19)</f>
        <v>10</v>
      </c>
      <c r="G19" s="98">
        <f>SUM('【断面別】自動車交通量(C断面流入)'!G19,'【断面別】自動車交通量(C断面流出)'!G19)</f>
        <v>0</v>
      </c>
      <c r="H19" s="98">
        <f t="shared" si="0"/>
        <v>139</v>
      </c>
      <c r="I19" s="98">
        <f t="shared" si="1"/>
        <v>10</v>
      </c>
      <c r="J19" s="98">
        <f t="shared" si="2"/>
        <v>149</v>
      </c>
      <c r="K19" s="97">
        <f t="shared" si="3"/>
        <v>6.7</v>
      </c>
      <c r="L19" s="96">
        <f t="shared" si="4"/>
        <v>1.9</v>
      </c>
    </row>
    <row r="20" spans="2:12" ht="14.45" customHeight="1" x14ac:dyDescent="0.15">
      <c r="B20" s="101" t="s">
        <v>104</v>
      </c>
      <c r="C20" s="100"/>
      <c r="D20" s="99">
        <f>SUM('【断面別】自動車交通量(C断面流入)'!D20,'【断面別】自動車交通量(C断面流出)'!D20)</f>
        <v>109</v>
      </c>
      <c r="E20" s="98">
        <f>SUM('【断面別】自動車交通量(C断面流入)'!E20,'【断面別】自動車交通量(C断面流出)'!E20)</f>
        <v>32</v>
      </c>
      <c r="F20" s="98">
        <f>SUM('【断面別】自動車交通量(C断面流入)'!F20,'【断面別】自動車交通量(C断面流出)'!F20)</f>
        <v>12</v>
      </c>
      <c r="G20" s="98">
        <f>SUM('【断面別】自動車交通量(C断面流入)'!G20,'【断面別】自動車交通量(C断面流出)'!G20)</f>
        <v>0</v>
      </c>
      <c r="H20" s="98">
        <f t="shared" si="0"/>
        <v>141</v>
      </c>
      <c r="I20" s="98">
        <f t="shared" si="1"/>
        <v>12</v>
      </c>
      <c r="J20" s="98">
        <f t="shared" si="2"/>
        <v>153</v>
      </c>
      <c r="K20" s="97">
        <f t="shared" si="3"/>
        <v>7.8</v>
      </c>
      <c r="L20" s="96">
        <f t="shared" si="4"/>
        <v>1.9</v>
      </c>
    </row>
    <row r="21" spans="2:12" ht="14.45" customHeight="1" x14ac:dyDescent="0.15">
      <c r="B21" s="95" t="s">
        <v>103</v>
      </c>
      <c r="C21" s="94"/>
      <c r="D21" s="93">
        <f>SUM('【断面別】自動車交通量(C断面流入)'!D21,'【断面別】自動車交通量(C断面流出)'!D21)</f>
        <v>106</v>
      </c>
      <c r="E21" s="92">
        <f>SUM('【断面別】自動車交通量(C断面流入)'!E21,'【断面別】自動車交通量(C断面流出)'!E21)</f>
        <v>15</v>
      </c>
      <c r="F21" s="92">
        <f>SUM('【断面別】自動車交通量(C断面流入)'!F21,'【断面別】自動車交通量(C断面流出)'!F21)</f>
        <v>16</v>
      </c>
      <c r="G21" s="92">
        <f>SUM('【断面別】自動車交通量(C断面流入)'!G21,'【断面別】自動車交通量(C断面流出)'!G21)</f>
        <v>0</v>
      </c>
      <c r="H21" s="92">
        <f t="shared" si="0"/>
        <v>121</v>
      </c>
      <c r="I21" s="92">
        <f t="shared" si="1"/>
        <v>16</v>
      </c>
      <c r="J21" s="92">
        <f t="shared" si="2"/>
        <v>137</v>
      </c>
      <c r="K21" s="91">
        <f t="shared" si="3"/>
        <v>11.7</v>
      </c>
      <c r="L21" s="90">
        <f t="shared" si="4"/>
        <v>1.7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684</v>
      </c>
      <c r="E22" s="86">
        <f t="shared" si="5"/>
        <v>171</v>
      </c>
      <c r="F22" s="86">
        <f t="shared" si="5"/>
        <v>84</v>
      </c>
      <c r="G22" s="86">
        <f t="shared" si="5"/>
        <v>2</v>
      </c>
      <c r="H22" s="86">
        <f t="shared" si="5"/>
        <v>855</v>
      </c>
      <c r="I22" s="86">
        <f t="shared" si="5"/>
        <v>86</v>
      </c>
      <c r="J22" s="86">
        <f t="shared" si="5"/>
        <v>941</v>
      </c>
      <c r="K22" s="85">
        <f t="shared" si="3"/>
        <v>9.1</v>
      </c>
      <c r="L22" s="84">
        <f t="shared" si="4"/>
        <v>11.7</v>
      </c>
    </row>
    <row r="23" spans="2:12" ht="14.45" customHeight="1" thickTop="1" x14ac:dyDescent="0.15">
      <c r="B23" s="107" t="s">
        <v>101</v>
      </c>
      <c r="C23" s="106"/>
      <c r="D23" s="105">
        <f>SUM('【断面別】自動車交通量(C断面流入)'!D23,'【断面別】自動車交通量(C断面流出)'!D23)</f>
        <v>113</v>
      </c>
      <c r="E23" s="104">
        <f>SUM('【断面別】自動車交通量(C断面流入)'!E23,'【断面別】自動車交通量(C断面流出)'!E23)</f>
        <v>27</v>
      </c>
      <c r="F23" s="104">
        <f>SUM('【断面別】自動車交通量(C断面流入)'!F23,'【断面別】自動車交通量(C断面流出)'!F23)</f>
        <v>13</v>
      </c>
      <c r="G23" s="104">
        <f>SUM('【断面別】自動車交通量(C断面流入)'!G23,'【断面別】自動車交通量(C断面流出)'!G23)</f>
        <v>0</v>
      </c>
      <c r="H23" s="104">
        <f t="shared" ref="H23:H28" si="6">SUM(D23:E23)</f>
        <v>140</v>
      </c>
      <c r="I23" s="104">
        <f t="shared" ref="I23:I28" si="7">SUM(F23:G23)</f>
        <v>13</v>
      </c>
      <c r="J23" s="104">
        <f t="shared" ref="J23:J28" si="8">SUM(H23:I23)</f>
        <v>153</v>
      </c>
      <c r="K23" s="103">
        <f t="shared" si="3"/>
        <v>8.5</v>
      </c>
      <c r="L23" s="102">
        <f t="shared" si="4"/>
        <v>1.9</v>
      </c>
    </row>
    <row r="24" spans="2:12" ht="14.45" customHeight="1" x14ac:dyDescent="0.15">
      <c r="B24" s="101" t="s">
        <v>100</v>
      </c>
      <c r="C24" s="100"/>
      <c r="D24" s="99">
        <f>SUM('【断面別】自動車交通量(C断面流入)'!D24,'【断面別】自動車交通量(C断面流出)'!D24)</f>
        <v>126</v>
      </c>
      <c r="E24" s="98">
        <f>SUM('【断面別】自動車交通量(C断面流入)'!E24,'【断面別】自動車交通量(C断面流出)'!E24)</f>
        <v>23</v>
      </c>
      <c r="F24" s="98">
        <f>SUM('【断面別】自動車交通量(C断面流入)'!F24,'【断面別】自動車交通量(C断面流出)'!F24)</f>
        <v>19</v>
      </c>
      <c r="G24" s="98">
        <f>SUM('【断面別】自動車交通量(C断面流入)'!G24,'【断面別】自動車交通量(C断面流出)'!G24)</f>
        <v>2</v>
      </c>
      <c r="H24" s="98">
        <f t="shared" si="6"/>
        <v>149</v>
      </c>
      <c r="I24" s="98">
        <f t="shared" si="7"/>
        <v>21</v>
      </c>
      <c r="J24" s="98">
        <f t="shared" si="8"/>
        <v>170</v>
      </c>
      <c r="K24" s="97">
        <f t="shared" si="3"/>
        <v>12.4</v>
      </c>
      <c r="L24" s="96">
        <f t="shared" si="4"/>
        <v>2.1</v>
      </c>
    </row>
    <row r="25" spans="2:12" ht="14.45" customHeight="1" x14ac:dyDescent="0.15">
      <c r="B25" s="101" t="s">
        <v>99</v>
      </c>
      <c r="C25" s="100"/>
      <c r="D25" s="99">
        <f>SUM('【断面別】自動車交通量(C断面流入)'!D25,'【断面別】自動車交通量(C断面流出)'!D25)</f>
        <v>108</v>
      </c>
      <c r="E25" s="98">
        <f>SUM('【断面別】自動車交通量(C断面流入)'!E25,'【断面別】自動車交通量(C断面流出)'!E25)</f>
        <v>21</v>
      </c>
      <c r="F25" s="98">
        <f>SUM('【断面別】自動車交通量(C断面流入)'!F25,'【断面別】自動車交通量(C断面流出)'!F25)</f>
        <v>9</v>
      </c>
      <c r="G25" s="98">
        <f>SUM('【断面別】自動車交通量(C断面流入)'!G25,'【断面別】自動車交通量(C断面流出)'!G25)</f>
        <v>0</v>
      </c>
      <c r="H25" s="98">
        <f t="shared" si="6"/>
        <v>129</v>
      </c>
      <c r="I25" s="98">
        <f t="shared" si="7"/>
        <v>9</v>
      </c>
      <c r="J25" s="98">
        <f t="shared" si="8"/>
        <v>138</v>
      </c>
      <c r="K25" s="97">
        <f t="shared" si="3"/>
        <v>6.5</v>
      </c>
      <c r="L25" s="96">
        <f t="shared" si="4"/>
        <v>1.7</v>
      </c>
    </row>
    <row r="26" spans="2:12" ht="14.45" customHeight="1" x14ac:dyDescent="0.15">
      <c r="B26" s="101" t="s">
        <v>98</v>
      </c>
      <c r="C26" s="100"/>
      <c r="D26" s="99">
        <f>SUM('【断面別】自動車交通量(C断面流入)'!D26,'【断面別】自動車交通量(C断面流出)'!D26)</f>
        <v>122</v>
      </c>
      <c r="E26" s="98">
        <f>SUM('【断面別】自動車交通量(C断面流入)'!E26,'【断面別】自動車交通量(C断面流出)'!E26)</f>
        <v>23</v>
      </c>
      <c r="F26" s="98">
        <f>SUM('【断面別】自動車交通量(C断面流入)'!F26,'【断面別】自動車交通量(C断面流出)'!F26)</f>
        <v>19</v>
      </c>
      <c r="G26" s="98">
        <f>SUM('【断面別】自動車交通量(C断面流入)'!G26,'【断面別】自動車交通量(C断面流出)'!G26)</f>
        <v>1</v>
      </c>
      <c r="H26" s="98">
        <f t="shared" si="6"/>
        <v>145</v>
      </c>
      <c r="I26" s="98">
        <f t="shared" si="7"/>
        <v>20</v>
      </c>
      <c r="J26" s="98">
        <f t="shared" si="8"/>
        <v>165</v>
      </c>
      <c r="K26" s="97">
        <f t="shared" si="3"/>
        <v>12.1</v>
      </c>
      <c r="L26" s="96">
        <f t="shared" si="4"/>
        <v>2.1</v>
      </c>
    </row>
    <row r="27" spans="2:12" ht="14.45" customHeight="1" x14ac:dyDescent="0.15">
      <c r="B27" s="101" t="s">
        <v>97</v>
      </c>
      <c r="C27" s="100"/>
      <c r="D27" s="99">
        <f>SUM('【断面別】自動車交通量(C断面流入)'!D27,'【断面別】自動車交通量(C断面流出)'!D27)</f>
        <v>85</v>
      </c>
      <c r="E27" s="98">
        <f>SUM('【断面別】自動車交通量(C断面流入)'!E27,'【断面別】自動車交通量(C断面流出)'!E27)</f>
        <v>31</v>
      </c>
      <c r="F27" s="98">
        <f>SUM('【断面別】自動車交通量(C断面流入)'!F27,'【断面別】自動車交通量(C断面流出)'!F27)</f>
        <v>18</v>
      </c>
      <c r="G27" s="98">
        <f>SUM('【断面別】自動車交通量(C断面流入)'!G27,'【断面別】自動車交通量(C断面流出)'!G27)</f>
        <v>0</v>
      </c>
      <c r="H27" s="98">
        <f t="shared" si="6"/>
        <v>116</v>
      </c>
      <c r="I27" s="98">
        <f t="shared" si="7"/>
        <v>18</v>
      </c>
      <c r="J27" s="98">
        <f t="shared" si="8"/>
        <v>134</v>
      </c>
      <c r="K27" s="97">
        <f t="shared" si="3"/>
        <v>13.4</v>
      </c>
      <c r="L27" s="96">
        <f t="shared" si="4"/>
        <v>1.7</v>
      </c>
    </row>
    <row r="28" spans="2:12" ht="14.45" customHeight="1" x14ac:dyDescent="0.15">
      <c r="B28" s="95" t="s">
        <v>96</v>
      </c>
      <c r="C28" s="94"/>
      <c r="D28" s="93">
        <f>SUM('【断面別】自動車交通量(C断面流入)'!D28,'【断面別】自動車交通量(C断面流出)'!D28)</f>
        <v>74</v>
      </c>
      <c r="E28" s="92">
        <f>SUM('【断面別】自動車交通量(C断面流入)'!E28,'【断面別】自動車交通量(C断面流出)'!E28)</f>
        <v>19</v>
      </c>
      <c r="F28" s="92">
        <f>SUM('【断面別】自動車交通量(C断面流入)'!F28,'【断面別】自動車交通量(C断面流出)'!F28)</f>
        <v>15</v>
      </c>
      <c r="G28" s="92">
        <f>SUM('【断面別】自動車交通量(C断面流入)'!G28,'【断面別】自動車交通量(C断面流出)'!G28)</f>
        <v>0</v>
      </c>
      <c r="H28" s="92">
        <f t="shared" si="6"/>
        <v>93</v>
      </c>
      <c r="I28" s="92">
        <f t="shared" si="7"/>
        <v>15</v>
      </c>
      <c r="J28" s="92">
        <f t="shared" si="8"/>
        <v>108</v>
      </c>
      <c r="K28" s="91">
        <f t="shared" si="3"/>
        <v>13.9</v>
      </c>
      <c r="L28" s="90">
        <f t="shared" si="4"/>
        <v>1.3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628</v>
      </c>
      <c r="E29" s="86">
        <f t="shared" si="9"/>
        <v>144</v>
      </c>
      <c r="F29" s="86">
        <f t="shared" si="9"/>
        <v>93</v>
      </c>
      <c r="G29" s="86">
        <f t="shared" si="9"/>
        <v>3</v>
      </c>
      <c r="H29" s="86">
        <f t="shared" si="9"/>
        <v>772</v>
      </c>
      <c r="I29" s="86">
        <f t="shared" si="9"/>
        <v>96</v>
      </c>
      <c r="J29" s="86">
        <f t="shared" si="9"/>
        <v>868</v>
      </c>
      <c r="K29" s="85">
        <f t="shared" si="3"/>
        <v>11.1</v>
      </c>
      <c r="L29" s="84">
        <f t="shared" si="4"/>
        <v>10.8</v>
      </c>
    </row>
    <row r="30" spans="2:12" ht="14.45" customHeight="1" thickTop="1" x14ac:dyDescent="0.15">
      <c r="B30" s="115" t="s">
        <v>94</v>
      </c>
      <c r="C30" s="114"/>
      <c r="D30" s="81">
        <f>SUM('【断面別】自動車交通量(C断面流入)'!D30,'【断面別】自動車交通量(C断面流出)'!D30)</f>
        <v>387</v>
      </c>
      <c r="E30" s="80">
        <f>SUM('【断面別】自動車交通量(C断面流入)'!E30,'【断面別】自動車交通量(C断面流出)'!E30)</f>
        <v>110</v>
      </c>
      <c r="F30" s="80">
        <f>SUM('【断面別】自動車交通量(C断面流入)'!F30,'【断面別】自動車交通量(C断面流出)'!F30)</f>
        <v>149</v>
      </c>
      <c r="G30" s="80">
        <f>SUM('【断面別】自動車交通量(C断面流入)'!G30,'【断面別】自動車交通量(C断面流出)'!G30)</f>
        <v>2</v>
      </c>
      <c r="H30" s="80">
        <f t="shared" ref="H30:H43" si="10">SUM(D30:E30)</f>
        <v>497</v>
      </c>
      <c r="I30" s="80">
        <f t="shared" ref="I30:I43" si="11">SUM(F30:G30)</f>
        <v>151</v>
      </c>
      <c r="J30" s="80">
        <f t="shared" ref="J30:J43" si="12">SUM(H30:I30)</f>
        <v>648</v>
      </c>
      <c r="K30" s="79">
        <f t="shared" si="3"/>
        <v>23.3</v>
      </c>
      <c r="L30" s="78">
        <f t="shared" si="4"/>
        <v>8.1</v>
      </c>
    </row>
    <row r="31" spans="2:12" ht="14.45" customHeight="1" x14ac:dyDescent="0.15">
      <c r="B31" s="113" t="s">
        <v>93</v>
      </c>
      <c r="C31" s="112"/>
      <c r="D31" s="111">
        <f>SUM('【断面別】自動車交通量(C断面流入)'!D31,'【断面別】自動車交通量(C断面流出)'!D31)</f>
        <v>315</v>
      </c>
      <c r="E31" s="110">
        <f>SUM('【断面別】自動車交通量(C断面流入)'!E31,'【断面別】自動車交通量(C断面流出)'!E31)</f>
        <v>119</v>
      </c>
      <c r="F31" s="110">
        <f>SUM('【断面別】自動車交通量(C断面流入)'!F31,'【断面別】自動車交通量(C断面流出)'!F31)</f>
        <v>142</v>
      </c>
      <c r="G31" s="110">
        <f>SUM('【断面別】自動車交通量(C断面流入)'!G31,'【断面別】自動車交通量(C断面流出)'!G31)</f>
        <v>1</v>
      </c>
      <c r="H31" s="110">
        <f t="shared" si="10"/>
        <v>434</v>
      </c>
      <c r="I31" s="110">
        <f t="shared" si="11"/>
        <v>143</v>
      </c>
      <c r="J31" s="110">
        <f t="shared" si="12"/>
        <v>577</v>
      </c>
      <c r="K31" s="109">
        <f t="shared" si="3"/>
        <v>24.8</v>
      </c>
      <c r="L31" s="108">
        <f t="shared" si="4"/>
        <v>7.2</v>
      </c>
    </row>
    <row r="32" spans="2:12" ht="14.45" customHeight="1" x14ac:dyDescent="0.15">
      <c r="B32" s="113" t="s">
        <v>92</v>
      </c>
      <c r="C32" s="112"/>
      <c r="D32" s="111">
        <f>SUM('【断面別】自動車交通量(C断面流入)'!D32,'【断面別】自動車交通量(C断面流出)'!D32)</f>
        <v>271</v>
      </c>
      <c r="E32" s="110">
        <f>SUM('【断面別】自動車交通量(C断面流入)'!E32,'【断面別】自動車交通量(C断面流出)'!E32)</f>
        <v>105</v>
      </c>
      <c r="F32" s="110">
        <f>SUM('【断面別】自動車交通量(C断面流入)'!F32,'【断面別】自動車交通量(C断面流出)'!F32)</f>
        <v>111</v>
      </c>
      <c r="G32" s="110">
        <f>SUM('【断面別】自動車交通量(C断面流入)'!G32,'【断面別】自動車交通量(C断面流出)'!G32)</f>
        <v>0</v>
      </c>
      <c r="H32" s="110">
        <f t="shared" si="10"/>
        <v>376</v>
      </c>
      <c r="I32" s="110">
        <f t="shared" si="11"/>
        <v>111</v>
      </c>
      <c r="J32" s="110">
        <f t="shared" si="12"/>
        <v>487</v>
      </c>
      <c r="K32" s="109">
        <f t="shared" si="3"/>
        <v>22.8</v>
      </c>
      <c r="L32" s="108">
        <f t="shared" si="4"/>
        <v>6.1</v>
      </c>
    </row>
    <row r="33" spans="2:12" ht="14.45" customHeight="1" x14ac:dyDescent="0.15">
      <c r="B33" s="113" t="s">
        <v>91</v>
      </c>
      <c r="C33" s="112"/>
      <c r="D33" s="111">
        <f>SUM('【断面別】自動車交通量(C断面流入)'!D33,'【断面別】自動車交通量(C断面流出)'!D33)</f>
        <v>311</v>
      </c>
      <c r="E33" s="110">
        <f>SUM('【断面別】自動車交通量(C断面流入)'!E33,'【断面別】自動車交通量(C断面流出)'!E33)</f>
        <v>92</v>
      </c>
      <c r="F33" s="110">
        <f>SUM('【断面別】自動車交通量(C断面流入)'!F33,'【断面別】自動車交通量(C断面流出)'!F33)</f>
        <v>91</v>
      </c>
      <c r="G33" s="110">
        <f>SUM('【断面別】自動車交通量(C断面流入)'!G33,'【断面別】自動車交通量(C断面流出)'!G33)</f>
        <v>0</v>
      </c>
      <c r="H33" s="110">
        <f t="shared" si="10"/>
        <v>403</v>
      </c>
      <c r="I33" s="110">
        <f t="shared" si="11"/>
        <v>91</v>
      </c>
      <c r="J33" s="110">
        <f t="shared" si="12"/>
        <v>494</v>
      </c>
      <c r="K33" s="109">
        <f t="shared" si="3"/>
        <v>18.399999999999999</v>
      </c>
      <c r="L33" s="108">
        <f t="shared" si="4"/>
        <v>6.2</v>
      </c>
    </row>
    <row r="34" spans="2:12" ht="14.45" customHeight="1" x14ac:dyDescent="0.15">
      <c r="B34" s="113" t="s">
        <v>90</v>
      </c>
      <c r="C34" s="112"/>
      <c r="D34" s="111">
        <f>SUM('【断面別】自動車交通量(C断面流入)'!D34,'【断面別】自動車交通量(C断面流出)'!D34)</f>
        <v>290</v>
      </c>
      <c r="E34" s="110">
        <f>SUM('【断面別】自動車交通量(C断面流入)'!E34,'【断面別】自動車交通量(C断面流出)'!E34)</f>
        <v>91</v>
      </c>
      <c r="F34" s="110">
        <f>SUM('【断面別】自動車交通量(C断面流入)'!F34,'【断面別】自動車交通量(C断面流出)'!F34)</f>
        <v>101</v>
      </c>
      <c r="G34" s="110">
        <f>SUM('【断面別】自動車交通量(C断面流入)'!G34,'【断面別】自動車交通量(C断面流出)'!G34)</f>
        <v>0</v>
      </c>
      <c r="H34" s="110">
        <f t="shared" si="10"/>
        <v>381</v>
      </c>
      <c r="I34" s="110">
        <f t="shared" si="11"/>
        <v>101</v>
      </c>
      <c r="J34" s="110">
        <f t="shared" si="12"/>
        <v>482</v>
      </c>
      <c r="K34" s="109">
        <f t="shared" si="3"/>
        <v>21</v>
      </c>
      <c r="L34" s="108">
        <f t="shared" si="4"/>
        <v>6</v>
      </c>
    </row>
    <row r="35" spans="2:12" ht="14.45" customHeight="1" x14ac:dyDescent="0.15">
      <c r="B35" s="113" t="s">
        <v>89</v>
      </c>
      <c r="C35" s="112"/>
      <c r="D35" s="111">
        <f>SUM('【断面別】自動車交通量(C断面流入)'!D35,'【断面別】自動車交通量(C断面流出)'!D35)</f>
        <v>353</v>
      </c>
      <c r="E35" s="110">
        <f>SUM('【断面別】自動車交通量(C断面流入)'!E35,'【断面別】自動車交通量(C断面流出)'!E35)</f>
        <v>122</v>
      </c>
      <c r="F35" s="110">
        <f>SUM('【断面別】自動車交通量(C断面流入)'!F35,'【断面別】自動車交通量(C断面流出)'!F35)</f>
        <v>137</v>
      </c>
      <c r="G35" s="110">
        <f>SUM('【断面別】自動車交通量(C断面流入)'!G35,'【断面別】自動車交通量(C断面流出)'!G35)</f>
        <v>1</v>
      </c>
      <c r="H35" s="110">
        <f t="shared" si="10"/>
        <v>475</v>
      </c>
      <c r="I35" s="110">
        <f t="shared" si="11"/>
        <v>138</v>
      </c>
      <c r="J35" s="110">
        <f t="shared" si="12"/>
        <v>613</v>
      </c>
      <c r="K35" s="109">
        <f t="shared" si="3"/>
        <v>22.5</v>
      </c>
      <c r="L35" s="108">
        <f t="shared" si="4"/>
        <v>7.6</v>
      </c>
    </row>
    <row r="36" spans="2:12" ht="14.45" customHeight="1" x14ac:dyDescent="0.15">
      <c r="B36" s="113" t="s">
        <v>88</v>
      </c>
      <c r="C36" s="112"/>
      <c r="D36" s="111">
        <f>SUM('【断面別】自動車交通量(C断面流入)'!D36,'【断面別】自動車交通量(C断面流出)'!D36)</f>
        <v>391</v>
      </c>
      <c r="E36" s="110">
        <f>SUM('【断面別】自動車交通量(C断面流入)'!E36,'【断面別】自動車交通量(C断面流出)'!E36)</f>
        <v>129</v>
      </c>
      <c r="F36" s="110">
        <f>SUM('【断面別】自動車交通量(C断面流入)'!F36,'【断面別】自動車交通量(C断面流出)'!F36)</f>
        <v>121</v>
      </c>
      <c r="G36" s="110">
        <f>SUM('【断面別】自動車交通量(C断面流入)'!G36,'【断面別】自動車交通量(C断面流出)'!G36)</f>
        <v>0</v>
      </c>
      <c r="H36" s="110">
        <f t="shared" si="10"/>
        <v>520</v>
      </c>
      <c r="I36" s="110">
        <f t="shared" si="11"/>
        <v>121</v>
      </c>
      <c r="J36" s="110">
        <f t="shared" si="12"/>
        <v>641</v>
      </c>
      <c r="K36" s="109">
        <f t="shared" si="3"/>
        <v>18.899999999999999</v>
      </c>
      <c r="L36" s="108">
        <f t="shared" si="4"/>
        <v>8</v>
      </c>
    </row>
    <row r="37" spans="2:12" ht="14.45" customHeight="1" x14ac:dyDescent="0.15">
      <c r="B37" s="113" t="s">
        <v>87</v>
      </c>
      <c r="C37" s="112"/>
      <c r="D37" s="111">
        <f>SUM('【断面別】自動車交通量(C断面流入)'!D37,'【断面別】自動車交通量(C断面流出)'!D37)</f>
        <v>479</v>
      </c>
      <c r="E37" s="110">
        <f>SUM('【断面別】自動車交通量(C断面流入)'!E37,'【断面別】自動車交通量(C断面流出)'!E37)</f>
        <v>176</v>
      </c>
      <c r="F37" s="110">
        <f>SUM('【断面別】自動車交通量(C断面流入)'!F37,'【断面別】自動車交通量(C断面流出)'!F37)</f>
        <v>116</v>
      </c>
      <c r="G37" s="110">
        <f>SUM('【断面別】自動車交通量(C断面流入)'!G37,'【断面別】自動車交通量(C断面流出)'!G37)</f>
        <v>1</v>
      </c>
      <c r="H37" s="110">
        <f t="shared" si="10"/>
        <v>655</v>
      </c>
      <c r="I37" s="110">
        <f t="shared" si="11"/>
        <v>117</v>
      </c>
      <c r="J37" s="110">
        <f t="shared" si="12"/>
        <v>772</v>
      </c>
      <c r="K37" s="109">
        <f t="shared" si="3"/>
        <v>15.2</v>
      </c>
      <c r="L37" s="108">
        <f t="shared" si="4"/>
        <v>9.6</v>
      </c>
    </row>
    <row r="38" spans="2:12" ht="14.45" customHeight="1" x14ac:dyDescent="0.15">
      <c r="B38" s="107" t="s">
        <v>86</v>
      </c>
      <c r="C38" s="106"/>
      <c r="D38" s="105">
        <f>SUM('【断面別】自動車交通量(C断面流入)'!D38,'【断面別】自動車交通量(C断面流出)'!D38)</f>
        <v>94</v>
      </c>
      <c r="E38" s="104">
        <f>SUM('【断面別】自動車交通量(C断面流入)'!E38,'【断面別】自動車交通量(C断面流出)'!E38)</f>
        <v>33</v>
      </c>
      <c r="F38" s="104">
        <f>SUM('【断面別】自動車交通量(C断面流入)'!F38,'【断面別】自動車交通量(C断面流出)'!F38)</f>
        <v>21</v>
      </c>
      <c r="G38" s="104">
        <f>SUM('【断面別】自動車交通量(C断面流入)'!G38,'【断面別】自動車交通量(C断面流出)'!G38)</f>
        <v>0</v>
      </c>
      <c r="H38" s="104">
        <f t="shared" si="10"/>
        <v>127</v>
      </c>
      <c r="I38" s="104">
        <f t="shared" si="11"/>
        <v>21</v>
      </c>
      <c r="J38" s="104">
        <f t="shared" si="12"/>
        <v>148</v>
      </c>
      <c r="K38" s="103">
        <f t="shared" si="3"/>
        <v>14.2</v>
      </c>
      <c r="L38" s="102">
        <f t="shared" si="4"/>
        <v>1.8</v>
      </c>
    </row>
    <row r="39" spans="2:12" ht="14.45" customHeight="1" x14ac:dyDescent="0.15">
      <c r="B39" s="101" t="s">
        <v>85</v>
      </c>
      <c r="C39" s="100"/>
      <c r="D39" s="99">
        <f>SUM('【断面別】自動車交通量(C断面流入)'!D39,'【断面別】自動車交通量(C断面流出)'!D39)</f>
        <v>82</v>
      </c>
      <c r="E39" s="98">
        <f>SUM('【断面別】自動車交通量(C断面流入)'!E39,'【断面別】自動車交通量(C断面流出)'!E39)</f>
        <v>30</v>
      </c>
      <c r="F39" s="98">
        <f>SUM('【断面別】自動車交通量(C断面流入)'!F39,'【断面別】自動車交通量(C断面流出)'!F39)</f>
        <v>16</v>
      </c>
      <c r="G39" s="98">
        <f>SUM('【断面別】自動車交通量(C断面流入)'!G39,'【断面別】自動車交通量(C断面流出)'!G39)</f>
        <v>0</v>
      </c>
      <c r="H39" s="98">
        <f t="shared" si="10"/>
        <v>112</v>
      </c>
      <c r="I39" s="98">
        <f t="shared" si="11"/>
        <v>16</v>
      </c>
      <c r="J39" s="98">
        <f t="shared" si="12"/>
        <v>128</v>
      </c>
      <c r="K39" s="97">
        <f t="shared" si="3"/>
        <v>12.5</v>
      </c>
      <c r="L39" s="96">
        <f t="shared" si="4"/>
        <v>1.6</v>
      </c>
    </row>
    <row r="40" spans="2:12" ht="14.45" customHeight="1" x14ac:dyDescent="0.15">
      <c r="B40" s="101" t="s">
        <v>84</v>
      </c>
      <c r="C40" s="100"/>
      <c r="D40" s="99">
        <f>SUM('【断面別】自動車交通量(C断面流入)'!D40,'【断面別】自動車交通量(C断面流出)'!D40)</f>
        <v>85</v>
      </c>
      <c r="E40" s="98">
        <f>SUM('【断面別】自動車交通量(C断面流入)'!E40,'【断面別】自動車交通量(C断面流出)'!E40)</f>
        <v>23</v>
      </c>
      <c r="F40" s="98">
        <f>SUM('【断面別】自動車交通量(C断面流入)'!F40,'【断面別】自動車交通量(C断面流出)'!F40)</f>
        <v>8</v>
      </c>
      <c r="G40" s="98">
        <f>SUM('【断面別】自動車交通量(C断面流入)'!G40,'【断面別】自動車交通量(C断面流出)'!G40)</f>
        <v>0</v>
      </c>
      <c r="H40" s="98">
        <f t="shared" si="10"/>
        <v>108</v>
      </c>
      <c r="I40" s="98">
        <f t="shared" si="11"/>
        <v>8</v>
      </c>
      <c r="J40" s="98">
        <f t="shared" si="12"/>
        <v>116</v>
      </c>
      <c r="K40" s="97">
        <f t="shared" si="3"/>
        <v>6.9</v>
      </c>
      <c r="L40" s="96">
        <f t="shared" si="4"/>
        <v>1.4</v>
      </c>
    </row>
    <row r="41" spans="2:12" ht="14.45" customHeight="1" x14ac:dyDescent="0.15">
      <c r="B41" s="101" t="s">
        <v>83</v>
      </c>
      <c r="C41" s="100"/>
      <c r="D41" s="99">
        <f>SUM('【断面別】自動車交通量(C断面流入)'!D41,'【断面別】自動車交通量(C断面流出)'!D41)</f>
        <v>111</v>
      </c>
      <c r="E41" s="98">
        <f>SUM('【断面別】自動車交通量(C断面流入)'!E41,'【断面別】自動車交通量(C断面流出)'!E41)</f>
        <v>26</v>
      </c>
      <c r="F41" s="98">
        <f>SUM('【断面別】自動車交通量(C断面流入)'!F41,'【断面別】自動車交通量(C断面流出)'!F41)</f>
        <v>11</v>
      </c>
      <c r="G41" s="98">
        <f>SUM('【断面別】自動車交通量(C断面流入)'!G41,'【断面別】自動車交通量(C断面流出)'!G41)</f>
        <v>0</v>
      </c>
      <c r="H41" s="98">
        <f t="shared" si="10"/>
        <v>137</v>
      </c>
      <c r="I41" s="98">
        <f t="shared" si="11"/>
        <v>11</v>
      </c>
      <c r="J41" s="98">
        <f t="shared" si="12"/>
        <v>148</v>
      </c>
      <c r="K41" s="97">
        <f t="shared" si="3"/>
        <v>7.4</v>
      </c>
      <c r="L41" s="96">
        <f t="shared" si="4"/>
        <v>1.8</v>
      </c>
    </row>
    <row r="42" spans="2:12" ht="14.45" customHeight="1" x14ac:dyDescent="0.15">
      <c r="B42" s="101" t="s">
        <v>82</v>
      </c>
      <c r="C42" s="100"/>
      <c r="D42" s="99">
        <f>SUM('【断面別】自動車交通量(C断面流入)'!D42,'【断面別】自動車交通量(C断面流出)'!D42)</f>
        <v>83</v>
      </c>
      <c r="E42" s="98">
        <f>SUM('【断面別】自動車交通量(C断面流入)'!E42,'【断面別】自動車交通量(C断面流出)'!E42)</f>
        <v>21</v>
      </c>
      <c r="F42" s="98">
        <f>SUM('【断面別】自動車交通量(C断面流入)'!F42,'【断面別】自動車交通量(C断面流出)'!F42)</f>
        <v>11</v>
      </c>
      <c r="G42" s="98">
        <f>SUM('【断面別】自動車交通量(C断面流入)'!G42,'【断面別】自動車交通量(C断面流出)'!G42)</f>
        <v>0</v>
      </c>
      <c r="H42" s="98">
        <f t="shared" si="10"/>
        <v>104</v>
      </c>
      <c r="I42" s="98">
        <f t="shared" si="11"/>
        <v>11</v>
      </c>
      <c r="J42" s="98">
        <f t="shared" si="12"/>
        <v>115</v>
      </c>
      <c r="K42" s="97">
        <f t="shared" si="3"/>
        <v>9.6</v>
      </c>
      <c r="L42" s="96">
        <f t="shared" si="4"/>
        <v>1.4</v>
      </c>
    </row>
    <row r="43" spans="2:12" ht="14.45" customHeight="1" x14ac:dyDescent="0.15">
      <c r="B43" s="95" t="s">
        <v>81</v>
      </c>
      <c r="C43" s="94"/>
      <c r="D43" s="93">
        <f>SUM('【断面別】自動車交通量(C断面流入)'!D43,'【断面別】自動車交通量(C断面流出)'!D43)</f>
        <v>97</v>
      </c>
      <c r="E43" s="92">
        <f>SUM('【断面別】自動車交通量(C断面流入)'!E43,'【断面別】自動車交通量(C断面流出)'!E43)</f>
        <v>17</v>
      </c>
      <c r="F43" s="92">
        <f>SUM('【断面別】自動車交通量(C断面流入)'!F43,'【断面別】自動車交通量(C断面流出)'!F43)</f>
        <v>3</v>
      </c>
      <c r="G43" s="92">
        <f>SUM('【断面別】自動車交通量(C断面流入)'!G43,'【断面別】自動車交通量(C断面流出)'!G43)</f>
        <v>0</v>
      </c>
      <c r="H43" s="92">
        <f t="shared" si="10"/>
        <v>114</v>
      </c>
      <c r="I43" s="92">
        <f t="shared" si="11"/>
        <v>3</v>
      </c>
      <c r="J43" s="92">
        <f t="shared" si="12"/>
        <v>117</v>
      </c>
      <c r="K43" s="91">
        <f t="shared" si="3"/>
        <v>2.6</v>
      </c>
      <c r="L43" s="90">
        <f t="shared" si="4"/>
        <v>1.5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552</v>
      </c>
      <c r="E44" s="86">
        <f t="shared" si="13"/>
        <v>150</v>
      </c>
      <c r="F44" s="86">
        <f t="shared" si="13"/>
        <v>70</v>
      </c>
      <c r="G44" s="86">
        <f t="shared" si="13"/>
        <v>0</v>
      </c>
      <c r="H44" s="86">
        <f t="shared" si="13"/>
        <v>702</v>
      </c>
      <c r="I44" s="86">
        <f t="shared" si="13"/>
        <v>70</v>
      </c>
      <c r="J44" s="86">
        <f t="shared" si="13"/>
        <v>772</v>
      </c>
      <c r="K44" s="85">
        <f t="shared" si="3"/>
        <v>9.1</v>
      </c>
      <c r="L44" s="84">
        <f t="shared" si="4"/>
        <v>9.6</v>
      </c>
    </row>
    <row r="45" spans="2:12" ht="14.45" customHeight="1" thickTop="1" x14ac:dyDescent="0.15">
      <c r="B45" s="107" t="s">
        <v>79</v>
      </c>
      <c r="C45" s="106"/>
      <c r="D45" s="105">
        <f>SUM('【断面別】自動車交通量(C断面流入)'!D45,'【断面別】自動車交通量(C断面流出)'!D45)</f>
        <v>140</v>
      </c>
      <c r="E45" s="104">
        <f>SUM('【断面別】自動車交通量(C断面流入)'!E45,'【断面別】自動車交通量(C断面流出)'!E45)</f>
        <v>25</v>
      </c>
      <c r="F45" s="104">
        <f>SUM('【断面別】自動車交通量(C断面流入)'!F45,'【断面別】自動車交通量(C断面流出)'!F45)</f>
        <v>9</v>
      </c>
      <c r="G45" s="104">
        <f>SUM('【断面別】自動車交通量(C断面流入)'!G45,'【断面別】自動車交通量(C断面流出)'!G45)</f>
        <v>0</v>
      </c>
      <c r="H45" s="104">
        <f t="shared" ref="H45:H50" si="14">SUM(D45:E45)</f>
        <v>165</v>
      </c>
      <c r="I45" s="104">
        <f t="shared" ref="I45:I50" si="15">SUM(F45:G45)</f>
        <v>9</v>
      </c>
      <c r="J45" s="104">
        <f t="shared" ref="J45:J50" si="16">SUM(H45:I45)</f>
        <v>174</v>
      </c>
      <c r="K45" s="103">
        <f t="shared" si="3"/>
        <v>5.2</v>
      </c>
      <c r="L45" s="102">
        <f t="shared" si="4"/>
        <v>2.2000000000000002</v>
      </c>
    </row>
    <row r="46" spans="2:12" ht="14.45" customHeight="1" x14ac:dyDescent="0.15">
      <c r="B46" s="101" t="s">
        <v>78</v>
      </c>
      <c r="C46" s="100"/>
      <c r="D46" s="99">
        <f>SUM('【断面別】自動車交通量(C断面流入)'!D46,'【断面別】自動車交通量(C断面流出)'!D46)</f>
        <v>95</v>
      </c>
      <c r="E46" s="98">
        <f>SUM('【断面別】自動車交通量(C断面流入)'!E46,'【断面別】自動車交通量(C断面流出)'!E46)</f>
        <v>22</v>
      </c>
      <c r="F46" s="98">
        <f>SUM('【断面別】自動車交通量(C断面流入)'!F46,'【断面別】自動車交通量(C断面流出)'!F46)</f>
        <v>5</v>
      </c>
      <c r="G46" s="98">
        <f>SUM('【断面別】自動車交通量(C断面流入)'!G46,'【断面別】自動車交通量(C断面流出)'!G46)</f>
        <v>0</v>
      </c>
      <c r="H46" s="98">
        <f t="shared" si="14"/>
        <v>117</v>
      </c>
      <c r="I46" s="98">
        <f t="shared" si="15"/>
        <v>5</v>
      </c>
      <c r="J46" s="98">
        <f t="shared" si="16"/>
        <v>122</v>
      </c>
      <c r="K46" s="97">
        <f t="shared" si="3"/>
        <v>4.0999999999999996</v>
      </c>
      <c r="L46" s="96">
        <f t="shared" si="4"/>
        <v>1.5</v>
      </c>
    </row>
    <row r="47" spans="2:12" ht="14.45" customHeight="1" x14ac:dyDescent="0.15">
      <c r="B47" s="101" t="s">
        <v>77</v>
      </c>
      <c r="C47" s="100"/>
      <c r="D47" s="99">
        <f>SUM('【断面別】自動車交通量(C断面流入)'!D47,'【断面別】自動車交通量(C断面流出)'!D47)</f>
        <v>77</v>
      </c>
      <c r="E47" s="98">
        <f>SUM('【断面別】自動車交通量(C断面流入)'!E47,'【断面別】自動車交通量(C断面流出)'!E47)</f>
        <v>22</v>
      </c>
      <c r="F47" s="98">
        <f>SUM('【断面別】自動車交通量(C断面流入)'!F47,'【断面別】自動車交通量(C断面流出)'!F47)</f>
        <v>6</v>
      </c>
      <c r="G47" s="98">
        <f>SUM('【断面別】自動車交通量(C断面流入)'!G47,'【断面別】自動車交通量(C断面流出)'!G47)</f>
        <v>0</v>
      </c>
      <c r="H47" s="98">
        <f t="shared" si="14"/>
        <v>99</v>
      </c>
      <c r="I47" s="98">
        <f t="shared" si="15"/>
        <v>6</v>
      </c>
      <c r="J47" s="98">
        <f t="shared" si="16"/>
        <v>105</v>
      </c>
      <c r="K47" s="97">
        <f t="shared" si="3"/>
        <v>5.7</v>
      </c>
      <c r="L47" s="96">
        <f t="shared" si="4"/>
        <v>1.3</v>
      </c>
    </row>
    <row r="48" spans="2:12" ht="14.45" customHeight="1" x14ac:dyDescent="0.15">
      <c r="B48" s="101" t="s">
        <v>76</v>
      </c>
      <c r="C48" s="100"/>
      <c r="D48" s="99">
        <f>SUM('【断面別】自動車交通量(C断面流入)'!D48,'【断面別】自動車交通量(C断面流出)'!D48)</f>
        <v>86</v>
      </c>
      <c r="E48" s="98">
        <f>SUM('【断面別】自動車交通量(C断面流入)'!E48,'【断面別】自動車交通量(C断面流出)'!E48)</f>
        <v>23</v>
      </c>
      <c r="F48" s="98">
        <f>SUM('【断面別】自動車交通量(C断面流入)'!F48,'【断面別】自動車交通量(C断面流出)'!F48)</f>
        <v>7</v>
      </c>
      <c r="G48" s="98">
        <f>SUM('【断面別】自動車交通量(C断面流入)'!G48,'【断面別】自動車交通量(C断面流出)'!G48)</f>
        <v>0</v>
      </c>
      <c r="H48" s="98">
        <f t="shared" si="14"/>
        <v>109</v>
      </c>
      <c r="I48" s="98">
        <f t="shared" si="15"/>
        <v>7</v>
      </c>
      <c r="J48" s="98">
        <f t="shared" si="16"/>
        <v>116</v>
      </c>
      <c r="K48" s="97">
        <f t="shared" si="3"/>
        <v>6</v>
      </c>
      <c r="L48" s="96">
        <f t="shared" si="4"/>
        <v>1.4</v>
      </c>
    </row>
    <row r="49" spans="2:13" ht="14.45" customHeight="1" x14ac:dyDescent="0.15">
      <c r="B49" s="101" t="s">
        <v>75</v>
      </c>
      <c r="C49" s="100"/>
      <c r="D49" s="99">
        <f>SUM('【断面別】自動車交通量(C断面流入)'!D49,'【断面別】自動車交通量(C断面流出)'!D49)</f>
        <v>80</v>
      </c>
      <c r="E49" s="98">
        <f>SUM('【断面別】自動車交通量(C断面流入)'!E49,'【断面別】自動車交通量(C断面流出)'!E49)</f>
        <v>18</v>
      </c>
      <c r="F49" s="98">
        <f>SUM('【断面別】自動車交通量(C断面流入)'!F49,'【断面別】自動車交通量(C断面流出)'!F49)</f>
        <v>13</v>
      </c>
      <c r="G49" s="98">
        <f>SUM('【断面別】自動車交通量(C断面流入)'!G49,'【断面別】自動車交通量(C断面流出)'!G49)</f>
        <v>0</v>
      </c>
      <c r="H49" s="98">
        <f t="shared" si="14"/>
        <v>98</v>
      </c>
      <c r="I49" s="98">
        <f t="shared" si="15"/>
        <v>13</v>
      </c>
      <c r="J49" s="98">
        <f t="shared" si="16"/>
        <v>111</v>
      </c>
      <c r="K49" s="97">
        <f t="shared" si="3"/>
        <v>11.7</v>
      </c>
      <c r="L49" s="96">
        <f t="shared" si="4"/>
        <v>1.4</v>
      </c>
    </row>
    <row r="50" spans="2:13" ht="14.45" customHeight="1" x14ac:dyDescent="0.15">
      <c r="B50" s="95" t="s">
        <v>74</v>
      </c>
      <c r="C50" s="94"/>
      <c r="D50" s="93">
        <f>SUM('【断面別】自動車交通量(C断面流入)'!D50,'【断面別】自動車交通量(C断面流出)'!D50)</f>
        <v>65</v>
      </c>
      <c r="E50" s="92">
        <f>SUM('【断面別】自動車交通量(C断面流入)'!E50,'【断面別】自動車交通量(C断面流出)'!E50)</f>
        <v>20</v>
      </c>
      <c r="F50" s="92">
        <f>SUM('【断面別】自動車交通量(C断面流入)'!F50,'【断面別】自動車交通量(C断面流出)'!F50)</f>
        <v>10</v>
      </c>
      <c r="G50" s="92">
        <f>SUM('【断面別】自動車交通量(C断面流入)'!G50,'【断面別】自動車交通量(C断面流出)'!G50)</f>
        <v>0</v>
      </c>
      <c r="H50" s="92">
        <f t="shared" si="14"/>
        <v>85</v>
      </c>
      <c r="I50" s="92">
        <f t="shared" si="15"/>
        <v>10</v>
      </c>
      <c r="J50" s="92">
        <f t="shared" si="16"/>
        <v>95</v>
      </c>
      <c r="K50" s="91">
        <f t="shared" si="3"/>
        <v>10.5</v>
      </c>
      <c r="L50" s="90">
        <f t="shared" si="4"/>
        <v>1.2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543</v>
      </c>
      <c r="E51" s="86">
        <f t="shared" si="17"/>
        <v>130</v>
      </c>
      <c r="F51" s="86">
        <f t="shared" si="17"/>
        <v>50</v>
      </c>
      <c r="G51" s="86">
        <f t="shared" si="17"/>
        <v>0</v>
      </c>
      <c r="H51" s="86">
        <f t="shared" si="17"/>
        <v>673</v>
      </c>
      <c r="I51" s="86">
        <f t="shared" si="17"/>
        <v>50</v>
      </c>
      <c r="J51" s="86">
        <f t="shared" si="17"/>
        <v>723</v>
      </c>
      <c r="K51" s="85">
        <f t="shared" si="3"/>
        <v>6.9</v>
      </c>
      <c r="L51" s="84">
        <f t="shared" si="4"/>
        <v>9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5204</v>
      </c>
      <c r="E52" s="80">
        <f t="shared" si="18"/>
        <v>1539</v>
      </c>
      <c r="F52" s="80">
        <f t="shared" si="18"/>
        <v>1265</v>
      </c>
      <c r="G52" s="80">
        <f t="shared" si="18"/>
        <v>10</v>
      </c>
      <c r="H52" s="80">
        <f t="shared" si="18"/>
        <v>6743</v>
      </c>
      <c r="I52" s="80">
        <f t="shared" si="18"/>
        <v>1275</v>
      </c>
      <c r="J52" s="80">
        <f t="shared" si="18"/>
        <v>8018</v>
      </c>
      <c r="K52" s="79">
        <f t="shared" si="3"/>
        <v>15.9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181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f>SUM('【方向別】自動車交通量(10)'!D16,'【方向別】自動車交通量(11)'!D16,'【方向別】自動車交通量(12)'!D16)</f>
        <v>46</v>
      </c>
      <c r="E16" s="104">
        <f>SUM('【方向別】自動車交通量(10)'!E16,'【方向別】自動車交通量(11)'!E16,'【方向別】自動車交通量(12)'!E16)</f>
        <v>1</v>
      </c>
      <c r="F16" s="104">
        <f>SUM('【方向別】自動車交通量(10)'!F16,'【方向別】自動車交通量(11)'!F16,'【方向別】自動車交通量(12)'!F16)</f>
        <v>1</v>
      </c>
      <c r="G16" s="104">
        <f>SUM('【方向別】自動車交通量(10)'!G16,'【方向別】自動車交通量(11)'!G16,'【方向別】自動車交通量(12)'!G16)</f>
        <v>0</v>
      </c>
      <c r="H16" s="104">
        <f t="shared" ref="H16:H21" si="0">SUM(D16:E16)</f>
        <v>47</v>
      </c>
      <c r="I16" s="104">
        <f t="shared" ref="I16:I21" si="1">SUM(F16:G16)</f>
        <v>1</v>
      </c>
      <c r="J16" s="104">
        <f t="shared" ref="J16:J21" si="2">SUM(H16:I16)</f>
        <v>48</v>
      </c>
      <c r="K16" s="103">
        <f t="shared" ref="K16:K52" si="3">IF(J16=0,0,ROUND(I16/J16*100,1))</f>
        <v>2.1</v>
      </c>
      <c r="L16" s="102">
        <f t="shared" ref="L16:L52" si="4">IF(J16=0,0,ROUND(J16/$J$52*100,1))</f>
        <v>2.4</v>
      </c>
    </row>
    <row r="17" spans="2:12" ht="14.45" customHeight="1" x14ac:dyDescent="0.15">
      <c r="B17" s="101" t="s">
        <v>170</v>
      </c>
      <c r="C17" s="100"/>
      <c r="D17" s="99">
        <f>SUM('【方向別】自動車交通量(10)'!D17,'【方向別】自動車交通量(11)'!D17,'【方向別】自動車交通量(12)'!D17)</f>
        <v>47</v>
      </c>
      <c r="E17" s="98">
        <f>SUM('【方向別】自動車交通量(10)'!E17,'【方向別】自動車交通量(11)'!E17,'【方向別】自動車交通量(12)'!E17)</f>
        <v>7</v>
      </c>
      <c r="F17" s="98">
        <f>SUM('【方向別】自動車交通量(10)'!F17,'【方向別】自動車交通量(11)'!F17,'【方向別】自動車交通量(12)'!F17)</f>
        <v>0</v>
      </c>
      <c r="G17" s="98">
        <f>SUM('【方向別】自動車交通量(10)'!G17,'【方向別】自動車交通量(11)'!G17,'【方向別】自動車交通量(12)'!G17)</f>
        <v>0</v>
      </c>
      <c r="H17" s="98">
        <f t="shared" si="0"/>
        <v>54</v>
      </c>
      <c r="I17" s="98">
        <f t="shared" si="1"/>
        <v>0</v>
      </c>
      <c r="J17" s="98">
        <f t="shared" si="2"/>
        <v>54</v>
      </c>
      <c r="K17" s="97">
        <f t="shared" si="3"/>
        <v>0</v>
      </c>
      <c r="L17" s="96">
        <f t="shared" si="4"/>
        <v>2.6</v>
      </c>
    </row>
    <row r="18" spans="2:12" ht="14.45" customHeight="1" x14ac:dyDescent="0.15">
      <c r="B18" s="101" t="s">
        <v>169</v>
      </c>
      <c r="C18" s="100"/>
      <c r="D18" s="99">
        <f>SUM('【方向別】自動車交通量(10)'!D18,'【方向別】自動車交通量(11)'!D18,'【方向別】自動車交通量(12)'!D18)</f>
        <v>49</v>
      </c>
      <c r="E18" s="98">
        <f>SUM('【方向別】自動車交通量(10)'!E18,'【方向別】自動車交通量(11)'!E18,'【方向別】自動車交通量(12)'!E18)</f>
        <v>7</v>
      </c>
      <c r="F18" s="98">
        <f>SUM('【方向別】自動車交通量(10)'!F18,'【方向別】自動車交通量(11)'!F18,'【方向別】自動車交通量(12)'!F18)</f>
        <v>5</v>
      </c>
      <c r="G18" s="98">
        <f>SUM('【方向別】自動車交通量(10)'!G18,'【方向別】自動車交通量(11)'!G18,'【方向別】自動車交通量(12)'!G18)</f>
        <v>0</v>
      </c>
      <c r="H18" s="98">
        <f t="shared" si="0"/>
        <v>56</v>
      </c>
      <c r="I18" s="98">
        <f t="shared" si="1"/>
        <v>5</v>
      </c>
      <c r="J18" s="98">
        <f t="shared" si="2"/>
        <v>61</v>
      </c>
      <c r="K18" s="97">
        <f t="shared" si="3"/>
        <v>8.1999999999999993</v>
      </c>
      <c r="L18" s="96">
        <f t="shared" si="4"/>
        <v>3</v>
      </c>
    </row>
    <row r="19" spans="2:12" ht="14.45" customHeight="1" x14ac:dyDescent="0.15">
      <c r="B19" s="101" t="s">
        <v>168</v>
      </c>
      <c r="C19" s="100"/>
      <c r="D19" s="99">
        <f>SUM('【方向別】自動車交通量(10)'!D19,'【方向別】自動車交通量(11)'!D19,'【方向別】自動車交通量(12)'!D19)</f>
        <v>42</v>
      </c>
      <c r="E19" s="98">
        <f>SUM('【方向別】自動車交通量(10)'!E19,'【方向別】自動車交通量(11)'!E19,'【方向別】自動車交通量(12)'!E19)</f>
        <v>16</v>
      </c>
      <c r="F19" s="98">
        <f>SUM('【方向別】自動車交通量(10)'!F19,'【方向別】自動車交通量(11)'!F19,'【方向別】自動車交通量(12)'!F19)</f>
        <v>1</v>
      </c>
      <c r="G19" s="98">
        <f>SUM('【方向別】自動車交通量(10)'!G19,'【方向別】自動車交通量(11)'!G19,'【方向別】自動車交通量(12)'!G19)</f>
        <v>0</v>
      </c>
      <c r="H19" s="98">
        <f t="shared" si="0"/>
        <v>58</v>
      </c>
      <c r="I19" s="98">
        <f t="shared" si="1"/>
        <v>1</v>
      </c>
      <c r="J19" s="98">
        <f t="shared" si="2"/>
        <v>59</v>
      </c>
      <c r="K19" s="97">
        <f t="shared" si="3"/>
        <v>1.7</v>
      </c>
      <c r="L19" s="96">
        <f t="shared" si="4"/>
        <v>2.9</v>
      </c>
    </row>
    <row r="20" spans="2:12" ht="14.45" customHeight="1" x14ac:dyDescent="0.15">
      <c r="B20" s="101" t="s">
        <v>167</v>
      </c>
      <c r="C20" s="100"/>
      <c r="D20" s="99">
        <f>SUM('【方向別】自動車交通量(10)'!D20,'【方向別】自動車交通量(11)'!D20,'【方向別】自動車交通量(12)'!D20)</f>
        <v>53</v>
      </c>
      <c r="E20" s="98">
        <f>SUM('【方向別】自動車交通量(10)'!E20,'【方向別】自動車交通量(11)'!E20,'【方向別】自動車交通量(12)'!E20)</f>
        <v>15</v>
      </c>
      <c r="F20" s="98">
        <f>SUM('【方向別】自動車交通量(10)'!F20,'【方向別】自動車交通量(11)'!F20,'【方向別】自動車交通量(12)'!F20)</f>
        <v>5</v>
      </c>
      <c r="G20" s="98">
        <f>SUM('【方向別】自動車交通量(10)'!G20,'【方向別】自動車交通量(11)'!G20,'【方向別】自動車交通量(12)'!G20)</f>
        <v>0</v>
      </c>
      <c r="H20" s="98">
        <f t="shared" si="0"/>
        <v>68</v>
      </c>
      <c r="I20" s="98">
        <f t="shared" si="1"/>
        <v>5</v>
      </c>
      <c r="J20" s="98">
        <f t="shared" si="2"/>
        <v>73</v>
      </c>
      <c r="K20" s="97">
        <f t="shared" si="3"/>
        <v>6.8</v>
      </c>
      <c r="L20" s="96">
        <f t="shared" si="4"/>
        <v>3.6</v>
      </c>
    </row>
    <row r="21" spans="2:12" ht="14.45" customHeight="1" x14ac:dyDescent="0.15">
      <c r="B21" s="95" t="s">
        <v>166</v>
      </c>
      <c r="C21" s="94"/>
      <c r="D21" s="93">
        <f>SUM('【方向別】自動車交通量(10)'!D21,'【方向別】自動車交通量(11)'!D21,'【方向別】自動車交通量(12)'!D21)</f>
        <v>44</v>
      </c>
      <c r="E21" s="92">
        <f>SUM('【方向別】自動車交通量(10)'!E21,'【方向別】自動車交通量(11)'!E21,'【方向別】自動車交通量(12)'!E21)</f>
        <v>5</v>
      </c>
      <c r="F21" s="92">
        <f>SUM('【方向別】自動車交通量(10)'!F21,'【方向別】自動車交通量(11)'!F21,'【方向別】自動車交通量(12)'!F21)</f>
        <v>3</v>
      </c>
      <c r="G21" s="92">
        <f>SUM('【方向別】自動車交通量(10)'!G21,'【方向別】自動車交通量(11)'!G21,'【方向別】自動車交通量(12)'!G21)</f>
        <v>0</v>
      </c>
      <c r="H21" s="92">
        <f t="shared" si="0"/>
        <v>49</v>
      </c>
      <c r="I21" s="92">
        <f t="shared" si="1"/>
        <v>3</v>
      </c>
      <c r="J21" s="92">
        <f t="shared" si="2"/>
        <v>52</v>
      </c>
      <c r="K21" s="91">
        <f t="shared" si="3"/>
        <v>5.8</v>
      </c>
      <c r="L21" s="90">
        <f t="shared" si="4"/>
        <v>2.5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281</v>
      </c>
      <c r="E22" s="86">
        <f t="shared" si="5"/>
        <v>51</v>
      </c>
      <c r="F22" s="86">
        <f t="shared" si="5"/>
        <v>15</v>
      </c>
      <c r="G22" s="86">
        <f t="shared" si="5"/>
        <v>0</v>
      </c>
      <c r="H22" s="86">
        <f t="shared" si="5"/>
        <v>332</v>
      </c>
      <c r="I22" s="86">
        <f t="shared" si="5"/>
        <v>15</v>
      </c>
      <c r="J22" s="86">
        <f t="shared" si="5"/>
        <v>347</v>
      </c>
      <c r="K22" s="85">
        <f t="shared" si="3"/>
        <v>4.3</v>
      </c>
      <c r="L22" s="84">
        <f t="shared" si="4"/>
        <v>17</v>
      </c>
    </row>
    <row r="23" spans="2:12" ht="14.45" customHeight="1" thickTop="1" x14ac:dyDescent="0.15">
      <c r="B23" s="107" t="s">
        <v>101</v>
      </c>
      <c r="C23" s="106"/>
      <c r="D23" s="105">
        <f>SUM('【方向別】自動車交通量(10)'!D23,'【方向別】自動車交通量(11)'!D23,'【方向別】自動車交通量(12)'!D23)</f>
        <v>36</v>
      </c>
      <c r="E23" s="104">
        <f>SUM('【方向別】自動車交通量(10)'!E23,'【方向別】自動車交通量(11)'!E23,'【方向別】自動車交通量(12)'!E23)</f>
        <v>4</v>
      </c>
      <c r="F23" s="104">
        <f>SUM('【方向別】自動車交通量(10)'!F23,'【方向別】自動車交通量(11)'!F23,'【方向別】自動車交通量(12)'!F23)</f>
        <v>4</v>
      </c>
      <c r="G23" s="104">
        <f>SUM('【方向別】自動車交通量(10)'!G23,'【方向別】自動車交通量(11)'!G23,'【方向別】自動車交通量(12)'!G23)</f>
        <v>0</v>
      </c>
      <c r="H23" s="104">
        <f t="shared" ref="H23:H28" si="6">SUM(D23:E23)</f>
        <v>40</v>
      </c>
      <c r="I23" s="104">
        <f t="shared" ref="I23:I28" si="7">SUM(F23:G23)</f>
        <v>4</v>
      </c>
      <c r="J23" s="104">
        <f t="shared" ref="J23:J28" si="8">SUM(H23:I23)</f>
        <v>44</v>
      </c>
      <c r="K23" s="103">
        <f t="shared" si="3"/>
        <v>9.1</v>
      </c>
      <c r="L23" s="102">
        <f t="shared" si="4"/>
        <v>2.2000000000000002</v>
      </c>
    </row>
    <row r="24" spans="2:12" ht="14.45" customHeight="1" x14ac:dyDescent="0.15">
      <c r="B24" s="101" t="s">
        <v>100</v>
      </c>
      <c r="C24" s="100"/>
      <c r="D24" s="99">
        <f>SUM('【方向別】自動車交通量(10)'!D24,'【方向別】自動車交通量(11)'!D24,'【方向別】自動車交通量(12)'!D24)</f>
        <v>44</v>
      </c>
      <c r="E24" s="98">
        <f>SUM('【方向別】自動車交通量(10)'!E24,'【方向別】自動車交通量(11)'!E24,'【方向別】自動車交通量(12)'!E24)</f>
        <v>7</v>
      </c>
      <c r="F24" s="98">
        <f>SUM('【方向別】自動車交通量(10)'!F24,'【方向別】自動車交通量(11)'!F24,'【方向別】自動車交通量(12)'!F24)</f>
        <v>0</v>
      </c>
      <c r="G24" s="98">
        <f>SUM('【方向別】自動車交通量(10)'!G24,'【方向別】自動車交通量(11)'!G24,'【方向別】自動車交通量(12)'!G24)</f>
        <v>0</v>
      </c>
      <c r="H24" s="98">
        <f t="shared" si="6"/>
        <v>51</v>
      </c>
      <c r="I24" s="98">
        <f t="shared" si="7"/>
        <v>0</v>
      </c>
      <c r="J24" s="98">
        <f t="shared" si="8"/>
        <v>51</v>
      </c>
      <c r="K24" s="97">
        <f t="shared" si="3"/>
        <v>0</v>
      </c>
      <c r="L24" s="96">
        <f t="shared" si="4"/>
        <v>2.5</v>
      </c>
    </row>
    <row r="25" spans="2:12" ht="14.45" customHeight="1" x14ac:dyDescent="0.15">
      <c r="B25" s="101" t="s">
        <v>99</v>
      </c>
      <c r="C25" s="100"/>
      <c r="D25" s="99">
        <f>SUM('【方向別】自動車交通量(10)'!D25,'【方向別】自動車交通量(11)'!D25,'【方向別】自動車交通量(12)'!D25)</f>
        <v>27</v>
      </c>
      <c r="E25" s="98">
        <f>SUM('【方向別】自動車交通量(10)'!E25,'【方向別】自動車交通量(11)'!E25,'【方向別】自動車交通量(12)'!E25)</f>
        <v>5</v>
      </c>
      <c r="F25" s="98">
        <f>SUM('【方向別】自動車交通量(10)'!F25,'【方向別】自動車交通量(11)'!F25,'【方向別】自動車交通量(12)'!F25)</f>
        <v>3</v>
      </c>
      <c r="G25" s="98">
        <f>SUM('【方向別】自動車交通量(10)'!G25,'【方向別】自動車交通量(11)'!G25,'【方向別】自動車交通量(12)'!G25)</f>
        <v>0</v>
      </c>
      <c r="H25" s="98">
        <f t="shared" si="6"/>
        <v>32</v>
      </c>
      <c r="I25" s="98">
        <f t="shared" si="7"/>
        <v>3</v>
      </c>
      <c r="J25" s="98">
        <f t="shared" si="8"/>
        <v>35</v>
      </c>
      <c r="K25" s="97">
        <f t="shared" si="3"/>
        <v>8.6</v>
      </c>
      <c r="L25" s="96">
        <f t="shared" si="4"/>
        <v>1.7</v>
      </c>
    </row>
    <row r="26" spans="2:12" ht="14.45" customHeight="1" x14ac:dyDescent="0.15">
      <c r="B26" s="101" t="s">
        <v>98</v>
      </c>
      <c r="C26" s="100"/>
      <c r="D26" s="99">
        <f>SUM('【方向別】自動車交通量(10)'!D26,'【方向別】自動車交通量(11)'!D26,'【方向別】自動車交通量(12)'!D26)</f>
        <v>27</v>
      </c>
      <c r="E26" s="98">
        <f>SUM('【方向別】自動車交通量(10)'!E26,'【方向別】自動車交通量(11)'!E26,'【方向別】自動車交通量(12)'!E26)</f>
        <v>6</v>
      </c>
      <c r="F26" s="98">
        <f>SUM('【方向別】自動車交通量(10)'!F26,'【方向別】自動車交通量(11)'!F26,'【方向別】自動車交通量(12)'!F26)</f>
        <v>3</v>
      </c>
      <c r="G26" s="98">
        <f>SUM('【方向別】自動車交通量(10)'!G26,'【方向別】自動車交通量(11)'!G26,'【方向別】自動車交通量(12)'!G26)</f>
        <v>0</v>
      </c>
      <c r="H26" s="98">
        <f t="shared" si="6"/>
        <v>33</v>
      </c>
      <c r="I26" s="98">
        <f t="shared" si="7"/>
        <v>3</v>
      </c>
      <c r="J26" s="98">
        <f t="shared" si="8"/>
        <v>36</v>
      </c>
      <c r="K26" s="97">
        <f t="shared" si="3"/>
        <v>8.3000000000000007</v>
      </c>
      <c r="L26" s="96">
        <f t="shared" si="4"/>
        <v>1.8</v>
      </c>
    </row>
    <row r="27" spans="2:12" ht="14.45" customHeight="1" x14ac:dyDescent="0.15">
      <c r="B27" s="101" t="s">
        <v>97</v>
      </c>
      <c r="C27" s="100"/>
      <c r="D27" s="99">
        <f>SUM('【方向別】自動車交通量(10)'!D27,'【方向別】自動車交通量(11)'!D27,'【方向別】自動車交通量(12)'!D27)</f>
        <v>27</v>
      </c>
      <c r="E27" s="98">
        <f>SUM('【方向別】自動車交通量(10)'!E27,'【方向別】自動車交通量(11)'!E27,'【方向別】自動車交通量(12)'!E27)</f>
        <v>2</v>
      </c>
      <c r="F27" s="98">
        <f>SUM('【方向別】自動車交通量(10)'!F27,'【方向別】自動車交通量(11)'!F27,'【方向別】自動車交通量(12)'!F27)</f>
        <v>0</v>
      </c>
      <c r="G27" s="98">
        <f>SUM('【方向別】自動車交通量(10)'!G27,'【方向別】自動車交通量(11)'!G27,'【方向別】自動車交通量(12)'!G27)</f>
        <v>0</v>
      </c>
      <c r="H27" s="98">
        <f t="shared" si="6"/>
        <v>29</v>
      </c>
      <c r="I27" s="98">
        <f t="shared" si="7"/>
        <v>0</v>
      </c>
      <c r="J27" s="98">
        <f t="shared" si="8"/>
        <v>29</v>
      </c>
      <c r="K27" s="97">
        <f t="shared" si="3"/>
        <v>0</v>
      </c>
      <c r="L27" s="96">
        <f t="shared" si="4"/>
        <v>1.4</v>
      </c>
    </row>
    <row r="28" spans="2:12" ht="14.45" customHeight="1" x14ac:dyDescent="0.15">
      <c r="B28" s="95" t="s">
        <v>165</v>
      </c>
      <c r="C28" s="94"/>
      <c r="D28" s="93">
        <f>SUM('【方向別】自動車交通量(10)'!D28,'【方向別】自動車交通量(11)'!D28,'【方向別】自動車交通量(12)'!D28)</f>
        <v>13</v>
      </c>
      <c r="E28" s="92">
        <f>SUM('【方向別】自動車交通量(10)'!E28,'【方向別】自動車交通量(11)'!E28,'【方向別】自動車交通量(12)'!E28)</f>
        <v>4</v>
      </c>
      <c r="F28" s="92">
        <f>SUM('【方向別】自動車交通量(10)'!F28,'【方向別】自動車交通量(11)'!F28,'【方向別】自動車交通量(12)'!F28)</f>
        <v>2</v>
      </c>
      <c r="G28" s="92">
        <f>SUM('【方向別】自動車交通量(10)'!G28,'【方向別】自動車交通量(11)'!G28,'【方向別】自動車交通量(12)'!G28)</f>
        <v>0</v>
      </c>
      <c r="H28" s="92">
        <f t="shared" si="6"/>
        <v>17</v>
      </c>
      <c r="I28" s="92">
        <f t="shared" si="7"/>
        <v>2</v>
      </c>
      <c r="J28" s="92">
        <f t="shared" si="8"/>
        <v>19</v>
      </c>
      <c r="K28" s="91">
        <f t="shared" si="3"/>
        <v>10.5</v>
      </c>
      <c r="L28" s="90">
        <f t="shared" si="4"/>
        <v>0.9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174</v>
      </c>
      <c r="E29" s="86">
        <f t="shared" si="9"/>
        <v>28</v>
      </c>
      <c r="F29" s="86">
        <f t="shared" si="9"/>
        <v>12</v>
      </c>
      <c r="G29" s="86">
        <f t="shared" si="9"/>
        <v>0</v>
      </c>
      <c r="H29" s="86">
        <f t="shared" si="9"/>
        <v>202</v>
      </c>
      <c r="I29" s="86">
        <f t="shared" si="9"/>
        <v>12</v>
      </c>
      <c r="J29" s="86">
        <f t="shared" si="9"/>
        <v>214</v>
      </c>
      <c r="K29" s="85">
        <f t="shared" si="3"/>
        <v>5.6</v>
      </c>
      <c r="L29" s="84">
        <f t="shared" si="4"/>
        <v>10.5</v>
      </c>
    </row>
    <row r="30" spans="2:12" ht="14.45" customHeight="1" thickTop="1" x14ac:dyDescent="0.15">
      <c r="B30" s="115" t="s">
        <v>164</v>
      </c>
      <c r="C30" s="114"/>
      <c r="D30" s="81">
        <f>SUM('【方向別】自動車交通量(10)'!D30,'【方向別】自動車交通量(11)'!D30,'【方向別】自動車交通量(12)'!D30)</f>
        <v>97</v>
      </c>
      <c r="E30" s="80">
        <f>SUM('【方向別】自動車交通量(10)'!E30,'【方向別】自動車交通量(11)'!E30,'【方向別】自動車交通量(12)'!E30)</f>
        <v>24</v>
      </c>
      <c r="F30" s="80">
        <f>SUM('【方向別】自動車交通量(10)'!F30,'【方向別】自動車交通量(11)'!F30,'【方向別】自動車交通量(12)'!F30)</f>
        <v>11</v>
      </c>
      <c r="G30" s="80">
        <f>SUM('【方向別】自動車交通量(10)'!G30,'【方向別】自動車交通量(11)'!G30,'【方向別】自動車交通量(12)'!G30)</f>
        <v>1</v>
      </c>
      <c r="H30" s="80">
        <f t="shared" ref="H30:H43" si="10">SUM(D30:E30)</f>
        <v>121</v>
      </c>
      <c r="I30" s="80">
        <f t="shared" ref="I30:I43" si="11">SUM(F30:G30)</f>
        <v>12</v>
      </c>
      <c r="J30" s="80">
        <f t="shared" ref="J30:J43" si="12">SUM(H30:I30)</f>
        <v>133</v>
      </c>
      <c r="K30" s="79">
        <f t="shared" si="3"/>
        <v>9</v>
      </c>
      <c r="L30" s="78">
        <f t="shared" si="4"/>
        <v>6.5</v>
      </c>
    </row>
    <row r="31" spans="2:12" ht="14.45" customHeight="1" x14ac:dyDescent="0.15">
      <c r="B31" s="113" t="s">
        <v>163</v>
      </c>
      <c r="C31" s="112"/>
      <c r="D31" s="111">
        <f>SUM('【方向別】自動車交通量(10)'!D31,'【方向別】自動車交通量(11)'!D31,'【方向別】自動車交通量(12)'!D31)</f>
        <v>91</v>
      </c>
      <c r="E31" s="110">
        <f>SUM('【方向別】自動車交通量(10)'!E31,'【方向別】自動車交通量(11)'!E31,'【方向別】自動車交通量(12)'!E31)</f>
        <v>32</v>
      </c>
      <c r="F31" s="110">
        <f>SUM('【方向別】自動車交通量(10)'!F31,'【方向別】自動車交通量(11)'!F31,'【方向別】自動車交通量(12)'!F31)</f>
        <v>16</v>
      </c>
      <c r="G31" s="110">
        <f>SUM('【方向別】自動車交通量(10)'!G31,'【方向別】自動車交通量(11)'!G31,'【方向別】自動車交通量(12)'!G31)</f>
        <v>0</v>
      </c>
      <c r="H31" s="110">
        <f t="shared" si="10"/>
        <v>123</v>
      </c>
      <c r="I31" s="110">
        <f t="shared" si="11"/>
        <v>16</v>
      </c>
      <c r="J31" s="110">
        <f t="shared" si="12"/>
        <v>139</v>
      </c>
      <c r="K31" s="109">
        <f t="shared" si="3"/>
        <v>11.5</v>
      </c>
      <c r="L31" s="108">
        <f t="shared" si="4"/>
        <v>6.8</v>
      </c>
    </row>
    <row r="32" spans="2:12" ht="14.45" customHeight="1" x14ac:dyDescent="0.15">
      <c r="B32" s="113" t="s">
        <v>162</v>
      </c>
      <c r="C32" s="112"/>
      <c r="D32" s="111">
        <f>SUM('【方向別】自動車交通量(10)'!D32,'【方向別】自動車交通量(11)'!D32,'【方向別】自動車交通量(12)'!D32)</f>
        <v>82</v>
      </c>
      <c r="E32" s="110">
        <f>SUM('【方向別】自動車交通量(10)'!E32,'【方向別】自動車交通量(11)'!E32,'【方向別】自動車交通量(12)'!E32)</f>
        <v>22</v>
      </c>
      <c r="F32" s="110">
        <f>SUM('【方向別】自動車交通量(10)'!F32,'【方向別】自動車交通量(11)'!F32,'【方向別】自動車交通量(12)'!F32)</f>
        <v>13</v>
      </c>
      <c r="G32" s="110">
        <f>SUM('【方向別】自動車交通量(10)'!G32,'【方向別】自動車交通量(11)'!G32,'【方向別】自動車交通量(12)'!G32)</f>
        <v>0</v>
      </c>
      <c r="H32" s="110">
        <f t="shared" si="10"/>
        <v>104</v>
      </c>
      <c r="I32" s="110">
        <f t="shared" si="11"/>
        <v>13</v>
      </c>
      <c r="J32" s="110">
        <f t="shared" si="12"/>
        <v>117</v>
      </c>
      <c r="K32" s="109">
        <f t="shared" si="3"/>
        <v>11.1</v>
      </c>
      <c r="L32" s="108">
        <f t="shared" si="4"/>
        <v>5.7</v>
      </c>
    </row>
    <row r="33" spans="2:12" ht="14.45" customHeight="1" x14ac:dyDescent="0.15">
      <c r="B33" s="113" t="s">
        <v>161</v>
      </c>
      <c r="C33" s="112"/>
      <c r="D33" s="111">
        <f>SUM('【方向別】自動車交通量(10)'!D33,'【方向別】自動車交通量(11)'!D33,'【方向別】自動車交通量(12)'!D33)</f>
        <v>78</v>
      </c>
      <c r="E33" s="110">
        <f>SUM('【方向別】自動車交通量(10)'!E33,'【方向別】自動車交通量(11)'!E33,'【方向別】自動車交通量(12)'!E33)</f>
        <v>13</v>
      </c>
      <c r="F33" s="110">
        <f>SUM('【方向別】自動車交通量(10)'!F33,'【方向別】自動車交通量(11)'!F33,'【方向別】自動車交通量(12)'!F33)</f>
        <v>9</v>
      </c>
      <c r="G33" s="110">
        <f>SUM('【方向別】自動車交通量(10)'!G33,'【方向別】自動車交通量(11)'!G33,'【方向別】自動車交通量(12)'!G33)</f>
        <v>0</v>
      </c>
      <c r="H33" s="110">
        <f t="shared" si="10"/>
        <v>91</v>
      </c>
      <c r="I33" s="110">
        <f t="shared" si="11"/>
        <v>9</v>
      </c>
      <c r="J33" s="110">
        <f t="shared" si="12"/>
        <v>100</v>
      </c>
      <c r="K33" s="109">
        <f t="shared" si="3"/>
        <v>9</v>
      </c>
      <c r="L33" s="108">
        <f t="shared" si="4"/>
        <v>4.9000000000000004</v>
      </c>
    </row>
    <row r="34" spans="2:12" ht="14.45" customHeight="1" x14ac:dyDescent="0.15">
      <c r="B34" s="113" t="s">
        <v>160</v>
      </c>
      <c r="C34" s="112"/>
      <c r="D34" s="111">
        <f>SUM('【方向別】自動車交通量(10)'!D34,'【方向別】自動車交通量(11)'!D34,'【方向別】自動車交通量(12)'!D34)</f>
        <v>88</v>
      </c>
      <c r="E34" s="110">
        <f>SUM('【方向別】自動車交通量(10)'!E34,'【方向別】自動車交通量(11)'!E34,'【方向別】自動車交通量(12)'!E34)</f>
        <v>30</v>
      </c>
      <c r="F34" s="110">
        <f>SUM('【方向別】自動車交通量(10)'!F34,'【方向別】自動車交通量(11)'!F34,'【方向別】自動車交通量(12)'!F34)</f>
        <v>17</v>
      </c>
      <c r="G34" s="110">
        <f>SUM('【方向別】自動車交通量(10)'!G34,'【方向別】自動車交通量(11)'!G34,'【方向別】自動車交通量(12)'!G34)</f>
        <v>0</v>
      </c>
      <c r="H34" s="110">
        <f t="shared" si="10"/>
        <v>118</v>
      </c>
      <c r="I34" s="110">
        <f t="shared" si="11"/>
        <v>17</v>
      </c>
      <c r="J34" s="110">
        <f t="shared" si="12"/>
        <v>135</v>
      </c>
      <c r="K34" s="109">
        <f t="shared" si="3"/>
        <v>12.6</v>
      </c>
      <c r="L34" s="108">
        <f t="shared" si="4"/>
        <v>6.6</v>
      </c>
    </row>
    <row r="35" spans="2:12" ht="14.45" customHeight="1" x14ac:dyDescent="0.15">
      <c r="B35" s="113" t="s">
        <v>159</v>
      </c>
      <c r="C35" s="112"/>
      <c r="D35" s="111">
        <f>SUM('【方向別】自動車交通量(10)'!D35,'【方向別】自動車交通量(11)'!D35,'【方向別】自動車交通量(12)'!D35)</f>
        <v>79</v>
      </c>
      <c r="E35" s="110">
        <f>SUM('【方向別】自動車交通量(10)'!E35,'【方向別】自動車交通量(11)'!E35,'【方向別】自動車交通量(12)'!E35)</f>
        <v>28</v>
      </c>
      <c r="F35" s="110">
        <f>SUM('【方向別】自動車交通量(10)'!F35,'【方向別】自動車交通量(11)'!F35,'【方向別】自動車交通量(12)'!F35)</f>
        <v>14</v>
      </c>
      <c r="G35" s="110">
        <f>SUM('【方向別】自動車交通量(10)'!G35,'【方向別】自動車交通量(11)'!G35,'【方向別】自動車交通量(12)'!G35)</f>
        <v>2</v>
      </c>
      <c r="H35" s="110">
        <f t="shared" si="10"/>
        <v>107</v>
      </c>
      <c r="I35" s="110">
        <f t="shared" si="11"/>
        <v>16</v>
      </c>
      <c r="J35" s="110">
        <f t="shared" si="12"/>
        <v>123</v>
      </c>
      <c r="K35" s="109">
        <f t="shared" si="3"/>
        <v>13</v>
      </c>
      <c r="L35" s="108">
        <f t="shared" si="4"/>
        <v>6</v>
      </c>
    </row>
    <row r="36" spans="2:12" ht="14.45" customHeight="1" x14ac:dyDescent="0.15">
      <c r="B36" s="113" t="s">
        <v>158</v>
      </c>
      <c r="C36" s="112"/>
      <c r="D36" s="111">
        <f>SUM('【方向別】自動車交通量(10)'!D36,'【方向別】自動車交通量(11)'!D36,'【方向別】自動車交通量(12)'!D36)</f>
        <v>82</v>
      </c>
      <c r="E36" s="110">
        <f>SUM('【方向別】自動車交通量(10)'!E36,'【方向別】自動車交通量(11)'!E36,'【方向別】自動車交通量(12)'!E36)</f>
        <v>36</v>
      </c>
      <c r="F36" s="110">
        <f>SUM('【方向別】自動車交通量(10)'!F36,'【方向別】自動車交通量(11)'!F36,'【方向別】自動車交通量(12)'!F36)</f>
        <v>20</v>
      </c>
      <c r="G36" s="110">
        <f>SUM('【方向別】自動車交通量(10)'!G36,'【方向別】自動車交通量(11)'!G36,'【方向別】自動車交通量(12)'!G36)</f>
        <v>5</v>
      </c>
      <c r="H36" s="110">
        <f t="shared" si="10"/>
        <v>118</v>
      </c>
      <c r="I36" s="110">
        <f t="shared" si="11"/>
        <v>25</v>
      </c>
      <c r="J36" s="110">
        <f t="shared" si="12"/>
        <v>143</v>
      </c>
      <c r="K36" s="109">
        <f t="shared" si="3"/>
        <v>17.5</v>
      </c>
      <c r="L36" s="108">
        <f t="shared" si="4"/>
        <v>7</v>
      </c>
    </row>
    <row r="37" spans="2:12" ht="14.45" customHeight="1" x14ac:dyDescent="0.15">
      <c r="B37" s="113" t="s">
        <v>157</v>
      </c>
      <c r="C37" s="112"/>
      <c r="D37" s="111">
        <f>SUM('【方向別】自動車交通量(10)'!D37,'【方向別】自動車交通量(11)'!D37,'【方向別】自動車交通量(12)'!D37)</f>
        <v>114</v>
      </c>
      <c r="E37" s="110">
        <f>SUM('【方向別】自動車交通量(10)'!E37,'【方向別】自動車交通量(11)'!E37,'【方向別】自動車交通量(12)'!E37)</f>
        <v>50</v>
      </c>
      <c r="F37" s="110">
        <f>SUM('【方向別】自動車交通量(10)'!F37,'【方向別】自動車交通量(11)'!F37,'【方向別】自動車交通量(12)'!F37)</f>
        <v>11</v>
      </c>
      <c r="G37" s="110">
        <f>SUM('【方向別】自動車交通量(10)'!G37,'【方向別】自動車交通量(11)'!G37,'【方向別】自動車交通量(12)'!G37)</f>
        <v>10</v>
      </c>
      <c r="H37" s="110">
        <f t="shared" si="10"/>
        <v>164</v>
      </c>
      <c r="I37" s="110">
        <f t="shared" si="11"/>
        <v>21</v>
      </c>
      <c r="J37" s="110">
        <f t="shared" si="12"/>
        <v>185</v>
      </c>
      <c r="K37" s="109">
        <f t="shared" si="3"/>
        <v>11.4</v>
      </c>
      <c r="L37" s="108">
        <f t="shared" si="4"/>
        <v>9.1</v>
      </c>
    </row>
    <row r="38" spans="2:12" ht="14.45" customHeight="1" x14ac:dyDescent="0.15">
      <c r="B38" s="107" t="s">
        <v>86</v>
      </c>
      <c r="C38" s="106"/>
      <c r="D38" s="105">
        <f>SUM('【方向別】自動車交通量(10)'!D38,'【方向別】自動車交通量(11)'!D38,'【方向別】自動車交通量(12)'!D38)</f>
        <v>27</v>
      </c>
      <c r="E38" s="104">
        <f>SUM('【方向別】自動車交通量(10)'!E38,'【方向別】自動車交通量(11)'!E38,'【方向別】自動車交通量(12)'!E38)</f>
        <v>14</v>
      </c>
      <c r="F38" s="104">
        <f>SUM('【方向別】自動車交通量(10)'!F38,'【方向別】自動車交通量(11)'!F38,'【方向別】自動車交通量(12)'!F38)</f>
        <v>2</v>
      </c>
      <c r="G38" s="104">
        <f>SUM('【方向別】自動車交通量(10)'!G38,'【方向別】自動車交通量(11)'!G38,'【方向別】自動車交通量(12)'!G38)</f>
        <v>1</v>
      </c>
      <c r="H38" s="104">
        <f t="shared" si="10"/>
        <v>41</v>
      </c>
      <c r="I38" s="104">
        <f t="shared" si="11"/>
        <v>3</v>
      </c>
      <c r="J38" s="104">
        <f t="shared" si="12"/>
        <v>44</v>
      </c>
      <c r="K38" s="103">
        <f t="shared" si="3"/>
        <v>6.8</v>
      </c>
      <c r="L38" s="102">
        <f t="shared" si="4"/>
        <v>2.2000000000000002</v>
      </c>
    </row>
    <row r="39" spans="2:12" ht="14.45" customHeight="1" x14ac:dyDescent="0.15">
      <c r="B39" s="101" t="s">
        <v>85</v>
      </c>
      <c r="C39" s="100"/>
      <c r="D39" s="99">
        <f>SUM('【方向別】自動車交通量(10)'!D39,'【方向別】自動車交通量(11)'!D39,'【方向別】自動車交通量(12)'!D39)</f>
        <v>22</v>
      </c>
      <c r="E39" s="98">
        <f>SUM('【方向別】自動車交通量(10)'!E39,'【方向別】自動車交通量(11)'!E39,'【方向別】自動車交通量(12)'!E39)</f>
        <v>2</v>
      </c>
      <c r="F39" s="98">
        <f>SUM('【方向別】自動車交通量(10)'!F39,'【方向別】自動車交通量(11)'!F39,'【方向別】自動車交通量(12)'!F39)</f>
        <v>0</v>
      </c>
      <c r="G39" s="98">
        <f>SUM('【方向別】自動車交通量(10)'!G39,'【方向別】自動車交通量(11)'!G39,'【方向別】自動車交通量(12)'!G39)</f>
        <v>1</v>
      </c>
      <c r="H39" s="98">
        <f t="shared" si="10"/>
        <v>24</v>
      </c>
      <c r="I39" s="98">
        <f t="shared" si="11"/>
        <v>1</v>
      </c>
      <c r="J39" s="98">
        <f t="shared" si="12"/>
        <v>25</v>
      </c>
      <c r="K39" s="97">
        <f t="shared" si="3"/>
        <v>4</v>
      </c>
      <c r="L39" s="96">
        <f t="shared" si="4"/>
        <v>1.2</v>
      </c>
    </row>
    <row r="40" spans="2:12" ht="14.45" customHeight="1" x14ac:dyDescent="0.15">
      <c r="B40" s="101" t="s">
        <v>84</v>
      </c>
      <c r="C40" s="100"/>
      <c r="D40" s="99">
        <f>SUM('【方向別】自動車交通量(10)'!D40,'【方向別】自動車交通量(11)'!D40,'【方向別】自動車交通量(12)'!D40)</f>
        <v>12</v>
      </c>
      <c r="E40" s="98">
        <f>SUM('【方向別】自動車交通量(10)'!E40,'【方向別】自動車交通量(11)'!E40,'【方向別】自動車交通量(12)'!E40)</f>
        <v>6</v>
      </c>
      <c r="F40" s="98">
        <f>SUM('【方向別】自動車交通量(10)'!F40,'【方向別】自動車交通量(11)'!F40,'【方向別】自動車交通量(12)'!F40)</f>
        <v>2</v>
      </c>
      <c r="G40" s="98">
        <f>SUM('【方向別】自動車交通量(10)'!G40,'【方向別】自動車交通量(11)'!G40,'【方向別】自動車交通量(12)'!G40)</f>
        <v>0</v>
      </c>
      <c r="H40" s="98">
        <f t="shared" si="10"/>
        <v>18</v>
      </c>
      <c r="I40" s="98">
        <f t="shared" si="11"/>
        <v>2</v>
      </c>
      <c r="J40" s="98">
        <f t="shared" si="12"/>
        <v>20</v>
      </c>
      <c r="K40" s="97">
        <f t="shared" si="3"/>
        <v>10</v>
      </c>
      <c r="L40" s="96">
        <f t="shared" si="4"/>
        <v>1</v>
      </c>
    </row>
    <row r="41" spans="2:12" ht="14.45" customHeight="1" x14ac:dyDescent="0.15">
      <c r="B41" s="101" t="s">
        <v>83</v>
      </c>
      <c r="C41" s="100"/>
      <c r="D41" s="99">
        <f>SUM('【方向別】自動車交通量(10)'!D41,'【方向別】自動車交通量(11)'!D41,'【方向別】自動車交通量(12)'!D41)</f>
        <v>24</v>
      </c>
      <c r="E41" s="98">
        <f>SUM('【方向別】自動車交通量(10)'!E41,'【方向別】自動車交通量(11)'!E41,'【方向別】自動車交通量(12)'!E41)</f>
        <v>9</v>
      </c>
      <c r="F41" s="98">
        <f>SUM('【方向別】自動車交通量(10)'!F41,'【方向別】自動車交通量(11)'!F41,'【方向別】自動車交通量(12)'!F41)</f>
        <v>0</v>
      </c>
      <c r="G41" s="98">
        <f>SUM('【方向別】自動車交通量(10)'!G41,'【方向別】自動車交通量(11)'!G41,'【方向別】自動車交通量(12)'!G41)</f>
        <v>1</v>
      </c>
      <c r="H41" s="98">
        <f t="shared" si="10"/>
        <v>33</v>
      </c>
      <c r="I41" s="98">
        <f t="shared" si="11"/>
        <v>1</v>
      </c>
      <c r="J41" s="98">
        <f t="shared" si="12"/>
        <v>34</v>
      </c>
      <c r="K41" s="97">
        <f t="shared" si="3"/>
        <v>2.9</v>
      </c>
      <c r="L41" s="96">
        <f t="shared" si="4"/>
        <v>1.7</v>
      </c>
    </row>
    <row r="42" spans="2:12" ht="14.45" customHeight="1" x14ac:dyDescent="0.15">
      <c r="B42" s="101" t="s">
        <v>82</v>
      </c>
      <c r="C42" s="100"/>
      <c r="D42" s="99">
        <f>SUM('【方向別】自動車交通量(10)'!D42,'【方向別】自動車交通量(11)'!D42,'【方向別】自動車交通量(12)'!D42)</f>
        <v>24</v>
      </c>
      <c r="E42" s="98">
        <f>SUM('【方向別】自動車交通量(10)'!E42,'【方向別】自動車交通量(11)'!E42,'【方向別】自動車交通量(12)'!E42)</f>
        <v>7</v>
      </c>
      <c r="F42" s="98">
        <f>SUM('【方向別】自動車交通量(10)'!F42,'【方向別】自動車交通量(11)'!F42,'【方向別】自動車交通量(12)'!F42)</f>
        <v>2</v>
      </c>
      <c r="G42" s="98">
        <f>SUM('【方向別】自動車交通量(10)'!G42,'【方向別】自動車交通量(11)'!G42,'【方向別】自動車交通量(12)'!G42)</f>
        <v>0</v>
      </c>
      <c r="H42" s="98">
        <f t="shared" si="10"/>
        <v>31</v>
      </c>
      <c r="I42" s="98">
        <f t="shared" si="11"/>
        <v>2</v>
      </c>
      <c r="J42" s="98">
        <f t="shared" si="12"/>
        <v>33</v>
      </c>
      <c r="K42" s="97">
        <f t="shared" si="3"/>
        <v>6.1</v>
      </c>
      <c r="L42" s="96">
        <f t="shared" si="4"/>
        <v>1.6</v>
      </c>
    </row>
    <row r="43" spans="2:12" ht="14.45" customHeight="1" x14ac:dyDescent="0.15">
      <c r="B43" s="95" t="s">
        <v>156</v>
      </c>
      <c r="C43" s="94"/>
      <c r="D43" s="93">
        <f>SUM('【方向別】自動車交通量(10)'!D43,'【方向別】自動車交通量(11)'!D43,'【方向別】自動車交通量(12)'!D43)</f>
        <v>29</v>
      </c>
      <c r="E43" s="92">
        <f>SUM('【方向別】自動車交通量(10)'!E43,'【方向別】自動車交通量(11)'!E43,'【方向別】自動車交通量(12)'!E43)</f>
        <v>4</v>
      </c>
      <c r="F43" s="92">
        <f>SUM('【方向別】自動車交通量(10)'!F43,'【方向別】自動車交通量(11)'!F43,'【方向別】自動車交通量(12)'!F43)</f>
        <v>0</v>
      </c>
      <c r="G43" s="92">
        <f>SUM('【方向別】自動車交通量(10)'!G43,'【方向別】自動車交通量(11)'!G43,'【方向別】自動車交通量(12)'!G43)</f>
        <v>1</v>
      </c>
      <c r="H43" s="92">
        <f t="shared" si="10"/>
        <v>33</v>
      </c>
      <c r="I43" s="92">
        <f t="shared" si="11"/>
        <v>1</v>
      </c>
      <c r="J43" s="92">
        <f t="shared" si="12"/>
        <v>34</v>
      </c>
      <c r="K43" s="91">
        <f t="shared" si="3"/>
        <v>2.9</v>
      </c>
      <c r="L43" s="90">
        <f t="shared" si="4"/>
        <v>1.7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138</v>
      </c>
      <c r="E44" s="86">
        <f t="shared" si="13"/>
        <v>42</v>
      </c>
      <c r="F44" s="86">
        <f t="shared" si="13"/>
        <v>6</v>
      </c>
      <c r="G44" s="86">
        <f t="shared" si="13"/>
        <v>4</v>
      </c>
      <c r="H44" s="86">
        <f t="shared" si="13"/>
        <v>180</v>
      </c>
      <c r="I44" s="86">
        <f t="shared" si="13"/>
        <v>10</v>
      </c>
      <c r="J44" s="86">
        <f t="shared" si="13"/>
        <v>190</v>
      </c>
      <c r="K44" s="85">
        <f t="shared" si="3"/>
        <v>5.3</v>
      </c>
      <c r="L44" s="84">
        <f t="shared" si="4"/>
        <v>9.3000000000000007</v>
      </c>
    </row>
    <row r="45" spans="2:12" ht="14.45" customHeight="1" thickTop="1" x14ac:dyDescent="0.15">
      <c r="B45" s="107" t="s">
        <v>79</v>
      </c>
      <c r="C45" s="106"/>
      <c r="D45" s="105">
        <f>SUM('【方向別】自動車交通量(10)'!D45,'【方向別】自動車交通量(11)'!D45,'【方向別】自動車交通量(12)'!D45)</f>
        <v>42</v>
      </c>
      <c r="E45" s="104">
        <f>SUM('【方向別】自動車交通量(10)'!E45,'【方向別】自動車交通量(11)'!E45,'【方向別】自動車交通量(12)'!E45)</f>
        <v>6</v>
      </c>
      <c r="F45" s="104">
        <f>SUM('【方向別】自動車交通量(10)'!F45,'【方向別】自動車交通量(11)'!F45,'【方向別】自動車交通量(12)'!F45)</f>
        <v>0</v>
      </c>
      <c r="G45" s="104">
        <f>SUM('【方向別】自動車交通量(10)'!G45,'【方向別】自動車交通量(11)'!G45,'【方向別】自動車交通量(12)'!G45)</f>
        <v>0</v>
      </c>
      <c r="H45" s="104">
        <f t="shared" ref="H45:H50" si="14">SUM(D45:E45)</f>
        <v>48</v>
      </c>
      <c r="I45" s="104">
        <f t="shared" ref="I45:I50" si="15">SUM(F45:G45)</f>
        <v>0</v>
      </c>
      <c r="J45" s="104">
        <f t="shared" ref="J45:J50" si="16">SUM(H45:I45)</f>
        <v>48</v>
      </c>
      <c r="K45" s="103">
        <f t="shared" si="3"/>
        <v>0</v>
      </c>
      <c r="L45" s="102">
        <f t="shared" si="4"/>
        <v>2.4</v>
      </c>
    </row>
    <row r="46" spans="2:12" ht="14.45" customHeight="1" x14ac:dyDescent="0.15">
      <c r="B46" s="101" t="s">
        <v>78</v>
      </c>
      <c r="C46" s="100"/>
      <c r="D46" s="99">
        <f>SUM('【方向別】自動車交通量(10)'!D46,'【方向別】自動車交通量(11)'!D46,'【方向別】自動車交通量(12)'!D46)</f>
        <v>14</v>
      </c>
      <c r="E46" s="98">
        <f>SUM('【方向別】自動車交通量(10)'!E46,'【方向別】自動車交通量(11)'!E46,'【方向別】自動車交通量(12)'!E46)</f>
        <v>4</v>
      </c>
      <c r="F46" s="98">
        <f>SUM('【方向別】自動車交通量(10)'!F46,'【方向別】自動車交通量(11)'!F46,'【方向別】自動車交通量(12)'!F46)</f>
        <v>0</v>
      </c>
      <c r="G46" s="98">
        <f>SUM('【方向別】自動車交通量(10)'!G46,'【方向別】自動車交通量(11)'!G46,'【方向別】自動車交通量(12)'!G46)</f>
        <v>0</v>
      </c>
      <c r="H46" s="98">
        <f t="shared" si="14"/>
        <v>18</v>
      </c>
      <c r="I46" s="98">
        <f t="shared" si="15"/>
        <v>0</v>
      </c>
      <c r="J46" s="98">
        <f t="shared" si="16"/>
        <v>18</v>
      </c>
      <c r="K46" s="97">
        <f t="shared" si="3"/>
        <v>0</v>
      </c>
      <c r="L46" s="96">
        <f t="shared" si="4"/>
        <v>0.9</v>
      </c>
    </row>
    <row r="47" spans="2:12" ht="14.45" customHeight="1" x14ac:dyDescent="0.15">
      <c r="B47" s="101" t="s">
        <v>77</v>
      </c>
      <c r="C47" s="100"/>
      <c r="D47" s="99">
        <f>SUM('【方向別】自動車交通量(10)'!D47,'【方向別】自動車交通量(11)'!D47,'【方向別】自動車交通量(12)'!D47)</f>
        <v>21</v>
      </c>
      <c r="E47" s="98">
        <f>SUM('【方向別】自動車交通量(10)'!E47,'【方向別】自動車交通量(11)'!E47,'【方向別】自動車交通量(12)'!E47)</f>
        <v>4</v>
      </c>
      <c r="F47" s="98">
        <f>SUM('【方向別】自動車交通量(10)'!F47,'【方向別】自動車交通量(11)'!F47,'【方向別】自動車交通量(12)'!F47)</f>
        <v>2</v>
      </c>
      <c r="G47" s="98">
        <f>SUM('【方向別】自動車交通量(10)'!G47,'【方向別】自動車交通量(11)'!G47,'【方向別】自動車交通量(12)'!G47)</f>
        <v>2</v>
      </c>
      <c r="H47" s="98">
        <f t="shared" si="14"/>
        <v>25</v>
      </c>
      <c r="I47" s="98">
        <f t="shared" si="15"/>
        <v>4</v>
      </c>
      <c r="J47" s="98">
        <f t="shared" si="16"/>
        <v>29</v>
      </c>
      <c r="K47" s="97">
        <f t="shared" si="3"/>
        <v>13.8</v>
      </c>
      <c r="L47" s="96">
        <f t="shared" si="4"/>
        <v>1.4</v>
      </c>
    </row>
    <row r="48" spans="2:12" ht="14.45" customHeight="1" x14ac:dyDescent="0.15">
      <c r="B48" s="101" t="s">
        <v>76</v>
      </c>
      <c r="C48" s="100"/>
      <c r="D48" s="99">
        <f>SUM('【方向別】自動車交通量(10)'!D48,'【方向別】自動車交通量(11)'!D48,'【方向別】自動車交通量(12)'!D48)</f>
        <v>54</v>
      </c>
      <c r="E48" s="98">
        <f>SUM('【方向別】自動車交通量(10)'!E48,'【方向別】自動車交通量(11)'!E48,'【方向別】自動車交通量(12)'!E48)</f>
        <v>7</v>
      </c>
      <c r="F48" s="98">
        <f>SUM('【方向別】自動車交通量(10)'!F48,'【方向別】自動車交通量(11)'!F48,'【方向別】自動車交通量(12)'!F48)</f>
        <v>0</v>
      </c>
      <c r="G48" s="98">
        <f>SUM('【方向別】自動車交通量(10)'!G48,'【方向別】自動車交通量(11)'!G48,'【方向別】自動車交通量(12)'!G48)</f>
        <v>1</v>
      </c>
      <c r="H48" s="98">
        <f t="shared" si="14"/>
        <v>61</v>
      </c>
      <c r="I48" s="98">
        <f t="shared" si="15"/>
        <v>1</v>
      </c>
      <c r="J48" s="98">
        <f t="shared" si="16"/>
        <v>62</v>
      </c>
      <c r="K48" s="97">
        <f t="shared" si="3"/>
        <v>1.6</v>
      </c>
      <c r="L48" s="96">
        <f t="shared" si="4"/>
        <v>3</v>
      </c>
    </row>
    <row r="49" spans="2:13" ht="14.45" customHeight="1" x14ac:dyDescent="0.15">
      <c r="B49" s="101" t="s">
        <v>75</v>
      </c>
      <c r="C49" s="100"/>
      <c r="D49" s="99">
        <f>SUM('【方向別】自動車交通量(10)'!D49,'【方向別】自動車交通量(11)'!D49,'【方向別】自動車交通量(12)'!D49)</f>
        <v>8</v>
      </c>
      <c r="E49" s="98">
        <f>SUM('【方向別】自動車交通量(10)'!E49,'【方向別】自動車交通量(11)'!E49,'【方向別】自動車交通量(12)'!E49)</f>
        <v>6</v>
      </c>
      <c r="F49" s="98">
        <f>SUM('【方向別】自動車交通量(10)'!F49,'【方向別】自動車交通量(11)'!F49,'【方向別】自動車交通量(12)'!F49)</f>
        <v>1</v>
      </c>
      <c r="G49" s="98">
        <f>SUM('【方向別】自動車交通量(10)'!G49,'【方向別】自動車交通量(11)'!G49,'【方向別】自動車交通量(12)'!G49)</f>
        <v>0</v>
      </c>
      <c r="H49" s="98">
        <f t="shared" si="14"/>
        <v>14</v>
      </c>
      <c r="I49" s="98">
        <f t="shared" si="15"/>
        <v>1</v>
      </c>
      <c r="J49" s="98">
        <f t="shared" si="16"/>
        <v>15</v>
      </c>
      <c r="K49" s="97">
        <f t="shared" si="3"/>
        <v>6.7</v>
      </c>
      <c r="L49" s="96">
        <f t="shared" si="4"/>
        <v>0.7</v>
      </c>
    </row>
    <row r="50" spans="2:13" ht="14.45" customHeight="1" x14ac:dyDescent="0.15">
      <c r="B50" s="95" t="s">
        <v>155</v>
      </c>
      <c r="C50" s="94"/>
      <c r="D50" s="93">
        <f>SUM('【方向別】自動車交通量(10)'!D50,'【方向別】自動車交通量(11)'!D50,'【方向別】自動車交通量(12)'!D50)</f>
        <v>28</v>
      </c>
      <c r="E50" s="92">
        <f>SUM('【方向別】自動車交通量(10)'!E50,'【方向別】自動車交通量(11)'!E50,'【方向別】自動車交通量(12)'!E50)</f>
        <v>13</v>
      </c>
      <c r="F50" s="92">
        <f>SUM('【方向別】自動車交通量(10)'!F50,'【方向別】自動車交通量(11)'!F50,'【方向別】自動車交通量(12)'!F50)</f>
        <v>2</v>
      </c>
      <c r="G50" s="92">
        <f>SUM('【方向別】自動車交通量(10)'!G50,'【方向別】自動車交通量(11)'!G50,'【方向別】自動車交通量(12)'!G50)</f>
        <v>1</v>
      </c>
      <c r="H50" s="92">
        <f t="shared" si="14"/>
        <v>41</v>
      </c>
      <c r="I50" s="92">
        <f t="shared" si="15"/>
        <v>3</v>
      </c>
      <c r="J50" s="92">
        <f t="shared" si="16"/>
        <v>44</v>
      </c>
      <c r="K50" s="91">
        <f t="shared" si="3"/>
        <v>6.8</v>
      </c>
      <c r="L50" s="90">
        <f t="shared" si="4"/>
        <v>2.2000000000000002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167</v>
      </c>
      <c r="E51" s="86">
        <f t="shared" si="17"/>
        <v>40</v>
      </c>
      <c r="F51" s="86">
        <f t="shared" si="17"/>
        <v>5</v>
      </c>
      <c r="G51" s="86">
        <f t="shared" si="17"/>
        <v>4</v>
      </c>
      <c r="H51" s="86">
        <f t="shared" si="17"/>
        <v>207</v>
      </c>
      <c r="I51" s="86">
        <f t="shared" si="17"/>
        <v>9</v>
      </c>
      <c r="J51" s="86">
        <f t="shared" si="17"/>
        <v>216</v>
      </c>
      <c r="K51" s="85">
        <f t="shared" si="3"/>
        <v>4.2</v>
      </c>
      <c r="L51" s="84">
        <f t="shared" si="4"/>
        <v>10.6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1471</v>
      </c>
      <c r="E52" s="80">
        <f t="shared" si="18"/>
        <v>396</v>
      </c>
      <c r="F52" s="80">
        <f t="shared" si="18"/>
        <v>149</v>
      </c>
      <c r="G52" s="80">
        <f t="shared" si="18"/>
        <v>26</v>
      </c>
      <c r="H52" s="80">
        <f t="shared" si="18"/>
        <v>1867</v>
      </c>
      <c r="I52" s="80">
        <f t="shared" si="18"/>
        <v>175</v>
      </c>
      <c r="J52" s="80">
        <f t="shared" si="18"/>
        <v>2042</v>
      </c>
      <c r="K52" s="79">
        <f t="shared" si="3"/>
        <v>8.6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182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f>SUM('【方向別】自動車交通量(1)'!D16,'【方向別】自動車交通量(5)'!D16,'【方向別】自動車交通量(9)'!D16)</f>
        <v>32</v>
      </c>
      <c r="E16" s="104">
        <f>SUM('【方向別】自動車交通量(1)'!E16,'【方向別】自動車交通量(5)'!E16,'【方向別】自動車交通量(9)'!E16)</f>
        <v>12</v>
      </c>
      <c r="F16" s="104">
        <f>SUM('【方向別】自動車交通量(1)'!F16,'【方向別】自動車交通量(5)'!F16,'【方向別】自動車交通量(9)'!F16)</f>
        <v>4</v>
      </c>
      <c r="G16" s="104">
        <f>SUM('【方向別】自動車交通量(1)'!G16,'【方向別】自動車交通量(5)'!G16,'【方向別】自動車交通量(9)'!G16)</f>
        <v>1</v>
      </c>
      <c r="H16" s="104">
        <f t="shared" ref="H16:H21" si="0">SUM(D16:E16)</f>
        <v>44</v>
      </c>
      <c r="I16" s="104">
        <f t="shared" ref="I16:I21" si="1">SUM(F16:G16)</f>
        <v>5</v>
      </c>
      <c r="J16" s="104">
        <f t="shared" ref="J16:J21" si="2">SUM(H16:I16)</f>
        <v>49</v>
      </c>
      <c r="K16" s="103">
        <f t="shared" ref="K16:K52" si="3">IF(J16=0,0,ROUND(I16/J16*100,1))</f>
        <v>10.199999999999999</v>
      </c>
      <c r="L16" s="102">
        <f t="shared" ref="L16:L52" si="4">IF(J16=0,0,ROUND(J16/$J$52*100,1))</f>
        <v>2.2000000000000002</v>
      </c>
    </row>
    <row r="17" spans="2:12" ht="14.45" customHeight="1" x14ac:dyDescent="0.15">
      <c r="B17" s="101" t="s">
        <v>170</v>
      </c>
      <c r="C17" s="100"/>
      <c r="D17" s="99">
        <f>SUM('【方向別】自動車交通量(1)'!D17,'【方向別】自動車交通量(5)'!D17,'【方向別】自動車交通量(9)'!D17)</f>
        <v>32</v>
      </c>
      <c r="E17" s="98">
        <f>SUM('【方向別】自動車交通量(1)'!E17,'【方向別】自動車交通量(5)'!E17,'【方向別】自動車交通量(9)'!E17)</f>
        <v>9</v>
      </c>
      <c r="F17" s="98">
        <f>SUM('【方向別】自動車交通量(1)'!F17,'【方向別】自動車交通量(5)'!F17,'【方向別】自動車交通量(9)'!F17)</f>
        <v>0</v>
      </c>
      <c r="G17" s="98">
        <f>SUM('【方向別】自動車交通量(1)'!G17,'【方向別】自動車交通量(5)'!G17,'【方向別】自動車交通量(9)'!G17)</f>
        <v>1</v>
      </c>
      <c r="H17" s="98">
        <f t="shared" si="0"/>
        <v>41</v>
      </c>
      <c r="I17" s="98">
        <f t="shared" si="1"/>
        <v>1</v>
      </c>
      <c r="J17" s="98">
        <f t="shared" si="2"/>
        <v>42</v>
      </c>
      <c r="K17" s="97">
        <f t="shared" si="3"/>
        <v>2.4</v>
      </c>
      <c r="L17" s="96">
        <f t="shared" si="4"/>
        <v>1.9</v>
      </c>
    </row>
    <row r="18" spans="2:12" ht="14.45" customHeight="1" x14ac:dyDescent="0.15">
      <c r="B18" s="101" t="s">
        <v>169</v>
      </c>
      <c r="C18" s="100"/>
      <c r="D18" s="99">
        <f>SUM('【方向別】自動車交通量(1)'!D18,'【方向別】自動車交通量(5)'!D18,'【方向別】自動車交通量(9)'!D18)</f>
        <v>42</v>
      </c>
      <c r="E18" s="98">
        <f>SUM('【方向別】自動車交通量(1)'!E18,'【方向別】自動車交通量(5)'!E18,'【方向別】自動車交通量(9)'!E18)</f>
        <v>7</v>
      </c>
      <c r="F18" s="98">
        <f>SUM('【方向別】自動車交通量(1)'!F18,'【方向別】自動車交通量(5)'!F18,'【方向別】自動車交通量(9)'!F18)</f>
        <v>3</v>
      </c>
      <c r="G18" s="98">
        <f>SUM('【方向別】自動車交通量(1)'!G18,'【方向別】自動車交通量(5)'!G18,'【方向別】自動車交通量(9)'!G18)</f>
        <v>1</v>
      </c>
      <c r="H18" s="98">
        <f t="shared" si="0"/>
        <v>49</v>
      </c>
      <c r="I18" s="98">
        <f t="shared" si="1"/>
        <v>4</v>
      </c>
      <c r="J18" s="98">
        <f t="shared" si="2"/>
        <v>53</v>
      </c>
      <c r="K18" s="97">
        <f t="shared" si="3"/>
        <v>7.5</v>
      </c>
      <c r="L18" s="96">
        <f t="shared" si="4"/>
        <v>2.4</v>
      </c>
    </row>
    <row r="19" spans="2:12" ht="14.45" customHeight="1" x14ac:dyDescent="0.15">
      <c r="B19" s="101" t="s">
        <v>168</v>
      </c>
      <c r="C19" s="100"/>
      <c r="D19" s="99">
        <f>SUM('【方向別】自動車交通量(1)'!D19,'【方向別】自動車交通量(5)'!D19,'【方向別】自動車交通量(9)'!D19)</f>
        <v>36</v>
      </c>
      <c r="E19" s="98">
        <f>SUM('【方向別】自動車交通量(1)'!E19,'【方向別】自動車交通量(5)'!E19,'【方向別】自動車交通量(9)'!E19)</f>
        <v>10</v>
      </c>
      <c r="F19" s="98">
        <f>SUM('【方向別】自動車交通量(1)'!F19,'【方向別】自動車交通量(5)'!F19,'【方向別】自動車交通量(9)'!F19)</f>
        <v>5</v>
      </c>
      <c r="G19" s="98">
        <f>SUM('【方向別】自動車交通量(1)'!G19,'【方向別】自動車交通量(5)'!G19,'【方向別】自動車交通量(9)'!G19)</f>
        <v>1</v>
      </c>
      <c r="H19" s="98">
        <f t="shared" si="0"/>
        <v>46</v>
      </c>
      <c r="I19" s="98">
        <f t="shared" si="1"/>
        <v>6</v>
      </c>
      <c r="J19" s="98">
        <f t="shared" si="2"/>
        <v>52</v>
      </c>
      <c r="K19" s="97">
        <f t="shared" si="3"/>
        <v>11.5</v>
      </c>
      <c r="L19" s="96">
        <f t="shared" si="4"/>
        <v>2.2999999999999998</v>
      </c>
    </row>
    <row r="20" spans="2:12" ht="14.45" customHeight="1" x14ac:dyDescent="0.15">
      <c r="B20" s="101" t="s">
        <v>167</v>
      </c>
      <c r="C20" s="100"/>
      <c r="D20" s="99">
        <f>SUM('【方向別】自動車交通量(1)'!D20,'【方向別】自動車交通量(5)'!D20,'【方向別】自動車交通量(9)'!D20)</f>
        <v>34</v>
      </c>
      <c r="E20" s="98">
        <f>SUM('【方向別】自動車交通量(1)'!E20,'【方向別】自動車交通量(5)'!E20,'【方向別】自動車交通量(9)'!E20)</f>
        <v>9</v>
      </c>
      <c r="F20" s="98">
        <f>SUM('【方向別】自動車交通量(1)'!F20,'【方向別】自動車交通量(5)'!F20,'【方向別】自動車交通量(9)'!F20)</f>
        <v>2</v>
      </c>
      <c r="G20" s="98">
        <f>SUM('【方向別】自動車交通量(1)'!G20,'【方向別】自動車交通量(5)'!G20,'【方向別】自動車交通量(9)'!G20)</f>
        <v>1</v>
      </c>
      <c r="H20" s="98">
        <f t="shared" si="0"/>
        <v>43</v>
      </c>
      <c r="I20" s="98">
        <f t="shared" si="1"/>
        <v>3</v>
      </c>
      <c r="J20" s="98">
        <f t="shared" si="2"/>
        <v>46</v>
      </c>
      <c r="K20" s="97">
        <f t="shared" si="3"/>
        <v>6.5</v>
      </c>
      <c r="L20" s="96">
        <f t="shared" si="4"/>
        <v>2.1</v>
      </c>
    </row>
    <row r="21" spans="2:12" ht="14.45" customHeight="1" x14ac:dyDescent="0.15">
      <c r="B21" s="95" t="s">
        <v>166</v>
      </c>
      <c r="C21" s="94"/>
      <c r="D21" s="93">
        <f>SUM('【方向別】自動車交通量(1)'!D21,'【方向別】自動車交通量(5)'!D21,'【方向別】自動車交通量(9)'!D21)</f>
        <v>41</v>
      </c>
      <c r="E21" s="92">
        <f>SUM('【方向別】自動車交通量(1)'!E21,'【方向別】自動車交通量(5)'!E21,'【方向別】自動車交通量(9)'!E21)</f>
        <v>13</v>
      </c>
      <c r="F21" s="92">
        <f>SUM('【方向別】自動車交通量(1)'!F21,'【方向別】自動車交通量(5)'!F21,'【方向別】自動車交通量(9)'!F21)</f>
        <v>5</v>
      </c>
      <c r="G21" s="92">
        <f>SUM('【方向別】自動車交通量(1)'!G21,'【方向別】自動車交通量(5)'!G21,'【方向別】自動車交通量(9)'!G21)</f>
        <v>0</v>
      </c>
      <c r="H21" s="92">
        <f t="shared" si="0"/>
        <v>54</v>
      </c>
      <c r="I21" s="92">
        <f t="shared" si="1"/>
        <v>5</v>
      </c>
      <c r="J21" s="92">
        <f t="shared" si="2"/>
        <v>59</v>
      </c>
      <c r="K21" s="91">
        <f t="shared" si="3"/>
        <v>8.5</v>
      </c>
      <c r="L21" s="90">
        <f t="shared" si="4"/>
        <v>2.6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217</v>
      </c>
      <c r="E22" s="86">
        <f t="shared" si="5"/>
        <v>60</v>
      </c>
      <c r="F22" s="86">
        <f t="shared" si="5"/>
        <v>19</v>
      </c>
      <c r="G22" s="86">
        <f t="shared" si="5"/>
        <v>5</v>
      </c>
      <c r="H22" s="86">
        <f t="shared" si="5"/>
        <v>277</v>
      </c>
      <c r="I22" s="86">
        <f t="shared" si="5"/>
        <v>24</v>
      </c>
      <c r="J22" s="86">
        <f t="shared" si="5"/>
        <v>301</v>
      </c>
      <c r="K22" s="85">
        <f t="shared" si="3"/>
        <v>8</v>
      </c>
      <c r="L22" s="84">
        <f t="shared" si="4"/>
        <v>13.4</v>
      </c>
    </row>
    <row r="23" spans="2:12" ht="14.45" customHeight="1" thickTop="1" x14ac:dyDescent="0.15">
      <c r="B23" s="107" t="s">
        <v>101</v>
      </c>
      <c r="C23" s="106"/>
      <c r="D23" s="105">
        <f>SUM('【方向別】自動車交通量(1)'!D23,'【方向別】自動車交通量(5)'!D23,'【方向別】自動車交通量(9)'!D23)</f>
        <v>38</v>
      </c>
      <c r="E23" s="104">
        <f>SUM('【方向別】自動車交通量(1)'!E23,'【方向別】自動車交通量(5)'!E23,'【方向別】自動車交通量(9)'!E23)</f>
        <v>10</v>
      </c>
      <c r="F23" s="104">
        <f>SUM('【方向別】自動車交通量(1)'!F23,'【方向別】自動車交通量(5)'!F23,'【方向別】自動車交通量(9)'!F23)</f>
        <v>2</v>
      </c>
      <c r="G23" s="104">
        <f>SUM('【方向別】自動車交通量(1)'!G23,'【方向別】自動車交通量(5)'!G23,'【方向別】自動車交通量(9)'!G23)</f>
        <v>0</v>
      </c>
      <c r="H23" s="104">
        <f t="shared" ref="H23:H28" si="6">SUM(D23:E23)</f>
        <v>48</v>
      </c>
      <c r="I23" s="104">
        <f t="shared" ref="I23:I28" si="7">SUM(F23:G23)</f>
        <v>2</v>
      </c>
      <c r="J23" s="104">
        <f t="shared" ref="J23:J28" si="8">SUM(H23:I23)</f>
        <v>50</v>
      </c>
      <c r="K23" s="103">
        <f t="shared" si="3"/>
        <v>4</v>
      </c>
      <c r="L23" s="102">
        <f t="shared" si="4"/>
        <v>2.2000000000000002</v>
      </c>
    </row>
    <row r="24" spans="2:12" ht="14.45" customHeight="1" x14ac:dyDescent="0.15">
      <c r="B24" s="101" t="s">
        <v>100</v>
      </c>
      <c r="C24" s="100"/>
      <c r="D24" s="99">
        <f>SUM('【方向別】自動車交通量(1)'!D24,'【方向別】自動車交通量(5)'!D24,'【方向別】自動車交通量(9)'!D24)</f>
        <v>43</v>
      </c>
      <c r="E24" s="98">
        <f>SUM('【方向別】自動車交通量(1)'!E24,'【方向別】自動車交通量(5)'!E24,'【方向別】自動車交通量(9)'!E24)</f>
        <v>6</v>
      </c>
      <c r="F24" s="98">
        <f>SUM('【方向別】自動車交通量(1)'!F24,'【方向別】自動車交通量(5)'!F24,'【方向別】自動車交通量(9)'!F24)</f>
        <v>2</v>
      </c>
      <c r="G24" s="98">
        <f>SUM('【方向別】自動車交通量(1)'!G24,'【方向別】自動車交通量(5)'!G24,'【方向別】自動車交通量(9)'!G24)</f>
        <v>1</v>
      </c>
      <c r="H24" s="98">
        <f t="shared" si="6"/>
        <v>49</v>
      </c>
      <c r="I24" s="98">
        <f t="shared" si="7"/>
        <v>3</v>
      </c>
      <c r="J24" s="98">
        <f t="shared" si="8"/>
        <v>52</v>
      </c>
      <c r="K24" s="97">
        <f t="shared" si="3"/>
        <v>5.8</v>
      </c>
      <c r="L24" s="96">
        <f t="shared" si="4"/>
        <v>2.2999999999999998</v>
      </c>
    </row>
    <row r="25" spans="2:12" ht="14.45" customHeight="1" x14ac:dyDescent="0.15">
      <c r="B25" s="101" t="s">
        <v>99</v>
      </c>
      <c r="C25" s="100"/>
      <c r="D25" s="99">
        <f>SUM('【方向別】自動車交通量(1)'!D25,'【方向別】自動車交通量(5)'!D25,'【方向別】自動車交通量(9)'!D25)</f>
        <v>36</v>
      </c>
      <c r="E25" s="98">
        <f>SUM('【方向別】自動車交通量(1)'!E25,'【方向別】自動車交通量(5)'!E25,'【方向別】自動車交通量(9)'!E25)</f>
        <v>5</v>
      </c>
      <c r="F25" s="98">
        <f>SUM('【方向別】自動車交通量(1)'!F25,'【方向別】自動車交通量(5)'!F25,'【方向別】自動車交通量(9)'!F25)</f>
        <v>0</v>
      </c>
      <c r="G25" s="98">
        <f>SUM('【方向別】自動車交通量(1)'!G25,'【方向別】自動車交通量(5)'!G25,'【方向別】自動車交通量(9)'!G25)</f>
        <v>1</v>
      </c>
      <c r="H25" s="98">
        <f t="shared" si="6"/>
        <v>41</v>
      </c>
      <c r="I25" s="98">
        <f t="shared" si="7"/>
        <v>1</v>
      </c>
      <c r="J25" s="98">
        <f t="shared" si="8"/>
        <v>42</v>
      </c>
      <c r="K25" s="97">
        <f t="shared" si="3"/>
        <v>2.4</v>
      </c>
      <c r="L25" s="96">
        <f t="shared" si="4"/>
        <v>1.9</v>
      </c>
    </row>
    <row r="26" spans="2:12" ht="14.45" customHeight="1" x14ac:dyDescent="0.15">
      <c r="B26" s="101" t="s">
        <v>98</v>
      </c>
      <c r="C26" s="100"/>
      <c r="D26" s="99">
        <f>SUM('【方向別】自動車交通量(1)'!D26,'【方向別】自動車交通量(5)'!D26,'【方向別】自動車交通量(9)'!D26)</f>
        <v>32</v>
      </c>
      <c r="E26" s="98">
        <f>SUM('【方向別】自動車交通量(1)'!E26,'【方向別】自動車交通量(5)'!E26,'【方向別】自動車交通量(9)'!E26)</f>
        <v>14</v>
      </c>
      <c r="F26" s="98">
        <f>SUM('【方向別】自動車交通量(1)'!F26,'【方向別】自動車交通量(5)'!F26,'【方向別】自動車交通量(9)'!F26)</f>
        <v>4</v>
      </c>
      <c r="G26" s="98">
        <f>SUM('【方向別】自動車交通量(1)'!G26,'【方向別】自動車交通量(5)'!G26,'【方向別】自動車交通量(9)'!G26)</f>
        <v>0</v>
      </c>
      <c r="H26" s="98">
        <f t="shared" si="6"/>
        <v>46</v>
      </c>
      <c r="I26" s="98">
        <f t="shared" si="7"/>
        <v>4</v>
      </c>
      <c r="J26" s="98">
        <f t="shared" si="8"/>
        <v>50</v>
      </c>
      <c r="K26" s="97">
        <f t="shared" si="3"/>
        <v>8</v>
      </c>
      <c r="L26" s="96">
        <f t="shared" si="4"/>
        <v>2.2000000000000002</v>
      </c>
    </row>
    <row r="27" spans="2:12" ht="14.45" customHeight="1" x14ac:dyDescent="0.15">
      <c r="B27" s="101" t="s">
        <v>97</v>
      </c>
      <c r="C27" s="100"/>
      <c r="D27" s="99">
        <f>SUM('【方向別】自動車交通量(1)'!D27,'【方向別】自動車交通量(5)'!D27,'【方向別】自動車交通量(9)'!D27)</f>
        <v>21</v>
      </c>
      <c r="E27" s="98">
        <f>SUM('【方向別】自動車交通量(1)'!E27,'【方向別】自動車交通量(5)'!E27,'【方向別】自動車交通量(9)'!E27)</f>
        <v>6</v>
      </c>
      <c r="F27" s="98">
        <f>SUM('【方向別】自動車交通量(1)'!F27,'【方向別】自動車交通量(5)'!F27,'【方向別】自動車交通量(9)'!F27)</f>
        <v>3</v>
      </c>
      <c r="G27" s="98">
        <f>SUM('【方向別】自動車交通量(1)'!G27,'【方向別】自動車交通量(5)'!G27,'【方向別】自動車交通量(9)'!G27)</f>
        <v>0</v>
      </c>
      <c r="H27" s="98">
        <f t="shared" si="6"/>
        <v>27</v>
      </c>
      <c r="I27" s="98">
        <f t="shared" si="7"/>
        <v>3</v>
      </c>
      <c r="J27" s="98">
        <f t="shared" si="8"/>
        <v>30</v>
      </c>
      <c r="K27" s="97">
        <f t="shared" si="3"/>
        <v>10</v>
      </c>
      <c r="L27" s="96">
        <f t="shared" si="4"/>
        <v>1.3</v>
      </c>
    </row>
    <row r="28" spans="2:12" ht="14.45" customHeight="1" x14ac:dyDescent="0.15">
      <c r="B28" s="95" t="s">
        <v>165</v>
      </c>
      <c r="C28" s="94"/>
      <c r="D28" s="93">
        <f>SUM('【方向別】自動車交通量(1)'!D28,'【方向別】自動車交通量(5)'!D28,'【方向別】自動車交通量(9)'!D28)</f>
        <v>23</v>
      </c>
      <c r="E28" s="92">
        <f>SUM('【方向別】自動車交通量(1)'!E28,'【方向別】自動車交通量(5)'!E28,'【方向別】自動車交通量(9)'!E28)</f>
        <v>4</v>
      </c>
      <c r="F28" s="92">
        <f>SUM('【方向別】自動車交通量(1)'!F28,'【方向別】自動車交通量(5)'!F28,'【方向別】自動車交通量(9)'!F28)</f>
        <v>1</v>
      </c>
      <c r="G28" s="92">
        <f>SUM('【方向別】自動車交通量(1)'!G28,'【方向別】自動車交通量(5)'!G28,'【方向別】自動車交通量(9)'!G28)</f>
        <v>1</v>
      </c>
      <c r="H28" s="92">
        <f t="shared" si="6"/>
        <v>27</v>
      </c>
      <c r="I28" s="92">
        <f t="shared" si="7"/>
        <v>2</v>
      </c>
      <c r="J28" s="92">
        <f t="shared" si="8"/>
        <v>29</v>
      </c>
      <c r="K28" s="91">
        <f t="shared" si="3"/>
        <v>6.9</v>
      </c>
      <c r="L28" s="90">
        <f t="shared" si="4"/>
        <v>1.3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193</v>
      </c>
      <c r="E29" s="86">
        <f t="shared" si="9"/>
        <v>45</v>
      </c>
      <c r="F29" s="86">
        <f t="shared" si="9"/>
        <v>12</v>
      </c>
      <c r="G29" s="86">
        <f t="shared" si="9"/>
        <v>3</v>
      </c>
      <c r="H29" s="86">
        <f t="shared" si="9"/>
        <v>238</v>
      </c>
      <c r="I29" s="86">
        <f t="shared" si="9"/>
        <v>15</v>
      </c>
      <c r="J29" s="86">
        <f t="shared" si="9"/>
        <v>253</v>
      </c>
      <c r="K29" s="85">
        <f t="shared" si="3"/>
        <v>5.9</v>
      </c>
      <c r="L29" s="84">
        <f t="shared" si="4"/>
        <v>11.3</v>
      </c>
    </row>
    <row r="30" spans="2:12" ht="14.45" customHeight="1" thickTop="1" x14ac:dyDescent="0.15">
      <c r="B30" s="115" t="s">
        <v>164</v>
      </c>
      <c r="C30" s="114"/>
      <c r="D30" s="81">
        <f>SUM('【方向別】自動車交通量(1)'!D30,'【方向別】自動車交通量(5)'!D30,'【方向別】自動車交通量(9)'!D30)</f>
        <v>120</v>
      </c>
      <c r="E30" s="80">
        <f>SUM('【方向別】自動車交通量(1)'!E30,'【方向別】自動車交通量(5)'!E30,'【方向別】自動車交通量(9)'!E30)</f>
        <v>40</v>
      </c>
      <c r="F30" s="80">
        <f>SUM('【方向別】自動車交通量(1)'!F30,'【方向別】自動車交通量(5)'!F30,'【方向別】自動車交通量(9)'!F30)</f>
        <v>25</v>
      </c>
      <c r="G30" s="80">
        <f>SUM('【方向別】自動車交通量(1)'!G30,'【方向別】自動車交通量(5)'!G30,'【方向別】自動車交通量(9)'!G30)</f>
        <v>5</v>
      </c>
      <c r="H30" s="80">
        <f t="shared" ref="H30:H43" si="10">SUM(D30:E30)</f>
        <v>160</v>
      </c>
      <c r="I30" s="80">
        <f t="shared" ref="I30:I43" si="11">SUM(F30:G30)</f>
        <v>30</v>
      </c>
      <c r="J30" s="80">
        <f t="shared" ref="J30:J43" si="12">SUM(H30:I30)</f>
        <v>190</v>
      </c>
      <c r="K30" s="79">
        <f t="shared" si="3"/>
        <v>15.8</v>
      </c>
      <c r="L30" s="78">
        <f t="shared" si="4"/>
        <v>8.5</v>
      </c>
    </row>
    <row r="31" spans="2:12" ht="14.45" customHeight="1" x14ac:dyDescent="0.15">
      <c r="B31" s="113" t="s">
        <v>163</v>
      </c>
      <c r="C31" s="112"/>
      <c r="D31" s="111">
        <f>SUM('【方向別】自動車交通量(1)'!D31,'【方向別】自動車交通量(5)'!D31,'【方向別】自動車交通量(9)'!D31)</f>
        <v>88</v>
      </c>
      <c r="E31" s="110">
        <f>SUM('【方向別】自動車交通量(1)'!E31,'【方向別】自動車交通量(5)'!E31,'【方向別】自動車交通量(9)'!E31)</f>
        <v>18</v>
      </c>
      <c r="F31" s="110">
        <f>SUM('【方向別】自動車交通量(1)'!F31,'【方向別】自動車交通量(5)'!F31,'【方向別】自動車交通量(9)'!F31)</f>
        <v>19</v>
      </c>
      <c r="G31" s="110">
        <f>SUM('【方向別】自動車交通量(1)'!G31,'【方向別】自動車交通量(5)'!G31,'【方向別】自動車交通量(9)'!G31)</f>
        <v>4</v>
      </c>
      <c r="H31" s="110">
        <f t="shared" si="10"/>
        <v>106</v>
      </c>
      <c r="I31" s="110">
        <f t="shared" si="11"/>
        <v>23</v>
      </c>
      <c r="J31" s="110">
        <f t="shared" si="12"/>
        <v>129</v>
      </c>
      <c r="K31" s="109">
        <f t="shared" si="3"/>
        <v>17.8</v>
      </c>
      <c r="L31" s="108">
        <f t="shared" si="4"/>
        <v>5.8</v>
      </c>
    </row>
    <row r="32" spans="2:12" ht="14.45" customHeight="1" x14ac:dyDescent="0.15">
      <c r="B32" s="113" t="s">
        <v>162</v>
      </c>
      <c r="C32" s="112"/>
      <c r="D32" s="111">
        <f>SUM('【方向別】自動車交通量(1)'!D32,'【方向別】自動車交通量(5)'!D32,'【方向別】自動車交通量(9)'!D32)</f>
        <v>101</v>
      </c>
      <c r="E32" s="110">
        <f>SUM('【方向別】自動車交通量(1)'!E32,'【方向別】自動車交通量(5)'!E32,'【方向別】自動車交通量(9)'!E32)</f>
        <v>27</v>
      </c>
      <c r="F32" s="110">
        <f>SUM('【方向別】自動車交通量(1)'!F32,'【方向別】自動車交通量(5)'!F32,'【方向別】自動車交通量(9)'!F32)</f>
        <v>17</v>
      </c>
      <c r="G32" s="110">
        <f>SUM('【方向別】自動車交通量(1)'!G32,'【方向別】自動車交通量(5)'!G32,'【方向別】自動車交通量(9)'!G32)</f>
        <v>3</v>
      </c>
      <c r="H32" s="110">
        <f t="shared" si="10"/>
        <v>128</v>
      </c>
      <c r="I32" s="110">
        <f t="shared" si="11"/>
        <v>20</v>
      </c>
      <c r="J32" s="110">
        <f t="shared" si="12"/>
        <v>148</v>
      </c>
      <c r="K32" s="109">
        <f t="shared" si="3"/>
        <v>13.5</v>
      </c>
      <c r="L32" s="108">
        <f t="shared" si="4"/>
        <v>6.6</v>
      </c>
    </row>
    <row r="33" spans="2:12" ht="14.45" customHeight="1" x14ac:dyDescent="0.15">
      <c r="B33" s="113" t="s">
        <v>161</v>
      </c>
      <c r="C33" s="112"/>
      <c r="D33" s="111">
        <f>SUM('【方向別】自動車交通量(1)'!D33,'【方向別】自動車交通量(5)'!D33,'【方向別】自動車交通量(9)'!D33)</f>
        <v>102</v>
      </c>
      <c r="E33" s="110">
        <f>SUM('【方向別】自動車交通量(1)'!E33,'【方向別】自動車交通量(5)'!E33,'【方向別】自動車交通量(9)'!E33)</f>
        <v>22</v>
      </c>
      <c r="F33" s="110">
        <f>SUM('【方向別】自動車交通量(1)'!F33,'【方向別】自動車交通量(5)'!F33,'【方向別】自動車交通量(9)'!F33)</f>
        <v>14</v>
      </c>
      <c r="G33" s="110">
        <f>SUM('【方向別】自動車交通量(1)'!G33,'【方向別】自動車交通量(5)'!G33,'【方向別】自動車交通量(9)'!G33)</f>
        <v>0</v>
      </c>
      <c r="H33" s="110">
        <f t="shared" si="10"/>
        <v>124</v>
      </c>
      <c r="I33" s="110">
        <f t="shared" si="11"/>
        <v>14</v>
      </c>
      <c r="J33" s="110">
        <f t="shared" si="12"/>
        <v>138</v>
      </c>
      <c r="K33" s="109">
        <f t="shared" si="3"/>
        <v>10.1</v>
      </c>
      <c r="L33" s="108">
        <f t="shared" si="4"/>
        <v>6.2</v>
      </c>
    </row>
    <row r="34" spans="2:12" ht="14.45" customHeight="1" x14ac:dyDescent="0.15">
      <c r="B34" s="113" t="s">
        <v>160</v>
      </c>
      <c r="C34" s="112"/>
      <c r="D34" s="111">
        <f>SUM('【方向別】自動車交通量(1)'!D34,'【方向別】自動車交通量(5)'!D34,'【方向別】自動車交通量(9)'!D34)</f>
        <v>96</v>
      </c>
      <c r="E34" s="110">
        <f>SUM('【方向別】自動車交通量(1)'!E34,'【方向別】自動車交通量(5)'!E34,'【方向別】自動車交通量(9)'!E34)</f>
        <v>19</v>
      </c>
      <c r="F34" s="110">
        <f>SUM('【方向別】自動車交通量(1)'!F34,'【方向別】自動車交通量(5)'!F34,'【方向別】自動車交通量(9)'!F34)</f>
        <v>9</v>
      </c>
      <c r="G34" s="110">
        <f>SUM('【方向別】自動車交通量(1)'!G34,'【方向別】自動車交通量(5)'!G34,'【方向別】自動車交通量(9)'!G34)</f>
        <v>1</v>
      </c>
      <c r="H34" s="110">
        <f t="shared" si="10"/>
        <v>115</v>
      </c>
      <c r="I34" s="110">
        <f t="shared" si="11"/>
        <v>10</v>
      </c>
      <c r="J34" s="110">
        <f t="shared" si="12"/>
        <v>125</v>
      </c>
      <c r="K34" s="109">
        <f t="shared" si="3"/>
        <v>8</v>
      </c>
      <c r="L34" s="108">
        <f t="shared" si="4"/>
        <v>5.6</v>
      </c>
    </row>
    <row r="35" spans="2:12" ht="14.45" customHeight="1" x14ac:dyDescent="0.15">
      <c r="B35" s="113" t="s">
        <v>159</v>
      </c>
      <c r="C35" s="112"/>
      <c r="D35" s="111">
        <f>SUM('【方向別】自動車交通量(1)'!D35,'【方向別】自動車交通量(5)'!D35,'【方向別】自動車交通量(9)'!D35)</f>
        <v>91</v>
      </c>
      <c r="E35" s="110">
        <f>SUM('【方向別】自動車交通量(1)'!E35,'【方向別】自動車交通量(5)'!E35,'【方向別】自動車交通量(9)'!E35)</f>
        <v>30</v>
      </c>
      <c r="F35" s="110">
        <f>SUM('【方向別】自動車交通量(1)'!F35,'【方向別】自動車交通量(5)'!F35,'【方向別】自動車交通量(9)'!F35)</f>
        <v>12</v>
      </c>
      <c r="G35" s="110">
        <f>SUM('【方向別】自動車交通量(1)'!G35,'【方向別】自動車交通量(5)'!G35,'【方向別】自動車交通量(9)'!G35)</f>
        <v>0</v>
      </c>
      <c r="H35" s="110">
        <f t="shared" si="10"/>
        <v>121</v>
      </c>
      <c r="I35" s="110">
        <f t="shared" si="11"/>
        <v>12</v>
      </c>
      <c r="J35" s="110">
        <f t="shared" si="12"/>
        <v>133</v>
      </c>
      <c r="K35" s="109">
        <f t="shared" si="3"/>
        <v>9</v>
      </c>
      <c r="L35" s="108">
        <f t="shared" si="4"/>
        <v>5.9</v>
      </c>
    </row>
    <row r="36" spans="2:12" ht="14.45" customHeight="1" x14ac:dyDescent="0.15">
      <c r="B36" s="113" t="s">
        <v>158</v>
      </c>
      <c r="C36" s="112"/>
      <c r="D36" s="111">
        <f>SUM('【方向別】自動車交通量(1)'!D36,'【方向別】自動車交通量(5)'!D36,'【方向別】自動車交通量(9)'!D36)</f>
        <v>118</v>
      </c>
      <c r="E36" s="110">
        <f>SUM('【方向別】自動車交通量(1)'!E36,'【方向別】自動車交通量(5)'!E36,'【方向別】自動車交通量(9)'!E36)</f>
        <v>31</v>
      </c>
      <c r="F36" s="110">
        <f>SUM('【方向別】自動車交通量(1)'!F36,'【方向別】自動車交通量(5)'!F36,'【方向別】自動車交通量(9)'!F36)</f>
        <v>16</v>
      </c>
      <c r="G36" s="110">
        <f>SUM('【方向別】自動車交通量(1)'!G36,'【方向別】自動車交通量(5)'!G36,'【方向別】自動車交通量(9)'!G36)</f>
        <v>1</v>
      </c>
      <c r="H36" s="110">
        <f t="shared" si="10"/>
        <v>149</v>
      </c>
      <c r="I36" s="110">
        <f t="shared" si="11"/>
        <v>17</v>
      </c>
      <c r="J36" s="110">
        <f t="shared" si="12"/>
        <v>166</v>
      </c>
      <c r="K36" s="109">
        <f t="shared" si="3"/>
        <v>10.199999999999999</v>
      </c>
      <c r="L36" s="108">
        <f t="shared" si="4"/>
        <v>7.4</v>
      </c>
    </row>
    <row r="37" spans="2:12" ht="14.45" customHeight="1" x14ac:dyDescent="0.15">
      <c r="B37" s="113" t="s">
        <v>157</v>
      </c>
      <c r="C37" s="112"/>
      <c r="D37" s="111">
        <f>SUM('【方向別】自動車交通量(1)'!D37,'【方向別】自動車交通量(5)'!D37,'【方向別】自動車交通量(9)'!D37)</f>
        <v>142</v>
      </c>
      <c r="E37" s="110">
        <f>SUM('【方向別】自動車交通量(1)'!E37,'【方向別】自動車交通量(5)'!E37,'【方向別】自動車交通量(9)'!E37)</f>
        <v>60</v>
      </c>
      <c r="F37" s="110">
        <f>SUM('【方向別】自動車交通量(1)'!F37,'【方向別】自動車交通量(5)'!F37,'【方向別】自動車交通量(9)'!F37)</f>
        <v>19</v>
      </c>
      <c r="G37" s="110">
        <f>SUM('【方向別】自動車交通量(1)'!G37,'【方向別】自動車交通量(5)'!G37,'【方向別】自動車交通量(9)'!G37)</f>
        <v>0</v>
      </c>
      <c r="H37" s="110">
        <f t="shared" si="10"/>
        <v>202</v>
      </c>
      <c r="I37" s="110">
        <f t="shared" si="11"/>
        <v>19</v>
      </c>
      <c r="J37" s="110">
        <f t="shared" si="12"/>
        <v>221</v>
      </c>
      <c r="K37" s="109">
        <f t="shared" si="3"/>
        <v>8.6</v>
      </c>
      <c r="L37" s="108">
        <f t="shared" si="4"/>
        <v>9.9</v>
      </c>
    </row>
    <row r="38" spans="2:12" ht="14.45" customHeight="1" x14ac:dyDescent="0.15">
      <c r="B38" s="107" t="s">
        <v>86</v>
      </c>
      <c r="C38" s="106"/>
      <c r="D38" s="105">
        <f>SUM('【方向別】自動車交通量(1)'!D38,'【方向別】自動車交通量(5)'!D38,'【方向別】自動車交通量(9)'!D38)</f>
        <v>26</v>
      </c>
      <c r="E38" s="104">
        <f>SUM('【方向別】自動車交通量(1)'!E38,'【方向別】自動車交通量(5)'!E38,'【方向別】自動車交通量(9)'!E38)</f>
        <v>11</v>
      </c>
      <c r="F38" s="104">
        <f>SUM('【方向別】自動車交通量(1)'!F38,'【方向別】自動車交通量(5)'!F38,'【方向別】自動車交通量(9)'!F38)</f>
        <v>3</v>
      </c>
      <c r="G38" s="104">
        <f>SUM('【方向別】自動車交通量(1)'!G38,'【方向別】自動車交通量(5)'!G38,'【方向別】自動車交通量(9)'!G38)</f>
        <v>0</v>
      </c>
      <c r="H38" s="104">
        <f t="shared" si="10"/>
        <v>37</v>
      </c>
      <c r="I38" s="104">
        <f t="shared" si="11"/>
        <v>3</v>
      </c>
      <c r="J38" s="104">
        <f t="shared" si="12"/>
        <v>40</v>
      </c>
      <c r="K38" s="103">
        <f t="shared" si="3"/>
        <v>7.5</v>
      </c>
      <c r="L38" s="102">
        <f t="shared" si="4"/>
        <v>1.8</v>
      </c>
    </row>
    <row r="39" spans="2:12" ht="14.45" customHeight="1" x14ac:dyDescent="0.15">
      <c r="B39" s="101" t="s">
        <v>85</v>
      </c>
      <c r="C39" s="100"/>
      <c r="D39" s="99">
        <f>SUM('【方向別】自動車交通量(1)'!D39,'【方向別】自動車交通量(5)'!D39,'【方向別】自動車交通量(9)'!D39)</f>
        <v>29</v>
      </c>
      <c r="E39" s="98">
        <f>SUM('【方向別】自動車交通量(1)'!E39,'【方向別】自動車交通量(5)'!E39,'【方向別】自動車交通量(9)'!E39)</f>
        <v>5</v>
      </c>
      <c r="F39" s="98">
        <f>SUM('【方向別】自動車交通量(1)'!F39,'【方向別】自動車交通量(5)'!F39,'【方向別】自動車交通量(9)'!F39)</f>
        <v>3</v>
      </c>
      <c r="G39" s="98">
        <f>SUM('【方向別】自動車交通量(1)'!G39,'【方向別】自動車交通量(5)'!G39,'【方向別】自動車交通量(9)'!G39)</f>
        <v>0</v>
      </c>
      <c r="H39" s="98">
        <f t="shared" si="10"/>
        <v>34</v>
      </c>
      <c r="I39" s="98">
        <f t="shared" si="11"/>
        <v>3</v>
      </c>
      <c r="J39" s="98">
        <f t="shared" si="12"/>
        <v>37</v>
      </c>
      <c r="K39" s="97">
        <f t="shared" si="3"/>
        <v>8.1</v>
      </c>
      <c r="L39" s="96">
        <f t="shared" si="4"/>
        <v>1.7</v>
      </c>
    </row>
    <row r="40" spans="2:12" ht="14.45" customHeight="1" x14ac:dyDescent="0.15">
      <c r="B40" s="101" t="s">
        <v>84</v>
      </c>
      <c r="C40" s="100"/>
      <c r="D40" s="99">
        <f>SUM('【方向別】自動車交通量(1)'!D40,'【方向別】自動車交通量(5)'!D40,'【方向別】自動車交通量(9)'!D40)</f>
        <v>25</v>
      </c>
      <c r="E40" s="98">
        <f>SUM('【方向別】自動車交通量(1)'!E40,'【方向別】自動車交通量(5)'!E40,'【方向別】自動車交通量(9)'!E40)</f>
        <v>12</v>
      </c>
      <c r="F40" s="98">
        <f>SUM('【方向別】自動車交通量(1)'!F40,'【方向別】自動車交通量(5)'!F40,'【方向別】自動車交通量(9)'!F40)</f>
        <v>0</v>
      </c>
      <c r="G40" s="98">
        <f>SUM('【方向別】自動車交通量(1)'!G40,'【方向別】自動車交通量(5)'!G40,'【方向別】自動車交通量(9)'!G40)</f>
        <v>0</v>
      </c>
      <c r="H40" s="98">
        <f t="shared" si="10"/>
        <v>37</v>
      </c>
      <c r="I40" s="98">
        <f t="shared" si="11"/>
        <v>0</v>
      </c>
      <c r="J40" s="98">
        <f t="shared" si="12"/>
        <v>37</v>
      </c>
      <c r="K40" s="97">
        <f t="shared" si="3"/>
        <v>0</v>
      </c>
      <c r="L40" s="96">
        <f t="shared" si="4"/>
        <v>1.7</v>
      </c>
    </row>
    <row r="41" spans="2:12" ht="14.45" customHeight="1" x14ac:dyDescent="0.15">
      <c r="B41" s="101" t="s">
        <v>83</v>
      </c>
      <c r="C41" s="100"/>
      <c r="D41" s="99">
        <f>SUM('【方向別】自動車交通量(1)'!D41,'【方向別】自動車交通量(5)'!D41,'【方向別】自動車交通量(9)'!D41)</f>
        <v>27</v>
      </c>
      <c r="E41" s="98">
        <f>SUM('【方向別】自動車交通量(1)'!E41,'【方向別】自動車交通量(5)'!E41,'【方向別】自動車交通量(9)'!E41)</f>
        <v>10</v>
      </c>
      <c r="F41" s="98">
        <f>SUM('【方向別】自動車交通量(1)'!F41,'【方向別】自動車交通量(5)'!F41,'【方向別】自動車交通量(9)'!F41)</f>
        <v>0</v>
      </c>
      <c r="G41" s="98">
        <f>SUM('【方向別】自動車交通量(1)'!G41,'【方向別】自動車交通量(5)'!G41,'【方向別】自動車交通量(9)'!G41)</f>
        <v>0</v>
      </c>
      <c r="H41" s="98">
        <f t="shared" si="10"/>
        <v>37</v>
      </c>
      <c r="I41" s="98">
        <f t="shared" si="11"/>
        <v>0</v>
      </c>
      <c r="J41" s="98">
        <f t="shared" si="12"/>
        <v>37</v>
      </c>
      <c r="K41" s="97">
        <f t="shared" si="3"/>
        <v>0</v>
      </c>
      <c r="L41" s="96">
        <f t="shared" si="4"/>
        <v>1.7</v>
      </c>
    </row>
    <row r="42" spans="2:12" ht="14.45" customHeight="1" x14ac:dyDescent="0.15">
      <c r="B42" s="101" t="s">
        <v>82</v>
      </c>
      <c r="C42" s="100"/>
      <c r="D42" s="99">
        <f>SUM('【方向別】自動車交通量(1)'!D42,'【方向別】自動車交通量(5)'!D42,'【方向別】自動車交通量(9)'!D42)</f>
        <v>28</v>
      </c>
      <c r="E42" s="98">
        <f>SUM('【方向別】自動車交通量(1)'!E42,'【方向別】自動車交通量(5)'!E42,'【方向別】自動車交通量(9)'!E42)</f>
        <v>5</v>
      </c>
      <c r="F42" s="98">
        <f>SUM('【方向別】自動車交通量(1)'!F42,'【方向別】自動車交通量(5)'!F42,'【方向別】自動車交通量(9)'!F42)</f>
        <v>4</v>
      </c>
      <c r="G42" s="98">
        <f>SUM('【方向別】自動車交通量(1)'!G42,'【方向別】自動車交通量(5)'!G42,'【方向別】自動車交通量(9)'!G42)</f>
        <v>0</v>
      </c>
      <c r="H42" s="98">
        <f t="shared" si="10"/>
        <v>33</v>
      </c>
      <c r="I42" s="98">
        <f t="shared" si="11"/>
        <v>4</v>
      </c>
      <c r="J42" s="98">
        <f t="shared" si="12"/>
        <v>37</v>
      </c>
      <c r="K42" s="97">
        <f t="shared" si="3"/>
        <v>10.8</v>
      </c>
      <c r="L42" s="96">
        <f t="shared" si="4"/>
        <v>1.7</v>
      </c>
    </row>
    <row r="43" spans="2:12" ht="14.45" customHeight="1" x14ac:dyDescent="0.15">
      <c r="B43" s="95" t="s">
        <v>156</v>
      </c>
      <c r="C43" s="94"/>
      <c r="D43" s="93">
        <f>SUM('【方向別】自動車交通量(1)'!D43,'【方向別】自動車交通量(5)'!D43,'【方向別】自動車交通量(9)'!D43)</f>
        <v>32</v>
      </c>
      <c r="E43" s="92">
        <f>SUM('【方向別】自動車交通量(1)'!E43,'【方向別】自動車交通量(5)'!E43,'【方向別】自動車交通量(9)'!E43)</f>
        <v>5</v>
      </c>
      <c r="F43" s="92">
        <f>SUM('【方向別】自動車交通量(1)'!F43,'【方向別】自動車交通量(5)'!F43,'【方向別】自動車交通量(9)'!F43)</f>
        <v>0</v>
      </c>
      <c r="G43" s="92">
        <f>SUM('【方向別】自動車交通量(1)'!G43,'【方向別】自動車交通量(5)'!G43,'【方向別】自動車交通量(9)'!G43)</f>
        <v>0</v>
      </c>
      <c r="H43" s="92">
        <f t="shared" si="10"/>
        <v>37</v>
      </c>
      <c r="I43" s="92">
        <f t="shared" si="11"/>
        <v>0</v>
      </c>
      <c r="J43" s="92">
        <f t="shared" si="12"/>
        <v>37</v>
      </c>
      <c r="K43" s="91">
        <f t="shared" si="3"/>
        <v>0</v>
      </c>
      <c r="L43" s="90">
        <f t="shared" si="4"/>
        <v>1.7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167</v>
      </c>
      <c r="E44" s="86">
        <f t="shared" si="13"/>
        <v>48</v>
      </c>
      <c r="F44" s="86">
        <f t="shared" si="13"/>
        <v>10</v>
      </c>
      <c r="G44" s="86">
        <f t="shared" si="13"/>
        <v>0</v>
      </c>
      <c r="H44" s="86">
        <f t="shared" si="13"/>
        <v>215</v>
      </c>
      <c r="I44" s="86">
        <f t="shared" si="13"/>
        <v>10</v>
      </c>
      <c r="J44" s="86">
        <f t="shared" si="13"/>
        <v>225</v>
      </c>
      <c r="K44" s="85">
        <f t="shared" si="3"/>
        <v>4.4000000000000004</v>
      </c>
      <c r="L44" s="84">
        <f t="shared" si="4"/>
        <v>10</v>
      </c>
    </row>
    <row r="45" spans="2:12" ht="14.45" customHeight="1" thickTop="1" x14ac:dyDescent="0.15">
      <c r="B45" s="107" t="s">
        <v>79</v>
      </c>
      <c r="C45" s="106"/>
      <c r="D45" s="105">
        <f>SUM('【方向別】自動車交通量(1)'!D45,'【方向別】自動車交通量(5)'!D45,'【方向別】自動車交通量(9)'!D45)</f>
        <v>40</v>
      </c>
      <c r="E45" s="104">
        <f>SUM('【方向別】自動車交通量(1)'!E45,'【方向別】自動車交通量(5)'!E45,'【方向別】自動車交通量(9)'!E45)</f>
        <v>7</v>
      </c>
      <c r="F45" s="104">
        <f>SUM('【方向別】自動車交通量(1)'!F45,'【方向別】自動車交通量(5)'!F45,'【方向別】自動車交通量(9)'!F45)</f>
        <v>0</v>
      </c>
      <c r="G45" s="104">
        <f>SUM('【方向別】自動車交通量(1)'!G45,'【方向別】自動車交通量(5)'!G45,'【方向別】自動車交通量(9)'!G45)</f>
        <v>0</v>
      </c>
      <c r="H45" s="104">
        <f t="shared" ref="H45:H50" si="14">SUM(D45:E45)</f>
        <v>47</v>
      </c>
      <c r="I45" s="104">
        <f t="shared" ref="I45:I50" si="15">SUM(F45:G45)</f>
        <v>0</v>
      </c>
      <c r="J45" s="104">
        <f t="shared" ref="J45:J50" si="16">SUM(H45:I45)</f>
        <v>47</v>
      </c>
      <c r="K45" s="103">
        <f t="shared" si="3"/>
        <v>0</v>
      </c>
      <c r="L45" s="102">
        <f t="shared" si="4"/>
        <v>2.1</v>
      </c>
    </row>
    <row r="46" spans="2:12" ht="14.45" customHeight="1" x14ac:dyDescent="0.15">
      <c r="B46" s="101" t="s">
        <v>78</v>
      </c>
      <c r="C46" s="100"/>
      <c r="D46" s="99">
        <f>SUM('【方向別】自動車交通量(1)'!D46,'【方向別】自動車交通量(5)'!D46,'【方向別】自動車交通量(9)'!D46)</f>
        <v>44</v>
      </c>
      <c r="E46" s="98">
        <f>SUM('【方向別】自動車交通量(1)'!E46,'【方向別】自動車交通量(5)'!E46,'【方向別】自動車交通量(9)'!E46)</f>
        <v>8</v>
      </c>
      <c r="F46" s="98">
        <f>SUM('【方向別】自動車交通量(1)'!F46,'【方向別】自動車交通量(5)'!F46,'【方向別】自動車交通量(9)'!F46)</f>
        <v>1</v>
      </c>
      <c r="G46" s="98">
        <f>SUM('【方向別】自動車交通量(1)'!G46,'【方向別】自動車交通量(5)'!G46,'【方向別】自動車交通量(9)'!G46)</f>
        <v>0</v>
      </c>
      <c r="H46" s="98">
        <f t="shared" si="14"/>
        <v>52</v>
      </c>
      <c r="I46" s="98">
        <f t="shared" si="15"/>
        <v>1</v>
      </c>
      <c r="J46" s="98">
        <f t="shared" si="16"/>
        <v>53</v>
      </c>
      <c r="K46" s="97">
        <f t="shared" si="3"/>
        <v>1.9</v>
      </c>
      <c r="L46" s="96">
        <f t="shared" si="4"/>
        <v>2.4</v>
      </c>
    </row>
    <row r="47" spans="2:12" ht="14.45" customHeight="1" x14ac:dyDescent="0.15">
      <c r="B47" s="101" t="s">
        <v>77</v>
      </c>
      <c r="C47" s="100"/>
      <c r="D47" s="99">
        <f>SUM('【方向別】自動車交通量(1)'!D47,'【方向別】自動車交通量(5)'!D47,'【方向別】自動車交通量(9)'!D47)</f>
        <v>18</v>
      </c>
      <c r="E47" s="98">
        <f>SUM('【方向別】自動車交通量(1)'!E47,'【方向別】自動車交通量(5)'!E47,'【方向別】自動車交通量(9)'!E47)</f>
        <v>3</v>
      </c>
      <c r="F47" s="98">
        <f>SUM('【方向別】自動車交通量(1)'!F47,'【方向別】自動車交通量(5)'!F47,'【方向別】自動車交通量(9)'!F47)</f>
        <v>0</v>
      </c>
      <c r="G47" s="98">
        <f>SUM('【方向別】自動車交通量(1)'!G47,'【方向別】自動車交通量(5)'!G47,'【方向別】自動車交通量(9)'!G47)</f>
        <v>0</v>
      </c>
      <c r="H47" s="98">
        <f t="shared" si="14"/>
        <v>21</v>
      </c>
      <c r="I47" s="98">
        <f t="shared" si="15"/>
        <v>0</v>
      </c>
      <c r="J47" s="98">
        <f t="shared" si="16"/>
        <v>21</v>
      </c>
      <c r="K47" s="97">
        <f t="shared" si="3"/>
        <v>0</v>
      </c>
      <c r="L47" s="96">
        <f t="shared" si="4"/>
        <v>0.9</v>
      </c>
    </row>
    <row r="48" spans="2:12" ht="14.45" customHeight="1" x14ac:dyDescent="0.15">
      <c r="B48" s="101" t="s">
        <v>76</v>
      </c>
      <c r="C48" s="100"/>
      <c r="D48" s="99">
        <f>SUM('【方向別】自動車交通量(1)'!D48,'【方向別】自動車交通量(5)'!D48,'【方向別】自動車交通量(9)'!D48)</f>
        <v>27</v>
      </c>
      <c r="E48" s="98">
        <f>SUM('【方向別】自動車交通量(1)'!E48,'【方向別】自動車交通量(5)'!E48,'【方向別】自動車交通量(9)'!E48)</f>
        <v>2</v>
      </c>
      <c r="F48" s="98">
        <f>SUM('【方向別】自動車交通量(1)'!F48,'【方向別】自動車交通量(5)'!F48,'【方向別】自動車交通量(9)'!F48)</f>
        <v>0</v>
      </c>
      <c r="G48" s="98">
        <f>SUM('【方向別】自動車交通量(1)'!G48,'【方向別】自動車交通量(5)'!G48,'【方向別】自動車交通量(9)'!G48)</f>
        <v>0</v>
      </c>
      <c r="H48" s="98">
        <f t="shared" si="14"/>
        <v>29</v>
      </c>
      <c r="I48" s="98">
        <f t="shared" si="15"/>
        <v>0</v>
      </c>
      <c r="J48" s="98">
        <f t="shared" si="16"/>
        <v>29</v>
      </c>
      <c r="K48" s="97">
        <f t="shared" si="3"/>
        <v>0</v>
      </c>
      <c r="L48" s="96">
        <f t="shared" si="4"/>
        <v>1.3</v>
      </c>
    </row>
    <row r="49" spans="2:13" ht="14.45" customHeight="1" x14ac:dyDescent="0.15">
      <c r="B49" s="101" t="s">
        <v>75</v>
      </c>
      <c r="C49" s="100"/>
      <c r="D49" s="99">
        <f>SUM('【方向別】自動車交通量(1)'!D49,'【方向別】自動車交通量(5)'!D49,'【方向別】自動車交通量(9)'!D49)</f>
        <v>19</v>
      </c>
      <c r="E49" s="98">
        <f>SUM('【方向別】自動車交通量(1)'!E49,'【方向別】自動車交通量(5)'!E49,'【方向別】自動車交通量(9)'!E49)</f>
        <v>7</v>
      </c>
      <c r="F49" s="98">
        <f>SUM('【方向別】自動車交通量(1)'!F49,'【方向別】自動車交通量(5)'!F49,'【方向別】自動車交通量(9)'!F49)</f>
        <v>1</v>
      </c>
      <c r="G49" s="98">
        <f>SUM('【方向別】自動車交通量(1)'!G49,'【方向別】自動車交通量(5)'!G49,'【方向別】自動車交通量(9)'!G49)</f>
        <v>0</v>
      </c>
      <c r="H49" s="98">
        <f t="shared" si="14"/>
        <v>26</v>
      </c>
      <c r="I49" s="98">
        <f t="shared" si="15"/>
        <v>1</v>
      </c>
      <c r="J49" s="98">
        <f t="shared" si="16"/>
        <v>27</v>
      </c>
      <c r="K49" s="97">
        <f t="shared" si="3"/>
        <v>3.7</v>
      </c>
      <c r="L49" s="96">
        <f t="shared" si="4"/>
        <v>1.2</v>
      </c>
    </row>
    <row r="50" spans="2:13" ht="14.45" customHeight="1" x14ac:dyDescent="0.15">
      <c r="B50" s="95" t="s">
        <v>155</v>
      </c>
      <c r="C50" s="94"/>
      <c r="D50" s="93">
        <f>SUM('【方向別】自動車交通量(1)'!D50,'【方向別】自動車交通量(5)'!D50,'【方向別】自動車交通量(9)'!D50)</f>
        <v>25</v>
      </c>
      <c r="E50" s="92">
        <f>SUM('【方向別】自動車交通量(1)'!E50,'【方向別】自動車交通量(5)'!E50,'【方向別】自動車交通量(9)'!E50)</f>
        <v>9</v>
      </c>
      <c r="F50" s="92">
        <f>SUM('【方向別】自動車交通量(1)'!F50,'【方向別】自動車交通量(5)'!F50,'【方向別】自動車交通量(9)'!F50)</f>
        <v>0</v>
      </c>
      <c r="G50" s="92">
        <f>SUM('【方向別】自動車交通量(1)'!G50,'【方向別】自動車交通量(5)'!G50,'【方向別】自動車交通量(9)'!G50)</f>
        <v>0</v>
      </c>
      <c r="H50" s="92">
        <f t="shared" si="14"/>
        <v>34</v>
      </c>
      <c r="I50" s="92">
        <f t="shared" si="15"/>
        <v>0</v>
      </c>
      <c r="J50" s="92">
        <f t="shared" si="16"/>
        <v>34</v>
      </c>
      <c r="K50" s="91">
        <f t="shared" si="3"/>
        <v>0</v>
      </c>
      <c r="L50" s="90">
        <f t="shared" si="4"/>
        <v>1.5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173</v>
      </c>
      <c r="E51" s="86">
        <f t="shared" si="17"/>
        <v>36</v>
      </c>
      <c r="F51" s="86">
        <f t="shared" si="17"/>
        <v>2</v>
      </c>
      <c r="G51" s="86">
        <f t="shared" si="17"/>
        <v>0</v>
      </c>
      <c r="H51" s="86">
        <f t="shared" si="17"/>
        <v>209</v>
      </c>
      <c r="I51" s="86">
        <f t="shared" si="17"/>
        <v>2</v>
      </c>
      <c r="J51" s="86">
        <f t="shared" si="17"/>
        <v>211</v>
      </c>
      <c r="K51" s="85">
        <f t="shared" si="3"/>
        <v>0.9</v>
      </c>
      <c r="L51" s="84">
        <f t="shared" si="4"/>
        <v>9.4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1608</v>
      </c>
      <c r="E52" s="80">
        <f t="shared" si="18"/>
        <v>436</v>
      </c>
      <c r="F52" s="80">
        <f t="shared" si="18"/>
        <v>174</v>
      </c>
      <c r="G52" s="80">
        <f t="shared" si="18"/>
        <v>22</v>
      </c>
      <c r="H52" s="80">
        <f t="shared" si="18"/>
        <v>2044</v>
      </c>
      <c r="I52" s="80">
        <f t="shared" si="18"/>
        <v>196</v>
      </c>
      <c r="J52" s="80">
        <f t="shared" si="18"/>
        <v>2240</v>
      </c>
      <c r="K52" s="79">
        <f t="shared" si="3"/>
        <v>8.8000000000000007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zoomScaleNormal="100" zoomScaleSheetLayoutView="100" workbookViewId="0">
      <selection activeCell="D7" sqref="D7"/>
    </sheetView>
  </sheetViews>
  <sheetFormatPr defaultColWidth="8.875" defaultRowHeight="11.25" x14ac:dyDescent="0.15"/>
  <cols>
    <col min="1" max="1" width="2.25" style="68" customWidth="1"/>
    <col min="2" max="3" width="5.125" style="68" customWidth="1"/>
    <col min="4" max="9" width="11.25" style="68" customWidth="1"/>
    <col min="10" max="16384" width="8.875" style="68"/>
  </cols>
  <sheetData>
    <row r="2" spans="2:9" ht="14.25" x14ac:dyDescent="0.15">
      <c r="B2" s="70" t="s">
        <v>72</v>
      </c>
    </row>
    <row r="3" spans="2:9" ht="9" customHeight="1" x14ac:dyDescent="0.15"/>
    <row r="4" spans="2:9" x14ac:dyDescent="0.15">
      <c r="B4" s="68" t="s">
        <v>71</v>
      </c>
      <c r="D4" s="68" t="s">
        <v>70</v>
      </c>
    </row>
    <row r="5" spans="2:9" ht="9" customHeight="1" x14ac:dyDescent="0.15"/>
    <row r="6" spans="2:9" x14ac:dyDescent="0.15">
      <c r="B6" s="68" t="s">
        <v>69</v>
      </c>
      <c r="D6" s="68" t="s">
        <v>191</v>
      </c>
      <c r="G6" s="68" t="s">
        <v>68</v>
      </c>
      <c r="H6" s="68" t="s">
        <v>67</v>
      </c>
    </row>
    <row r="7" spans="2:9" ht="9" customHeight="1" x14ac:dyDescent="0.15"/>
    <row r="8" spans="2:9" x14ac:dyDescent="0.15">
      <c r="B8" s="68" t="s">
        <v>66</v>
      </c>
      <c r="I8" s="69" t="s">
        <v>65</v>
      </c>
    </row>
    <row r="9" spans="2:9" s="153" customFormat="1" ht="18.75" customHeight="1" x14ac:dyDescent="0.15">
      <c r="B9" s="150"/>
      <c r="C9" s="151"/>
      <c r="D9" s="152"/>
      <c r="E9" s="188" t="s">
        <v>64</v>
      </c>
      <c r="F9" s="189"/>
      <c r="G9" s="189"/>
      <c r="H9" s="189"/>
      <c r="I9" s="190"/>
    </row>
    <row r="10" spans="2:9" s="153" customFormat="1" ht="18.75" customHeight="1" x14ac:dyDescent="0.15">
      <c r="B10" s="154"/>
      <c r="C10" s="155"/>
      <c r="D10" s="156" t="s">
        <v>63</v>
      </c>
      <c r="E10" s="157" t="s">
        <v>61</v>
      </c>
      <c r="F10" s="157" t="s">
        <v>60</v>
      </c>
      <c r="G10" s="157" t="s">
        <v>59</v>
      </c>
      <c r="H10" s="157" t="s">
        <v>58</v>
      </c>
      <c r="I10" s="158" t="s">
        <v>53</v>
      </c>
    </row>
    <row r="11" spans="2:9" s="153" customFormat="1" ht="18.75" customHeight="1" x14ac:dyDescent="0.15">
      <c r="B11" s="191" t="s">
        <v>62</v>
      </c>
      <c r="C11" s="194" t="s">
        <v>61</v>
      </c>
      <c r="D11" s="159" t="s">
        <v>57</v>
      </c>
      <c r="E11" s="160"/>
      <c r="F11" s="161">
        <v>45</v>
      </c>
      <c r="G11" s="161">
        <v>1665</v>
      </c>
      <c r="H11" s="161">
        <v>70</v>
      </c>
      <c r="I11" s="162">
        <f>SUM(E11:H11)</f>
        <v>1780</v>
      </c>
    </row>
    <row r="12" spans="2:9" s="153" customFormat="1" ht="18.75" customHeight="1" x14ac:dyDescent="0.15">
      <c r="B12" s="192"/>
      <c r="C12" s="195"/>
      <c r="D12" s="163" t="s">
        <v>56</v>
      </c>
      <c r="E12" s="164"/>
      <c r="F12" s="165">
        <v>18</v>
      </c>
      <c r="G12" s="165">
        <v>528</v>
      </c>
      <c r="H12" s="165">
        <v>27</v>
      </c>
      <c r="I12" s="166">
        <f>SUM(E12:H12)</f>
        <v>573</v>
      </c>
    </row>
    <row r="13" spans="2:9" s="153" customFormat="1" ht="18.75" customHeight="1" x14ac:dyDescent="0.15">
      <c r="B13" s="192"/>
      <c r="C13" s="195"/>
      <c r="D13" s="163" t="s">
        <v>55</v>
      </c>
      <c r="E13" s="164"/>
      <c r="F13" s="165">
        <v>6</v>
      </c>
      <c r="G13" s="165">
        <v>453</v>
      </c>
      <c r="H13" s="165">
        <v>21</v>
      </c>
      <c r="I13" s="166">
        <f>SUM(E13:H13)</f>
        <v>480</v>
      </c>
    </row>
    <row r="14" spans="2:9" s="153" customFormat="1" ht="18.75" customHeight="1" x14ac:dyDescent="0.15">
      <c r="B14" s="192"/>
      <c r="C14" s="195"/>
      <c r="D14" s="167" t="s">
        <v>54</v>
      </c>
      <c r="E14" s="168"/>
      <c r="F14" s="169">
        <v>0</v>
      </c>
      <c r="G14" s="169">
        <v>0</v>
      </c>
      <c r="H14" s="169">
        <v>18</v>
      </c>
      <c r="I14" s="170">
        <f>SUM(E14:H14)</f>
        <v>18</v>
      </c>
    </row>
    <row r="15" spans="2:9" s="153" customFormat="1" ht="18.75" customHeight="1" thickBot="1" x14ac:dyDescent="0.2">
      <c r="B15" s="192"/>
      <c r="C15" s="196"/>
      <c r="D15" s="171" t="s">
        <v>53</v>
      </c>
      <c r="E15" s="172"/>
      <c r="F15" s="173">
        <f>SUM(F11:F14)</f>
        <v>69</v>
      </c>
      <c r="G15" s="173">
        <f>SUM(G11:G14)</f>
        <v>2646</v>
      </c>
      <c r="H15" s="173">
        <f>SUM(H11:H14)</f>
        <v>136</v>
      </c>
      <c r="I15" s="174">
        <f>SUM(I11:I14)</f>
        <v>2851</v>
      </c>
    </row>
    <row r="16" spans="2:9" s="153" customFormat="1" ht="18.75" customHeight="1" thickTop="1" x14ac:dyDescent="0.15">
      <c r="B16" s="192"/>
      <c r="C16" s="194" t="s">
        <v>60</v>
      </c>
      <c r="D16" s="159" t="s">
        <v>57</v>
      </c>
      <c r="E16" s="161">
        <v>38</v>
      </c>
      <c r="F16" s="160"/>
      <c r="G16" s="161">
        <v>156</v>
      </c>
      <c r="H16" s="161">
        <v>903</v>
      </c>
      <c r="I16" s="162">
        <f>SUM(E16:H16)</f>
        <v>1097</v>
      </c>
    </row>
    <row r="17" spans="2:9" s="153" customFormat="1" ht="18.75" customHeight="1" x14ac:dyDescent="0.15">
      <c r="B17" s="192"/>
      <c r="C17" s="195"/>
      <c r="D17" s="163" t="s">
        <v>56</v>
      </c>
      <c r="E17" s="165">
        <v>15</v>
      </c>
      <c r="F17" s="164"/>
      <c r="G17" s="165">
        <v>63</v>
      </c>
      <c r="H17" s="165">
        <v>245</v>
      </c>
      <c r="I17" s="166">
        <f>SUM(E17:H17)</f>
        <v>323</v>
      </c>
    </row>
    <row r="18" spans="2:9" s="153" customFormat="1" ht="18.75" customHeight="1" x14ac:dyDescent="0.15">
      <c r="B18" s="192"/>
      <c r="C18" s="195"/>
      <c r="D18" s="163" t="s">
        <v>55</v>
      </c>
      <c r="E18" s="165">
        <v>10</v>
      </c>
      <c r="F18" s="164"/>
      <c r="G18" s="165">
        <v>14</v>
      </c>
      <c r="H18" s="165">
        <v>30</v>
      </c>
      <c r="I18" s="166">
        <f>SUM(E18:H18)</f>
        <v>54</v>
      </c>
    </row>
    <row r="19" spans="2:9" s="153" customFormat="1" ht="18.75" customHeight="1" x14ac:dyDescent="0.15">
      <c r="B19" s="192"/>
      <c r="C19" s="195"/>
      <c r="D19" s="167" t="s">
        <v>54</v>
      </c>
      <c r="E19" s="169">
        <v>0</v>
      </c>
      <c r="F19" s="168"/>
      <c r="G19" s="169">
        <v>1</v>
      </c>
      <c r="H19" s="169">
        <v>3</v>
      </c>
      <c r="I19" s="170">
        <f>SUM(E19:H19)</f>
        <v>4</v>
      </c>
    </row>
    <row r="20" spans="2:9" s="153" customFormat="1" ht="18.75" customHeight="1" thickBot="1" x14ac:dyDescent="0.2">
      <c r="B20" s="192"/>
      <c r="C20" s="196"/>
      <c r="D20" s="171" t="s">
        <v>53</v>
      </c>
      <c r="E20" s="173">
        <f>SUM(E16:E19)</f>
        <v>63</v>
      </c>
      <c r="F20" s="172"/>
      <c r="G20" s="173">
        <f>SUM(G16:G19)</f>
        <v>234</v>
      </c>
      <c r="H20" s="173">
        <f>SUM(H16:H19)</f>
        <v>1181</v>
      </c>
      <c r="I20" s="174">
        <f>SUM(I16:I19)</f>
        <v>1478</v>
      </c>
    </row>
    <row r="21" spans="2:9" s="153" customFormat="1" ht="18.75" customHeight="1" thickTop="1" x14ac:dyDescent="0.15">
      <c r="B21" s="192"/>
      <c r="C21" s="194" t="s">
        <v>59</v>
      </c>
      <c r="D21" s="159" t="s">
        <v>57</v>
      </c>
      <c r="E21" s="161">
        <v>1979</v>
      </c>
      <c r="F21" s="161">
        <v>183</v>
      </c>
      <c r="G21" s="160"/>
      <c r="H21" s="161">
        <v>635</v>
      </c>
      <c r="I21" s="162">
        <f>SUM(E21:H21)</f>
        <v>2797</v>
      </c>
    </row>
    <row r="22" spans="2:9" s="153" customFormat="1" ht="18.75" customHeight="1" x14ac:dyDescent="0.15">
      <c r="B22" s="192"/>
      <c r="C22" s="195"/>
      <c r="D22" s="163" t="s">
        <v>56</v>
      </c>
      <c r="E22" s="165">
        <v>572</v>
      </c>
      <c r="F22" s="165">
        <v>63</v>
      </c>
      <c r="G22" s="164"/>
      <c r="H22" s="165">
        <v>164</v>
      </c>
      <c r="I22" s="166">
        <f>SUM(E22:H22)</f>
        <v>799</v>
      </c>
    </row>
    <row r="23" spans="2:9" s="153" customFormat="1" ht="18.75" customHeight="1" x14ac:dyDescent="0.15">
      <c r="B23" s="192"/>
      <c r="C23" s="195"/>
      <c r="D23" s="163" t="s">
        <v>55</v>
      </c>
      <c r="E23" s="165">
        <v>540</v>
      </c>
      <c r="F23" s="165">
        <v>20</v>
      </c>
      <c r="G23" s="164"/>
      <c r="H23" s="165">
        <v>123</v>
      </c>
      <c r="I23" s="166">
        <f>SUM(E23:H23)</f>
        <v>683</v>
      </c>
    </row>
    <row r="24" spans="2:9" s="153" customFormat="1" ht="18.75" customHeight="1" x14ac:dyDescent="0.15">
      <c r="B24" s="192"/>
      <c r="C24" s="195"/>
      <c r="D24" s="167" t="s">
        <v>54</v>
      </c>
      <c r="E24" s="169">
        <v>8</v>
      </c>
      <c r="F24" s="169">
        <v>0</v>
      </c>
      <c r="G24" s="168"/>
      <c r="H24" s="169">
        <v>1</v>
      </c>
      <c r="I24" s="170">
        <f>SUM(E24:H24)</f>
        <v>9</v>
      </c>
    </row>
    <row r="25" spans="2:9" s="153" customFormat="1" ht="18.75" customHeight="1" thickBot="1" x14ac:dyDescent="0.2">
      <c r="B25" s="192"/>
      <c r="C25" s="196"/>
      <c r="D25" s="171" t="s">
        <v>53</v>
      </c>
      <c r="E25" s="173">
        <f>SUM(E21:E24)</f>
        <v>3099</v>
      </c>
      <c r="F25" s="173">
        <f>SUM(F21:F24)</f>
        <v>266</v>
      </c>
      <c r="G25" s="172"/>
      <c r="H25" s="173">
        <f>SUM(H21:H24)</f>
        <v>923</v>
      </c>
      <c r="I25" s="174">
        <f>SUM(I21:I24)</f>
        <v>4288</v>
      </c>
    </row>
    <row r="26" spans="2:9" s="153" customFormat="1" ht="18.75" customHeight="1" thickTop="1" x14ac:dyDescent="0.15">
      <c r="B26" s="192"/>
      <c r="C26" s="194" t="s">
        <v>58</v>
      </c>
      <c r="D26" s="159" t="s">
        <v>57</v>
      </c>
      <c r="E26" s="161">
        <v>53</v>
      </c>
      <c r="F26" s="161">
        <v>832</v>
      </c>
      <c r="G26" s="161">
        <v>586</v>
      </c>
      <c r="H26" s="160"/>
      <c r="I26" s="162">
        <f>SUM(E26:H26)</f>
        <v>1471</v>
      </c>
    </row>
    <row r="27" spans="2:9" s="153" customFormat="1" ht="18.75" customHeight="1" x14ac:dyDescent="0.15">
      <c r="B27" s="192"/>
      <c r="C27" s="195"/>
      <c r="D27" s="163" t="s">
        <v>56</v>
      </c>
      <c r="E27" s="165">
        <v>25</v>
      </c>
      <c r="F27" s="165">
        <v>222</v>
      </c>
      <c r="G27" s="165">
        <v>149</v>
      </c>
      <c r="H27" s="164"/>
      <c r="I27" s="166">
        <f>SUM(E27:H27)</f>
        <v>396</v>
      </c>
    </row>
    <row r="28" spans="2:9" s="153" customFormat="1" ht="18.75" customHeight="1" x14ac:dyDescent="0.15">
      <c r="B28" s="192"/>
      <c r="C28" s="195"/>
      <c r="D28" s="163" t="s">
        <v>55</v>
      </c>
      <c r="E28" s="165">
        <v>11</v>
      </c>
      <c r="F28" s="165">
        <v>23</v>
      </c>
      <c r="G28" s="165">
        <v>115</v>
      </c>
      <c r="H28" s="164"/>
      <c r="I28" s="166">
        <f>SUM(E28:H28)</f>
        <v>149</v>
      </c>
    </row>
    <row r="29" spans="2:9" s="153" customFormat="1" ht="18.75" customHeight="1" x14ac:dyDescent="0.15">
      <c r="B29" s="192"/>
      <c r="C29" s="195"/>
      <c r="D29" s="167" t="s">
        <v>54</v>
      </c>
      <c r="E29" s="169">
        <v>24</v>
      </c>
      <c r="F29" s="169">
        <v>2</v>
      </c>
      <c r="G29" s="169">
        <v>0</v>
      </c>
      <c r="H29" s="168"/>
      <c r="I29" s="170">
        <f>SUM(E29:H29)</f>
        <v>26</v>
      </c>
    </row>
    <row r="30" spans="2:9" s="153" customFormat="1" ht="18.75" customHeight="1" thickBot="1" x14ac:dyDescent="0.2">
      <c r="B30" s="192"/>
      <c r="C30" s="196"/>
      <c r="D30" s="175" t="s">
        <v>53</v>
      </c>
      <c r="E30" s="173">
        <f>SUM(E26:E29)</f>
        <v>113</v>
      </c>
      <c r="F30" s="173">
        <f>SUM(F26:F29)</f>
        <v>1079</v>
      </c>
      <c r="G30" s="173">
        <f>SUM(G26:G29)</f>
        <v>850</v>
      </c>
      <c r="H30" s="172"/>
      <c r="I30" s="174">
        <f>SUM(I26:I29)</f>
        <v>2042</v>
      </c>
    </row>
    <row r="31" spans="2:9" s="153" customFormat="1" ht="18.75" customHeight="1" thickTop="1" x14ac:dyDescent="0.15">
      <c r="B31" s="192"/>
      <c r="C31" s="195" t="s">
        <v>53</v>
      </c>
      <c r="D31" s="176" t="s">
        <v>57</v>
      </c>
      <c r="E31" s="177">
        <f t="shared" ref="E31:H34" si="0">SUM(E11,E16,E21,E26)</f>
        <v>2070</v>
      </c>
      <c r="F31" s="177">
        <f t="shared" si="0"/>
        <v>1060</v>
      </c>
      <c r="G31" s="177">
        <f t="shared" si="0"/>
        <v>2407</v>
      </c>
      <c r="H31" s="177">
        <f t="shared" si="0"/>
        <v>1608</v>
      </c>
      <c r="I31" s="178">
        <f>SUM(E31:H31)</f>
        <v>7145</v>
      </c>
    </row>
    <row r="32" spans="2:9" s="153" customFormat="1" ht="18.75" customHeight="1" x14ac:dyDescent="0.15">
      <c r="B32" s="192"/>
      <c r="C32" s="195"/>
      <c r="D32" s="163" t="s">
        <v>56</v>
      </c>
      <c r="E32" s="179">
        <f t="shared" si="0"/>
        <v>612</v>
      </c>
      <c r="F32" s="179">
        <f t="shared" si="0"/>
        <v>303</v>
      </c>
      <c r="G32" s="179">
        <f t="shared" si="0"/>
        <v>740</v>
      </c>
      <c r="H32" s="179">
        <f t="shared" si="0"/>
        <v>436</v>
      </c>
      <c r="I32" s="166">
        <f>SUM(E32:H32)</f>
        <v>2091</v>
      </c>
    </row>
    <row r="33" spans="2:9" s="153" customFormat="1" ht="18.75" customHeight="1" x14ac:dyDescent="0.15">
      <c r="B33" s="192"/>
      <c r="C33" s="195"/>
      <c r="D33" s="163" t="s">
        <v>55</v>
      </c>
      <c r="E33" s="179">
        <f t="shared" si="0"/>
        <v>561</v>
      </c>
      <c r="F33" s="179">
        <f t="shared" si="0"/>
        <v>49</v>
      </c>
      <c r="G33" s="179">
        <f t="shared" si="0"/>
        <v>582</v>
      </c>
      <c r="H33" s="179">
        <f t="shared" si="0"/>
        <v>174</v>
      </c>
      <c r="I33" s="166">
        <f>SUM(E33:H33)</f>
        <v>1366</v>
      </c>
    </row>
    <row r="34" spans="2:9" s="153" customFormat="1" ht="18.75" customHeight="1" x14ac:dyDescent="0.15">
      <c r="B34" s="192"/>
      <c r="C34" s="195"/>
      <c r="D34" s="167" t="s">
        <v>54</v>
      </c>
      <c r="E34" s="180">
        <f t="shared" si="0"/>
        <v>32</v>
      </c>
      <c r="F34" s="180">
        <f t="shared" si="0"/>
        <v>2</v>
      </c>
      <c r="G34" s="180">
        <f t="shared" si="0"/>
        <v>1</v>
      </c>
      <c r="H34" s="180">
        <f t="shared" si="0"/>
        <v>22</v>
      </c>
      <c r="I34" s="170">
        <f>SUM(E34:H34)</f>
        <v>57</v>
      </c>
    </row>
    <row r="35" spans="2:9" s="153" customFormat="1" ht="18.75" customHeight="1" x14ac:dyDescent="0.15">
      <c r="B35" s="193"/>
      <c r="C35" s="197"/>
      <c r="D35" s="181" t="s">
        <v>53</v>
      </c>
      <c r="E35" s="182">
        <f>SUM(E31:E34)</f>
        <v>3275</v>
      </c>
      <c r="F35" s="182">
        <f>SUM(F31:F34)</f>
        <v>1414</v>
      </c>
      <c r="G35" s="182">
        <f>SUM(G31:G34)</f>
        <v>3730</v>
      </c>
      <c r="H35" s="182">
        <f>SUM(H31:H34)</f>
        <v>2240</v>
      </c>
      <c r="I35" s="183">
        <f>SUM(I31:I34)</f>
        <v>10659</v>
      </c>
    </row>
  </sheetData>
  <mergeCells count="7">
    <mergeCell ref="E9:I9"/>
    <mergeCell ref="B11:B35"/>
    <mergeCell ref="C11:C15"/>
    <mergeCell ref="C16:C20"/>
    <mergeCell ref="C21:C25"/>
    <mergeCell ref="C26:C30"/>
    <mergeCell ref="C31:C35"/>
  </mergeCells>
  <phoneticPr fontId="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183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171</v>
      </c>
      <c r="C16" s="106"/>
      <c r="D16" s="105">
        <f>SUM('【断面別】自動車交通量(D断面流入)'!D16,'【断面別】自動車交通量(D断面流出)'!D16)</f>
        <v>78</v>
      </c>
      <c r="E16" s="104">
        <f>SUM('【断面別】自動車交通量(D断面流入)'!E16,'【断面別】自動車交通量(D断面流出)'!E16)</f>
        <v>13</v>
      </c>
      <c r="F16" s="104">
        <f>SUM('【断面別】自動車交通量(D断面流入)'!F16,'【断面別】自動車交通量(D断面流出)'!F16)</f>
        <v>5</v>
      </c>
      <c r="G16" s="104">
        <f>SUM('【断面別】自動車交通量(D断面流入)'!G16,'【断面別】自動車交通量(D断面流出)'!G16)</f>
        <v>1</v>
      </c>
      <c r="H16" s="104">
        <f t="shared" ref="H16:H21" si="0">SUM(D16:E16)</f>
        <v>91</v>
      </c>
      <c r="I16" s="104">
        <f t="shared" ref="I16:I21" si="1">SUM(F16:G16)</f>
        <v>6</v>
      </c>
      <c r="J16" s="104">
        <f t="shared" ref="J16:J21" si="2">SUM(H16:I16)</f>
        <v>97</v>
      </c>
      <c r="K16" s="103">
        <f t="shared" ref="K16:K52" si="3">IF(J16=0,0,ROUND(I16/J16*100,1))</f>
        <v>6.2</v>
      </c>
      <c r="L16" s="102">
        <f t="shared" ref="L16:L52" si="4">IF(J16=0,0,ROUND(J16/$J$52*100,1))</f>
        <v>2.2999999999999998</v>
      </c>
    </row>
    <row r="17" spans="2:12" ht="14.45" customHeight="1" x14ac:dyDescent="0.15">
      <c r="B17" s="101" t="s">
        <v>170</v>
      </c>
      <c r="C17" s="100"/>
      <c r="D17" s="99">
        <f>SUM('【断面別】自動車交通量(D断面流入)'!D17,'【断面別】自動車交通量(D断面流出)'!D17)</f>
        <v>79</v>
      </c>
      <c r="E17" s="98">
        <f>SUM('【断面別】自動車交通量(D断面流入)'!E17,'【断面別】自動車交通量(D断面流出)'!E17)</f>
        <v>16</v>
      </c>
      <c r="F17" s="98">
        <f>SUM('【断面別】自動車交通量(D断面流入)'!F17,'【断面別】自動車交通量(D断面流出)'!F17)</f>
        <v>0</v>
      </c>
      <c r="G17" s="98">
        <f>SUM('【断面別】自動車交通量(D断面流入)'!G17,'【断面別】自動車交通量(D断面流出)'!G17)</f>
        <v>1</v>
      </c>
      <c r="H17" s="98">
        <f t="shared" si="0"/>
        <v>95</v>
      </c>
      <c r="I17" s="98">
        <f t="shared" si="1"/>
        <v>1</v>
      </c>
      <c r="J17" s="98">
        <f t="shared" si="2"/>
        <v>96</v>
      </c>
      <c r="K17" s="97">
        <f t="shared" si="3"/>
        <v>1</v>
      </c>
      <c r="L17" s="96">
        <f t="shared" si="4"/>
        <v>2.2000000000000002</v>
      </c>
    </row>
    <row r="18" spans="2:12" ht="14.45" customHeight="1" x14ac:dyDescent="0.15">
      <c r="B18" s="101" t="s">
        <v>169</v>
      </c>
      <c r="C18" s="100"/>
      <c r="D18" s="99">
        <f>SUM('【断面別】自動車交通量(D断面流入)'!D18,'【断面別】自動車交通量(D断面流出)'!D18)</f>
        <v>91</v>
      </c>
      <c r="E18" s="98">
        <f>SUM('【断面別】自動車交通量(D断面流入)'!E18,'【断面別】自動車交通量(D断面流出)'!E18)</f>
        <v>14</v>
      </c>
      <c r="F18" s="98">
        <f>SUM('【断面別】自動車交通量(D断面流入)'!F18,'【断面別】自動車交通量(D断面流出)'!F18)</f>
        <v>8</v>
      </c>
      <c r="G18" s="98">
        <f>SUM('【断面別】自動車交通量(D断面流入)'!G18,'【断面別】自動車交通量(D断面流出)'!G18)</f>
        <v>1</v>
      </c>
      <c r="H18" s="98">
        <f t="shared" si="0"/>
        <v>105</v>
      </c>
      <c r="I18" s="98">
        <f t="shared" si="1"/>
        <v>9</v>
      </c>
      <c r="J18" s="98">
        <f t="shared" si="2"/>
        <v>114</v>
      </c>
      <c r="K18" s="97">
        <f t="shared" si="3"/>
        <v>7.9</v>
      </c>
      <c r="L18" s="96">
        <f t="shared" si="4"/>
        <v>2.7</v>
      </c>
    </row>
    <row r="19" spans="2:12" ht="14.45" customHeight="1" x14ac:dyDescent="0.15">
      <c r="B19" s="101" t="s">
        <v>168</v>
      </c>
      <c r="C19" s="100"/>
      <c r="D19" s="99">
        <f>SUM('【断面別】自動車交通量(D断面流入)'!D19,'【断面別】自動車交通量(D断面流出)'!D19)</f>
        <v>78</v>
      </c>
      <c r="E19" s="98">
        <f>SUM('【断面別】自動車交通量(D断面流入)'!E19,'【断面別】自動車交通量(D断面流出)'!E19)</f>
        <v>26</v>
      </c>
      <c r="F19" s="98">
        <f>SUM('【断面別】自動車交通量(D断面流入)'!F19,'【断面別】自動車交通量(D断面流出)'!F19)</f>
        <v>6</v>
      </c>
      <c r="G19" s="98">
        <f>SUM('【断面別】自動車交通量(D断面流入)'!G19,'【断面別】自動車交通量(D断面流出)'!G19)</f>
        <v>1</v>
      </c>
      <c r="H19" s="98">
        <f t="shared" si="0"/>
        <v>104</v>
      </c>
      <c r="I19" s="98">
        <f t="shared" si="1"/>
        <v>7</v>
      </c>
      <c r="J19" s="98">
        <f t="shared" si="2"/>
        <v>111</v>
      </c>
      <c r="K19" s="97">
        <f t="shared" si="3"/>
        <v>6.3</v>
      </c>
      <c r="L19" s="96">
        <f t="shared" si="4"/>
        <v>2.6</v>
      </c>
    </row>
    <row r="20" spans="2:12" ht="14.45" customHeight="1" x14ac:dyDescent="0.15">
      <c r="B20" s="101" t="s">
        <v>167</v>
      </c>
      <c r="C20" s="100"/>
      <c r="D20" s="99">
        <f>SUM('【断面別】自動車交通量(D断面流入)'!D20,'【断面別】自動車交通量(D断面流出)'!D20)</f>
        <v>87</v>
      </c>
      <c r="E20" s="98">
        <f>SUM('【断面別】自動車交通量(D断面流入)'!E20,'【断面別】自動車交通量(D断面流出)'!E20)</f>
        <v>24</v>
      </c>
      <c r="F20" s="98">
        <f>SUM('【断面別】自動車交通量(D断面流入)'!F20,'【断面別】自動車交通量(D断面流出)'!F20)</f>
        <v>7</v>
      </c>
      <c r="G20" s="98">
        <f>SUM('【断面別】自動車交通量(D断面流入)'!G20,'【断面別】自動車交通量(D断面流出)'!G20)</f>
        <v>1</v>
      </c>
      <c r="H20" s="98">
        <f t="shared" si="0"/>
        <v>111</v>
      </c>
      <c r="I20" s="98">
        <f t="shared" si="1"/>
        <v>8</v>
      </c>
      <c r="J20" s="98">
        <f t="shared" si="2"/>
        <v>119</v>
      </c>
      <c r="K20" s="97">
        <f t="shared" si="3"/>
        <v>6.7</v>
      </c>
      <c r="L20" s="96">
        <f t="shared" si="4"/>
        <v>2.8</v>
      </c>
    </row>
    <row r="21" spans="2:12" ht="14.45" customHeight="1" x14ac:dyDescent="0.15">
      <c r="B21" s="95" t="s">
        <v>166</v>
      </c>
      <c r="C21" s="94"/>
      <c r="D21" s="93">
        <f>SUM('【断面別】自動車交通量(D断面流入)'!D21,'【断面別】自動車交通量(D断面流出)'!D21)</f>
        <v>85</v>
      </c>
      <c r="E21" s="92">
        <f>SUM('【断面別】自動車交通量(D断面流入)'!E21,'【断面別】自動車交通量(D断面流出)'!E21)</f>
        <v>18</v>
      </c>
      <c r="F21" s="92">
        <f>SUM('【断面別】自動車交通量(D断面流入)'!F21,'【断面別】自動車交通量(D断面流出)'!F21)</f>
        <v>8</v>
      </c>
      <c r="G21" s="92">
        <f>SUM('【断面別】自動車交通量(D断面流入)'!G21,'【断面別】自動車交通量(D断面流出)'!G21)</f>
        <v>0</v>
      </c>
      <c r="H21" s="92">
        <f t="shared" si="0"/>
        <v>103</v>
      </c>
      <c r="I21" s="92">
        <f t="shared" si="1"/>
        <v>8</v>
      </c>
      <c r="J21" s="92">
        <f t="shared" si="2"/>
        <v>111</v>
      </c>
      <c r="K21" s="91">
        <f t="shared" si="3"/>
        <v>7.2</v>
      </c>
      <c r="L21" s="90">
        <f t="shared" si="4"/>
        <v>2.6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498</v>
      </c>
      <c r="E22" s="86">
        <f t="shared" si="5"/>
        <v>111</v>
      </c>
      <c r="F22" s="86">
        <f t="shared" si="5"/>
        <v>34</v>
      </c>
      <c r="G22" s="86">
        <f t="shared" si="5"/>
        <v>5</v>
      </c>
      <c r="H22" s="86">
        <f t="shared" si="5"/>
        <v>609</v>
      </c>
      <c r="I22" s="86">
        <f t="shared" si="5"/>
        <v>39</v>
      </c>
      <c r="J22" s="86">
        <f t="shared" si="5"/>
        <v>648</v>
      </c>
      <c r="K22" s="85">
        <f t="shared" si="3"/>
        <v>6</v>
      </c>
      <c r="L22" s="84">
        <f t="shared" si="4"/>
        <v>15.1</v>
      </c>
    </row>
    <row r="23" spans="2:12" ht="14.45" customHeight="1" thickTop="1" x14ac:dyDescent="0.15">
      <c r="B23" s="107" t="s">
        <v>101</v>
      </c>
      <c r="C23" s="106"/>
      <c r="D23" s="105">
        <f>SUM('【断面別】自動車交通量(D断面流入)'!D23,'【断面別】自動車交通量(D断面流出)'!D23)</f>
        <v>74</v>
      </c>
      <c r="E23" s="104">
        <f>SUM('【断面別】自動車交通量(D断面流入)'!E23,'【断面別】自動車交通量(D断面流出)'!E23)</f>
        <v>14</v>
      </c>
      <c r="F23" s="104">
        <f>SUM('【断面別】自動車交通量(D断面流入)'!F23,'【断面別】自動車交通量(D断面流出)'!F23)</f>
        <v>6</v>
      </c>
      <c r="G23" s="104">
        <f>SUM('【断面別】自動車交通量(D断面流入)'!G23,'【断面別】自動車交通量(D断面流出)'!G23)</f>
        <v>0</v>
      </c>
      <c r="H23" s="104">
        <f t="shared" ref="H23:H28" si="6">SUM(D23:E23)</f>
        <v>88</v>
      </c>
      <c r="I23" s="104">
        <f t="shared" ref="I23:I28" si="7">SUM(F23:G23)</f>
        <v>6</v>
      </c>
      <c r="J23" s="104">
        <f t="shared" ref="J23:J28" si="8">SUM(H23:I23)</f>
        <v>94</v>
      </c>
      <c r="K23" s="103">
        <f t="shared" si="3"/>
        <v>6.4</v>
      </c>
      <c r="L23" s="102">
        <f t="shared" si="4"/>
        <v>2.2000000000000002</v>
      </c>
    </row>
    <row r="24" spans="2:12" ht="14.45" customHeight="1" x14ac:dyDescent="0.15">
      <c r="B24" s="101" t="s">
        <v>100</v>
      </c>
      <c r="C24" s="100"/>
      <c r="D24" s="99">
        <f>SUM('【断面別】自動車交通量(D断面流入)'!D24,'【断面別】自動車交通量(D断面流出)'!D24)</f>
        <v>87</v>
      </c>
      <c r="E24" s="98">
        <f>SUM('【断面別】自動車交通量(D断面流入)'!E24,'【断面別】自動車交通量(D断面流出)'!E24)</f>
        <v>13</v>
      </c>
      <c r="F24" s="98">
        <f>SUM('【断面別】自動車交通量(D断面流入)'!F24,'【断面別】自動車交通量(D断面流出)'!F24)</f>
        <v>2</v>
      </c>
      <c r="G24" s="98">
        <f>SUM('【断面別】自動車交通量(D断面流入)'!G24,'【断面別】自動車交通量(D断面流出)'!G24)</f>
        <v>1</v>
      </c>
      <c r="H24" s="98">
        <f t="shared" si="6"/>
        <v>100</v>
      </c>
      <c r="I24" s="98">
        <f t="shared" si="7"/>
        <v>3</v>
      </c>
      <c r="J24" s="98">
        <f t="shared" si="8"/>
        <v>103</v>
      </c>
      <c r="K24" s="97">
        <f t="shared" si="3"/>
        <v>2.9</v>
      </c>
      <c r="L24" s="96">
        <f t="shared" si="4"/>
        <v>2.4</v>
      </c>
    </row>
    <row r="25" spans="2:12" ht="14.45" customHeight="1" x14ac:dyDescent="0.15">
      <c r="B25" s="101" t="s">
        <v>99</v>
      </c>
      <c r="C25" s="100"/>
      <c r="D25" s="99">
        <f>SUM('【断面別】自動車交通量(D断面流入)'!D25,'【断面別】自動車交通量(D断面流出)'!D25)</f>
        <v>63</v>
      </c>
      <c r="E25" s="98">
        <f>SUM('【断面別】自動車交通量(D断面流入)'!E25,'【断面別】自動車交通量(D断面流出)'!E25)</f>
        <v>10</v>
      </c>
      <c r="F25" s="98">
        <f>SUM('【断面別】自動車交通量(D断面流入)'!F25,'【断面別】自動車交通量(D断面流出)'!F25)</f>
        <v>3</v>
      </c>
      <c r="G25" s="98">
        <f>SUM('【断面別】自動車交通量(D断面流入)'!G25,'【断面別】自動車交通量(D断面流出)'!G25)</f>
        <v>1</v>
      </c>
      <c r="H25" s="98">
        <f t="shared" si="6"/>
        <v>73</v>
      </c>
      <c r="I25" s="98">
        <f t="shared" si="7"/>
        <v>4</v>
      </c>
      <c r="J25" s="98">
        <f t="shared" si="8"/>
        <v>77</v>
      </c>
      <c r="K25" s="97">
        <f t="shared" si="3"/>
        <v>5.2</v>
      </c>
      <c r="L25" s="96">
        <f t="shared" si="4"/>
        <v>1.8</v>
      </c>
    </row>
    <row r="26" spans="2:12" ht="14.45" customHeight="1" x14ac:dyDescent="0.15">
      <c r="B26" s="101" t="s">
        <v>98</v>
      </c>
      <c r="C26" s="100"/>
      <c r="D26" s="99">
        <f>SUM('【断面別】自動車交通量(D断面流入)'!D26,'【断面別】自動車交通量(D断面流出)'!D26)</f>
        <v>59</v>
      </c>
      <c r="E26" s="98">
        <f>SUM('【断面別】自動車交通量(D断面流入)'!E26,'【断面別】自動車交通量(D断面流出)'!E26)</f>
        <v>20</v>
      </c>
      <c r="F26" s="98">
        <f>SUM('【断面別】自動車交通量(D断面流入)'!F26,'【断面別】自動車交通量(D断面流出)'!F26)</f>
        <v>7</v>
      </c>
      <c r="G26" s="98">
        <f>SUM('【断面別】自動車交通量(D断面流入)'!G26,'【断面別】自動車交通量(D断面流出)'!G26)</f>
        <v>0</v>
      </c>
      <c r="H26" s="98">
        <f t="shared" si="6"/>
        <v>79</v>
      </c>
      <c r="I26" s="98">
        <f t="shared" si="7"/>
        <v>7</v>
      </c>
      <c r="J26" s="98">
        <f t="shared" si="8"/>
        <v>86</v>
      </c>
      <c r="K26" s="97">
        <f t="shared" si="3"/>
        <v>8.1</v>
      </c>
      <c r="L26" s="96">
        <f t="shared" si="4"/>
        <v>2</v>
      </c>
    </row>
    <row r="27" spans="2:12" ht="14.45" customHeight="1" x14ac:dyDescent="0.15">
      <c r="B27" s="101" t="s">
        <v>97</v>
      </c>
      <c r="C27" s="100"/>
      <c r="D27" s="99">
        <f>SUM('【断面別】自動車交通量(D断面流入)'!D27,'【断面別】自動車交通量(D断面流出)'!D27)</f>
        <v>48</v>
      </c>
      <c r="E27" s="98">
        <f>SUM('【断面別】自動車交通量(D断面流入)'!E27,'【断面別】自動車交通量(D断面流出)'!E27)</f>
        <v>8</v>
      </c>
      <c r="F27" s="98">
        <f>SUM('【断面別】自動車交通量(D断面流入)'!F27,'【断面別】自動車交通量(D断面流出)'!F27)</f>
        <v>3</v>
      </c>
      <c r="G27" s="98">
        <f>SUM('【断面別】自動車交通量(D断面流入)'!G27,'【断面別】自動車交通量(D断面流出)'!G27)</f>
        <v>0</v>
      </c>
      <c r="H27" s="98">
        <f t="shared" si="6"/>
        <v>56</v>
      </c>
      <c r="I27" s="98">
        <f t="shared" si="7"/>
        <v>3</v>
      </c>
      <c r="J27" s="98">
        <f t="shared" si="8"/>
        <v>59</v>
      </c>
      <c r="K27" s="97">
        <f t="shared" si="3"/>
        <v>5.0999999999999996</v>
      </c>
      <c r="L27" s="96">
        <f t="shared" si="4"/>
        <v>1.4</v>
      </c>
    </row>
    <row r="28" spans="2:12" ht="14.45" customHeight="1" x14ac:dyDescent="0.15">
      <c r="B28" s="95" t="s">
        <v>165</v>
      </c>
      <c r="C28" s="94"/>
      <c r="D28" s="93">
        <f>SUM('【断面別】自動車交通量(D断面流入)'!D28,'【断面別】自動車交通量(D断面流出)'!D28)</f>
        <v>36</v>
      </c>
      <c r="E28" s="92">
        <f>SUM('【断面別】自動車交通量(D断面流入)'!E28,'【断面別】自動車交通量(D断面流出)'!E28)</f>
        <v>8</v>
      </c>
      <c r="F28" s="92">
        <f>SUM('【断面別】自動車交通量(D断面流入)'!F28,'【断面別】自動車交通量(D断面流出)'!F28)</f>
        <v>3</v>
      </c>
      <c r="G28" s="92">
        <f>SUM('【断面別】自動車交通量(D断面流入)'!G28,'【断面別】自動車交通量(D断面流出)'!G28)</f>
        <v>1</v>
      </c>
      <c r="H28" s="92">
        <f t="shared" si="6"/>
        <v>44</v>
      </c>
      <c r="I28" s="92">
        <f t="shared" si="7"/>
        <v>4</v>
      </c>
      <c r="J28" s="92">
        <f t="shared" si="8"/>
        <v>48</v>
      </c>
      <c r="K28" s="91">
        <f t="shared" si="3"/>
        <v>8.3000000000000007</v>
      </c>
      <c r="L28" s="90">
        <f t="shared" si="4"/>
        <v>1.1000000000000001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367</v>
      </c>
      <c r="E29" s="86">
        <f t="shared" si="9"/>
        <v>73</v>
      </c>
      <c r="F29" s="86">
        <f t="shared" si="9"/>
        <v>24</v>
      </c>
      <c r="G29" s="86">
        <f t="shared" si="9"/>
        <v>3</v>
      </c>
      <c r="H29" s="86">
        <f t="shared" si="9"/>
        <v>440</v>
      </c>
      <c r="I29" s="86">
        <f t="shared" si="9"/>
        <v>27</v>
      </c>
      <c r="J29" s="86">
        <f t="shared" si="9"/>
        <v>467</v>
      </c>
      <c r="K29" s="85">
        <f t="shared" si="3"/>
        <v>5.8</v>
      </c>
      <c r="L29" s="84">
        <f t="shared" si="4"/>
        <v>10.9</v>
      </c>
    </row>
    <row r="30" spans="2:12" ht="14.45" customHeight="1" thickTop="1" x14ac:dyDescent="0.15">
      <c r="B30" s="115" t="s">
        <v>164</v>
      </c>
      <c r="C30" s="114"/>
      <c r="D30" s="81">
        <f>SUM('【断面別】自動車交通量(D断面流入)'!D30,'【断面別】自動車交通量(D断面流出)'!D30)</f>
        <v>217</v>
      </c>
      <c r="E30" s="80">
        <f>SUM('【断面別】自動車交通量(D断面流入)'!E30,'【断面別】自動車交通量(D断面流出)'!E30)</f>
        <v>64</v>
      </c>
      <c r="F30" s="80">
        <f>SUM('【断面別】自動車交通量(D断面流入)'!F30,'【断面別】自動車交通量(D断面流出)'!F30)</f>
        <v>36</v>
      </c>
      <c r="G30" s="80">
        <f>SUM('【断面別】自動車交通量(D断面流入)'!G30,'【断面別】自動車交通量(D断面流出)'!G30)</f>
        <v>6</v>
      </c>
      <c r="H30" s="80">
        <f t="shared" ref="H30:H43" si="10">SUM(D30:E30)</f>
        <v>281</v>
      </c>
      <c r="I30" s="80">
        <f t="shared" ref="I30:I43" si="11">SUM(F30:G30)</f>
        <v>42</v>
      </c>
      <c r="J30" s="80">
        <f t="shared" ref="J30:J43" si="12">SUM(H30:I30)</f>
        <v>323</v>
      </c>
      <c r="K30" s="79">
        <f t="shared" si="3"/>
        <v>13</v>
      </c>
      <c r="L30" s="78">
        <f t="shared" si="4"/>
        <v>7.5</v>
      </c>
    </row>
    <row r="31" spans="2:12" ht="14.45" customHeight="1" x14ac:dyDescent="0.15">
      <c r="B31" s="113" t="s">
        <v>163</v>
      </c>
      <c r="C31" s="112"/>
      <c r="D31" s="111">
        <f>SUM('【断面別】自動車交通量(D断面流入)'!D31,'【断面別】自動車交通量(D断面流出)'!D31)</f>
        <v>179</v>
      </c>
      <c r="E31" s="110">
        <f>SUM('【断面別】自動車交通量(D断面流入)'!E31,'【断面別】自動車交通量(D断面流出)'!E31)</f>
        <v>50</v>
      </c>
      <c r="F31" s="110">
        <f>SUM('【断面別】自動車交通量(D断面流入)'!F31,'【断面別】自動車交通量(D断面流出)'!F31)</f>
        <v>35</v>
      </c>
      <c r="G31" s="110">
        <f>SUM('【断面別】自動車交通量(D断面流入)'!G31,'【断面別】自動車交通量(D断面流出)'!G31)</f>
        <v>4</v>
      </c>
      <c r="H31" s="110">
        <f t="shared" si="10"/>
        <v>229</v>
      </c>
      <c r="I31" s="110">
        <f t="shared" si="11"/>
        <v>39</v>
      </c>
      <c r="J31" s="110">
        <f t="shared" si="12"/>
        <v>268</v>
      </c>
      <c r="K31" s="109">
        <f t="shared" si="3"/>
        <v>14.6</v>
      </c>
      <c r="L31" s="108">
        <f t="shared" si="4"/>
        <v>6.3</v>
      </c>
    </row>
    <row r="32" spans="2:12" ht="14.45" customHeight="1" x14ac:dyDescent="0.15">
      <c r="B32" s="113" t="s">
        <v>162</v>
      </c>
      <c r="C32" s="112"/>
      <c r="D32" s="111">
        <f>SUM('【断面別】自動車交通量(D断面流入)'!D32,'【断面別】自動車交通量(D断面流出)'!D32)</f>
        <v>183</v>
      </c>
      <c r="E32" s="110">
        <f>SUM('【断面別】自動車交通量(D断面流入)'!E32,'【断面別】自動車交通量(D断面流出)'!E32)</f>
        <v>49</v>
      </c>
      <c r="F32" s="110">
        <f>SUM('【断面別】自動車交通量(D断面流入)'!F32,'【断面別】自動車交通量(D断面流出)'!F32)</f>
        <v>30</v>
      </c>
      <c r="G32" s="110">
        <f>SUM('【断面別】自動車交通量(D断面流入)'!G32,'【断面別】自動車交通量(D断面流出)'!G32)</f>
        <v>3</v>
      </c>
      <c r="H32" s="110">
        <f t="shared" si="10"/>
        <v>232</v>
      </c>
      <c r="I32" s="110">
        <f t="shared" si="11"/>
        <v>33</v>
      </c>
      <c r="J32" s="110">
        <f t="shared" si="12"/>
        <v>265</v>
      </c>
      <c r="K32" s="109">
        <f t="shared" si="3"/>
        <v>12.5</v>
      </c>
      <c r="L32" s="108">
        <f t="shared" si="4"/>
        <v>6.2</v>
      </c>
    </row>
    <row r="33" spans="2:12" ht="14.45" customHeight="1" x14ac:dyDescent="0.15">
      <c r="B33" s="113" t="s">
        <v>161</v>
      </c>
      <c r="C33" s="112"/>
      <c r="D33" s="111">
        <f>SUM('【断面別】自動車交通量(D断面流入)'!D33,'【断面別】自動車交通量(D断面流出)'!D33)</f>
        <v>180</v>
      </c>
      <c r="E33" s="110">
        <f>SUM('【断面別】自動車交通量(D断面流入)'!E33,'【断面別】自動車交通量(D断面流出)'!E33)</f>
        <v>35</v>
      </c>
      <c r="F33" s="110">
        <f>SUM('【断面別】自動車交通量(D断面流入)'!F33,'【断面別】自動車交通量(D断面流出)'!F33)</f>
        <v>23</v>
      </c>
      <c r="G33" s="110">
        <f>SUM('【断面別】自動車交通量(D断面流入)'!G33,'【断面別】自動車交通量(D断面流出)'!G33)</f>
        <v>0</v>
      </c>
      <c r="H33" s="110">
        <f t="shared" si="10"/>
        <v>215</v>
      </c>
      <c r="I33" s="110">
        <f t="shared" si="11"/>
        <v>23</v>
      </c>
      <c r="J33" s="110">
        <f t="shared" si="12"/>
        <v>238</v>
      </c>
      <c r="K33" s="109">
        <f t="shared" si="3"/>
        <v>9.6999999999999993</v>
      </c>
      <c r="L33" s="108">
        <f t="shared" si="4"/>
        <v>5.6</v>
      </c>
    </row>
    <row r="34" spans="2:12" ht="14.45" customHeight="1" x14ac:dyDescent="0.15">
      <c r="B34" s="113" t="s">
        <v>160</v>
      </c>
      <c r="C34" s="112"/>
      <c r="D34" s="111">
        <f>SUM('【断面別】自動車交通量(D断面流入)'!D34,'【断面別】自動車交通量(D断面流出)'!D34)</f>
        <v>184</v>
      </c>
      <c r="E34" s="110">
        <f>SUM('【断面別】自動車交通量(D断面流入)'!E34,'【断面別】自動車交通量(D断面流出)'!E34)</f>
        <v>49</v>
      </c>
      <c r="F34" s="110">
        <f>SUM('【断面別】自動車交通量(D断面流入)'!F34,'【断面別】自動車交通量(D断面流出)'!F34)</f>
        <v>26</v>
      </c>
      <c r="G34" s="110">
        <f>SUM('【断面別】自動車交通量(D断面流入)'!G34,'【断面別】自動車交通量(D断面流出)'!G34)</f>
        <v>1</v>
      </c>
      <c r="H34" s="110">
        <f t="shared" si="10"/>
        <v>233</v>
      </c>
      <c r="I34" s="110">
        <f t="shared" si="11"/>
        <v>27</v>
      </c>
      <c r="J34" s="110">
        <f t="shared" si="12"/>
        <v>260</v>
      </c>
      <c r="K34" s="109">
        <f t="shared" si="3"/>
        <v>10.4</v>
      </c>
      <c r="L34" s="108">
        <f t="shared" si="4"/>
        <v>6.1</v>
      </c>
    </row>
    <row r="35" spans="2:12" ht="14.45" customHeight="1" x14ac:dyDescent="0.15">
      <c r="B35" s="113" t="s">
        <v>159</v>
      </c>
      <c r="C35" s="112"/>
      <c r="D35" s="111">
        <f>SUM('【断面別】自動車交通量(D断面流入)'!D35,'【断面別】自動車交通量(D断面流出)'!D35)</f>
        <v>170</v>
      </c>
      <c r="E35" s="110">
        <f>SUM('【断面別】自動車交通量(D断面流入)'!E35,'【断面別】自動車交通量(D断面流出)'!E35)</f>
        <v>58</v>
      </c>
      <c r="F35" s="110">
        <f>SUM('【断面別】自動車交通量(D断面流入)'!F35,'【断面別】自動車交通量(D断面流出)'!F35)</f>
        <v>26</v>
      </c>
      <c r="G35" s="110">
        <f>SUM('【断面別】自動車交通量(D断面流入)'!G35,'【断面別】自動車交通量(D断面流出)'!G35)</f>
        <v>2</v>
      </c>
      <c r="H35" s="110">
        <f t="shared" si="10"/>
        <v>228</v>
      </c>
      <c r="I35" s="110">
        <f t="shared" si="11"/>
        <v>28</v>
      </c>
      <c r="J35" s="110">
        <f t="shared" si="12"/>
        <v>256</v>
      </c>
      <c r="K35" s="109">
        <f t="shared" si="3"/>
        <v>10.9</v>
      </c>
      <c r="L35" s="108">
        <f t="shared" si="4"/>
        <v>6</v>
      </c>
    </row>
    <row r="36" spans="2:12" ht="14.45" customHeight="1" x14ac:dyDescent="0.15">
      <c r="B36" s="113" t="s">
        <v>158</v>
      </c>
      <c r="C36" s="112"/>
      <c r="D36" s="111">
        <f>SUM('【断面別】自動車交通量(D断面流入)'!D36,'【断面別】自動車交通量(D断面流出)'!D36)</f>
        <v>200</v>
      </c>
      <c r="E36" s="110">
        <f>SUM('【断面別】自動車交通量(D断面流入)'!E36,'【断面別】自動車交通量(D断面流出)'!E36)</f>
        <v>67</v>
      </c>
      <c r="F36" s="110">
        <f>SUM('【断面別】自動車交通量(D断面流入)'!F36,'【断面別】自動車交通量(D断面流出)'!F36)</f>
        <v>36</v>
      </c>
      <c r="G36" s="110">
        <f>SUM('【断面別】自動車交通量(D断面流入)'!G36,'【断面別】自動車交通量(D断面流出)'!G36)</f>
        <v>6</v>
      </c>
      <c r="H36" s="110">
        <f t="shared" si="10"/>
        <v>267</v>
      </c>
      <c r="I36" s="110">
        <f t="shared" si="11"/>
        <v>42</v>
      </c>
      <c r="J36" s="110">
        <f t="shared" si="12"/>
        <v>309</v>
      </c>
      <c r="K36" s="109">
        <f t="shared" si="3"/>
        <v>13.6</v>
      </c>
      <c r="L36" s="108">
        <f t="shared" si="4"/>
        <v>7.2</v>
      </c>
    </row>
    <row r="37" spans="2:12" ht="14.45" customHeight="1" x14ac:dyDescent="0.15">
      <c r="B37" s="113" t="s">
        <v>157</v>
      </c>
      <c r="C37" s="112"/>
      <c r="D37" s="111">
        <f>SUM('【断面別】自動車交通量(D断面流入)'!D37,'【断面別】自動車交通量(D断面流出)'!D37)</f>
        <v>256</v>
      </c>
      <c r="E37" s="110">
        <f>SUM('【断面別】自動車交通量(D断面流入)'!E37,'【断面別】自動車交通量(D断面流出)'!E37)</f>
        <v>110</v>
      </c>
      <c r="F37" s="110">
        <f>SUM('【断面別】自動車交通量(D断面流入)'!F37,'【断面別】自動車交通量(D断面流出)'!F37)</f>
        <v>30</v>
      </c>
      <c r="G37" s="110">
        <f>SUM('【断面別】自動車交通量(D断面流入)'!G37,'【断面別】自動車交通量(D断面流出)'!G37)</f>
        <v>10</v>
      </c>
      <c r="H37" s="110">
        <f t="shared" si="10"/>
        <v>366</v>
      </c>
      <c r="I37" s="110">
        <f t="shared" si="11"/>
        <v>40</v>
      </c>
      <c r="J37" s="110">
        <f t="shared" si="12"/>
        <v>406</v>
      </c>
      <c r="K37" s="109">
        <f t="shared" si="3"/>
        <v>9.9</v>
      </c>
      <c r="L37" s="108">
        <f t="shared" si="4"/>
        <v>9.5</v>
      </c>
    </row>
    <row r="38" spans="2:12" ht="14.45" customHeight="1" x14ac:dyDescent="0.15">
      <c r="B38" s="107" t="s">
        <v>86</v>
      </c>
      <c r="C38" s="106"/>
      <c r="D38" s="105">
        <f>SUM('【断面別】自動車交通量(D断面流入)'!D38,'【断面別】自動車交通量(D断面流出)'!D38)</f>
        <v>53</v>
      </c>
      <c r="E38" s="104">
        <f>SUM('【断面別】自動車交通量(D断面流入)'!E38,'【断面別】自動車交通量(D断面流出)'!E38)</f>
        <v>25</v>
      </c>
      <c r="F38" s="104">
        <f>SUM('【断面別】自動車交通量(D断面流入)'!F38,'【断面別】自動車交通量(D断面流出)'!F38)</f>
        <v>5</v>
      </c>
      <c r="G38" s="104">
        <f>SUM('【断面別】自動車交通量(D断面流入)'!G38,'【断面別】自動車交通量(D断面流出)'!G38)</f>
        <v>1</v>
      </c>
      <c r="H38" s="104">
        <f t="shared" si="10"/>
        <v>78</v>
      </c>
      <c r="I38" s="104">
        <f t="shared" si="11"/>
        <v>6</v>
      </c>
      <c r="J38" s="104">
        <f t="shared" si="12"/>
        <v>84</v>
      </c>
      <c r="K38" s="103">
        <f t="shared" si="3"/>
        <v>7.1</v>
      </c>
      <c r="L38" s="102">
        <f t="shared" si="4"/>
        <v>2</v>
      </c>
    </row>
    <row r="39" spans="2:12" ht="14.45" customHeight="1" x14ac:dyDescent="0.15">
      <c r="B39" s="101" t="s">
        <v>85</v>
      </c>
      <c r="C39" s="100"/>
      <c r="D39" s="99">
        <f>SUM('【断面別】自動車交通量(D断面流入)'!D39,'【断面別】自動車交通量(D断面流出)'!D39)</f>
        <v>51</v>
      </c>
      <c r="E39" s="98">
        <f>SUM('【断面別】自動車交通量(D断面流入)'!E39,'【断面別】自動車交通量(D断面流出)'!E39)</f>
        <v>7</v>
      </c>
      <c r="F39" s="98">
        <f>SUM('【断面別】自動車交通量(D断面流入)'!F39,'【断面別】自動車交通量(D断面流出)'!F39)</f>
        <v>3</v>
      </c>
      <c r="G39" s="98">
        <f>SUM('【断面別】自動車交通量(D断面流入)'!G39,'【断面別】自動車交通量(D断面流出)'!G39)</f>
        <v>1</v>
      </c>
      <c r="H39" s="98">
        <f t="shared" si="10"/>
        <v>58</v>
      </c>
      <c r="I39" s="98">
        <f t="shared" si="11"/>
        <v>4</v>
      </c>
      <c r="J39" s="98">
        <f t="shared" si="12"/>
        <v>62</v>
      </c>
      <c r="K39" s="97">
        <f t="shared" si="3"/>
        <v>6.5</v>
      </c>
      <c r="L39" s="96">
        <f t="shared" si="4"/>
        <v>1.4</v>
      </c>
    </row>
    <row r="40" spans="2:12" ht="14.45" customHeight="1" x14ac:dyDescent="0.15">
      <c r="B40" s="101" t="s">
        <v>84</v>
      </c>
      <c r="C40" s="100"/>
      <c r="D40" s="99">
        <f>SUM('【断面別】自動車交通量(D断面流入)'!D40,'【断面別】自動車交通量(D断面流出)'!D40)</f>
        <v>37</v>
      </c>
      <c r="E40" s="98">
        <f>SUM('【断面別】自動車交通量(D断面流入)'!E40,'【断面別】自動車交通量(D断面流出)'!E40)</f>
        <v>18</v>
      </c>
      <c r="F40" s="98">
        <f>SUM('【断面別】自動車交通量(D断面流入)'!F40,'【断面別】自動車交通量(D断面流出)'!F40)</f>
        <v>2</v>
      </c>
      <c r="G40" s="98">
        <f>SUM('【断面別】自動車交通量(D断面流入)'!G40,'【断面別】自動車交通量(D断面流出)'!G40)</f>
        <v>0</v>
      </c>
      <c r="H40" s="98">
        <f t="shared" si="10"/>
        <v>55</v>
      </c>
      <c r="I40" s="98">
        <f t="shared" si="11"/>
        <v>2</v>
      </c>
      <c r="J40" s="98">
        <f t="shared" si="12"/>
        <v>57</v>
      </c>
      <c r="K40" s="97">
        <f t="shared" si="3"/>
        <v>3.5</v>
      </c>
      <c r="L40" s="96">
        <f t="shared" si="4"/>
        <v>1.3</v>
      </c>
    </row>
    <row r="41" spans="2:12" ht="14.45" customHeight="1" x14ac:dyDescent="0.15">
      <c r="B41" s="101" t="s">
        <v>83</v>
      </c>
      <c r="C41" s="100"/>
      <c r="D41" s="99">
        <f>SUM('【断面別】自動車交通量(D断面流入)'!D41,'【断面別】自動車交通量(D断面流出)'!D41)</f>
        <v>51</v>
      </c>
      <c r="E41" s="98">
        <f>SUM('【断面別】自動車交通量(D断面流入)'!E41,'【断面別】自動車交通量(D断面流出)'!E41)</f>
        <v>19</v>
      </c>
      <c r="F41" s="98">
        <f>SUM('【断面別】自動車交通量(D断面流入)'!F41,'【断面別】自動車交通量(D断面流出)'!F41)</f>
        <v>0</v>
      </c>
      <c r="G41" s="98">
        <f>SUM('【断面別】自動車交通量(D断面流入)'!G41,'【断面別】自動車交通量(D断面流出)'!G41)</f>
        <v>1</v>
      </c>
      <c r="H41" s="98">
        <f t="shared" si="10"/>
        <v>70</v>
      </c>
      <c r="I41" s="98">
        <f t="shared" si="11"/>
        <v>1</v>
      </c>
      <c r="J41" s="98">
        <f t="shared" si="12"/>
        <v>71</v>
      </c>
      <c r="K41" s="97">
        <f t="shared" si="3"/>
        <v>1.4</v>
      </c>
      <c r="L41" s="96">
        <f t="shared" si="4"/>
        <v>1.7</v>
      </c>
    </row>
    <row r="42" spans="2:12" ht="14.45" customHeight="1" x14ac:dyDescent="0.15">
      <c r="B42" s="101" t="s">
        <v>82</v>
      </c>
      <c r="C42" s="100"/>
      <c r="D42" s="99">
        <f>SUM('【断面別】自動車交通量(D断面流入)'!D42,'【断面別】自動車交通量(D断面流出)'!D42)</f>
        <v>52</v>
      </c>
      <c r="E42" s="98">
        <f>SUM('【断面別】自動車交通量(D断面流入)'!E42,'【断面別】自動車交通量(D断面流出)'!E42)</f>
        <v>12</v>
      </c>
      <c r="F42" s="98">
        <f>SUM('【断面別】自動車交通量(D断面流入)'!F42,'【断面別】自動車交通量(D断面流出)'!F42)</f>
        <v>6</v>
      </c>
      <c r="G42" s="98">
        <f>SUM('【断面別】自動車交通量(D断面流入)'!G42,'【断面別】自動車交通量(D断面流出)'!G42)</f>
        <v>0</v>
      </c>
      <c r="H42" s="98">
        <f t="shared" si="10"/>
        <v>64</v>
      </c>
      <c r="I42" s="98">
        <f t="shared" si="11"/>
        <v>6</v>
      </c>
      <c r="J42" s="98">
        <f t="shared" si="12"/>
        <v>70</v>
      </c>
      <c r="K42" s="97">
        <f t="shared" si="3"/>
        <v>8.6</v>
      </c>
      <c r="L42" s="96">
        <f t="shared" si="4"/>
        <v>1.6</v>
      </c>
    </row>
    <row r="43" spans="2:12" ht="14.45" customHeight="1" x14ac:dyDescent="0.15">
      <c r="B43" s="95" t="s">
        <v>156</v>
      </c>
      <c r="C43" s="94"/>
      <c r="D43" s="93">
        <f>SUM('【断面別】自動車交通量(D断面流入)'!D43,'【断面別】自動車交通量(D断面流出)'!D43)</f>
        <v>61</v>
      </c>
      <c r="E43" s="92">
        <f>SUM('【断面別】自動車交通量(D断面流入)'!E43,'【断面別】自動車交通量(D断面流出)'!E43)</f>
        <v>9</v>
      </c>
      <c r="F43" s="92">
        <f>SUM('【断面別】自動車交通量(D断面流入)'!F43,'【断面別】自動車交通量(D断面流出)'!F43)</f>
        <v>0</v>
      </c>
      <c r="G43" s="92">
        <f>SUM('【断面別】自動車交通量(D断面流入)'!G43,'【断面別】自動車交通量(D断面流出)'!G43)</f>
        <v>1</v>
      </c>
      <c r="H43" s="92">
        <f t="shared" si="10"/>
        <v>70</v>
      </c>
      <c r="I43" s="92">
        <f t="shared" si="11"/>
        <v>1</v>
      </c>
      <c r="J43" s="92">
        <f t="shared" si="12"/>
        <v>71</v>
      </c>
      <c r="K43" s="91">
        <f t="shared" si="3"/>
        <v>1.4</v>
      </c>
      <c r="L43" s="90">
        <f t="shared" si="4"/>
        <v>1.7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305</v>
      </c>
      <c r="E44" s="86">
        <f t="shared" si="13"/>
        <v>90</v>
      </c>
      <c r="F44" s="86">
        <f t="shared" si="13"/>
        <v>16</v>
      </c>
      <c r="G44" s="86">
        <f t="shared" si="13"/>
        <v>4</v>
      </c>
      <c r="H44" s="86">
        <f t="shared" si="13"/>
        <v>395</v>
      </c>
      <c r="I44" s="86">
        <f t="shared" si="13"/>
        <v>20</v>
      </c>
      <c r="J44" s="86">
        <f t="shared" si="13"/>
        <v>415</v>
      </c>
      <c r="K44" s="85">
        <f t="shared" si="3"/>
        <v>4.8</v>
      </c>
      <c r="L44" s="84">
        <f t="shared" si="4"/>
        <v>9.6999999999999993</v>
      </c>
    </row>
    <row r="45" spans="2:12" ht="14.45" customHeight="1" thickTop="1" x14ac:dyDescent="0.15">
      <c r="B45" s="107" t="s">
        <v>79</v>
      </c>
      <c r="C45" s="106"/>
      <c r="D45" s="105">
        <f>SUM('【断面別】自動車交通量(D断面流入)'!D45,'【断面別】自動車交通量(D断面流出)'!D45)</f>
        <v>82</v>
      </c>
      <c r="E45" s="104">
        <f>SUM('【断面別】自動車交通量(D断面流入)'!E45,'【断面別】自動車交通量(D断面流出)'!E45)</f>
        <v>13</v>
      </c>
      <c r="F45" s="104">
        <f>SUM('【断面別】自動車交通量(D断面流入)'!F45,'【断面別】自動車交通量(D断面流出)'!F45)</f>
        <v>0</v>
      </c>
      <c r="G45" s="104">
        <f>SUM('【断面別】自動車交通量(D断面流入)'!G45,'【断面別】自動車交通量(D断面流出)'!G45)</f>
        <v>0</v>
      </c>
      <c r="H45" s="104">
        <f t="shared" ref="H45:H50" si="14">SUM(D45:E45)</f>
        <v>95</v>
      </c>
      <c r="I45" s="104">
        <f t="shared" ref="I45:I50" si="15">SUM(F45:G45)</f>
        <v>0</v>
      </c>
      <c r="J45" s="104">
        <f t="shared" ref="J45:J50" si="16">SUM(H45:I45)</f>
        <v>95</v>
      </c>
      <c r="K45" s="103">
        <f t="shared" si="3"/>
        <v>0</v>
      </c>
      <c r="L45" s="102">
        <f t="shared" si="4"/>
        <v>2.2000000000000002</v>
      </c>
    </row>
    <row r="46" spans="2:12" ht="14.45" customHeight="1" x14ac:dyDescent="0.15">
      <c r="B46" s="101" t="s">
        <v>78</v>
      </c>
      <c r="C46" s="100"/>
      <c r="D46" s="99">
        <f>SUM('【断面別】自動車交通量(D断面流入)'!D46,'【断面別】自動車交通量(D断面流出)'!D46)</f>
        <v>58</v>
      </c>
      <c r="E46" s="98">
        <f>SUM('【断面別】自動車交通量(D断面流入)'!E46,'【断面別】自動車交通量(D断面流出)'!E46)</f>
        <v>12</v>
      </c>
      <c r="F46" s="98">
        <f>SUM('【断面別】自動車交通量(D断面流入)'!F46,'【断面別】自動車交通量(D断面流出)'!F46)</f>
        <v>1</v>
      </c>
      <c r="G46" s="98">
        <f>SUM('【断面別】自動車交通量(D断面流入)'!G46,'【断面別】自動車交通量(D断面流出)'!G46)</f>
        <v>0</v>
      </c>
      <c r="H46" s="98">
        <f t="shared" si="14"/>
        <v>70</v>
      </c>
      <c r="I46" s="98">
        <f t="shared" si="15"/>
        <v>1</v>
      </c>
      <c r="J46" s="98">
        <f t="shared" si="16"/>
        <v>71</v>
      </c>
      <c r="K46" s="97">
        <f t="shared" si="3"/>
        <v>1.4</v>
      </c>
      <c r="L46" s="96">
        <f t="shared" si="4"/>
        <v>1.7</v>
      </c>
    </row>
    <row r="47" spans="2:12" ht="14.45" customHeight="1" x14ac:dyDescent="0.15">
      <c r="B47" s="101" t="s">
        <v>77</v>
      </c>
      <c r="C47" s="100"/>
      <c r="D47" s="99">
        <f>SUM('【断面別】自動車交通量(D断面流入)'!D47,'【断面別】自動車交通量(D断面流出)'!D47)</f>
        <v>39</v>
      </c>
      <c r="E47" s="98">
        <f>SUM('【断面別】自動車交通量(D断面流入)'!E47,'【断面別】自動車交通量(D断面流出)'!E47)</f>
        <v>7</v>
      </c>
      <c r="F47" s="98">
        <f>SUM('【断面別】自動車交通量(D断面流入)'!F47,'【断面別】自動車交通量(D断面流出)'!F47)</f>
        <v>2</v>
      </c>
      <c r="G47" s="98">
        <f>SUM('【断面別】自動車交通量(D断面流入)'!G47,'【断面別】自動車交通量(D断面流出)'!G47)</f>
        <v>2</v>
      </c>
      <c r="H47" s="98">
        <f t="shared" si="14"/>
        <v>46</v>
      </c>
      <c r="I47" s="98">
        <f t="shared" si="15"/>
        <v>4</v>
      </c>
      <c r="J47" s="98">
        <f t="shared" si="16"/>
        <v>50</v>
      </c>
      <c r="K47" s="97">
        <f t="shared" si="3"/>
        <v>8</v>
      </c>
      <c r="L47" s="96">
        <f t="shared" si="4"/>
        <v>1.2</v>
      </c>
    </row>
    <row r="48" spans="2:12" ht="14.45" customHeight="1" x14ac:dyDescent="0.15">
      <c r="B48" s="101" t="s">
        <v>76</v>
      </c>
      <c r="C48" s="100"/>
      <c r="D48" s="99">
        <f>SUM('【断面別】自動車交通量(D断面流入)'!D48,'【断面別】自動車交通量(D断面流出)'!D48)</f>
        <v>81</v>
      </c>
      <c r="E48" s="98">
        <f>SUM('【断面別】自動車交通量(D断面流入)'!E48,'【断面別】自動車交通量(D断面流出)'!E48)</f>
        <v>9</v>
      </c>
      <c r="F48" s="98">
        <f>SUM('【断面別】自動車交通量(D断面流入)'!F48,'【断面別】自動車交通量(D断面流出)'!F48)</f>
        <v>0</v>
      </c>
      <c r="G48" s="98">
        <f>SUM('【断面別】自動車交通量(D断面流入)'!G48,'【断面別】自動車交通量(D断面流出)'!G48)</f>
        <v>1</v>
      </c>
      <c r="H48" s="98">
        <f t="shared" si="14"/>
        <v>90</v>
      </c>
      <c r="I48" s="98">
        <f t="shared" si="15"/>
        <v>1</v>
      </c>
      <c r="J48" s="98">
        <f t="shared" si="16"/>
        <v>91</v>
      </c>
      <c r="K48" s="97">
        <f t="shared" si="3"/>
        <v>1.1000000000000001</v>
      </c>
      <c r="L48" s="96">
        <f t="shared" si="4"/>
        <v>2.1</v>
      </c>
    </row>
    <row r="49" spans="2:13" ht="14.45" customHeight="1" x14ac:dyDescent="0.15">
      <c r="B49" s="101" t="s">
        <v>75</v>
      </c>
      <c r="C49" s="100"/>
      <c r="D49" s="99">
        <f>SUM('【断面別】自動車交通量(D断面流入)'!D49,'【断面別】自動車交通量(D断面流出)'!D49)</f>
        <v>27</v>
      </c>
      <c r="E49" s="98">
        <f>SUM('【断面別】自動車交通量(D断面流入)'!E49,'【断面別】自動車交通量(D断面流出)'!E49)</f>
        <v>13</v>
      </c>
      <c r="F49" s="98">
        <f>SUM('【断面別】自動車交通量(D断面流入)'!F49,'【断面別】自動車交通量(D断面流出)'!F49)</f>
        <v>2</v>
      </c>
      <c r="G49" s="98">
        <f>SUM('【断面別】自動車交通量(D断面流入)'!G49,'【断面別】自動車交通量(D断面流出)'!G49)</f>
        <v>0</v>
      </c>
      <c r="H49" s="98">
        <f t="shared" si="14"/>
        <v>40</v>
      </c>
      <c r="I49" s="98">
        <f t="shared" si="15"/>
        <v>2</v>
      </c>
      <c r="J49" s="98">
        <f t="shared" si="16"/>
        <v>42</v>
      </c>
      <c r="K49" s="97">
        <f t="shared" si="3"/>
        <v>4.8</v>
      </c>
      <c r="L49" s="96">
        <f t="shared" si="4"/>
        <v>1</v>
      </c>
    </row>
    <row r="50" spans="2:13" ht="14.45" customHeight="1" x14ac:dyDescent="0.15">
      <c r="B50" s="95" t="s">
        <v>155</v>
      </c>
      <c r="C50" s="94"/>
      <c r="D50" s="93">
        <f>SUM('【断面別】自動車交通量(D断面流入)'!D50,'【断面別】自動車交通量(D断面流出)'!D50)</f>
        <v>53</v>
      </c>
      <c r="E50" s="92">
        <f>SUM('【断面別】自動車交通量(D断面流入)'!E50,'【断面別】自動車交通量(D断面流出)'!E50)</f>
        <v>22</v>
      </c>
      <c r="F50" s="92">
        <f>SUM('【断面別】自動車交通量(D断面流入)'!F50,'【断面別】自動車交通量(D断面流出)'!F50)</f>
        <v>2</v>
      </c>
      <c r="G50" s="92">
        <f>SUM('【断面別】自動車交通量(D断面流入)'!G50,'【断面別】自動車交通量(D断面流出)'!G50)</f>
        <v>1</v>
      </c>
      <c r="H50" s="92">
        <f t="shared" si="14"/>
        <v>75</v>
      </c>
      <c r="I50" s="92">
        <f t="shared" si="15"/>
        <v>3</v>
      </c>
      <c r="J50" s="92">
        <f t="shared" si="16"/>
        <v>78</v>
      </c>
      <c r="K50" s="91">
        <f t="shared" si="3"/>
        <v>3.8</v>
      </c>
      <c r="L50" s="90">
        <f t="shared" si="4"/>
        <v>1.8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340</v>
      </c>
      <c r="E51" s="86">
        <f t="shared" si="17"/>
        <v>76</v>
      </c>
      <c r="F51" s="86">
        <f t="shared" si="17"/>
        <v>7</v>
      </c>
      <c r="G51" s="86">
        <f t="shared" si="17"/>
        <v>4</v>
      </c>
      <c r="H51" s="86">
        <f t="shared" si="17"/>
        <v>416</v>
      </c>
      <c r="I51" s="86">
        <f t="shared" si="17"/>
        <v>11</v>
      </c>
      <c r="J51" s="86">
        <f t="shared" si="17"/>
        <v>427</v>
      </c>
      <c r="K51" s="85">
        <f t="shared" si="3"/>
        <v>2.6</v>
      </c>
      <c r="L51" s="84">
        <f t="shared" si="4"/>
        <v>10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3079</v>
      </c>
      <c r="E52" s="80">
        <f t="shared" si="18"/>
        <v>832</v>
      </c>
      <c r="F52" s="80">
        <f t="shared" si="18"/>
        <v>323</v>
      </c>
      <c r="G52" s="80">
        <f t="shared" si="18"/>
        <v>48</v>
      </c>
      <c r="H52" s="80">
        <f t="shared" si="18"/>
        <v>3911</v>
      </c>
      <c r="I52" s="80">
        <f t="shared" si="18"/>
        <v>371</v>
      </c>
      <c r="J52" s="80">
        <f t="shared" si="18"/>
        <v>4282</v>
      </c>
      <c r="K52" s="79">
        <f t="shared" si="3"/>
        <v>8.6999999999999993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6"/>
  <sheetViews>
    <sheetView showGridLines="0" zoomScaleNormal="100" workbookViewId="0">
      <selection activeCell="J13" sqref="J13"/>
    </sheetView>
  </sheetViews>
  <sheetFormatPr defaultRowHeight="12" x14ac:dyDescent="0.15"/>
  <cols>
    <col min="1" max="8" width="9" style="63"/>
    <col min="9" max="9" width="7.625" style="63" customWidth="1"/>
    <col min="10" max="10" width="0.75" style="63" customWidth="1"/>
    <col min="11" max="20" width="2.375" style="63" customWidth="1"/>
    <col min="21" max="16384" width="9" style="63"/>
  </cols>
  <sheetData>
    <row r="1" spans="1:12" ht="12" customHeight="1" x14ac:dyDescent="0.2">
      <c r="A1" s="67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1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x14ac:dyDescent="0.1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x14ac:dyDescent="0.1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1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x14ac:dyDescent="0.1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x14ac:dyDescent="0.1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2" x14ac:dyDescent="0.1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2" x14ac:dyDescent="0.1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 x14ac:dyDescent="0.1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2" x14ac:dyDescent="0.1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2" ht="17.25" x14ac:dyDescent="0.2">
      <c r="A13" s="64"/>
      <c r="B13" s="64"/>
      <c r="C13" s="67"/>
      <c r="D13" s="64"/>
      <c r="E13" s="64"/>
      <c r="F13" s="64"/>
      <c r="G13" s="64"/>
      <c r="H13" s="64"/>
      <c r="I13" s="64"/>
      <c r="J13" s="64"/>
      <c r="K13" s="64"/>
      <c r="L13" s="64"/>
    </row>
    <row r="14" spans="1:12" x14ac:dyDescent="0.1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12" x14ac:dyDescent="0.1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12" x14ac:dyDescent="0.1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 x14ac:dyDescent="0.1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x14ac:dyDescent="0.1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1:12" x14ac:dyDescent="0.1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2" x14ac:dyDescent="0.1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2" x14ac:dyDescent="0.1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1:12" x14ac:dyDescent="0.1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</row>
    <row r="23" spans="1:12" x14ac:dyDescent="0.1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1:12" x14ac:dyDescent="0.1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1:12" x14ac:dyDescent="0.1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1:12" x14ac:dyDescent="0.1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1:12" x14ac:dyDescent="0.1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</row>
    <row r="28" spans="1:12" x14ac:dyDescent="0.1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1:12" x14ac:dyDescent="0.1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</row>
    <row r="30" spans="1:12" x14ac:dyDescent="0.1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</row>
    <row r="31" spans="1:12" x14ac:dyDescent="0.1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</row>
    <row r="32" spans="1:12" x14ac:dyDescent="0.15">
      <c r="A32" s="66"/>
      <c r="B32" s="66"/>
      <c r="C32" s="66"/>
      <c r="D32" s="66"/>
      <c r="E32" s="66"/>
      <c r="F32" s="66"/>
      <c r="G32" s="66"/>
      <c r="H32" s="66"/>
      <c r="I32" s="66"/>
      <c r="J32" s="64"/>
      <c r="K32" s="64"/>
      <c r="L32" s="64"/>
    </row>
    <row r="33" spans="1:20" ht="19.5" customHeight="1" x14ac:dyDescent="0.2">
      <c r="A33" s="198"/>
      <c r="B33" s="198"/>
      <c r="C33" s="198"/>
      <c r="D33" s="198"/>
      <c r="E33" s="198"/>
      <c r="F33" s="198"/>
      <c r="G33" s="198"/>
      <c r="H33" s="198"/>
      <c r="I33" s="198"/>
      <c r="J33" s="65"/>
      <c r="K33" s="199" t="s">
        <v>51</v>
      </c>
      <c r="L33" s="200"/>
      <c r="M33" s="200"/>
      <c r="N33" s="200"/>
      <c r="O33" s="200"/>
      <c r="P33" s="200"/>
      <c r="Q33" s="200"/>
      <c r="R33" s="200"/>
      <c r="S33" s="200"/>
      <c r="T33" s="200"/>
    </row>
    <row r="34" spans="1:20" x14ac:dyDescent="0.1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20" x14ac:dyDescent="0.1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20" x14ac:dyDescent="0.1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</row>
    <row r="37" spans="1:20" x14ac:dyDescent="0.1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</row>
    <row r="38" spans="1:20" x14ac:dyDescent="0.1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</row>
    <row r="39" spans="1:20" x14ac:dyDescent="0.1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</row>
    <row r="40" spans="1:20" x14ac:dyDescent="0.1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20" x14ac:dyDescent="0.1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20" x14ac:dyDescent="0.1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</row>
    <row r="43" spans="1:20" x14ac:dyDescent="0.1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</row>
    <row r="44" spans="1:20" x14ac:dyDescent="0.1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</row>
    <row r="45" spans="1:20" x14ac:dyDescent="0.1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20" x14ac:dyDescent="0.1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20" x14ac:dyDescent="0.1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</row>
    <row r="48" spans="1:20" x14ac:dyDescent="0.1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1:13" x14ac:dyDescent="0.1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1:13" x14ac:dyDescent="0.1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</row>
    <row r="51" spans="1:13" x14ac:dyDescent="0.1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1:13" x14ac:dyDescent="0.1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1:13" x14ac:dyDescent="0.1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</row>
    <row r="54" spans="1:13" x14ac:dyDescent="0.1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</row>
    <row r="55" spans="1:13" x14ac:dyDescent="0.1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1:13" x14ac:dyDescent="0.1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</row>
    <row r="57" spans="1:13" x14ac:dyDescent="0.1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</row>
    <row r="58" spans="1:13" x14ac:dyDescent="0.1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</row>
    <row r="59" spans="1:13" x14ac:dyDescent="0.1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</row>
    <row r="60" spans="1:13" x14ac:dyDescent="0.1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</row>
    <row r="61" spans="1:13" x14ac:dyDescent="0.1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</row>
    <row r="62" spans="1:13" x14ac:dyDescent="0.1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  <row r="63" spans="1:13" x14ac:dyDescent="0.1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</row>
    <row r="64" spans="1:13" x14ac:dyDescent="0.1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1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</row>
    <row r="66" spans="1:13" x14ac:dyDescent="0.1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</row>
    <row r="67" spans="1:13" x14ac:dyDescent="0.1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</row>
    <row r="68" spans="1:13" x14ac:dyDescent="0.1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</row>
    <row r="69" spans="1:13" x14ac:dyDescent="0.1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</row>
    <row r="70" spans="1:13" x14ac:dyDescent="0.1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</row>
    <row r="71" spans="1:13" x14ac:dyDescent="0.1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</row>
    <row r="72" spans="1:13" x14ac:dyDescent="0.1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</row>
    <row r="73" spans="1:13" x14ac:dyDescent="0.1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</row>
    <row r="74" spans="1:13" x14ac:dyDescent="0.1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</row>
    <row r="75" spans="1:13" x14ac:dyDescent="0.1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</row>
    <row r="76" spans="1:13" x14ac:dyDescent="0.1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1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1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</row>
    <row r="79" spans="1:13" x14ac:dyDescent="0.1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</row>
    <row r="80" spans="1:13" x14ac:dyDescent="0.1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</row>
    <row r="81" spans="1:13" x14ac:dyDescent="0.1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</row>
    <row r="82" spans="1:13" x14ac:dyDescent="0.1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</row>
    <row r="83" spans="1:13" x14ac:dyDescent="0.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</row>
    <row r="84" spans="1:13" x14ac:dyDescent="0.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</row>
    <row r="85" spans="1:13" x14ac:dyDescent="0.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</row>
    <row r="86" spans="1:13" x14ac:dyDescent="0.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</row>
    <row r="87" spans="1:13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</row>
    <row r="88" spans="1:13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</row>
    <row r="89" spans="1:13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</row>
    <row r="90" spans="1:13" x14ac:dyDescent="0.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</row>
    <row r="91" spans="1:13" x14ac:dyDescent="0.1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</row>
    <row r="92" spans="1:13" x14ac:dyDescent="0.1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</row>
    <row r="93" spans="1:13" x14ac:dyDescent="0.1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</row>
    <row r="94" spans="1:13" x14ac:dyDescent="0.1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</row>
    <row r="95" spans="1:13" x14ac:dyDescent="0.1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</row>
    <row r="96" spans="1:13" x14ac:dyDescent="0.1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</row>
    <row r="97" spans="1:13" x14ac:dyDescent="0.1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</row>
    <row r="98" spans="1:13" x14ac:dyDescent="0.1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</row>
    <row r="99" spans="1:13" x14ac:dyDescent="0.1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</row>
    <row r="100" spans="1:13" x14ac:dyDescent="0.1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3" x14ac:dyDescent="0.1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</row>
    <row r="102" spans="1:13" x14ac:dyDescent="0.1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 x14ac:dyDescent="0.1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 x14ac:dyDescent="0.1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</row>
    <row r="105" spans="1:13" x14ac:dyDescent="0.1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</row>
    <row r="106" spans="1:13" x14ac:dyDescent="0.1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 x14ac:dyDescent="0.1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 x14ac:dyDescent="0.1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</row>
    <row r="109" spans="1:13" x14ac:dyDescent="0.1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</row>
    <row r="110" spans="1:13" x14ac:dyDescent="0.1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</row>
    <row r="111" spans="1:13" x14ac:dyDescent="0.1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</row>
    <row r="112" spans="1:13" x14ac:dyDescent="0.1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</row>
    <row r="113" spans="1:13" x14ac:dyDescent="0.1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 x14ac:dyDescent="0.1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13" x14ac:dyDescent="0.1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</row>
    <row r="116" spans="1:13" x14ac:dyDescent="0.1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 x14ac:dyDescent="0.1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1:13" x14ac:dyDescent="0.1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1:13" x14ac:dyDescent="0.1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1:13" x14ac:dyDescent="0.1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1:13" x14ac:dyDescent="0.1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1:13" x14ac:dyDescent="0.1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3" x14ac:dyDescent="0.1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 x14ac:dyDescent="0.1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1:13" x14ac:dyDescent="0.1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1:13" x14ac:dyDescent="0.1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1:13" x14ac:dyDescent="0.1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1:13" x14ac:dyDescent="0.1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1:13" x14ac:dyDescent="0.1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1:13" x14ac:dyDescent="0.1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1:13" x14ac:dyDescent="0.1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1:13" x14ac:dyDescent="0.1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1:13" x14ac:dyDescent="0.1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1:13" x14ac:dyDescent="0.1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1:13" x14ac:dyDescent="0.1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3" x14ac:dyDescent="0.1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</row>
  </sheetData>
  <mergeCells count="2">
    <mergeCell ref="A33:I33"/>
    <mergeCell ref="K33:T33"/>
  </mergeCells>
  <phoneticPr fontId="1"/>
  <pageMargins left="0" right="0" top="0.98425196850393704" bottom="0.59055118110236227" header="0.51181102362204722" footer="0.51181102362204722"/>
  <pageSetup paperSize="9" scale="98" fitToHeight="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AE133"/>
  <sheetViews>
    <sheetView showGridLines="0" zoomScaleNormal="100" zoomScaleSheetLayoutView="100" workbookViewId="0">
      <selection activeCell="D11" sqref="D1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0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28</v>
      </c>
      <c r="E6" s="48"/>
      <c r="F6" s="48"/>
      <c r="G6" s="49"/>
      <c r="H6" s="7"/>
      <c r="J6" s="20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29</v>
      </c>
      <c r="E7" s="48"/>
      <c r="F7" s="48"/>
      <c r="G7" s="49"/>
      <c r="H7" s="7"/>
      <c r="J7" s="20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0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0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190</v>
      </c>
      <c r="E10" s="48"/>
      <c r="F10" s="48"/>
      <c r="G10" s="49"/>
      <c r="H10" s="7"/>
      <c r="J10" s="20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0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0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0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03" t="str">
        <f>E71</f>
        <v>(1)</v>
      </c>
      <c r="C43" s="203"/>
      <c r="D43" s="203"/>
      <c r="E43" s="203"/>
      <c r="F43" s="203"/>
      <c r="G43" s="203"/>
      <c r="H43" s="203"/>
      <c r="I43" s="203"/>
      <c r="J43" s="203" t="str">
        <f>E87</f>
        <v>(2)</v>
      </c>
      <c r="K43" s="203"/>
      <c r="L43" s="203"/>
      <c r="M43" s="203"/>
      <c r="N43" s="203"/>
      <c r="O43" s="203"/>
      <c r="P43" s="203"/>
      <c r="Q43" s="20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03" t="str">
        <f>E103</f>
        <v>(3)</v>
      </c>
      <c r="C69" s="203"/>
      <c r="D69" s="203"/>
      <c r="E69" s="203"/>
      <c r="F69" s="203"/>
      <c r="G69" s="203"/>
      <c r="H69" s="203"/>
      <c r="I69" s="203"/>
      <c r="J69" s="203" t="str">
        <f>E119</f>
        <v>(4)</v>
      </c>
      <c r="K69" s="203"/>
      <c r="L69" s="203"/>
      <c r="M69" s="203"/>
      <c r="N69" s="203"/>
      <c r="O69" s="203"/>
      <c r="P69" s="203"/>
      <c r="Q69" s="20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14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01"/>
      <c r="V71" s="201"/>
      <c r="W71" s="201"/>
      <c r="X71" s="201"/>
      <c r="Y71" s="201"/>
      <c r="Z71" s="201"/>
      <c r="AA71" s="20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2</v>
      </c>
      <c r="F73" s="23">
        <v>2</v>
      </c>
      <c r="G73" s="23">
        <v>1</v>
      </c>
      <c r="H73" s="23">
        <v>4</v>
      </c>
      <c r="I73" s="23">
        <f t="shared" ref="I73:I84" si="0">SUM(E73:F73)</f>
        <v>4</v>
      </c>
      <c r="J73" s="23">
        <f t="shared" ref="J73:J84" si="1">SUM(G73:H73)</f>
        <v>5</v>
      </c>
      <c r="K73" s="23">
        <f>SUM(I73,J73)</f>
        <v>9</v>
      </c>
      <c r="L73" s="25">
        <f>IF(K73=0,0,ROUND(J73/K73*100,1))</f>
        <v>55.6</v>
      </c>
      <c r="M73" s="59">
        <f>IF(K73=0,0,ROUND(K73/K$85*100,1))</f>
        <v>6.6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3</v>
      </c>
      <c r="F74" s="24">
        <v>0</v>
      </c>
      <c r="G74" s="24">
        <v>0</v>
      </c>
      <c r="H74" s="24">
        <v>3</v>
      </c>
      <c r="I74" s="24">
        <f t="shared" si="0"/>
        <v>3</v>
      </c>
      <c r="J74" s="24">
        <f t="shared" si="1"/>
        <v>3</v>
      </c>
      <c r="K74" s="24">
        <f t="shared" ref="K74:K84" si="2">SUM(I74,J74)</f>
        <v>6</v>
      </c>
      <c r="L74" s="26">
        <f t="shared" ref="L74:L84" si="3">IF(K74=0,0,ROUND(J74/K74*100,1))</f>
        <v>50</v>
      </c>
      <c r="M74" s="60">
        <f t="shared" ref="M74:M84" si="4">IF(K74=0,0,ROUND(K74/K$85*100,1))</f>
        <v>4.4000000000000004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8</v>
      </c>
      <c r="F75" s="24">
        <v>3</v>
      </c>
      <c r="G75" s="24">
        <v>0</v>
      </c>
      <c r="H75" s="24">
        <v>3</v>
      </c>
      <c r="I75" s="24">
        <f t="shared" si="0"/>
        <v>11</v>
      </c>
      <c r="J75" s="24">
        <f t="shared" si="1"/>
        <v>3</v>
      </c>
      <c r="K75" s="24">
        <f t="shared" si="2"/>
        <v>14</v>
      </c>
      <c r="L75" s="26">
        <f t="shared" si="3"/>
        <v>21.4</v>
      </c>
      <c r="M75" s="60">
        <f t="shared" si="4"/>
        <v>10.3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11</v>
      </c>
      <c r="F76" s="24">
        <v>0</v>
      </c>
      <c r="G76" s="24">
        <v>3</v>
      </c>
      <c r="H76" s="24">
        <v>4</v>
      </c>
      <c r="I76" s="24">
        <f t="shared" si="0"/>
        <v>11</v>
      </c>
      <c r="J76" s="24">
        <f t="shared" si="1"/>
        <v>7</v>
      </c>
      <c r="K76" s="24">
        <f t="shared" si="2"/>
        <v>18</v>
      </c>
      <c r="L76" s="26">
        <f t="shared" si="3"/>
        <v>38.9</v>
      </c>
      <c r="M76" s="60">
        <f t="shared" si="4"/>
        <v>13.2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6</v>
      </c>
      <c r="F77" s="24">
        <v>2</v>
      </c>
      <c r="G77" s="24">
        <v>3</v>
      </c>
      <c r="H77" s="24">
        <v>3</v>
      </c>
      <c r="I77" s="24">
        <f t="shared" si="0"/>
        <v>8</v>
      </c>
      <c r="J77" s="24">
        <f t="shared" si="1"/>
        <v>6</v>
      </c>
      <c r="K77" s="24">
        <f t="shared" si="2"/>
        <v>14</v>
      </c>
      <c r="L77" s="26">
        <f t="shared" si="3"/>
        <v>42.9</v>
      </c>
      <c r="M77" s="60">
        <f t="shared" si="4"/>
        <v>10.3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10</v>
      </c>
      <c r="F78" s="24">
        <v>1</v>
      </c>
      <c r="G78" s="24">
        <v>3</v>
      </c>
      <c r="H78" s="24">
        <v>0</v>
      </c>
      <c r="I78" s="24">
        <f t="shared" si="0"/>
        <v>11</v>
      </c>
      <c r="J78" s="24">
        <f t="shared" si="1"/>
        <v>3</v>
      </c>
      <c r="K78" s="24">
        <f t="shared" si="2"/>
        <v>14</v>
      </c>
      <c r="L78" s="26">
        <f t="shared" si="3"/>
        <v>21.4</v>
      </c>
      <c r="M78" s="60">
        <f t="shared" si="4"/>
        <v>10.3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6</v>
      </c>
      <c r="F79" s="24">
        <v>0</v>
      </c>
      <c r="G79" s="24">
        <v>1</v>
      </c>
      <c r="H79" s="24">
        <v>1</v>
      </c>
      <c r="I79" s="24">
        <f t="shared" si="0"/>
        <v>6</v>
      </c>
      <c r="J79" s="24">
        <f t="shared" si="1"/>
        <v>2</v>
      </c>
      <c r="K79" s="24">
        <f t="shared" si="2"/>
        <v>8</v>
      </c>
      <c r="L79" s="26">
        <f t="shared" si="3"/>
        <v>25</v>
      </c>
      <c r="M79" s="60">
        <f t="shared" si="4"/>
        <v>5.9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3</v>
      </c>
      <c r="F80" s="24">
        <v>3</v>
      </c>
      <c r="G80" s="24">
        <v>1</v>
      </c>
      <c r="H80" s="24">
        <v>0</v>
      </c>
      <c r="I80" s="24">
        <f t="shared" si="0"/>
        <v>6</v>
      </c>
      <c r="J80" s="24">
        <f t="shared" si="1"/>
        <v>1</v>
      </c>
      <c r="K80" s="24">
        <f t="shared" si="2"/>
        <v>7</v>
      </c>
      <c r="L80" s="26">
        <f t="shared" si="3"/>
        <v>14.3</v>
      </c>
      <c r="M80" s="60">
        <f t="shared" si="4"/>
        <v>5.0999999999999996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4</v>
      </c>
      <c r="F81" s="24">
        <v>2</v>
      </c>
      <c r="G81" s="24">
        <v>2</v>
      </c>
      <c r="H81" s="24">
        <v>0</v>
      </c>
      <c r="I81" s="24">
        <f t="shared" si="0"/>
        <v>6</v>
      </c>
      <c r="J81" s="24">
        <f t="shared" si="1"/>
        <v>2</v>
      </c>
      <c r="K81" s="24">
        <f t="shared" si="2"/>
        <v>8</v>
      </c>
      <c r="L81" s="26">
        <f t="shared" si="3"/>
        <v>25</v>
      </c>
      <c r="M81" s="60">
        <f t="shared" si="4"/>
        <v>5.9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8</v>
      </c>
      <c r="F82" s="24">
        <v>3</v>
      </c>
      <c r="G82" s="24">
        <v>5</v>
      </c>
      <c r="H82" s="24">
        <v>0</v>
      </c>
      <c r="I82" s="24">
        <f t="shared" si="0"/>
        <v>11</v>
      </c>
      <c r="J82" s="24">
        <f t="shared" si="1"/>
        <v>5</v>
      </c>
      <c r="K82" s="24">
        <f t="shared" si="2"/>
        <v>16</v>
      </c>
      <c r="L82" s="26">
        <f t="shared" si="3"/>
        <v>31.3</v>
      </c>
      <c r="M82" s="60">
        <f t="shared" si="4"/>
        <v>11.8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4</v>
      </c>
      <c r="F83" s="24">
        <v>7</v>
      </c>
      <c r="G83" s="24">
        <v>2</v>
      </c>
      <c r="H83" s="24">
        <v>0</v>
      </c>
      <c r="I83" s="24">
        <f t="shared" si="0"/>
        <v>11</v>
      </c>
      <c r="J83" s="24">
        <f t="shared" si="1"/>
        <v>2</v>
      </c>
      <c r="K83" s="24">
        <f t="shared" si="2"/>
        <v>13</v>
      </c>
      <c r="L83" s="26">
        <f t="shared" si="3"/>
        <v>15.4</v>
      </c>
      <c r="M83" s="60">
        <f t="shared" si="4"/>
        <v>9.6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5</v>
      </c>
      <c r="F84" s="24">
        <v>4</v>
      </c>
      <c r="G84" s="24">
        <v>0</v>
      </c>
      <c r="H84" s="24">
        <v>0</v>
      </c>
      <c r="I84" s="24">
        <f t="shared" si="0"/>
        <v>9</v>
      </c>
      <c r="J84" s="24">
        <f t="shared" si="1"/>
        <v>0</v>
      </c>
      <c r="K84" s="24">
        <f t="shared" si="2"/>
        <v>9</v>
      </c>
      <c r="L84" s="26">
        <f t="shared" si="3"/>
        <v>0</v>
      </c>
      <c r="M84" s="60">
        <f t="shared" si="4"/>
        <v>6.6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70</v>
      </c>
      <c r="F85" s="5">
        <f t="shared" si="5"/>
        <v>27</v>
      </c>
      <c r="G85" s="5">
        <f t="shared" si="5"/>
        <v>21</v>
      </c>
      <c r="H85" s="5">
        <f t="shared" si="5"/>
        <v>18</v>
      </c>
      <c r="I85" s="5">
        <f t="shared" si="5"/>
        <v>97</v>
      </c>
      <c r="J85" s="5">
        <f t="shared" si="5"/>
        <v>39</v>
      </c>
      <c r="K85" s="5">
        <f t="shared" si="5"/>
        <v>136</v>
      </c>
      <c r="L85" s="51">
        <f>IF(K85=0,0,ROUND(J85/K85*100,1))</f>
        <v>28.7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15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01"/>
      <c r="V87" s="201"/>
      <c r="W87" s="201"/>
      <c r="X87" s="201"/>
      <c r="Y87" s="201"/>
      <c r="Z87" s="201"/>
      <c r="AA87" s="20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223</v>
      </c>
      <c r="F89" s="23">
        <v>63</v>
      </c>
      <c r="G89" s="23">
        <v>31</v>
      </c>
      <c r="H89" s="23">
        <v>0</v>
      </c>
      <c r="I89" s="23">
        <f t="shared" ref="I89:I100" si="6">SUM(E89:F89)</f>
        <v>286</v>
      </c>
      <c r="J89" s="23">
        <f t="shared" ref="J89:J100" si="7">SUM(G89:H89)</f>
        <v>31</v>
      </c>
      <c r="K89" s="23">
        <f>SUM(I89,J89)</f>
        <v>317</v>
      </c>
      <c r="L89" s="25">
        <f>IF(K89=0,0,ROUND(J89/K89*100,1))</f>
        <v>9.8000000000000007</v>
      </c>
      <c r="M89" s="59">
        <f>IF(K89=0,0,ROUND(K89/K$101*100,1))</f>
        <v>12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204</v>
      </c>
      <c r="F90" s="24">
        <v>44</v>
      </c>
      <c r="G90" s="24">
        <v>45</v>
      </c>
      <c r="H90" s="24">
        <v>0</v>
      </c>
      <c r="I90" s="24">
        <f t="shared" si="6"/>
        <v>248</v>
      </c>
      <c r="J90" s="24">
        <f t="shared" si="7"/>
        <v>45</v>
      </c>
      <c r="K90" s="24">
        <f t="shared" ref="K90:K100" si="8">SUM(I90,J90)</f>
        <v>293</v>
      </c>
      <c r="L90" s="26">
        <f t="shared" ref="L90:L101" si="9">IF(K90=0,0,ROUND(J90/K90*100,1))</f>
        <v>15.4</v>
      </c>
      <c r="M90" s="60">
        <f t="shared" ref="M90:M101" si="10">IF(K90=0,0,ROUND(K90/K$101*100,1))</f>
        <v>11.1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129</v>
      </c>
      <c r="F91" s="24">
        <v>35</v>
      </c>
      <c r="G91" s="24">
        <v>56</v>
      </c>
      <c r="H91" s="24">
        <v>0</v>
      </c>
      <c r="I91" s="24">
        <f t="shared" si="6"/>
        <v>164</v>
      </c>
      <c r="J91" s="24">
        <f t="shared" si="7"/>
        <v>56</v>
      </c>
      <c r="K91" s="24">
        <f t="shared" si="8"/>
        <v>220</v>
      </c>
      <c r="L91" s="26">
        <f t="shared" si="9"/>
        <v>25.5</v>
      </c>
      <c r="M91" s="60">
        <f t="shared" si="10"/>
        <v>8.3000000000000007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82</v>
      </c>
      <c r="F92" s="24">
        <v>41</v>
      </c>
      <c r="G92" s="24">
        <v>45</v>
      </c>
      <c r="H92" s="24">
        <v>0</v>
      </c>
      <c r="I92" s="24">
        <f t="shared" si="6"/>
        <v>123</v>
      </c>
      <c r="J92" s="24">
        <f t="shared" si="7"/>
        <v>45</v>
      </c>
      <c r="K92" s="24">
        <f t="shared" si="8"/>
        <v>168</v>
      </c>
      <c r="L92" s="26">
        <f t="shared" si="9"/>
        <v>26.8</v>
      </c>
      <c r="M92" s="60">
        <f t="shared" si="10"/>
        <v>6.3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77</v>
      </c>
      <c r="F93" s="24">
        <v>42</v>
      </c>
      <c r="G93" s="24">
        <v>43</v>
      </c>
      <c r="H93" s="24">
        <v>0</v>
      </c>
      <c r="I93" s="24">
        <f t="shared" si="6"/>
        <v>119</v>
      </c>
      <c r="J93" s="24">
        <f t="shared" si="7"/>
        <v>43</v>
      </c>
      <c r="K93" s="24">
        <f t="shared" si="8"/>
        <v>162</v>
      </c>
      <c r="L93" s="26">
        <f t="shared" si="9"/>
        <v>26.5</v>
      </c>
      <c r="M93" s="60">
        <f t="shared" si="10"/>
        <v>6.1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108</v>
      </c>
      <c r="F94" s="24">
        <v>35</v>
      </c>
      <c r="G94" s="24">
        <v>40</v>
      </c>
      <c r="H94" s="24">
        <v>0</v>
      </c>
      <c r="I94" s="24">
        <f t="shared" si="6"/>
        <v>143</v>
      </c>
      <c r="J94" s="24">
        <f t="shared" si="7"/>
        <v>40</v>
      </c>
      <c r="K94" s="24">
        <f t="shared" si="8"/>
        <v>183</v>
      </c>
      <c r="L94" s="26">
        <f t="shared" si="9"/>
        <v>21.9</v>
      </c>
      <c r="M94" s="60">
        <f t="shared" si="10"/>
        <v>6.9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87</v>
      </c>
      <c r="F95" s="24">
        <v>25</v>
      </c>
      <c r="G95" s="24">
        <v>37</v>
      </c>
      <c r="H95" s="24">
        <v>0</v>
      </c>
      <c r="I95" s="24">
        <f t="shared" si="6"/>
        <v>112</v>
      </c>
      <c r="J95" s="24">
        <f t="shared" si="7"/>
        <v>37</v>
      </c>
      <c r="K95" s="24">
        <f t="shared" si="8"/>
        <v>149</v>
      </c>
      <c r="L95" s="26">
        <f t="shared" si="9"/>
        <v>24.8</v>
      </c>
      <c r="M95" s="60">
        <f t="shared" si="10"/>
        <v>5.6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121</v>
      </c>
      <c r="F96" s="24">
        <v>40</v>
      </c>
      <c r="G96" s="24">
        <v>48</v>
      </c>
      <c r="H96" s="24">
        <v>0</v>
      </c>
      <c r="I96" s="24">
        <f t="shared" si="6"/>
        <v>161</v>
      </c>
      <c r="J96" s="24">
        <f t="shared" si="7"/>
        <v>48</v>
      </c>
      <c r="K96" s="24">
        <f t="shared" si="8"/>
        <v>209</v>
      </c>
      <c r="L96" s="26">
        <f t="shared" si="9"/>
        <v>23</v>
      </c>
      <c r="M96" s="60">
        <f t="shared" si="10"/>
        <v>7.9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111</v>
      </c>
      <c r="F97" s="24">
        <v>42</v>
      </c>
      <c r="G97" s="24">
        <v>41</v>
      </c>
      <c r="H97" s="24">
        <v>0</v>
      </c>
      <c r="I97" s="24">
        <f t="shared" si="6"/>
        <v>153</v>
      </c>
      <c r="J97" s="24">
        <f t="shared" si="7"/>
        <v>41</v>
      </c>
      <c r="K97" s="24">
        <f t="shared" si="8"/>
        <v>194</v>
      </c>
      <c r="L97" s="26">
        <f t="shared" si="9"/>
        <v>21.1</v>
      </c>
      <c r="M97" s="60">
        <f t="shared" si="10"/>
        <v>7.3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139</v>
      </c>
      <c r="F98" s="24">
        <v>53</v>
      </c>
      <c r="G98" s="24">
        <v>26</v>
      </c>
      <c r="H98" s="24">
        <v>0</v>
      </c>
      <c r="I98" s="24">
        <f t="shared" si="6"/>
        <v>192</v>
      </c>
      <c r="J98" s="24">
        <f t="shared" si="7"/>
        <v>26</v>
      </c>
      <c r="K98" s="24">
        <f t="shared" si="8"/>
        <v>218</v>
      </c>
      <c r="L98" s="26">
        <f t="shared" si="9"/>
        <v>11.9</v>
      </c>
      <c r="M98" s="60">
        <f t="shared" si="10"/>
        <v>8.1999999999999993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191</v>
      </c>
      <c r="F99" s="24">
        <v>56</v>
      </c>
      <c r="G99" s="24">
        <v>25</v>
      </c>
      <c r="H99" s="24">
        <v>0</v>
      </c>
      <c r="I99" s="24">
        <f t="shared" si="6"/>
        <v>247</v>
      </c>
      <c r="J99" s="24">
        <f t="shared" si="7"/>
        <v>25</v>
      </c>
      <c r="K99" s="24">
        <f t="shared" si="8"/>
        <v>272</v>
      </c>
      <c r="L99" s="26">
        <f t="shared" si="9"/>
        <v>9.1999999999999993</v>
      </c>
      <c r="M99" s="60">
        <f t="shared" si="10"/>
        <v>10.3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193</v>
      </c>
      <c r="F100" s="24">
        <v>52</v>
      </c>
      <c r="G100" s="24">
        <v>16</v>
      </c>
      <c r="H100" s="24">
        <v>0</v>
      </c>
      <c r="I100" s="24">
        <f t="shared" si="6"/>
        <v>245</v>
      </c>
      <c r="J100" s="24">
        <f t="shared" si="7"/>
        <v>16</v>
      </c>
      <c r="K100" s="24">
        <f t="shared" si="8"/>
        <v>261</v>
      </c>
      <c r="L100" s="26">
        <f t="shared" si="9"/>
        <v>6.1</v>
      </c>
      <c r="M100" s="60">
        <f t="shared" si="10"/>
        <v>9.9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1665</v>
      </c>
      <c r="F101" s="5">
        <f t="shared" si="11"/>
        <v>528</v>
      </c>
      <c r="G101" s="5">
        <f t="shared" si="11"/>
        <v>453</v>
      </c>
      <c r="H101" s="5">
        <f t="shared" si="11"/>
        <v>0</v>
      </c>
      <c r="I101" s="5">
        <f t="shared" si="11"/>
        <v>2193</v>
      </c>
      <c r="J101" s="5">
        <f t="shared" si="11"/>
        <v>453</v>
      </c>
      <c r="K101" s="5">
        <f t="shared" si="11"/>
        <v>2646</v>
      </c>
      <c r="L101" s="51">
        <f t="shared" si="9"/>
        <v>17.100000000000001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16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01"/>
      <c r="V103" s="201"/>
      <c r="W103" s="201"/>
      <c r="X103" s="201"/>
      <c r="Y103" s="201"/>
      <c r="Z103" s="201"/>
      <c r="AA103" s="20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10</v>
      </c>
      <c r="F105" s="23">
        <v>1</v>
      </c>
      <c r="G105" s="23">
        <v>1</v>
      </c>
      <c r="H105" s="23">
        <v>0</v>
      </c>
      <c r="I105" s="23">
        <f t="shared" ref="I105:I116" si="12">SUM(E105:F105)</f>
        <v>11</v>
      </c>
      <c r="J105" s="23">
        <f t="shared" ref="J105:J116" si="13">SUM(G105:H105)</f>
        <v>1</v>
      </c>
      <c r="K105" s="23">
        <f>SUM(I105,J105)</f>
        <v>12</v>
      </c>
      <c r="L105" s="25">
        <f t="shared" ref="L105:L117" si="14">IF(K105=0,0,ROUND(J105/K105*100,1))</f>
        <v>8.3000000000000007</v>
      </c>
      <c r="M105" s="59">
        <f>IF(K105=0,0,ROUND(K105/K$117*100,1))</f>
        <v>17.399999999999999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4</v>
      </c>
      <c r="F106" s="24">
        <v>1</v>
      </c>
      <c r="G106" s="24">
        <v>1</v>
      </c>
      <c r="H106" s="24">
        <v>0</v>
      </c>
      <c r="I106" s="24">
        <f t="shared" si="12"/>
        <v>5</v>
      </c>
      <c r="J106" s="24">
        <f t="shared" si="13"/>
        <v>1</v>
      </c>
      <c r="K106" s="24">
        <f t="shared" ref="K106:K116" si="15">SUM(I106,J106)</f>
        <v>6</v>
      </c>
      <c r="L106" s="26">
        <f t="shared" si="14"/>
        <v>16.7</v>
      </c>
      <c r="M106" s="60">
        <f t="shared" ref="M106:M117" si="16">IF(K106=0,0,ROUND(K106/K$117*100,1))</f>
        <v>8.6999999999999993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0</v>
      </c>
      <c r="F107" s="24">
        <v>2</v>
      </c>
      <c r="G107" s="24">
        <v>1</v>
      </c>
      <c r="H107" s="24">
        <v>0</v>
      </c>
      <c r="I107" s="24">
        <f t="shared" si="12"/>
        <v>2</v>
      </c>
      <c r="J107" s="24">
        <f t="shared" si="13"/>
        <v>1</v>
      </c>
      <c r="K107" s="24">
        <f t="shared" si="15"/>
        <v>3</v>
      </c>
      <c r="L107" s="26">
        <f t="shared" si="14"/>
        <v>33.299999999999997</v>
      </c>
      <c r="M107" s="60">
        <f t="shared" si="16"/>
        <v>4.3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3</v>
      </c>
      <c r="F108" s="24">
        <v>4</v>
      </c>
      <c r="G108" s="24">
        <v>1</v>
      </c>
      <c r="H108" s="24">
        <v>0</v>
      </c>
      <c r="I108" s="24">
        <f t="shared" si="12"/>
        <v>7</v>
      </c>
      <c r="J108" s="24">
        <f t="shared" si="13"/>
        <v>1</v>
      </c>
      <c r="K108" s="24">
        <f t="shared" si="15"/>
        <v>8</v>
      </c>
      <c r="L108" s="26">
        <f t="shared" si="14"/>
        <v>12.5</v>
      </c>
      <c r="M108" s="60">
        <f t="shared" si="16"/>
        <v>11.6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3</v>
      </c>
      <c r="F109" s="24">
        <v>2</v>
      </c>
      <c r="G109" s="24">
        <v>1</v>
      </c>
      <c r="H109" s="24">
        <v>0</v>
      </c>
      <c r="I109" s="24">
        <f t="shared" si="12"/>
        <v>5</v>
      </c>
      <c r="J109" s="24">
        <f t="shared" si="13"/>
        <v>1</v>
      </c>
      <c r="K109" s="24">
        <f t="shared" si="15"/>
        <v>6</v>
      </c>
      <c r="L109" s="26">
        <f t="shared" si="14"/>
        <v>16.7</v>
      </c>
      <c r="M109" s="60">
        <f t="shared" si="16"/>
        <v>8.6999999999999993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5</v>
      </c>
      <c r="F110" s="24">
        <v>0</v>
      </c>
      <c r="G110" s="24">
        <v>0</v>
      </c>
      <c r="H110" s="24">
        <v>0</v>
      </c>
      <c r="I110" s="24">
        <f t="shared" si="12"/>
        <v>5</v>
      </c>
      <c r="J110" s="24">
        <f t="shared" si="13"/>
        <v>0</v>
      </c>
      <c r="K110" s="24">
        <f t="shared" si="15"/>
        <v>5</v>
      </c>
      <c r="L110" s="26">
        <f t="shared" si="14"/>
        <v>0</v>
      </c>
      <c r="M110" s="60">
        <f t="shared" si="16"/>
        <v>7.2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2</v>
      </c>
      <c r="F111" s="24">
        <v>4</v>
      </c>
      <c r="G111" s="24">
        <v>0</v>
      </c>
      <c r="H111" s="24">
        <v>0</v>
      </c>
      <c r="I111" s="24">
        <f t="shared" si="12"/>
        <v>6</v>
      </c>
      <c r="J111" s="24">
        <f t="shared" si="13"/>
        <v>0</v>
      </c>
      <c r="K111" s="24">
        <f t="shared" si="15"/>
        <v>6</v>
      </c>
      <c r="L111" s="26">
        <f t="shared" si="14"/>
        <v>0</v>
      </c>
      <c r="M111" s="60">
        <f t="shared" si="16"/>
        <v>8.6999999999999993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5</v>
      </c>
      <c r="F112" s="24">
        <v>1</v>
      </c>
      <c r="G112" s="24">
        <v>0</v>
      </c>
      <c r="H112" s="24">
        <v>0</v>
      </c>
      <c r="I112" s="24">
        <f t="shared" si="12"/>
        <v>6</v>
      </c>
      <c r="J112" s="24">
        <f t="shared" si="13"/>
        <v>0</v>
      </c>
      <c r="K112" s="24">
        <f t="shared" si="15"/>
        <v>6</v>
      </c>
      <c r="L112" s="26">
        <f t="shared" si="14"/>
        <v>0</v>
      </c>
      <c r="M112" s="60">
        <f t="shared" si="16"/>
        <v>8.6999999999999993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1</v>
      </c>
      <c r="F113" s="24">
        <v>0</v>
      </c>
      <c r="G113" s="24">
        <v>1</v>
      </c>
      <c r="H113" s="24">
        <v>0</v>
      </c>
      <c r="I113" s="24">
        <f t="shared" si="12"/>
        <v>1</v>
      </c>
      <c r="J113" s="24">
        <f t="shared" si="13"/>
        <v>1</v>
      </c>
      <c r="K113" s="24">
        <f t="shared" si="15"/>
        <v>2</v>
      </c>
      <c r="L113" s="26">
        <f t="shared" si="14"/>
        <v>50</v>
      </c>
      <c r="M113" s="60">
        <f t="shared" si="16"/>
        <v>2.9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3</v>
      </c>
      <c r="F114" s="24">
        <v>1</v>
      </c>
      <c r="G114" s="24">
        <v>0</v>
      </c>
      <c r="H114" s="24">
        <v>0</v>
      </c>
      <c r="I114" s="24">
        <f t="shared" si="12"/>
        <v>4</v>
      </c>
      <c r="J114" s="24">
        <f t="shared" si="13"/>
        <v>0</v>
      </c>
      <c r="K114" s="24">
        <f t="shared" si="15"/>
        <v>4</v>
      </c>
      <c r="L114" s="26">
        <f t="shared" si="14"/>
        <v>0</v>
      </c>
      <c r="M114" s="60">
        <f t="shared" si="16"/>
        <v>5.8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1</v>
      </c>
      <c r="F115" s="24">
        <v>1</v>
      </c>
      <c r="G115" s="24">
        <v>0</v>
      </c>
      <c r="H115" s="24">
        <v>0</v>
      </c>
      <c r="I115" s="24">
        <f t="shared" si="12"/>
        <v>2</v>
      </c>
      <c r="J115" s="24">
        <f t="shared" si="13"/>
        <v>0</v>
      </c>
      <c r="K115" s="24">
        <f t="shared" si="15"/>
        <v>2</v>
      </c>
      <c r="L115" s="26">
        <f t="shared" si="14"/>
        <v>0</v>
      </c>
      <c r="M115" s="60">
        <f t="shared" si="16"/>
        <v>2.9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8</v>
      </c>
      <c r="F116" s="24">
        <v>1</v>
      </c>
      <c r="G116" s="24">
        <v>0</v>
      </c>
      <c r="H116" s="24">
        <v>0</v>
      </c>
      <c r="I116" s="24">
        <f t="shared" si="12"/>
        <v>9</v>
      </c>
      <c r="J116" s="24">
        <f t="shared" si="13"/>
        <v>0</v>
      </c>
      <c r="K116" s="24">
        <f t="shared" si="15"/>
        <v>9</v>
      </c>
      <c r="L116" s="26">
        <f t="shared" si="14"/>
        <v>0</v>
      </c>
      <c r="M116" s="60">
        <f t="shared" si="16"/>
        <v>13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45</v>
      </c>
      <c r="F117" s="5">
        <f t="shared" si="17"/>
        <v>18</v>
      </c>
      <c r="G117" s="5">
        <f t="shared" si="17"/>
        <v>6</v>
      </c>
      <c r="H117" s="5">
        <f t="shared" si="17"/>
        <v>0</v>
      </c>
      <c r="I117" s="5">
        <f t="shared" si="17"/>
        <v>63</v>
      </c>
      <c r="J117" s="5">
        <f t="shared" si="17"/>
        <v>6</v>
      </c>
      <c r="K117" s="5">
        <f t="shared" si="17"/>
        <v>69</v>
      </c>
      <c r="L117" s="51">
        <f t="shared" si="14"/>
        <v>8.6999999999999993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17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01"/>
      <c r="V119" s="201"/>
      <c r="W119" s="201"/>
      <c r="X119" s="201"/>
      <c r="Y119" s="201"/>
      <c r="Z119" s="201"/>
      <c r="AA119" s="20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5</v>
      </c>
      <c r="F121" s="23">
        <v>2</v>
      </c>
      <c r="G121" s="23">
        <v>1</v>
      </c>
      <c r="H121" s="23">
        <v>0</v>
      </c>
      <c r="I121" s="23">
        <f t="shared" ref="I121:I132" si="18">SUM(E121:F121)</f>
        <v>7</v>
      </c>
      <c r="J121" s="23">
        <f t="shared" ref="J121:J132" si="19">SUM(G121:H121)</f>
        <v>1</v>
      </c>
      <c r="K121" s="23">
        <f>SUM(I121,J121)</f>
        <v>8</v>
      </c>
      <c r="L121" s="25">
        <f t="shared" ref="L121:L133" si="20">IF(K121=0,0,ROUND(J121/K121*100,1))</f>
        <v>12.5</v>
      </c>
      <c r="M121" s="59">
        <f>IF(K121=0,0,ROUND(K121/K$133*100,1))</f>
        <v>12.7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7</v>
      </c>
      <c r="F122" s="24">
        <v>3</v>
      </c>
      <c r="G122" s="24">
        <v>1</v>
      </c>
      <c r="H122" s="24">
        <v>0</v>
      </c>
      <c r="I122" s="24">
        <f t="shared" si="18"/>
        <v>10</v>
      </c>
      <c r="J122" s="24">
        <f t="shared" si="19"/>
        <v>1</v>
      </c>
      <c r="K122" s="24">
        <f t="shared" ref="K122:K132" si="21">SUM(I122,J122)</f>
        <v>11</v>
      </c>
      <c r="L122" s="26">
        <f t="shared" si="20"/>
        <v>9.1</v>
      </c>
      <c r="M122" s="60">
        <f t="shared" ref="M122:M133" si="22">IF(K122=0,0,ROUND(K122/K$133*100,1))</f>
        <v>17.5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5</v>
      </c>
      <c r="F123" s="24">
        <v>0</v>
      </c>
      <c r="G123" s="24">
        <v>1</v>
      </c>
      <c r="H123" s="24">
        <v>0</v>
      </c>
      <c r="I123" s="24">
        <f t="shared" si="18"/>
        <v>5</v>
      </c>
      <c r="J123" s="24">
        <f t="shared" si="19"/>
        <v>1</v>
      </c>
      <c r="K123" s="24">
        <f t="shared" si="21"/>
        <v>6</v>
      </c>
      <c r="L123" s="26">
        <f t="shared" si="20"/>
        <v>16.7</v>
      </c>
      <c r="M123" s="60">
        <f t="shared" si="22"/>
        <v>9.5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5</v>
      </c>
      <c r="F124" s="24">
        <v>1</v>
      </c>
      <c r="G124" s="24">
        <v>3</v>
      </c>
      <c r="H124" s="24">
        <v>0</v>
      </c>
      <c r="I124" s="24">
        <f t="shared" si="18"/>
        <v>6</v>
      </c>
      <c r="J124" s="24">
        <f t="shared" si="19"/>
        <v>3</v>
      </c>
      <c r="K124" s="24">
        <f t="shared" si="21"/>
        <v>9</v>
      </c>
      <c r="L124" s="26">
        <f t="shared" si="20"/>
        <v>33.299999999999997</v>
      </c>
      <c r="M124" s="60">
        <f t="shared" si="22"/>
        <v>14.3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3</v>
      </c>
      <c r="F125" s="24">
        <v>0</v>
      </c>
      <c r="G125" s="24">
        <v>1</v>
      </c>
      <c r="H125" s="24">
        <v>0</v>
      </c>
      <c r="I125" s="24">
        <f t="shared" si="18"/>
        <v>3</v>
      </c>
      <c r="J125" s="24">
        <f t="shared" si="19"/>
        <v>1</v>
      </c>
      <c r="K125" s="24">
        <f t="shared" si="21"/>
        <v>4</v>
      </c>
      <c r="L125" s="26">
        <f t="shared" si="20"/>
        <v>25</v>
      </c>
      <c r="M125" s="60">
        <f t="shared" si="22"/>
        <v>6.3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2</v>
      </c>
      <c r="F126" s="24">
        <v>1</v>
      </c>
      <c r="G126" s="24">
        <v>1</v>
      </c>
      <c r="H126" s="24">
        <v>0</v>
      </c>
      <c r="I126" s="24">
        <f t="shared" si="18"/>
        <v>3</v>
      </c>
      <c r="J126" s="24">
        <f t="shared" si="19"/>
        <v>1</v>
      </c>
      <c r="K126" s="24">
        <f t="shared" si="21"/>
        <v>4</v>
      </c>
      <c r="L126" s="26">
        <f t="shared" si="20"/>
        <v>25</v>
      </c>
      <c r="M126" s="60">
        <f t="shared" si="22"/>
        <v>6.3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5</v>
      </c>
      <c r="F127" s="24">
        <v>2</v>
      </c>
      <c r="G127" s="24">
        <v>0</v>
      </c>
      <c r="H127" s="24">
        <v>0</v>
      </c>
      <c r="I127" s="24">
        <f t="shared" si="18"/>
        <v>7</v>
      </c>
      <c r="J127" s="24">
        <f t="shared" si="19"/>
        <v>0</v>
      </c>
      <c r="K127" s="24">
        <f t="shared" si="21"/>
        <v>7</v>
      </c>
      <c r="L127" s="26">
        <f t="shared" si="20"/>
        <v>0</v>
      </c>
      <c r="M127" s="60">
        <f t="shared" si="22"/>
        <v>11.1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2</v>
      </c>
      <c r="F128" s="24">
        <v>2</v>
      </c>
      <c r="G128" s="24">
        <v>1</v>
      </c>
      <c r="H128" s="24">
        <v>0</v>
      </c>
      <c r="I128" s="24">
        <f t="shared" si="18"/>
        <v>4</v>
      </c>
      <c r="J128" s="24">
        <f t="shared" si="19"/>
        <v>1</v>
      </c>
      <c r="K128" s="24">
        <f t="shared" si="21"/>
        <v>5</v>
      </c>
      <c r="L128" s="26">
        <f t="shared" si="20"/>
        <v>20</v>
      </c>
      <c r="M128" s="60">
        <f t="shared" si="22"/>
        <v>7.9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2</v>
      </c>
      <c r="F129" s="24">
        <v>1</v>
      </c>
      <c r="G129" s="24">
        <v>1</v>
      </c>
      <c r="H129" s="24">
        <v>0</v>
      </c>
      <c r="I129" s="24">
        <f t="shared" si="18"/>
        <v>3</v>
      </c>
      <c r="J129" s="24">
        <f t="shared" si="19"/>
        <v>1</v>
      </c>
      <c r="K129" s="24">
        <f t="shared" si="21"/>
        <v>4</v>
      </c>
      <c r="L129" s="26">
        <f t="shared" si="20"/>
        <v>25</v>
      </c>
      <c r="M129" s="60">
        <f t="shared" si="22"/>
        <v>6.3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1</v>
      </c>
      <c r="F130" s="24">
        <v>1</v>
      </c>
      <c r="G130" s="24">
        <v>0</v>
      </c>
      <c r="H130" s="24">
        <v>0</v>
      </c>
      <c r="I130" s="24">
        <f t="shared" si="18"/>
        <v>2</v>
      </c>
      <c r="J130" s="24">
        <f t="shared" si="19"/>
        <v>0</v>
      </c>
      <c r="K130" s="24">
        <f t="shared" si="21"/>
        <v>2</v>
      </c>
      <c r="L130" s="26">
        <f t="shared" si="20"/>
        <v>0</v>
      </c>
      <c r="M130" s="60">
        <f t="shared" si="22"/>
        <v>3.2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1</v>
      </c>
      <c r="F131" s="24">
        <v>1</v>
      </c>
      <c r="G131" s="24">
        <v>0</v>
      </c>
      <c r="H131" s="24">
        <v>0</v>
      </c>
      <c r="I131" s="24">
        <f t="shared" si="18"/>
        <v>2</v>
      </c>
      <c r="J131" s="24">
        <f t="shared" si="19"/>
        <v>0</v>
      </c>
      <c r="K131" s="24">
        <f t="shared" si="21"/>
        <v>2</v>
      </c>
      <c r="L131" s="26">
        <f t="shared" si="20"/>
        <v>0</v>
      </c>
      <c r="M131" s="60">
        <f t="shared" si="22"/>
        <v>3.2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0</v>
      </c>
      <c r="F132" s="24">
        <v>1</v>
      </c>
      <c r="G132" s="24">
        <v>0</v>
      </c>
      <c r="H132" s="24">
        <v>0</v>
      </c>
      <c r="I132" s="24">
        <f t="shared" si="18"/>
        <v>1</v>
      </c>
      <c r="J132" s="24">
        <f t="shared" si="19"/>
        <v>0</v>
      </c>
      <c r="K132" s="24">
        <f t="shared" si="21"/>
        <v>1</v>
      </c>
      <c r="L132" s="26">
        <f t="shared" si="20"/>
        <v>0</v>
      </c>
      <c r="M132" s="60">
        <f t="shared" si="22"/>
        <v>1.6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38</v>
      </c>
      <c r="F133" s="5">
        <f t="shared" si="23"/>
        <v>15</v>
      </c>
      <c r="G133" s="5">
        <f t="shared" si="23"/>
        <v>10</v>
      </c>
      <c r="H133" s="5">
        <f t="shared" si="23"/>
        <v>0</v>
      </c>
      <c r="I133" s="5">
        <f t="shared" si="23"/>
        <v>53</v>
      </c>
      <c r="J133" s="5">
        <f t="shared" si="23"/>
        <v>10</v>
      </c>
      <c r="K133" s="5">
        <f t="shared" si="23"/>
        <v>63</v>
      </c>
      <c r="L133" s="51">
        <f t="shared" si="20"/>
        <v>15.9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AE133"/>
  <sheetViews>
    <sheetView showGridLines="0" zoomScaleNormal="100" zoomScaleSheetLayoutView="100" workbookViewId="0">
      <selection activeCell="D11" sqref="D1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0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28</v>
      </c>
      <c r="E6" s="48"/>
      <c r="F6" s="48"/>
      <c r="G6" s="49"/>
      <c r="H6" s="7"/>
      <c r="J6" s="20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29</v>
      </c>
      <c r="E7" s="48"/>
      <c r="F7" s="48"/>
      <c r="G7" s="49"/>
      <c r="H7" s="7"/>
      <c r="J7" s="20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0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0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190</v>
      </c>
      <c r="E10" s="48"/>
      <c r="F10" s="48"/>
      <c r="G10" s="49"/>
      <c r="H10" s="7"/>
      <c r="J10" s="20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0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0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0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03" t="str">
        <f>E71</f>
        <v>(5)</v>
      </c>
      <c r="C43" s="203"/>
      <c r="D43" s="203"/>
      <c r="E43" s="203"/>
      <c r="F43" s="203"/>
      <c r="G43" s="203"/>
      <c r="H43" s="203"/>
      <c r="I43" s="203"/>
      <c r="J43" s="203" t="str">
        <f>E87</f>
        <v>(6)</v>
      </c>
      <c r="K43" s="203"/>
      <c r="L43" s="203"/>
      <c r="M43" s="203"/>
      <c r="N43" s="203"/>
      <c r="O43" s="203"/>
      <c r="P43" s="203"/>
      <c r="Q43" s="20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03" t="str">
        <f>E103</f>
        <v>(7)</v>
      </c>
      <c r="C69" s="203"/>
      <c r="D69" s="203"/>
      <c r="E69" s="203"/>
      <c r="F69" s="203"/>
      <c r="G69" s="203"/>
      <c r="H69" s="203"/>
      <c r="I69" s="203"/>
      <c r="J69" s="203" t="str">
        <f>E119</f>
        <v>(8)</v>
      </c>
      <c r="K69" s="203"/>
      <c r="L69" s="203"/>
      <c r="M69" s="203"/>
      <c r="N69" s="203"/>
      <c r="O69" s="203"/>
      <c r="P69" s="203"/>
      <c r="Q69" s="20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40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01"/>
      <c r="V71" s="201"/>
      <c r="W71" s="201"/>
      <c r="X71" s="201"/>
      <c r="Y71" s="201"/>
      <c r="Z71" s="201"/>
      <c r="AA71" s="20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144</v>
      </c>
      <c r="F73" s="23">
        <v>38</v>
      </c>
      <c r="G73" s="23">
        <v>6</v>
      </c>
      <c r="H73" s="23">
        <v>0</v>
      </c>
      <c r="I73" s="23">
        <f t="shared" ref="I73:I84" si="0">SUM(E73:F73)</f>
        <v>182</v>
      </c>
      <c r="J73" s="23">
        <f t="shared" ref="J73:J84" si="1">SUM(G73:H73)</f>
        <v>6</v>
      </c>
      <c r="K73" s="23">
        <f>SUM(I73,J73)</f>
        <v>188</v>
      </c>
      <c r="L73" s="25">
        <f>IF(K73=0,0,ROUND(J73/K73*100,1))</f>
        <v>3.2</v>
      </c>
      <c r="M73" s="59">
        <f>IF(K73=0,0,ROUND(K73/K$85*100,1))</f>
        <v>15.9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126</v>
      </c>
      <c r="F74" s="24">
        <v>23</v>
      </c>
      <c r="G74" s="24">
        <v>5</v>
      </c>
      <c r="H74" s="24">
        <v>0</v>
      </c>
      <c r="I74" s="24">
        <f t="shared" si="0"/>
        <v>149</v>
      </c>
      <c r="J74" s="24">
        <f t="shared" si="1"/>
        <v>5</v>
      </c>
      <c r="K74" s="24">
        <f t="shared" ref="K74:K84" si="2">SUM(I74,J74)</f>
        <v>154</v>
      </c>
      <c r="L74" s="26">
        <f t="shared" ref="L74:L84" si="3">IF(K74=0,0,ROUND(J74/K74*100,1))</f>
        <v>3.2</v>
      </c>
      <c r="M74" s="60">
        <f t="shared" ref="M74:M84" si="4">IF(K74=0,0,ROUND(K74/K$85*100,1))</f>
        <v>13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62</v>
      </c>
      <c r="F75" s="24">
        <v>22</v>
      </c>
      <c r="G75" s="24">
        <v>4</v>
      </c>
      <c r="H75" s="24">
        <v>2</v>
      </c>
      <c r="I75" s="24">
        <f t="shared" si="0"/>
        <v>84</v>
      </c>
      <c r="J75" s="24">
        <f t="shared" si="1"/>
        <v>6</v>
      </c>
      <c r="K75" s="24">
        <f t="shared" si="2"/>
        <v>90</v>
      </c>
      <c r="L75" s="26">
        <f t="shared" si="3"/>
        <v>6.7</v>
      </c>
      <c r="M75" s="60">
        <f t="shared" si="4"/>
        <v>7.6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45</v>
      </c>
      <c r="F76" s="24">
        <v>12</v>
      </c>
      <c r="G76" s="24">
        <v>2</v>
      </c>
      <c r="H76" s="24">
        <v>0</v>
      </c>
      <c r="I76" s="24">
        <f t="shared" si="0"/>
        <v>57</v>
      </c>
      <c r="J76" s="24">
        <f t="shared" si="1"/>
        <v>2</v>
      </c>
      <c r="K76" s="24">
        <f t="shared" si="2"/>
        <v>59</v>
      </c>
      <c r="L76" s="26">
        <f t="shared" si="3"/>
        <v>3.4</v>
      </c>
      <c r="M76" s="60">
        <f t="shared" si="4"/>
        <v>5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45</v>
      </c>
      <c r="F77" s="24">
        <v>16</v>
      </c>
      <c r="G77" s="24">
        <v>2</v>
      </c>
      <c r="H77" s="24">
        <v>0</v>
      </c>
      <c r="I77" s="24">
        <f t="shared" si="0"/>
        <v>61</v>
      </c>
      <c r="J77" s="24">
        <f t="shared" si="1"/>
        <v>2</v>
      </c>
      <c r="K77" s="24">
        <f t="shared" si="2"/>
        <v>63</v>
      </c>
      <c r="L77" s="26">
        <f t="shared" si="3"/>
        <v>3.2</v>
      </c>
      <c r="M77" s="60">
        <f t="shared" si="4"/>
        <v>5.3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47</v>
      </c>
      <c r="F78" s="24">
        <v>14</v>
      </c>
      <c r="G78" s="24">
        <v>1</v>
      </c>
      <c r="H78" s="24">
        <v>0</v>
      </c>
      <c r="I78" s="24">
        <f t="shared" si="0"/>
        <v>61</v>
      </c>
      <c r="J78" s="24">
        <f t="shared" si="1"/>
        <v>1</v>
      </c>
      <c r="K78" s="24">
        <f t="shared" si="2"/>
        <v>62</v>
      </c>
      <c r="L78" s="26">
        <f t="shared" si="3"/>
        <v>1.6</v>
      </c>
      <c r="M78" s="60">
        <f t="shared" si="4"/>
        <v>5.2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48</v>
      </c>
      <c r="F79" s="24">
        <v>12</v>
      </c>
      <c r="G79" s="24">
        <v>1</v>
      </c>
      <c r="H79" s="24">
        <v>0</v>
      </c>
      <c r="I79" s="24">
        <f t="shared" si="0"/>
        <v>60</v>
      </c>
      <c r="J79" s="24">
        <f t="shared" si="1"/>
        <v>1</v>
      </c>
      <c r="K79" s="24">
        <f t="shared" si="2"/>
        <v>61</v>
      </c>
      <c r="L79" s="26">
        <f t="shared" si="3"/>
        <v>1.6</v>
      </c>
      <c r="M79" s="60">
        <f t="shared" si="4"/>
        <v>5.2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43</v>
      </c>
      <c r="F80" s="24">
        <v>11</v>
      </c>
      <c r="G80" s="24">
        <v>2</v>
      </c>
      <c r="H80" s="24">
        <v>0</v>
      </c>
      <c r="I80" s="24">
        <f t="shared" si="0"/>
        <v>54</v>
      </c>
      <c r="J80" s="24">
        <f t="shared" si="1"/>
        <v>2</v>
      </c>
      <c r="K80" s="24">
        <f t="shared" si="2"/>
        <v>56</v>
      </c>
      <c r="L80" s="26">
        <f t="shared" si="3"/>
        <v>3.6</v>
      </c>
      <c r="M80" s="60">
        <f t="shared" si="4"/>
        <v>4.7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58</v>
      </c>
      <c r="F81" s="24">
        <v>12</v>
      </c>
      <c r="G81" s="24">
        <v>2</v>
      </c>
      <c r="H81" s="24">
        <v>1</v>
      </c>
      <c r="I81" s="24">
        <f t="shared" si="0"/>
        <v>70</v>
      </c>
      <c r="J81" s="24">
        <f t="shared" si="1"/>
        <v>3</v>
      </c>
      <c r="K81" s="24">
        <f t="shared" si="2"/>
        <v>73</v>
      </c>
      <c r="L81" s="26">
        <f t="shared" si="3"/>
        <v>4.0999999999999996</v>
      </c>
      <c r="M81" s="60">
        <f t="shared" si="4"/>
        <v>6.2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70</v>
      </c>
      <c r="F82" s="24">
        <v>34</v>
      </c>
      <c r="G82" s="24">
        <v>2</v>
      </c>
      <c r="H82" s="24">
        <v>0</v>
      </c>
      <c r="I82" s="24">
        <f t="shared" si="0"/>
        <v>104</v>
      </c>
      <c r="J82" s="24">
        <f t="shared" si="1"/>
        <v>2</v>
      </c>
      <c r="K82" s="24">
        <f t="shared" si="2"/>
        <v>106</v>
      </c>
      <c r="L82" s="26">
        <f t="shared" si="3"/>
        <v>1.9</v>
      </c>
      <c r="M82" s="60">
        <f t="shared" si="4"/>
        <v>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112</v>
      </c>
      <c r="F83" s="24">
        <v>28</v>
      </c>
      <c r="G83" s="24">
        <v>3</v>
      </c>
      <c r="H83" s="24">
        <v>0</v>
      </c>
      <c r="I83" s="24">
        <f t="shared" si="0"/>
        <v>140</v>
      </c>
      <c r="J83" s="24">
        <f t="shared" si="1"/>
        <v>3</v>
      </c>
      <c r="K83" s="24">
        <f t="shared" si="2"/>
        <v>143</v>
      </c>
      <c r="L83" s="26">
        <f t="shared" si="3"/>
        <v>2.1</v>
      </c>
      <c r="M83" s="60">
        <f t="shared" si="4"/>
        <v>12.1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103</v>
      </c>
      <c r="F84" s="24">
        <v>23</v>
      </c>
      <c r="G84" s="24">
        <v>0</v>
      </c>
      <c r="H84" s="24">
        <v>0</v>
      </c>
      <c r="I84" s="24">
        <f t="shared" si="0"/>
        <v>126</v>
      </c>
      <c r="J84" s="24">
        <f t="shared" si="1"/>
        <v>0</v>
      </c>
      <c r="K84" s="24">
        <f t="shared" si="2"/>
        <v>126</v>
      </c>
      <c r="L84" s="26">
        <f t="shared" si="3"/>
        <v>0</v>
      </c>
      <c r="M84" s="60">
        <f t="shared" si="4"/>
        <v>10.7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903</v>
      </c>
      <c r="F85" s="5">
        <f t="shared" si="5"/>
        <v>245</v>
      </c>
      <c r="G85" s="5">
        <f t="shared" si="5"/>
        <v>30</v>
      </c>
      <c r="H85" s="5">
        <f t="shared" si="5"/>
        <v>3</v>
      </c>
      <c r="I85" s="5">
        <f t="shared" si="5"/>
        <v>1148</v>
      </c>
      <c r="J85" s="5">
        <f t="shared" si="5"/>
        <v>33</v>
      </c>
      <c r="K85" s="5">
        <f t="shared" si="5"/>
        <v>1181</v>
      </c>
      <c r="L85" s="51">
        <f>IF(K85=0,0,ROUND(J85/K85*100,1))</f>
        <v>2.8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41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01"/>
      <c r="V87" s="201"/>
      <c r="W87" s="201"/>
      <c r="X87" s="201"/>
      <c r="Y87" s="201"/>
      <c r="Z87" s="201"/>
      <c r="AA87" s="20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24</v>
      </c>
      <c r="F89" s="23">
        <v>7</v>
      </c>
      <c r="G89" s="23">
        <v>2</v>
      </c>
      <c r="H89" s="23">
        <v>0</v>
      </c>
      <c r="I89" s="23">
        <f t="shared" ref="I89:I100" si="6">SUM(E89:F89)</f>
        <v>31</v>
      </c>
      <c r="J89" s="23">
        <f t="shared" ref="J89:J100" si="7">SUM(G89:H89)</f>
        <v>2</v>
      </c>
      <c r="K89" s="23">
        <f>SUM(I89,J89)</f>
        <v>33</v>
      </c>
      <c r="L89" s="25">
        <f>IF(K89=0,0,ROUND(J89/K89*100,1))</f>
        <v>6.1</v>
      </c>
      <c r="M89" s="59">
        <f>IF(K89=0,0,ROUND(K89/K$101*100,1))</f>
        <v>14.1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22</v>
      </c>
      <c r="F90" s="24">
        <v>7</v>
      </c>
      <c r="G90" s="24">
        <v>0</v>
      </c>
      <c r="H90" s="24">
        <v>1</v>
      </c>
      <c r="I90" s="24">
        <f t="shared" si="6"/>
        <v>29</v>
      </c>
      <c r="J90" s="24">
        <f t="shared" si="7"/>
        <v>1</v>
      </c>
      <c r="K90" s="24">
        <f t="shared" ref="K90:K100" si="8">SUM(I90,J90)</f>
        <v>30</v>
      </c>
      <c r="L90" s="26">
        <f t="shared" ref="L90:L101" si="9">IF(K90=0,0,ROUND(J90/K90*100,1))</f>
        <v>3.3</v>
      </c>
      <c r="M90" s="60">
        <f t="shared" ref="M90:M101" si="10">IF(K90=0,0,ROUND(K90/K$101*100,1))</f>
        <v>12.8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9</v>
      </c>
      <c r="F91" s="24">
        <v>6</v>
      </c>
      <c r="G91" s="24">
        <v>1</v>
      </c>
      <c r="H91" s="24">
        <v>0</v>
      </c>
      <c r="I91" s="24">
        <f t="shared" si="6"/>
        <v>15</v>
      </c>
      <c r="J91" s="24">
        <f t="shared" si="7"/>
        <v>1</v>
      </c>
      <c r="K91" s="24">
        <f t="shared" si="8"/>
        <v>16</v>
      </c>
      <c r="L91" s="26">
        <f t="shared" si="9"/>
        <v>6.3</v>
      </c>
      <c r="M91" s="60">
        <f t="shared" si="10"/>
        <v>6.8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8</v>
      </c>
      <c r="F92" s="24">
        <v>9</v>
      </c>
      <c r="G92" s="24">
        <v>4</v>
      </c>
      <c r="H92" s="24">
        <v>0</v>
      </c>
      <c r="I92" s="24">
        <f t="shared" si="6"/>
        <v>17</v>
      </c>
      <c r="J92" s="24">
        <f t="shared" si="7"/>
        <v>4</v>
      </c>
      <c r="K92" s="24">
        <f t="shared" si="8"/>
        <v>21</v>
      </c>
      <c r="L92" s="26">
        <f t="shared" si="9"/>
        <v>19</v>
      </c>
      <c r="M92" s="60">
        <f t="shared" si="10"/>
        <v>9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7</v>
      </c>
      <c r="F93" s="24">
        <v>3</v>
      </c>
      <c r="G93" s="24">
        <v>1</v>
      </c>
      <c r="H93" s="24">
        <v>0</v>
      </c>
      <c r="I93" s="24">
        <f t="shared" si="6"/>
        <v>10</v>
      </c>
      <c r="J93" s="24">
        <f t="shared" si="7"/>
        <v>1</v>
      </c>
      <c r="K93" s="24">
        <f t="shared" si="8"/>
        <v>11</v>
      </c>
      <c r="L93" s="26">
        <f t="shared" si="9"/>
        <v>9.1</v>
      </c>
      <c r="M93" s="60">
        <f t="shared" si="10"/>
        <v>4.7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6</v>
      </c>
      <c r="F94" s="24">
        <v>2</v>
      </c>
      <c r="G94" s="24">
        <v>1</v>
      </c>
      <c r="H94" s="24">
        <v>0</v>
      </c>
      <c r="I94" s="24">
        <f t="shared" si="6"/>
        <v>8</v>
      </c>
      <c r="J94" s="24">
        <f t="shared" si="7"/>
        <v>1</v>
      </c>
      <c r="K94" s="24">
        <f t="shared" si="8"/>
        <v>9</v>
      </c>
      <c r="L94" s="26">
        <f t="shared" si="9"/>
        <v>11.1</v>
      </c>
      <c r="M94" s="60">
        <f t="shared" si="10"/>
        <v>3.8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4</v>
      </c>
      <c r="F95" s="24">
        <v>3</v>
      </c>
      <c r="G95" s="24">
        <v>1</v>
      </c>
      <c r="H95" s="24">
        <v>0</v>
      </c>
      <c r="I95" s="24">
        <f t="shared" si="6"/>
        <v>7</v>
      </c>
      <c r="J95" s="24">
        <f t="shared" si="7"/>
        <v>1</v>
      </c>
      <c r="K95" s="24">
        <f t="shared" si="8"/>
        <v>8</v>
      </c>
      <c r="L95" s="26">
        <f t="shared" si="9"/>
        <v>12.5</v>
      </c>
      <c r="M95" s="60">
        <f t="shared" si="10"/>
        <v>3.4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15</v>
      </c>
      <c r="F96" s="24">
        <v>5</v>
      </c>
      <c r="G96" s="24">
        <v>2</v>
      </c>
      <c r="H96" s="24">
        <v>0</v>
      </c>
      <c r="I96" s="24">
        <f t="shared" si="6"/>
        <v>20</v>
      </c>
      <c r="J96" s="24">
        <f t="shared" si="7"/>
        <v>2</v>
      </c>
      <c r="K96" s="24">
        <f t="shared" si="8"/>
        <v>22</v>
      </c>
      <c r="L96" s="26">
        <f t="shared" si="9"/>
        <v>9.1</v>
      </c>
      <c r="M96" s="60">
        <f t="shared" si="10"/>
        <v>9.4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12</v>
      </c>
      <c r="F97" s="24">
        <v>2</v>
      </c>
      <c r="G97" s="24">
        <v>1</v>
      </c>
      <c r="H97" s="24">
        <v>0</v>
      </c>
      <c r="I97" s="24">
        <f t="shared" si="6"/>
        <v>14</v>
      </c>
      <c r="J97" s="24">
        <f t="shared" si="7"/>
        <v>1</v>
      </c>
      <c r="K97" s="24">
        <f t="shared" si="8"/>
        <v>15</v>
      </c>
      <c r="L97" s="26">
        <f t="shared" si="9"/>
        <v>6.7</v>
      </c>
      <c r="M97" s="60">
        <f t="shared" si="10"/>
        <v>6.4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12</v>
      </c>
      <c r="F98" s="24">
        <v>7</v>
      </c>
      <c r="G98" s="24">
        <v>0</v>
      </c>
      <c r="H98" s="24">
        <v>0</v>
      </c>
      <c r="I98" s="24">
        <f t="shared" si="6"/>
        <v>19</v>
      </c>
      <c r="J98" s="24">
        <f t="shared" si="7"/>
        <v>0</v>
      </c>
      <c r="K98" s="24">
        <f t="shared" si="8"/>
        <v>19</v>
      </c>
      <c r="L98" s="26">
        <f t="shared" si="9"/>
        <v>0</v>
      </c>
      <c r="M98" s="60">
        <f t="shared" si="10"/>
        <v>8.1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20</v>
      </c>
      <c r="F99" s="24">
        <v>6</v>
      </c>
      <c r="G99" s="24">
        <v>0</v>
      </c>
      <c r="H99" s="24">
        <v>0</v>
      </c>
      <c r="I99" s="24">
        <f t="shared" si="6"/>
        <v>26</v>
      </c>
      <c r="J99" s="24">
        <f t="shared" si="7"/>
        <v>0</v>
      </c>
      <c r="K99" s="24">
        <f t="shared" si="8"/>
        <v>26</v>
      </c>
      <c r="L99" s="26">
        <f t="shared" si="9"/>
        <v>0</v>
      </c>
      <c r="M99" s="60">
        <f t="shared" si="10"/>
        <v>11.1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17</v>
      </c>
      <c r="F100" s="24">
        <v>6</v>
      </c>
      <c r="G100" s="24">
        <v>1</v>
      </c>
      <c r="H100" s="24">
        <v>0</v>
      </c>
      <c r="I100" s="24">
        <f t="shared" si="6"/>
        <v>23</v>
      </c>
      <c r="J100" s="24">
        <f t="shared" si="7"/>
        <v>1</v>
      </c>
      <c r="K100" s="24">
        <f t="shared" si="8"/>
        <v>24</v>
      </c>
      <c r="L100" s="26">
        <f t="shared" si="9"/>
        <v>4.2</v>
      </c>
      <c r="M100" s="60">
        <f t="shared" si="10"/>
        <v>10.3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156</v>
      </c>
      <c r="F101" s="5">
        <f t="shared" si="11"/>
        <v>63</v>
      </c>
      <c r="G101" s="5">
        <f t="shared" si="11"/>
        <v>14</v>
      </c>
      <c r="H101" s="5">
        <f t="shared" si="11"/>
        <v>1</v>
      </c>
      <c r="I101" s="5">
        <f t="shared" si="11"/>
        <v>219</v>
      </c>
      <c r="J101" s="5">
        <f t="shared" si="11"/>
        <v>15</v>
      </c>
      <c r="K101" s="5">
        <f t="shared" si="11"/>
        <v>234</v>
      </c>
      <c r="L101" s="51">
        <f t="shared" si="9"/>
        <v>6.4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42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01"/>
      <c r="V103" s="201"/>
      <c r="W103" s="201"/>
      <c r="X103" s="201"/>
      <c r="Y103" s="201"/>
      <c r="Z103" s="201"/>
      <c r="AA103" s="20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31</v>
      </c>
      <c r="F105" s="23">
        <v>11</v>
      </c>
      <c r="G105" s="23">
        <v>0</v>
      </c>
      <c r="H105" s="23">
        <v>0</v>
      </c>
      <c r="I105" s="23">
        <f t="shared" ref="I105:I116" si="12">SUM(E105:F105)</f>
        <v>42</v>
      </c>
      <c r="J105" s="23">
        <f t="shared" ref="J105:J116" si="13">SUM(G105:H105)</f>
        <v>0</v>
      </c>
      <c r="K105" s="23">
        <f>SUM(I105,J105)</f>
        <v>42</v>
      </c>
      <c r="L105" s="25">
        <f t="shared" ref="L105:L117" si="14">IF(K105=0,0,ROUND(J105/K105*100,1))</f>
        <v>0</v>
      </c>
      <c r="M105" s="59">
        <f>IF(K105=0,0,ROUND(K105/K$117*100,1))</f>
        <v>15.8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35</v>
      </c>
      <c r="F106" s="24">
        <v>9</v>
      </c>
      <c r="G106" s="24">
        <v>0</v>
      </c>
      <c r="H106" s="24">
        <v>0</v>
      </c>
      <c r="I106" s="24">
        <f t="shared" si="12"/>
        <v>44</v>
      </c>
      <c r="J106" s="24">
        <f t="shared" si="13"/>
        <v>0</v>
      </c>
      <c r="K106" s="24">
        <f t="shared" ref="K106:K116" si="15">SUM(I106,J106)</f>
        <v>44</v>
      </c>
      <c r="L106" s="26">
        <f t="shared" si="14"/>
        <v>0</v>
      </c>
      <c r="M106" s="60">
        <f t="shared" ref="M106:M117" si="16">IF(K106=0,0,ROUND(K106/K$117*100,1))</f>
        <v>16.5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15</v>
      </c>
      <c r="F107" s="24">
        <v>3</v>
      </c>
      <c r="G107" s="24">
        <v>3</v>
      </c>
      <c r="H107" s="24">
        <v>0</v>
      </c>
      <c r="I107" s="24">
        <f t="shared" si="12"/>
        <v>18</v>
      </c>
      <c r="J107" s="24">
        <f t="shared" si="13"/>
        <v>3</v>
      </c>
      <c r="K107" s="24">
        <f t="shared" si="15"/>
        <v>21</v>
      </c>
      <c r="L107" s="26">
        <f t="shared" si="14"/>
        <v>14.3</v>
      </c>
      <c r="M107" s="60">
        <f t="shared" si="16"/>
        <v>7.9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11</v>
      </c>
      <c r="F108" s="24">
        <v>6</v>
      </c>
      <c r="G108" s="24">
        <v>2</v>
      </c>
      <c r="H108" s="24">
        <v>0</v>
      </c>
      <c r="I108" s="24">
        <f t="shared" si="12"/>
        <v>17</v>
      </c>
      <c r="J108" s="24">
        <f t="shared" si="13"/>
        <v>2</v>
      </c>
      <c r="K108" s="24">
        <f t="shared" si="15"/>
        <v>19</v>
      </c>
      <c r="L108" s="26">
        <f t="shared" si="14"/>
        <v>10.5</v>
      </c>
      <c r="M108" s="60">
        <f t="shared" si="16"/>
        <v>7.1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5</v>
      </c>
      <c r="F109" s="24">
        <v>1</v>
      </c>
      <c r="G109" s="24">
        <v>1</v>
      </c>
      <c r="H109" s="24">
        <v>0</v>
      </c>
      <c r="I109" s="24">
        <f t="shared" si="12"/>
        <v>6</v>
      </c>
      <c r="J109" s="24">
        <f t="shared" si="13"/>
        <v>1</v>
      </c>
      <c r="K109" s="24">
        <f t="shared" si="15"/>
        <v>7</v>
      </c>
      <c r="L109" s="26">
        <f t="shared" si="14"/>
        <v>14.3</v>
      </c>
      <c r="M109" s="60">
        <f t="shared" si="16"/>
        <v>2.6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8</v>
      </c>
      <c r="F110" s="24">
        <v>1</v>
      </c>
      <c r="G110" s="24">
        <v>1</v>
      </c>
      <c r="H110" s="24">
        <v>0</v>
      </c>
      <c r="I110" s="24">
        <f t="shared" si="12"/>
        <v>9</v>
      </c>
      <c r="J110" s="24">
        <f t="shared" si="13"/>
        <v>1</v>
      </c>
      <c r="K110" s="24">
        <f t="shared" si="15"/>
        <v>10</v>
      </c>
      <c r="L110" s="26">
        <f t="shared" si="14"/>
        <v>10</v>
      </c>
      <c r="M110" s="60">
        <f t="shared" si="16"/>
        <v>3.8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9</v>
      </c>
      <c r="F111" s="24">
        <v>7</v>
      </c>
      <c r="G111" s="24">
        <v>2</v>
      </c>
      <c r="H111" s="24">
        <v>0</v>
      </c>
      <c r="I111" s="24">
        <f t="shared" si="12"/>
        <v>16</v>
      </c>
      <c r="J111" s="24">
        <f t="shared" si="13"/>
        <v>2</v>
      </c>
      <c r="K111" s="24">
        <f t="shared" si="15"/>
        <v>18</v>
      </c>
      <c r="L111" s="26">
        <f t="shared" si="14"/>
        <v>11.1</v>
      </c>
      <c r="M111" s="60">
        <f t="shared" si="16"/>
        <v>6.8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9</v>
      </c>
      <c r="F112" s="24">
        <v>2</v>
      </c>
      <c r="G112" s="24">
        <v>3</v>
      </c>
      <c r="H112" s="24">
        <v>0</v>
      </c>
      <c r="I112" s="24">
        <f t="shared" si="12"/>
        <v>11</v>
      </c>
      <c r="J112" s="24">
        <f t="shared" si="13"/>
        <v>3</v>
      </c>
      <c r="K112" s="24">
        <f t="shared" si="15"/>
        <v>14</v>
      </c>
      <c r="L112" s="26">
        <f t="shared" si="14"/>
        <v>21.4</v>
      </c>
      <c r="M112" s="60">
        <f t="shared" si="16"/>
        <v>5.3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11</v>
      </c>
      <c r="F113" s="24">
        <v>4</v>
      </c>
      <c r="G113" s="24">
        <v>0</v>
      </c>
      <c r="H113" s="24">
        <v>0</v>
      </c>
      <c r="I113" s="24">
        <f t="shared" si="12"/>
        <v>15</v>
      </c>
      <c r="J113" s="24">
        <f t="shared" si="13"/>
        <v>0</v>
      </c>
      <c r="K113" s="24">
        <f t="shared" si="15"/>
        <v>15</v>
      </c>
      <c r="L113" s="26">
        <f t="shared" si="14"/>
        <v>0</v>
      </c>
      <c r="M113" s="60">
        <f t="shared" si="16"/>
        <v>5.6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15</v>
      </c>
      <c r="F114" s="24">
        <v>7</v>
      </c>
      <c r="G114" s="24">
        <v>6</v>
      </c>
      <c r="H114" s="24">
        <v>0</v>
      </c>
      <c r="I114" s="24">
        <f t="shared" si="12"/>
        <v>22</v>
      </c>
      <c r="J114" s="24">
        <f t="shared" si="13"/>
        <v>6</v>
      </c>
      <c r="K114" s="24">
        <f t="shared" si="15"/>
        <v>28</v>
      </c>
      <c r="L114" s="26">
        <f t="shared" si="14"/>
        <v>21.4</v>
      </c>
      <c r="M114" s="60">
        <f t="shared" si="16"/>
        <v>10.5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19</v>
      </c>
      <c r="F115" s="24">
        <v>5</v>
      </c>
      <c r="G115" s="24">
        <v>0</v>
      </c>
      <c r="H115" s="24">
        <v>0</v>
      </c>
      <c r="I115" s="24">
        <f t="shared" si="12"/>
        <v>24</v>
      </c>
      <c r="J115" s="24">
        <f t="shared" si="13"/>
        <v>0</v>
      </c>
      <c r="K115" s="24">
        <f t="shared" si="15"/>
        <v>24</v>
      </c>
      <c r="L115" s="26">
        <f t="shared" si="14"/>
        <v>0</v>
      </c>
      <c r="M115" s="60">
        <f t="shared" si="16"/>
        <v>9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15</v>
      </c>
      <c r="F116" s="24">
        <v>7</v>
      </c>
      <c r="G116" s="24">
        <v>2</v>
      </c>
      <c r="H116" s="24">
        <v>0</v>
      </c>
      <c r="I116" s="24">
        <f t="shared" si="12"/>
        <v>22</v>
      </c>
      <c r="J116" s="24">
        <f t="shared" si="13"/>
        <v>2</v>
      </c>
      <c r="K116" s="24">
        <f t="shared" si="15"/>
        <v>24</v>
      </c>
      <c r="L116" s="26">
        <f t="shared" si="14"/>
        <v>8.3000000000000007</v>
      </c>
      <c r="M116" s="60">
        <f t="shared" si="16"/>
        <v>9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183</v>
      </c>
      <c r="F117" s="5">
        <f t="shared" si="17"/>
        <v>63</v>
      </c>
      <c r="G117" s="5">
        <f t="shared" si="17"/>
        <v>20</v>
      </c>
      <c r="H117" s="5">
        <f t="shared" si="17"/>
        <v>0</v>
      </c>
      <c r="I117" s="5">
        <f t="shared" si="17"/>
        <v>246</v>
      </c>
      <c r="J117" s="5">
        <f t="shared" si="17"/>
        <v>20</v>
      </c>
      <c r="K117" s="5">
        <f t="shared" si="17"/>
        <v>266</v>
      </c>
      <c r="L117" s="51">
        <f t="shared" si="14"/>
        <v>7.5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43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01"/>
      <c r="V119" s="201"/>
      <c r="W119" s="201"/>
      <c r="X119" s="201"/>
      <c r="Y119" s="201"/>
      <c r="Z119" s="201"/>
      <c r="AA119" s="20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246</v>
      </c>
      <c r="F121" s="23">
        <v>62</v>
      </c>
      <c r="G121" s="23">
        <v>28</v>
      </c>
      <c r="H121" s="23">
        <v>1</v>
      </c>
      <c r="I121" s="23">
        <f t="shared" ref="I121:I132" si="18">SUM(E121:F121)</f>
        <v>308</v>
      </c>
      <c r="J121" s="23">
        <f t="shared" ref="J121:J132" si="19">SUM(G121:H121)</f>
        <v>29</v>
      </c>
      <c r="K121" s="23">
        <f>SUM(I121,J121)</f>
        <v>337</v>
      </c>
      <c r="L121" s="25">
        <f t="shared" ref="L121:L133" si="20">IF(K121=0,0,ROUND(J121/K121*100,1))</f>
        <v>8.6</v>
      </c>
      <c r="M121" s="59">
        <f>IF(K121=0,0,ROUND(K121/K$133*100,1))</f>
        <v>10.9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244</v>
      </c>
      <c r="F122" s="24">
        <v>55</v>
      </c>
      <c r="G122" s="24">
        <v>30</v>
      </c>
      <c r="H122" s="24">
        <v>2</v>
      </c>
      <c r="I122" s="24">
        <f t="shared" si="18"/>
        <v>299</v>
      </c>
      <c r="J122" s="24">
        <f t="shared" si="19"/>
        <v>32</v>
      </c>
      <c r="K122" s="24">
        <f t="shared" ref="K122:K132" si="21">SUM(I122,J122)</f>
        <v>331</v>
      </c>
      <c r="L122" s="26">
        <f t="shared" si="20"/>
        <v>9.6999999999999993</v>
      </c>
      <c r="M122" s="60">
        <f t="shared" ref="M122:M133" si="22">IF(K122=0,0,ROUND(K122/K$133*100,1))</f>
        <v>10.7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148</v>
      </c>
      <c r="F123" s="24">
        <v>42</v>
      </c>
      <c r="G123" s="24">
        <v>59</v>
      </c>
      <c r="H123" s="24">
        <v>2</v>
      </c>
      <c r="I123" s="24">
        <f t="shared" si="18"/>
        <v>190</v>
      </c>
      <c r="J123" s="24">
        <f t="shared" si="19"/>
        <v>61</v>
      </c>
      <c r="K123" s="24">
        <f t="shared" si="21"/>
        <v>251</v>
      </c>
      <c r="L123" s="26">
        <f t="shared" si="20"/>
        <v>24.3</v>
      </c>
      <c r="M123" s="60">
        <f t="shared" si="22"/>
        <v>8.1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151</v>
      </c>
      <c r="F124" s="24">
        <v>45</v>
      </c>
      <c r="G124" s="24">
        <v>66</v>
      </c>
      <c r="H124" s="24">
        <v>1</v>
      </c>
      <c r="I124" s="24">
        <f t="shared" si="18"/>
        <v>196</v>
      </c>
      <c r="J124" s="24">
        <f t="shared" si="19"/>
        <v>67</v>
      </c>
      <c r="K124" s="24">
        <f t="shared" si="21"/>
        <v>263</v>
      </c>
      <c r="L124" s="26">
        <f t="shared" si="20"/>
        <v>25.5</v>
      </c>
      <c r="M124" s="60">
        <f t="shared" si="22"/>
        <v>8.5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97</v>
      </c>
      <c r="F125" s="24">
        <v>44</v>
      </c>
      <c r="G125" s="24">
        <v>43</v>
      </c>
      <c r="H125" s="24">
        <v>0</v>
      </c>
      <c r="I125" s="24">
        <f t="shared" si="18"/>
        <v>141</v>
      </c>
      <c r="J125" s="24">
        <f t="shared" si="19"/>
        <v>43</v>
      </c>
      <c r="K125" s="24">
        <f t="shared" si="21"/>
        <v>184</v>
      </c>
      <c r="L125" s="26">
        <f t="shared" si="20"/>
        <v>23.4</v>
      </c>
      <c r="M125" s="60">
        <f t="shared" si="22"/>
        <v>5.9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105</v>
      </c>
      <c r="F126" s="24">
        <v>43</v>
      </c>
      <c r="G126" s="24">
        <v>32</v>
      </c>
      <c r="H126" s="24">
        <v>0</v>
      </c>
      <c r="I126" s="24">
        <f t="shared" si="18"/>
        <v>148</v>
      </c>
      <c r="J126" s="24">
        <f t="shared" si="19"/>
        <v>32</v>
      </c>
      <c r="K126" s="24">
        <f t="shared" si="21"/>
        <v>180</v>
      </c>
      <c r="L126" s="26">
        <f t="shared" si="20"/>
        <v>17.8</v>
      </c>
      <c r="M126" s="60">
        <f t="shared" si="22"/>
        <v>5.8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108</v>
      </c>
      <c r="F127" s="24">
        <v>35</v>
      </c>
      <c r="G127" s="24">
        <v>43</v>
      </c>
      <c r="H127" s="24">
        <v>0</v>
      </c>
      <c r="I127" s="24">
        <f t="shared" si="18"/>
        <v>143</v>
      </c>
      <c r="J127" s="24">
        <f t="shared" si="19"/>
        <v>43</v>
      </c>
      <c r="K127" s="24">
        <f t="shared" si="21"/>
        <v>186</v>
      </c>
      <c r="L127" s="26">
        <f t="shared" si="20"/>
        <v>23.1</v>
      </c>
      <c r="M127" s="60">
        <f t="shared" si="22"/>
        <v>6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127</v>
      </c>
      <c r="F128" s="24">
        <v>48</v>
      </c>
      <c r="G128" s="24">
        <v>63</v>
      </c>
      <c r="H128" s="24">
        <v>1</v>
      </c>
      <c r="I128" s="24">
        <f t="shared" si="18"/>
        <v>175</v>
      </c>
      <c r="J128" s="24">
        <f t="shared" si="19"/>
        <v>64</v>
      </c>
      <c r="K128" s="24">
        <f t="shared" si="21"/>
        <v>239</v>
      </c>
      <c r="L128" s="26">
        <f t="shared" si="20"/>
        <v>26.8</v>
      </c>
      <c r="M128" s="60">
        <f t="shared" si="22"/>
        <v>7.7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156</v>
      </c>
      <c r="F129" s="24">
        <v>48</v>
      </c>
      <c r="G129" s="24">
        <v>50</v>
      </c>
      <c r="H129" s="24">
        <v>0</v>
      </c>
      <c r="I129" s="24">
        <f t="shared" si="18"/>
        <v>204</v>
      </c>
      <c r="J129" s="24">
        <f t="shared" si="19"/>
        <v>50</v>
      </c>
      <c r="K129" s="24">
        <f t="shared" si="21"/>
        <v>254</v>
      </c>
      <c r="L129" s="26">
        <f t="shared" si="20"/>
        <v>19.7</v>
      </c>
      <c r="M129" s="60">
        <f t="shared" si="22"/>
        <v>8.1999999999999993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188</v>
      </c>
      <c r="F130" s="24">
        <v>65</v>
      </c>
      <c r="G130" s="24">
        <v>64</v>
      </c>
      <c r="H130" s="24">
        <v>1</v>
      </c>
      <c r="I130" s="24">
        <f t="shared" si="18"/>
        <v>253</v>
      </c>
      <c r="J130" s="24">
        <f t="shared" si="19"/>
        <v>65</v>
      </c>
      <c r="K130" s="24">
        <f t="shared" si="21"/>
        <v>318</v>
      </c>
      <c r="L130" s="26">
        <f t="shared" si="20"/>
        <v>20.399999999999999</v>
      </c>
      <c r="M130" s="60">
        <f t="shared" si="22"/>
        <v>10.3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216</v>
      </c>
      <c r="F131" s="24">
        <v>48</v>
      </c>
      <c r="G131" s="24">
        <v>37</v>
      </c>
      <c r="H131" s="24">
        <v>0</v>
      </c>
      <c r="I131" s="24">
        <f t="shared" si="18"/>
        <v>264</v>
      </c>
      <c r="J131" s="24">
        <f t="shared" si="19"/>
        <v>37</v>
      </c>
      <c r="K131" s="24">
        <f t="shared" si="21"/>
        <v>301</v>
      </c>
      <c r="L131" s="26">
        <f t="shared" si="20"/>
        <v>12.3</v>
      </c>
      <c r="M131" s="60">
        <f t="shared" si="22"/>
        <v>9.6999999999999993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193</v>
      </c>
      <c r="F132" s="24">
        <v>37</v>
      </c>
      <c r="G132" s="24">
        <v>25</v>
      </c>
      <c r="H132" s="24">
        <v>0</v>
      </c>
      <c r="I132" s="24">
        <f t="shared" si="18"/>
        <v>230</v>
      </c>
      <c r="J132" s="24">
        <f t="shared" si="19"/>
        <v>25</v>
      </c>
      <c r="K132" s="24">
        <f t="shared" si="21"/>
        <v>255</v>
      </c>
      <c r="L132" s="26">
        <f t="shared" si="20"/>
        <v>9.8000000000000007</v>
      </c>
      <c r="M132" s="60">
        <f t="shared" si="22"/>
        <v>8.1999999999999993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1979</v>
      </c>
      <c r="F133" s="5">
        <f t="shared" si="23"/>
        <v>572</v>
      </c>
      <c r="G133" s="5">
        <f t="shared" si="23"/>
        <v>540</v>
      </c>
      <c r="H133" s="5">
        <f t="shared" si="23"/>
        <v>8</v>
      </c>
      <c r="I133" s="5">
        <f t="shared" si="23"/>
        <v>2551</v>
      </c>
      <c r="J133" s="5">
        <f t="shared" si="23"/>
        <v>548</v>
      </c>
      <c r="K133" s="5">
        <f t="shared" si="23"/>
        <v>3099</v>
      </c>
      <c r="L133" s="51">
        <f t="shared" si="20"/>
        <v>17.7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AE133"/>
  <sheetViews>
    <sheetView showGridLines="0" zoomScaleNormal="100" zoomScaleSheetLayoutView="100" workbookViewId="0">
      <selection activeCell="D11" sqref="D1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0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28</v>
      </c>
      <c r="E6" s="48"/>
      <c r="F6" s="48"/>
      <c r="G6" s="49"/>
      <c r="H6" s="7"/>
      <c r="J6" s="20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29</v>
      </c>
      <c r="E7" s="48"/>
      <c r="F7" s="48"/>
      <c r="G7" s="49"/>
      <c r="H7" s="7"/>
      <c r="J7" s="20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0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0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190</v>
      </c>
      <c r="E10" s="48"/>
      <c r="F10" s="48"/>
      <c r="G10" s="49"/>
      <c r="H10" s="7"/>
      <c r="J10" s="20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0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0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0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03" t="str">
        <f>E71</f>
        <v>(9)</v>
      </c>
      <c r="C43" s="203"/>
      <c r="D43" s="203"/>
      <c r="E43" s="203"/>
      <c r="F43" s="203"/>
      <c r="G43" s="203"/>
      <c r="H43" s="203"/>
      <c r="I43" s="203"/>
      <c r="J43" s="203" t="str">
        <f>E87</f>
        <v>(10)</v>
      </c>
      <c r="K43" s="203"/>
      <c r="L43" s="203"/>
      <c r="M43" s="203"/>
      <c r="N43" s="203"/>
      <c r="O43" s="203"/>
      <c r="P43" s="203"/>
      <c r="Q43" s="20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03" t="str">
        <f>E103</f>
        <v>(11)</v>
      </c>
      <c r="C69" s="203"/>
      <c r="D69" s="203"/>
      <c r="E69" s="203"/>
      <c r="F69" s="203"/>
      <c r="G69" s="203"/>
      <c r="H69" s="203"/>
      <c r="I69" s="203"/>
      <c r="J69" s="203" t="str">
        <f>E119</f>
        <v>(12)</v>
      </c>
      <c r="K69" s="203"/>
      <c r="L69" s="203"/>
      <c r="M69" s="203"/>
      <c r="N69" s="203"/>
      <c r="O69" s="203"/>
      <c r="P69" s="203"/>
      <c r="Q69" s="20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36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01"/>
      <c r="V71" s="201"/>
      <c r="W71" s="201"/>
      <c r="X71" s="201"/>
      <c r="Y71" s="201"/>
      <c r="Z71" s="201"/>
      <c r="AA71" s="20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71</v>
      </c>
      <c r="F73" s="23">
        <v>20</v>
      </c>
      <c r="G73" s="23">
        <v>12</v>
      </c>
      <c r="H73" s="23">
        <v>1</v>
      </c>
      <c r="I73" s="23">
        <f t="shared" ref="I73:I84" si="0">SUM(E73:F73)</f>
        <v>91</v>
      </c>
      <c r="J73" s="23">
        <f t="shared" ref="J73:J84" si="1">SUM(G73:H73)</f>
        <v>13</v>
      </c>
      <c r="K73" s="23">
        <f>SUM(I73,J73)</f>
        <v>104</v>
      </c>
      <c r="L73" s="25">
        <f>IF(K73=0,0,ROUND(J73/K73*100,1))</f>
        <v>12.5</v>
      </c>
      <c r="M73" s="59">
        <f>IF(K73=0,0,ROUND(K73/K$85*100,1))</f>
        <v>11.3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64</v>
      </c>
      <c r="F74" s="24">
        <v>22</v>
      </c>
      <c r="G74" s="24">
        <v>7</v>
      </c>
      <c r="H74" s="24">
        <v>0</v>
      </c>
      <c r="I74" s="24">
        <f t="shared" si="0"/>
        <v>86</v>
      </c>
      <c r="J74" s="24">
        <f t="shared" si="1"/>
        <v>7</v>
      </c>
      <c r="K74" s="24">
        <f t="shared" ref="K74:K84" si="2">SUM(I74,J74)</f>
        <v>93</v>
      </c>
      <c r="L74" s="26">
        <f t="shared" ref="L74:L84" si="3">IF(K74=0,0,ROUND(J74/K74*100,1))</f>
        <v>7.5</v>
      </c>
      <c r="M74" s="60">
        <f t="shared" ref="M74:M84" si="4">IF(K74=0,0,ROUND(K74/K$85*100,1))</f>
        <v>10.1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50</v>
      </c>
      <c r="F75" s="24">
        <v>15</v>
      </c>
      <c r="G75" s="24">
        <v>21</v>
      </c>
      <c r="H75" s="24">
        <v>0</v>
      </c>
      <c r="I75" s="24">
        <f t="shared" si="0"/>
        <v>65</v>
      </c>
      <c r="J75" s="24">
        <f t="shared" si="1"/>
        <v>21</v>
      </c>
      <c r="K75" s="24">
        <f t="shared" si="2"/>
        <v>86</v>
      </c>
      <c r="L75" s="26">
        <f t="shared" si="3"/>
        <v>24.4</v>
      </c>
      <c r="M75" s="60">
        <f t="shared" si="4"/>
        <v>9.3000000000000007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32</v>
      </c>
      <c r="F76" s="24">
        <v>6</v>
      </c>
      <c r="G76" s="24">
        <v>14</v>
      </c>
      <c r="H76" s="24">
        <v>0</v>
      </c>
      <c r="I76" s="24">
        <f t="shared" si="0"/>
        <v>38</v>
      </c>
      <c r="J76" s="24">
        <f t="shared" si="1"/>
        <v>14</v>
      </c>
      <c r="K76" s="24">
        <f t="shared" si="2"/>
        <v>52</v>
      </c>
      <c r="L76" s="26">
        <f t="shared" si="3"/>
        <v>26.9</v>
      </c>
      <c r="M76" s="60">
        <f t="shared" si="4"/>
        <v>5.6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50</v>
      </c>
      <c r="F77" s="24">
        <v>9</v>
      </c>
      <c r="G77" s="24">
        <v>12</v>
      </c>
      <c r="H77" s="24">
        <v>0</v>
      </c>
      <c r="I77" s="24">
        <f t="shared" si="0"/>
        <v>59</v>
      </c>
      <c r="J77" s="24">
        <f t="shared" si="1"/>
        <v>12</v>
      </c>
      <c r="K77" s="24">
        <f t="shared" si="2"/>
        <v>71</v>
      </c>
      <c r="L77" s="26">
        <f t="shared" si="3"/>
        <v>16.899999999999999</v>
      </c>
      <c r="M77" s="60">
        <f t="shared" si="4"/>
        <v>7.7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45</v>
      </c>
      <c r="F78" s="24">
        <v>7</v>
      </c>
      <c r="G78" s="24">
        <v>10</v>
      </c>
      <c r="H78" s="24">
        <v>0</v>
      </c>
      <c r="I78" s="24">
        <f t="shared" si="0"/>
        <v>52</v>
      </c>
      <c r="J78" s="24">
        <f t="shared" si="1"/>
        <v>10</v>
      </c>
      <c r="K78" s="24">
        <f t="shared" si="2"/>
        <v>62</v>
      </c>
      <c r="L78" s="26">
        <f t="shared" si="3"/>
        <v>16.100000000000001</v>
      </c>
      <c r="M78" s="60">
        <f t="shared" si="4"/>
        <v>6.7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42</v>
      </c>
      <c r="F79" s="24">
        <v>7</v>
      </c>
      <c r="G79" s="24">
        <v>7</v>
      </c>
      <c r="H79" s="24">
        <v>0</v>
      </c>
      <c r="I79" s="24">
        <f t="shared" si="0"/>
        <v>49</v>
      </c>
      <c r="J79" s="24">
        <f t="shared" si="1"/>
        <v>7</v>
      </c>
      <c r="K79" s="24">
        <f t="shared" si="2"/>
        <v>56</v>
      </c>
      <c r="L79" s="26">
        <f t="shared" si="3"/>
        <v>12.5</v>
      </c>
      <c r="M79" s="60">
        <f t="shared" si="4"/>
        <v>6.1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45</v>
      </c>
      <c r="F80" s="24">
        <v>16</v>
      </c>
      <c r="G80" s="24">
        <v>9</v>
      </c>
      <c r="H80" s="24">
        <v>0</v>
      </c>
      <c r="I80" s="24">
        <f t="shared" si="0"/>
        <v>61</v>
      </c>
      <c r="J80" s="24">
        <f t="shared" si="1"/>
        <v>9</v>
      </c>
      <c r="K80" s="24">
        <f t="shared" si="2"/>
        <v>70</v>
      </c>
      <c r="L80" s="26">
        <f t="shared" si="3"/>
        <v>12.9</v>
      </c>
      <c r="M80" s="60">
        <f t="shared" si="4"/>
        <v>7.6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56</v>
      </c>
      <c r="F81" s="24">
        <v>17</v>
      </c>
      <c r="G81" s="24">
        <v>12</v>
      </c>
      <c r="H81" s="24">
        <v>0</v>
      </c>
      <c r="I81" s="24">
        <f t="shared" si="0"/>
        <v>73</v>
      </c>
      <c r="J81" s="24">
        <f t="shared" si="1"/>
        <v>12</v>
      </c>
      <c r="K81" s="24">
        <f t="shared" si="2"/>
        <v>85</v>
      </c>
      <c r="L81" s="26">
        <f t="shared" si="3"/>
        <v>14.1</v>
      </c>
      <c r="M81" s="60">
        <f t="shared" si="4"/>
        <v>9.1999999999999993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64</v>
      </c>
      <c r="F82" s="24">
        <v>23</v>
      </c>
      <c r="G82" s="24">
        <v>12</v>
      </c>
      <c r="H82" s="24">
        <v>0</v>
      </c>
      <c r="I82" s="24">
        <f t="shared" si="0"/>
        <v>87</v>
      </c>
      <c r="J82" s="24">
        <f t="shared" si="1"/>
        <v>12</v>
      </c>
      <c r="K82" s="24">
        <f t="shared" si="2"/>
        <v>99</v>
      </c>
      <c r="L82" s="26">
        <f t="shared" si="3"/>
        <v>12.1</v>
      </c>
      <c r="M82" s="60">
        <f t="shared" si="4"/>
        <v>10.7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51</v>
      </c>
      <c r="F83" s="24">
        <v>13</v>
      </c>
      <c r="G83" s="24">
        <v>5</v>
      </c>
      <c r="H83" s="24">
        <v>0</v>
      </c>
      <c r="I83" s="24">
        <f t="shared" si="0"/>
        <v>64</v>
      </c>
      <c r="J83" s="24">
        <f t="shared" si="1"/>
        <v>5</v>
      </c>
      <c r="K83" s="24">
        <f t="shared" si="2"/>
        <v>69</v>
      </c>
      <c r="L83" s="26">
        <f t="shared" si="3"/>
        <v>7.2</v>
      </c>
      <c r="M83" s="60">
        <f t="shared" si="4"/>
        <v>7.5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65</v>
      </c>
      <c r="F84" s="24">
        <v>9</v>
      </c>
      <c r="G84" s="24">
        <v>2</v>
      </c>
      <c r="H84" s="24">
        <v>0</v>
      </c>
      <c r="I84" s="24">
        <f t="shared" si="0"/>
        <v>74</v>
      </c>
      <c r="J84" s="24">
        <f t="shared" si="1"/>
        <v>2</v>
      </c>
      <c r="K84" s="24">
        <f t="shared" si="2"/>
        <v>76</v>
      </c>
      <c r="L84" s="26">
        <f t="shared" si="3"/>
        <v>2.6</v>
      </c>
      <c r="M84" s="60">
        <f t="shared" si="4"/>
        <v>8.1999999999999993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635</v>
      </c>
      <c r="F85" s="5">
        <f t="shared" si="5"/>
        <v>164</v>
      </c>
      <c r="G85" s="5">
        <f t="shared" si="5"/>
        <v>123</v>
      </c>
      <c r="H85" s="5">
        <f t="shared" si="5"/>
        <v>1</v>
      </c>
      <c r="I85" s="5">
        <f t="shared" si="5"/>
        <v>799</v>
      </c>
      <c r="J85" s="5">
        <f t="shared" si="5"/>
        <v>124</v>
      </c>
      <c r="K85" s="5">
        <f t="shared" si="5"/>
        <v>923</v>
      </c>
      <c r="L85" s="51">
        <f>IF(K85=0,0,ROUND(J85/K85*100,1))</f>
        <v>13.4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37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01"/>
      <c r="V87" s="201"/>
      <c r="W87" s="201"/>
      <c r="X87" s="201"/>
      <c r="Y87" s="201"/>
      <c r="Z87" s="201"/>
      <c r="AA87" s="20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89</v>
      </c>
      <c r="F89" s="23">
        <v>8</v>
      </c>
      <c r="G89" s="23">
        <v>11</v>
      </c>
      <c r="H89" s="23">
        <v>0</v>
      </c>
      <c r="I89" s="23">
        <f t="shared" ref="I89:I100" si="6">SUM(E89:F89)</f>
        <v>97</v>
      </c>
      <c r="J89" s="23">
        <f t="shared" ref="J89:J100" si="7">SUM(G89:H89)</f>
        <v>11</v>
      </c>
      <c r="K89" s="23">
        <f>SUM(I89,J89)</f>
        <v>108</v>
      </c>
      <c r="L89" s="25">
        <f>IF(K89=0,0,ROUND(J89/K89*100,1))</f>
        <v>10.199999999999999</v>
      </c>
      <c r="M89" s="59">
        <f>IF(K89=0,0,ROUND(K89/K$101*100,1))</f>
        <v>12.7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59</v>
      </c>
      <c r="F90" s="24">
        <v>7</v>
      </c>
      <c r="G90" s="24">
        <v>11</v>
      </c>
      <c r="H90" s="24">
        <v>0</v>
      </c>
      <c r="I90" s="24">
        <f t="shared" si="6"/>
        <v>66</v>
      </c>
      <c r="J90" s="24">
        <f t="shared" si="7"/>
        <v>11</v>
      </c>
      <c r="K90" s="24">
        <f t="shared" ref="K90:K100" si="8">SUM(I90,J90)</f>
        <v>77</v>
      </c>
      <c r="L90" s="26">
        <f t="shared" ref="L90:L101" si="9">IF(K90=0,0,ROUND(J90/K90*100,1))</f>
        <v>14.3</v>
      </c>
      <c r="M90" s="60">
        <f t="shared" ref="M90:M101" si="10">IF(K90=0,0,ROUND(K90/K$101*100,1))</f>
        <v>9.1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36</v>
      </c>
      <c r="F91" s="24">
        <v>9</v>
      </c>
      <c r="G91" s="24">
        <v>9</v>
      </c>
      <c r="H91" s="24">
        <v>0</v>
      </c>
      <c r="I91" s="24">
        <f t="shared" si="6"/>
        <v>45</v>
      </c>
      <c r="J91" s="24">
        <f t="shared" si="7"/>
        <v>9</v>
      </c>
      <c r="K91" s="24">
        <f t="shared" si="8"/>
        <v>54</v>
      </c>
      <c r="L91" s="26">
        <f t="shared" si="9"/>
        <v>16.7</v>
      </c>
      <c r="M91" s="60">
        <f t="shared" si="10"/>
        <v>6.4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31</v>
      </c>
      <c r="F92" s="24">
        <v>12</v>
      </c>
      <c r="G92" s="24">
        <v>11</v>
      </c>
      <c r="H92" s="24">
        <v>0</v>
      </c>
      <c r="I92" s="24">
        <f t="shared" si="6"/>
        <v>43</v>
      </c>
      <c r="J92" s="24">
        <f t="shared" si="7"/>
        <v>11</v>
      </c>
      <c r="K92" s="24">
        <f t="shared" si="8"/>
        <v>54</v>
      </c>
      <c r="L92" s="26">
        <f t="shared" si="9"/>
        <v>20.399999999999999</v>
      </c>
      <c r="M92" s="60">
        <f t="shared" si="10"/>
        <v>6.4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35</v>
      </c>
      <c r="F93" s="24">
        <v>6</v>
      </c>
      <c r="G93" s="24">
        <v>11</v>
      </c>
      <c r="H93" s="24">
        <v>0</v>
      </c>
      <c r="I93" s="24">
        <f t="shared" si="6"/>
        <v>41</v>
      </c>
      <c r="J93" s="24">
        <f t="shared" si="7"/>
        <v>11</v>
      </c>
      <c r="K93" s="24">
        <f t="shared" si="8"/>
        <v>52</v>
      </c>
      <c r="L93" s="26">
        <f t="shared" si="9"/>
        <v>21.2</v>
      </c>
      <c r="M93" s="60">
        <f t="shared" si="10"/>
        <v>6.1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39</v>
      </c>
      <c r="F94" s="24">
        <v>4</v>
      </c>
      <c r="G94" s="24">
        <v>7</v>
      </c>
      <c r="H94" s="24">
        <v>0</v>
      </c>
      <c r="I94" s="24">
        <f t="shared" si="6"/>
        <v>43</v>
      </c>
      <c r="J94" s="24">
        <f t="shared" si="7"/>
        <v>7</v>
      </c>
      <c r="K94" s="24">
        <f t="shared" si="8"/>
        <v>50</v>
      </c>
      <c r="L94" s="26">
        <f t="shared" si="9"/>
        <v>14</v>
      </c>
      <c r="M94" s="60">
        <f t="shared" si="10"/>
        <v>5.9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40</v>
      </c>
      <c r="F95" s="24">
        <v>14</v>
      </c>
      <c r="G95" s="24">
        <v>11</v>
      </c>
      <c r="H95" s="24">
        <v>0</v>
      </c>
      <c r="I95" s="24">
        <f t="shared" si="6"/>
        <v>54</v>
      </c>
      <c r="J95" s="24">
        <f t="shared" si="7"/>
        <v>11</v>
      </c>
      <c r="K95" s="24">
        <f t="shared" si="8"/>
        <v>65</v>
      </c>
      <c r="L95" s="26">
        <f t="shared" si="9"/>
        <v>16.899999999999999</v>
      </c>
      <c r="M95" s="60">
        <f t="shared" si="10"/>
        <v>7.6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36</v>
      </c>
      <c r="F96" s="24">
        <v>11</v>
      </c>
      <c r="G96" s="24">
        <v>12</v>
      </c>
      <c r="H96" s="24">
        <v>0</v>
      </c>
      <c r="I96" s="24">
        <f t="shared" si="6"/>
        <v>47</v>
      </c>
      <c r="J96" s="24">
        <f t="shared" si="7"/>
        <v>12</v>
      </c>
      <c r="K96" s="24">
        <f t="shared" si="8"/>
        <v>59</v>
      </c>
      <c r="L96" s="26">
        <f t="shared" si="9"/>
        <v>20.3</v>
      </c>
      <c r="M96" s="60">
        <f t="shared" si="10"/>
        <v>6.9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45</v>
      </c>
      <c r="F97" s="24">
        <v>16</v>
      </c>
      <c r="G97" s="24">
        <v>17</v>
      </c>
      <c r="H97" s="24">
        <v>0</v>
      </c>
      <c r="I97" s="24">
        <f t="shared" si="6"/>
        <v>61</v>
      </c>
      <c r="J97" s="24">
        <f t="shared" si="7"/>
        <v>17</v>
      </c>
      <c r="K97" s="24">
        <f t="shared" si="8"/>
        <v>78</v>
      </c>
      <c r="L97" s="26">
        <f t="shared" si="9"/>
        <v>21.8</v>
      </c>
      <c r="M97" s="60">
        <f t="shared" si="10"/>
        <v>9.1999999999999993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61</v>
      </c>
      <c r="F98" s="24">
        <v>21</v>
      </c>
      <c r="G98" s="24">
        <v>8</v>
      </c>
      <c r="H98" s="24">
        <v>0</v>
      </c>
      <c r="I98" s="24">
        <f t="shared" si="6"/>
        <v>82</v>
      </c>
      <c r="J98" s="24">
        <f t="shared" si="7"/>
        <v>8</v>
      </c>
      <c r="K98" s="24">
        <f t="shared" si="8"/>
        <v>90</v>
      </c>
      <c r="L98" s="26">
        <f t="shared" si="9"/>
        <v>8.9</v>
      </c>
      <c r="M98" s="60">
        <f t="shared" si="10"/>
        <v>10.6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55</v>
      </c>
      <c r="F99" s="24">
        <v>22</v>
      </c>
      <c r="G99" s="24">
        <v>3</v>
      </c>
      <c r="H99" s="24">
        <v>0</v>
      </c>
      <c r="I99" s="24">
        <f t="shared" si="6"/>
        <v>77</v>
      </c>
      <c r="J99" s="24">
        <f t="shared" si="7"/>
        <v>3</v>
      </c>
      <c r="K99" s="24">
        <f t="shared" si="8"/>
        <v>80</v>
      </c>
      <c r="L99" s="26">
        <f t="shared" si="9"/>
        <v>3.8</v>
      </c>
      <c r="M99" s="60">
        <f t="shared" si="10"/>
        <v>9.4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60</v>
      </c>
      <c r="F100" s="24">
        <v>19</v>
      </c>
      <c r="G100" s="24">
        <v>4</v>
      </c>
      <c r="H100" s="24">
        <v>0</v>
      </c>
      <c r="I100" s="24">
        <f t="shared" si="6"/>
        <v>79</v>
      </c>
      <c r="J100" s="24">
        <f t="shared" si="7"/>
        <v>4</v>
      </c>
      <c r="K100" s="24">
        <f t="shared" si="8"/>
        <v>83</v>
      </c>
      <c r="L100" s="26">
        <f t="shared" si="9"/>
        <v>4.8</v>
      </c>
      <c r="M100" s="60">
        <f t="shared" si="10"/>
        <v>9.8000000000000007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586</v>
      </c>
      <c r="F101" s="5">
        <f t="shared" si="11"/>
        <v>149</v>
      </c>
      <c r="G101" s="5">
        <f t="shared" si="11"/>
        <v>115</v>
      </c>
      <c r="H101" s="5">
        <f t="shared" si="11"/>
        <v>0</v>
      </c>
      <c r="I101" s="5">
        <f t="shared" si="11"/>
        <v>735</v>
      </c>
      <c r="J101" s="5">
        <f t="shared" si="11"/>
        <v>115</v>
      </c>
      <c r="K101" s="5">
        <f t="shared" si="11"/>
        <v>850</v>
      </c>
      <c r="L101" s="51">
        <f t="shared" si="9"/>
        <v>13.5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38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01"/>
      <c r="V103" s="201"/>
      <c r="W103" s="201"/>
      <c r="X103" s="201"/>
      <c r="Y103" s="201"/>
      <c r="Z103" s="201"/>
      <c r="AA103" s="20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189</v>
      </c>
      <c r="F105" s="23">
        <v>37</v>
      </c>
      <c r="G105" s="23">
        <v>2</v>
      </c>
      <c r="H105" s="23">
        <v>0</v>
      </c>
      <c r="I105" s="23">
        <f t="shared" ref="I105:I116" si="12">SUM(E105:F105)</f>
        <v>226</v>
      </c>
      <c r="J105" s="23">
        <f t="shared" ref="J105:J116" si="13">SUM(G105:H105)</f>
        <v>2</v>
      </c>
      <c r="K105" s="23">
        <f>SUM(I105,J105)</f>
        <v>228</v>
      </c>
      <c r="L105" s="25">
        <f t="shared" ref="L105:L117" si="14">IF(K105=0,0,ROUND(J105/K105*100,1))</f>
        <v>0.9</v>
      </c>
      <c r="M105" s="59">
        <f>IF(K105=0,0,ROUND(K105/K$117*100,1))</f>
        <v>21.1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111</v>
      </c>
      <c r="F106" s="24">
        <v>20</v>
      </c>
      <c r="G106" s="24">
        <v>0</v>
      </c>
      <c r="H106" s="24">
        <v>0</v>
      </c>
      <c r="I106" s="24">
        <f t="shared" si="12"/>
        <v>131</v>
      </c>
      <c r="J106" s="24">
        <f t="shared" si="13"/>
        <v>0</v>
      </c>
      <c r="K106" s="24">
        <f t="shared" ref="K106:K116" si="15">SUM(I106,J106)</f>
        <v>131</v>
      </c>
      <c r="L106" s="26">
        <f t="shared" si="14"/>
        <v>0</v>
      </c>
      <c r="M106" s="60">
        <f t="shared" ref="M106:M117" si="16">IF(K106=0,0,ROUND(K106/K$117*100,1))</f>
        <v>12.1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53</v>
      </c>
      <c r="F107" s="24">
        <v>14</v>
      </c>
      <c r="G107" s="24">
        <v>0</v>
      </c>
      <c r="H107" s="24">
        <v>0</v>
      </c>
      <c r="I107" s="24">
        <f t="shared" si="12"/>
        <v>67</v>
      </c>
      <c r="J107" s="24">
        <f t="shared" si="13"/>
        <v>0</v>
      </c>
      <c r="K107" s="24">
        <f t="shared" si="15"/>
        <v>67</v>
      </c>
      <c r="L107" s="26">
        <f t="shared" si="14"/>
        <v>0</v>
      </c>
      <c r="M107" s="60">
        <f t="shared" si="16"/>
        <v>6.2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54</v>
      </c>
      <c r="F108" s="24">
        <v>18</v>
      </c>
      <c r="G108" s="24">
        <v>4</v>
      </c>
      <c r="H108" s="24">
        <v>0</v>
      </c>
      <c r="I108" s="24">
        <f t="shared" si="12"/>
        <v>72</v>
      </c>
      <c r="J108" s="24">
        <f t="shared" si="13"/>
        <v>4</v>
      </c>
      <c r="K108" s="24">
        <f t="shared" si="15"/>
        <v>76</v>
      </c>
      <c r="L108" s="26">
        <f t="shared" si="14"/>
        <v>5.3</v>
      </c>
      <c r="M108" s="60">
        <f t="shared" si="16"/>
        <v>7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40</v>
      </c>
      <c r="F109" s="24">
        <v>14</v>
      </c>
      <c r="G109" s="24">
        <v>1</v>
      </c>
      <c r="H109" s="24">
        <v>0</v>
      </c>
      <c r="I109" s="24">
        <f t="shared" si="12"/>
        <v>54</v>
      </c>
      <c r="J109" s="24">
        <f t="shared" si="13"/>
        <v>1</v>
      </c>
      <c r="K109" s="24">
        <f t="shared" si="15"/>
        <v>55</v>
      </c>
      <c r="L109" s="26">
        <f t="shared" si="14"/>
        <v>1.8</v>
      </c>
      <c r="M109" s="60">
        <f t="shared" si="16"/>
        <v>5.0999999999999996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38</v>
      </c>
      <c r="F110" s="24">
        <v>8</v>
      </c>
      <c r="G110" s="24">
        <v>2</v>
      </c>
      <c r="H110" s="24">
        <v>0</v>
      </c>
      <c r="I110" s="24">
        <f t="shared" si="12"/>
        <v>46</v>
      </c>
      <c r="J110" s="24">
        <f t="shared" si="13"/>
        <v>2</v>
      </c>
      <c r="K110" s="24">
        <f t="shared" si="15"/>
        <v>48</v>
      </c>
      <c r="L110" s="26">
        <f t="shared" si="14"/>
        <v>4.2</v>
      </c>
      <c r="M110" s="60">
        <f t="shared" si="16"/>
        <v>4.4000000000000004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42</v>
      </c>
      <c r="F111" s="24">
        <v>13</v>
      </c>
      <c r="G111" s="24">
        <v>4</v>
      </c>
      <c r="H111" s="24">
        <v>0</v>
      </c>
      <c r="I111" s="24">
        <f t="shared" si="12"/>
        <v>55</v>
      </c>
      <c r="J111" s="24">
        <f t="shared" si="13"/>
        <v>4</v>
      </c>
      <c r="K111" s="24">
        <f t="shared" si="15"/>
        <v>59</v>
      </c>
      <c r="L111" s="26">
        <f t="shared" si="14"/>
        <v>6.8</v>
      </c>
      <c r="M111" s="60">
        <f t="shared" si="16"/>
        <v>5.5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40</v>
      </c>
      <c r="F112" s="24">
        <v>15</v>
      </c>
      <c r="G112" s="24">
        <v>1</v>
      </c>
      <c r="H112" s="24">
        <v>0</v>
      </c>
      <c r="I112" s="24">
        <f t="shared" si="12"/>
        <v>55</v>
      </c>
      <c r="J112" s="24">
        <f t="shared" si="13"/>
        <v>1</v>
      </c>
      <c r="K112" s="24">
        <f t="shared" si="15"/>
        <v>56</v>
      </c>
      <c r="L112" s="26">
        <f t="shared" si="14"/>
        <v>1.8</v>
      </c>
      <c r="M112" s="60">
        <f t="shared" si="16"/>
        <v>5.2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31</v>
      </c>
      <c r="F113" s="24">
        <v>17</v>
      </c>
      <c r="G113" s="24">
        <v>3</v>
      </c>
      <c r="H113" s="24">
        <v>0</v>
      </c>
      <c r="I113" s="24">
        <f t="shared" si="12"/>
        <v>48</v>
      </c>
      <c r="J113" s="24">
        <f t="shared" si="13"/>
        <v>3</v>
      </c>
      <c r="K113" s="24">
        <f t="shared" si="15"/>
        <v>51</v>
      </c>
      <c r="L113" s="26">
        <f t="shared" si="14"/>
        <v>5.9</v>
      </c>
      <c r="M113" s="60">
        <f t="shared" si="16"/>
        <v>4.7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48</v>
      </c>
      <c r="F114" s="24">
        <v>27</v>
      </c>
      <c r="G114" s="24">
        <v>3</v>
      </c>
      <c r="H114" s="24">
        <v>2</v>
      </c>
      <c r="I114" s="24">
        <f t="shared" si="12"/>
        <v>75</v>
      </c>
      <c r="J114" s="24">
        <f t="shared" si="13"/>
        <v>5</v>
      </c>
      <c r="K114" s="24">
        <f t="shared" si="15"/>
        <v>80</v>
      </c>
      <c r="L114" s="26">
        <f t="shared" si="14"/>
        <v>6.3</v>
      </c>
      <c r="M114" s="60">
        <f t="shared" si="16"/>
        <v>7.4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81</v>
      </c>
      <c r="F115" s="24">
        <v>20</v>
      </c>
      <c r="G115" s="24">
        <v>3</v>
      </c>
      <c r="H115" s="24">
        <v>0</v>
      </c>
      <c r="I115" s="24">
        <f t="shared" si="12"/>
        <v>101</v>
      </c>
      <c r="J115" s="24">
        <f t="shared" si="13"/>
        <v>3</v>
      </c>
      <c r="K115" s="24">
        <f t="shared" si="15"/>
        <v>104</v>
      </c>
      <c r="L115" s="26">
        <f t="shared" si="14"/>
        <v>2.9</v>
      </c>
      <c r="M115" s="60">
        <f t="shared" si="16"/>
        <v>9.6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105</v>
      </c>
      <c r="F116" s="24">
        <v>19</v>
      </c>
      <c r="G116" s="24">
        <v>0</v>
      </c>
      <c r="H116" s="24">
        <v>0</v>
      </c>
      <c r="I116" s="24">
        <f t="shared" si="12"/>
        <v>124</v>
      </c>
      <c r="J116" s="24">
        <f t="shared" si="13"/>
        <v>0</v>
      </c>
      <c r="K116" s="24">
        <f t="shared" si="15"/>
        <v>124</v>
      </c>
      <c r="L116" s="26">
        <f t="shared" si="14"/>
        <v>0</v>
      </c>
      <c r="M116" s="60">
        <f t="shared" si="16"/>
        <v>11.5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832</v>
      </c>
      <c r="F117" s="5">
        <f t="shared" si="17"/>
        <v>222</v>
      </c>
      <c r="G117" s="5">
        <f t="shared" si="17"/>
        <v>23</v>
      </c>
      <c r="H117" s="5">
        <f t="shared" si="17"/>
        <v>2</v>
      </c>
      <c r="I117" s="5">
        <f t="shared" si="17"/>
        <v>1054</v>
      </c>
      <c r="J117" s="5">
        <f t="shared" si="17"/>
        <v>25</v>
      </c>
      <c r="K117" s="5">
        <f t="shared" si="17"/>
        <v>1079</v>
      </c>
      <c r="L117" s="51">
        <f t="shared" si="14"/>
        <v>2.2999999999999998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39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01"/>
      <c r="V119" s="201"/>
      <c r="W119" s="201"/>
      <c r="X119" s="201"/>
      <c r="Y119" s="201"/>
      <c r="Z119" s="201"/>
      <c r="AA119" s="20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3</v>
      </c>
      <c r="F121" s="23">
        <v>6</v>
      </c>
      <c r="G121" s="23">
        <v>2</v>
      </c>
      <c r="H121" s="23">
        <v>0</v>
      </c>
      <c r="I121" s="23">
        <f t="shared" ref="I121:I132" si="18">SUM(E121:F121)</f>
        <v>9</v>
      </c>
      <c r="J121" s="23">
        <f t="shared" ref="J121:J132" si="19">SUM(G121:H121)</f>
        <v>2</v>
      </c>
      <c r="K121" s="23">
        <f>SUM(I121,J121)</f>
        <v>11</v>
      </c>
      <c r="L121" s="25">
        <f t="shared" ref="L121:L133" si="20">IF(K121=0,0,ROUND(J121/K121*100,1))</f>
        <v>18.2</v>
      </c>
      <c r="M121" s="59">
        <f>IF(K121=0,0,ROUND(K121/K$133*100,1))</f>
        <v>9.6999999999999993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4</v>
      </c>
      <c r="F122" s="24">
        <v>1</v>
      </c>
      <c r="G122" s="24">
        <v>1</v>
      </c>
      <c r="H122" s="24">
        <v>0</v>
      </c>
      <c r="I122" s="24">
        <f t="shared" si="18"/>
        <v>5</v>
      </c>
      <c r="J122" s="24">
        <f t="shared" si="19"/>
        <v>1</v>
      </c>
      <c r="K122" s="24">
        <f t="shared" ref="K122:K132" si="21">SUM(I122,J122)</f>
        <v>6</v>
      </c>
      <c r="L122" s="26">
        <f t="shared" si="20"/>
        <v>16.7</v>
      </c>
      <c r="M122" s="60">
        <f t="shared" ref="M122:M133" si="22">IF(K122=0,0,ROUND(K122/K$133*100,1))</f>
        <v>5.3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8</v>
      </c>
      <c r="F123" s="24">
        <v>1</v>
      </c>
      <c r="G123" s="24">
        <v>2</v>
      </c>
      <c r="H123" s="24">
        <v>1</v>
      </c>
      <c r="I123" s="24">
        <f t="shared" si="18"/>
        <v>9</v>
      </c>
      <c r="J123" s="24">
        <f t="shared" si="19"/>
        <v>3</v>
      </c>
      <c r="K123" s="24">
        <f t="shared" si="21"/>
        <v>12</v>
      </c>
      <c r="L123" s="26">
        <f t="shared" si="20"/>
        <v>25</v>
      </c>
      <c r="M123" s="60">
        <f t="shared" si="22"/>
        <v>10.6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6</v>
      </c>
      <c r="F124" s="24">
        <v>2</v>
      </c>
      <c r="G124" s="24">
        <v>1</v>
      </c>
      <c r="H124" s="24">
        <v>0</v>
      </c>
      <c r="I124" s="24">
        <f t="shared" si="18"/>
        <v>8</v>
      </c>
      <c r="J124" s="24">
        <f t="shared" si="19"/>
        <v>1</v>
      </c>
      <c r="K124" s="24">
        <f t="shared" si="21"/>
        <v>9</v>
      </c>
      <c r="L124" s="26">
        <f t="shared" si="20"/>
        <v>11.1</v>
      </c>
      <c r="M124" s="60">
        <f t="shared" si="22"/>
        <v>8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7</v>
      </c>
      <c r="F125" s="24">
        <v>2</v>
      </c>
      <c r="G125" s="24">
        <v>1</v>
      </c>
      <c r="H125" s="24">
        <v>0</v>
      </c>
      <c r="I125" s="24">
        <f t="shared" si="18"/>
        <v>9</v>
      </c>
      <c r="J125" s="24">
        <f t="shared" si="19"/>
        <v>1</v>
      </c>
      <c r="K125" s="24">
        <f t="shared" si="21"/>
        <v>10</v>
      </c>
      <c r="L125" s="26">
        <f t="shared" si="20"/>
        <v>10</v>
      </c>
      <c r="M125" s="60">
        <f t="shared" si="22"/>
        <v>8.8000000000000007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1</v>
      </c>
      <c r="F126" s="24">
        <v>1</v>
      </c>
      <c r="G126" s="24">
        <v>0</v>
      </c>
      <c r="H126" s="24">
        <v>0</v>
      </c>
      <c r="I126" s="24">
        <f t="shared" si="18"/>
        <v>2</v>
      </c>
      <c r="J126" s="24">
        <f t="shared" si="19"/>
        <v>0</v>
      </c>
      <c r="K126" s="24">
        <f t="shared" si="21"/>
        <v>2</v>
      </c>
      <c r="L126" s="26">
        <f t="shared" si="20"/>
        <v>0</v>
      </c>
      <c r="M126" s="60">
        <f t="shared" si="22"/>
        <v>1.8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6</v>
      </c>
      <c r="F127" s="24">
        <v>3</v>
      </c>
      <c r="G127" s="24">
        <v>2</v>
      </c>
      <c r="H127" s="24">
        <v>0</v>
      </c>
      <c r="I127" s="24">
        <f t="shared" si="18"/>
        <v>9</v>
      </c>
      <c r="J127" s="24">
        <f t="shared" si="19"/>
        <v>2</v>
      </c>
      <c r="K127" s="24">
        <f t="shared" si="21"/>
        <v>11</v>
      </c>
      <c r="L127" s="26">
        <f t="shared" si="20"/>
        <v>18.2</v>
      </c>
      <c r="M127" s="60">
        <f t="shared" si="22"/>
        <v>9.6999999999999993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3</v>
      </c>
      <c r="F128" s="24">
        <v>2</v>
      </c>
      <c r="G128" s="24">
        <v>1</v>
      </c>
      <c r="H128" s="24">
        <v>2</v>
      </c>
      <c r="I128" s="24">
        <f t="shared" si="18"/>
        <v>5</v>
      </c>
      <c r="J128" s="24">
        <f t="shared" si="19"/>
        <v>3</v>
      </c>
      <c r="K128" s="24">
        <f t="shared" si="21"/>
        <v>8</v>
      </c>
      <c r="L128" s="26">
        <f t="shared" si="20"/>
        <v>37.5</v>
      </c>
      <c r="M128" s="60">
        <f t="shared" si="22"/>
        <v>7.1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6</v>
      </c>
      <c r="F129" s="24">
        <v>3</v>
      </c>
      <c r="G129" s="24">
        <v>0</v>
      </c>
      <c r="H129" s="24">
        <v>5</v>
      </c>
      <c r="I129" s="24">
        <f t="shared" si="18"/>
        <v>9</v>
      </c>
      <c r="J129" s="24">
        <f t="shared" si="19"/>
        <v>5</v>
      </c>
      <c r="K129" s="24">
        <f t="shared" si="21"/>
        <v>14</v>
      </c>
      <c r="L129" s="26">
        <f t="shared" si="20"/>
        <v>35.700000000000003</v>
      </c>
      <c r="M129" s="60">
        <f t="shared" si="22"/>
        <v>12.4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5</v>
      </c>
      <c r="F130" s="24">
        <v>2</v>
      </c>
      <c r="G130" s="24">
        <v>0</v>
      </c>
      <c r="H130" s="24">
        <v>8</v>
      </c>
      <c r="I130" s="24">
        <f t="shared" si="18"/>
        <v>7</v>
      </c>
      <c r="J130" s="24">
        <f t="shared" si="19"/>
        <v>8</v>
      </c>
      <c r="K130" s="24">
        <f t="shared" si="21"/>
        <v>15</v>
      </c>
      <c r="L130" s="26">
        <f t="shared" si="20"/>
        <v>53.3</v>
      </c>
      <c r="M130" s="60">
        <f t="shared" si="22"/>
        <v>13.3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2</v>
      </c>
      <c r="F131" s="24">
        <v>0</v>
      </c>
      <c r="G131" s="24">
        <v>0</v>
      </c>
      <c r="H131" s="24">
        <v>4</v>
      </c>
      <c r="I131" s="24">
        <f t="shared" si="18"/>
        <v>2</v>
      </c>
      <c r="J131" s="24">
        <f t="shared" si="19"/>
        <v>4</v>
      </c>
      <c r="K131" s="24">
        <f t="shared" si="21"/>
        <v>6</v>
      </c>
      <c r="L131" s="26">
        <f t="shared" si="20"/>
        <v>66.7</v>
      </c>
      <c r="M131" s="60">
        <f t="shared" si="22"/>
        <v>5.3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2</v>
      </c>
      <c r="F132" s="24">
        <v>2</v>
      </c>
      <c r="G132" s="24">
        <v>1</v>
      </c>
      <c r="H132" s="24">
        <v>4</v>
      </c>
      <c r="I132" s="24">
        <f t="shared" si="18"/>
        <v>4</v>
      </c>
      <c r="J132" s="24">
        <f t="shared" si="19"/>
        <v>5</v>
      </c>
      <c r="K132" s="24">
        <f t="shared" si="21"/>
        <v>9</v>
      </c>
      <c r="L132" s="26">
        <f t="shared" si="20"/>
        <v>55.6</v>
      </c>
      <c r="M132" s="60">
        <f t="shared" si="22"/>
        <v>8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53</v>
      </c>
      <c r="F133" s="5">
        <f t="shared" si="23"/>
        <v>25</v>
      </c>
      <c r="G133" s="5">
        <f t="shared" si="23"/>
        <v>11</v>
      </c>
      <c r="H133" s="5">
        <f t="shared" si="23"/>
        <v>24</v>
      </c>
      <c r="I133" s="5">
        <f t="shared" si="23"/>
        <v>78</v>
      </c>
      <c r="J133" s="5">
        <f t="shared" si="23"/>
        <v>35</v>
      </c>
      <c r="K133" s="5">
        <f t="shared" si="23"/>
        <v>113</v>
      </c>
      <c r="L133" s="51">
        <f t="shared" si="20"/>
        <v>31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AE133"/>
  <sheetViews>
    <sheetView showGridLines="0" zoomScaleNormal="100" zoomScaleSheetLayoutView="100" workbookViewId="0">
      <selection activeCell="D11" sqref="D1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0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28</v>
      </c>
      <c r="E6" s="48"/>
      <c r="F6" s="48"/>
      <c r="G6" s="49"/>
      <c r="H6" s="7"/>
      <c r="J6" s="20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29</v>
      </c>
      <c r="E7" s="48"/>
      <c r="F7" s="48"/>
      <c r="G7" s="49"/>
      <c r="H7" s="7"/>
      <c r="J7" s="20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0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0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190</v>
      </c>
      <c r="E10" s="48"/>
      <c r="F10" s="48"/>
      <c r="G10" s="49"/>
      <c r="H10" s="7"/>
      <c r="J10" s="20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0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0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0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03" t="str">
        <f>E71</f>
        <v>A断面流入計(1+2+3)</v>
      </c>
      <c r="C43" s="203"/>
      <c r="D43" s="203"/>
      <c r="E43" s="203"/>
      <c r="F43" s="203"/>
      <c r="G43" s="203"/>
      <c r="H43" s="203"/>
      <c r="I43" s="203"/>
      <c r="J43" s="203" t="str">
        <f>E87</f>
        <v>A断面流出計(4+8+12)</v>
      </c>
      <c r="K43" s="203"/>
      <c r="L43" s="203"/>
      <c r="M43" s="203"/>
      <c r="N43" s="203"/>
      <c r="O43" s="203"/>
      <c r="P43" s="203"/>
      <c r="Q43" s="20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03" t="str">
        <f>E103</f>
        <v>A断面計(1+2+3+4+8+12)</v>
      </c>
      <c r="C69" s="203"/>
      <c r="D69" s="203"/>
      <c r="E69" s="203"/>
      <c r="F69" s="203"/>
      <c r="G69" s="203"/>
      <c r="H69" s="203"/>
      <c r="I69" s="203"/>
      <c r="J69" s="203" t="str">
        <f>E119</f>
        <v>B断面流入計(4+5+6)</v>
      </c>
      <c r="K69" s="203"/>
      <c r="L69" s="203"/>
      <c r="M69" s="203"/>
      <c r="N69" s="203"/>
      <c r="O69" s="203"/>
      <c r="P69" s="203"/>
      <c r="Q69" s="20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34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01"/>
      <c r="V71" s="201"/>
      <c r="W71" s="201"/>
      <c r="X71" s="201"/>
      <c r="Y71" s="201"/>
      <c r="Z71" s="201"/>
      <c r="AA71" s="20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235</v>
      </c>
      <c r="F73" s="23">
        <v>66</v>
      </c>
      <c r="G73" s="23">
        <v>33</v>
      </c>
      <c r="H73" s="23">
        <v>4</v>
      </c>
      <c r="I73" s="23">
        <f t="shared" ref="I73:I84" si="0">SUM(E73:F73)</f>
        <v>301</v>
      </c>
      <c r="J73" s="23">
        <f t="shared" ref="J73:J84" si="1">SUM(G73:H73)</f>
        <v>37</v>
      </c>
      <c r="K73" s="23">
        <f>SUM(I73,J73)</f>
        <v>338</v>
      </c>
      <c r="L73" s="25">
        <f>IF(K73=0,0,ROUND(J73/K73*100,1))</f>
        <v>10.9</v>
      </c>
      <c r="M73" s="59">
        <f>IF(K73=0,0,ROUND(K73/K$85*100,1))</f>
        <v>11.9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211</v>
      </c>
      <c r="F74" s="24">
        <v>45</v>
      </c>
      <c r="G74" s="24">
        <v>46</v>
      </c>
      <c r="H74" s="24">
        <v>3</v>
      </c>
      <c r="I74" s="24">
        <f t="shared" si="0"/>
        <v>256</v>
      </c>
      <c r="J74" s="24">
        <f t="shared" si="1"/>
        <v>49</v>
      </c>
      <c r="K74" s="24">
        <f t="shared" ref="K74:K84" si="2">SUM(I74,J74)</f>
        <v>305</v>
      </c>
      <c r="L74" s="26">
        <f t="shared" ref="L74:L84" si="3">IF(K74=0,0,ROUND(J74/K74*100,1))</f>
        <v>16.100000000000001</v>
      </c>
      <c r="M74" s="60">
        <f t="shared" ref="M74:M84" si="4">IF(K74=0,0,ROUND(K74/K$85*100,1))</f>
        <v>10.7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137</v>
      </c>
      <c r="F75" s="24">
        <v>40</v>
      </c>
      <c r="G75" s="24">
        <v>57</v>
      </c>
      <c r="H75" s="24">
        <v>3</v>
      </c>
      <c r="I75" s="24">
        <f t="shared" si="0"/>
        <v>177</v>
      </c>
      <c r="J75" s="24">
        <f t="shared" si="1"/>
        <v>60</v>
      </c>
      <c r="K75" s="24">
        <f t="shared" si="2"/>
        <v>237</v>
      </c>
      <c r="L75" s="26">
        <f t="shared" si="3"/>
        <v>25.3</v>
      </c>
      <c r="M75" s="60">
        <f t="shared" si="4"/>
        <v>8.3000000000000007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96</v>
      </c>
      <c r="F76" s="24">
        <v>45</v>
      </c>
      <c r="G76" s="24">
        <v>49</v>
      </c>
      <c r="H76" s="24">
        <v>4</v>
      </c>
      <c r="I76" s="24">
        <f t="shared" si="0"/>
        <v>141</v>
      </c>
      <c r="J76" s="24">
        <f t="shared" si="1"/>
        <v>53</v>
      </c>
      <c r="K76" s="24">
        <f t="shared" si="2"/>
        <v>194</v>
      </c>
      <c r="L76" s="26">
        <f t="shared" si="3"/>
        <v>27.3</v>
      </c>
      <c r="M76" s="60">
        <f t="shared" si="4"/>
        <v>6.8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86</v>
      </c>
      <c r="F77" s="24">
        <v>46</v>
      </c>
      <c r="G77" s="24">
        <v>47</v>
      </c>
      <c r="H77" s="24">
        <v>3</v>
      </c>
      <c r="I77" s="24">
        <f t="shared" si="0"/>
        <v>132</v>
      </c>
      <c r="J77" s="24">
        <f t="shared" si="1"/>
        <v>50</v>
      </c>
      <c r="K77" s="24">
        <f t="shared" si="2"/>
        <v>182</v>
      </c>
      <c r="L77" s="26">
        <f t="shared" si="3"/>
        <v>27.5</v>
      </c>
      <c r="M77" s="60">
        <f t="shared" si="4"/>
        <v>6.4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123</v>
      </c>
      <c r="F78" s="24">
        <v>36</v>
      </c>
      <c r="G78" s="24">
        <v>43</v>
      </c>
      <c r="H78" s="24">
        <v>0</v>
      </c>
      <c r="I78" s="24">
        <f t="shared" si="0"/>
        <v>159</v>
      </c>
      <c r="J78" s="24">
        <f t="shared" si="1"/>
        <v>43</v>
      </c>
      <c r="K78" s="24">
        <f t="shared" si="2"/>
        <v>202</v>
      </c>
      <c r="L78" s="26">
        <f t="shared" si="3"/>
        <v>21.3</v>
      </c>
      <c r="M78" s="60">
        <f t="shared" si="4"/>
        <v>7.1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95</v>
      </c>
      <c r="F79" s="24">
        <v>29</v>
      </c>
      <c r="G79" s="24">
        <v>38</v>
      </c>
      <c r="H79" s="24">
        <v>1</v>
      </c>
      <c r="I79" s="24">
        <f t="shared" si="0"/>
        <v>124</v>
      </c>
      <c r="J79" s="24">
        <f t="shared" si="1"/>
        <v>39</v>
      </c>
      <c r="K79" s="24">
        <f t="shared" si="2"/>
        <v>163</v>
      </c>
      <c r="L79" s="26">
        <f t="shared" si="3"/>
        <v>23.9</v>
      </c>
      <c r="M79" s="60">
        <f t="shared" si="4"/>
        <v>5.7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129</v>
      </c>
      <c r="F80" s="24">
        <v>44</v>
      </c>
      <c r="G80" s="24">
        <v>49</v>
      </c>
      <c r="H80" s="24">
        <v>0</v>
      </c>
      <c r="I80" s="24">
        <f t="shared" si="0"/>
        <v>173</v>
      </c>
      <c r="J80" s="24">
        <f t="shared" si="1"/>
        <v>49</v>
      </c>
      <c r="K80" s="24">
        <f t="shared" si="2"/>
        <v>222</v>
      </c>
      <c r="L80" s="26">
        <f t="shared" si="3"/>
        <v>22.1</v>
      </c>
      <c r="M80" s="60">
        <f t="shared" si="4"/>
        <v>7.8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116</v>
      </c>
      <c r="F81" s="24">
        <v>44</v>
      </c>
      <c r="G81" s="24">
        <v>44</v>
      </c>
      <c r="H81" s="24">
        <v>0</v>
      </c>
      <c r="I81" s="24">
        <f t="shared" si="0"/>
        <v>160</v>
      </c>
      <c r="J81" s="24">
        <f t="shared" si="1"/>
        <v>44</v>
      </c>
      <c r="K81" s="24">
        <f t="shared" si="2"/>
        <v>204</v>
      </c>
      <c r="L81" s="26">
        <f t="shared" si="3"/>
        <v>21.6</v>
      </c>
      <c r="M81" s="60">
        <f t="shared" si="4"/>
        <v>7.2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150</v>
      </c>
      <c r="F82" s="24">
        <v>57</v>
      </c>
      <c r="G82" s="24">
        <v>31</v>
      </c>
      <c r="H82" s="24">
        <v>0</v>
      </c>
      <c r="I82" s="24">
        <f t="shared" si="0"/>
        <v>207</v>
      </c>
      <c r="J82" s="24">
        <f t="shared" si="1"/>
        <v>31</v>
      </c>
      <c r="K82" s="24">
        <f t="shared" si="2"/>
        <v>238</v>
      </c>
      <c r="L82" s="26">
        <f t="shared" si="3"/>
        <v>13</v>
      </c>
      <c r="M82" s="60">
        <f t="shared" si="4"/>
        <v>8.3000000000000007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196</v>
      </c>
      <c r="F83" s="24">
        <v>64</v>
      </c>
      <c r="G83" s="24">
        <v>27</v>
      </c>
      <c r="H83" s="24">
        <v>0</v>
      </c>
      <c r="I83" s="24">
        <f t="shared" si="0"/>
        <v>260</v>
      </c>
      <c r="J83" s="24">
        <f t="shared" si="1"/>
        <v>27</v>
      </c>
      <c r="K83" s="24">
        <f t="shared" si="2"/>
        <v>287</v>
      </c>
      <c r="L83" s="26">
        <f t="shared" si="3"/>
        <v>9.4</v>
      </c>
      <c r="M83" s="60">
        <f t="shared" si="4"/>
        <v>10.1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206</v>
      </c>
      <c r="F84" s="24">
        <v>57</v>
      </c>
      <c r="G84" s="24">
        <v>16</v>
      </c>
      <c r="H84" s="24">
        <v>0</v>
      </c>
      <c r="I84" s="24">
        <f t="shared" si="0"/>
        <v>263</v>
      </c>
      <c r="J84" s="24">
        <f t="shared" si="1"/>
        <v>16</v>
      </c>
      <c r="K84" s="24">
        <f t="shared" si="2"/>
        <v>279</v>
      </c>
      <c r="L84" s="26">
        <f t="shared" si="3"/>
        <v>5.7</v>
      </c>
      <c r="M84" s="60">
        <f t="shared" si="4"/>
        <v>9.8000000000000007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1780</v>
      </c>
      <c r="F85" s="5">
        <f t="shared" si="5"/>
        <v>573</v>
      </c>
      <c r="G85" s="5">
        <f t="shared" si="5"/>
        <v>480</v>
      </c>
      <c r="H85" s="5">
        <f t="shared" si="5"/>
        <v>18</v>
      </c>
      <c r="I85" s="5">
        <f t="shared" si="5"/>
        <v>2353</v>
      </c>
      <c r="J85" s="5">
        <f t="shared" si="5"/>
        <v>498</v>
      </c>
      <c r="K85" s="5">
        <f t="shared" si="5"/>
        <v>2851</v>
      </c>
      <c r="L85" s="51">
        <f>IF(K85=0,0,ROUND(J85/K85*100,1))</f>
        <v>17.5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35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01"/>
      <c r="V87" s="201"/>
      <c r="W87" s="201"/>
      <c r="X87" s="201"/>
      <c r="Y87" s="201"/>
      <c r="Z87" s="201"/>
      <c r="AA87" s="20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254</v>
      </c>
      <c r="F89" s="23">
        <v>70</v>
      </c>
      <c r="G89" s="23">
        <v>31</v>
      </c>
      <c r="H89" s="23">
        <v>1</v>
      </c>
      <c r="I89" s="23">
        <f t="shared" ref="I89:I100" si="6">SUM(E89:F89)</f>
        <v>324</v>
      </c>
      <c r="J89" s="23">
        <f t="shared" ref="J89:J100" si="7">SUM(G89:H89)</f>
        <v>32</v>
      </c>
      <c r="K89" s="23">
        <f>SUM(I89,J89)</f>
        <v>356</v>
      </c>
      <c r="L89" s="25">
        <f>IF(K89=0,0,ROUND(J89/K89*100,1))</f>
        <v>9</v>
      </c>
      <c r="M89" s="59">
        <f>IF(K89=0,0,ROUND(K89/K$101*100,1))</f>
        <v>10.9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255</v>
      </c>
      <c r="F90" s="24">
        <v>59</v>
      </c>
      <c r="G90" s="24">
        <v>32</v>
      </c>
      <c r="H90" s="24">
        <v>2</v>
      </c>
      <c r="I90" s="24">
        <f t="shared" si="6"/>
        <v>314</v>
      </c>
      <c r="J90" s="24">
        <f t="shared" si="7"/>
        <v>34</v>
      </c>
      <c r="K90" s="24">
        <f t="shared" ref="K90:K100" si="8">SUM(I90,J90)</f>
        <v>348</v>
      </c>
      <c r="L90" s="26">
        <f t="shared" ref="L90:L101" si="9">IF(K90=0,0,ROUND(J90/K90*100,1))</f>
        <v>9.8000000000000007</v>
      </c>
      <c r="M90" s="60">
        <f t="shared" ref="M90:M101" si="10">IF(K90=0,0,ROUND(K90/K$101*100,1))</f>
        <v>10.6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161</v>
      </c>
      <c r="F91" s="24">
        <v>43</v>
      </c>
      <c r="G91" s="24">
        <v>62</v>
      </c>
      <c r="H91" s="24">
        <v>3</v>
      </c>
      <c r="I91" s="24">
        <f t="shared" si="6"/>
        <v>204</v>
      </c>
      <c r="J91" s="24">
        <f t="shared" si="7"/>
        <v>65</v>
      </c>
      <c r="K91" s="24">
        <f t="shared" si="8"/>
        <v>269</v>
      </c>
      <c r="L91" s="26">
        <f t="shared" si="9"/>
        <v>24.2</v>
      </c>
      <c r="M91" s="60">
        <f t="shared" si="10"/>
        <v>8.1999999999999993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162</v>
      </c>
      <c r="F92" s="24">
        <v>48</v>
      </c>
      <c r="G92" s="24">
        <v>70</v>
      </c>
      <c r="H92" s="24">
        <v>1</v>
      </c>
      <c r="I92" s="24">
        <f t="shared" si="6"/>
        <v>210</v>
      </c>
      <c r="J92" s="24">
        <f t="shared" si="7"/>
        <v>71</v>
      </c>
      <c r="K92" s="24">
        <f t="shared" si="8"/>
        <v>281</v>
      </c>
      <c r="L92" s="26">
        <f t="shared" si="9"/>
        <v>25.3</v>
      </c>
      <c r="M92" s="60">
        <f t="shared" si="10"/>
        <v>8.6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107</v>
      </c>
      <c r="F93" s="24">
        <v>46</v>
      </c>
      <c r="G93" s="24">
        <v>45</v>
      </c>
      <c r="H93" s="24">
        <v>0</v>
      </c>
      <c r="I93" s="24">
        <f t="shared" si="6"/>
        <v>153</v>
      </c>
      <c r="J93" s="24">
        <f t="shared" si="7"/>
        <v>45</v>
      </c>
      <c r="K93" s="24">
        <f t="shared" si="8"/>
        <v>198</v>
      </c>
      <c r="L93" s="26">
        <f t="shared" si="9"/>
        <v>22.7</v>
      </c>
      <c r="M93" s="60">
        <f t="shared" si="10"/>
        <v>6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108</v>
      </c>
      <c r="F94" s="24">
        <v>45</v>
      </c>
      <c r="G94" s="24">
        <v>33</v>
      </c>
      <c r="H94" s="24">
        <v>0</v>
      </c>
      <c r="I94" s="24">
        <f t="shared" si="6"/>
        <v>153</v>
      </c>
      <c r="J94" s="24">
        <f t="shared" si="7"/>
        <v>33</v>
      </c>
      <c r="K94" s="24">
        <f t="shared" si="8"/>
        <v>186</v>
      </c>
      <c r="L94" s="26">
        <f t="shared" si="9"/>
        <v>17.7</v>
      </c>
      <c r="M94" s="60">
        <f t="shared" si="10"/>
        <v>5.7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119</v>
      </c>
      <c r="F95" s="24">
        <v>40</v>
      </c>
      <c r="G95" s="24">
        <v>45</v>
      </c>
      <c r="H95" s="24">
        <v>0</v>
      </c>
      <c r="I95" s="24">
        <f t="shared" si="6"/>
        <v>159</v>
      </c>
      <c r="J95" s="24">
        <f t="shared" si="7"/>
        <v>45</v>
      </c>
      <c r="K95" s="24">
        <f t="shared" si="8"/>
        <v>204</v>
      </c>
      <c r="L95" s="26">
        <f t="shared" si="9"/>
        <v>22.1</v>
      </c>
      <c r="M95" s="60">
        <f t="shared" si="10"/>
        <v>6.2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132</v>
      </c>
      <c r="F96" s="24">
        <v>52</v>
      </c>
      <c r="G96" s="24">
        <v>65</v>
      </c>
      <c r="H96" s="24">
        <v>3</v>
      </c>
      <c r="I96" s="24">
        <f t="shared" si="6"/>
        <v>184</v>
      </c>
      <c r="J96" s="24">
        <f t="shared" si="7"/>
        <v>68</v>
      </c>
      <c r="K96" s="24">
        <f t="shared" si="8"/>
        <v>252</v>
      </c>
      <c r="L96" s="26">
        <f t="shared" si="9"/>
        <v>27</v>
      </c>
      <c r="M96" s="60">
        <f t="shared" si="10"/>
        <v>7.7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164</v>
      </c>
      <c r="F97" s="24">
        <v>52</v>
      </c>
      <c r="G97" s="24">
        <v>51</v>
      </c>
      <c r="H97" s="24">
        <v>5</v>
      </c>
      <c r="I97" s="24">
        <f t="shared" si="6"/>
        <v>216</v>
      </c>
      <c r="J97" s="24">
        <f t="shared" si="7"/>
        <v>56</v>
      </c>
      <c r="K97" s="24">
        <f t="shared" si="8"/>
        <v>272</v>
      </c>
      <c r="L97" s="26">
        <f t="shared" si="9"/>
        <v>20.6</v>
      </c>
      <c r="M97" s="60">
        <f t="shared" si="10"/>
        <v>8.3000000000000007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194</v>
      </c>
      <c r="F98" s="24">
        <v>68</v>
      </c>
      <c r="G98" s="24">
        <v>64</v>
      </c>
      <c r="H98" s="24">
        <v>9</v>
      </c>
      <c r="I98" s="24">
        <f t="shared" si="6"/>
        <v>262</v>
      </c>
      <c r="J98" s="24">
        <f t="shared" si="7"/>
        <v>73</v>
      </c>
      <c r="K98" s="24">
        <f t="shared" si="8"/>
        <v>335</v>
      </c>
      <c r="L98" s="26">
        <f t="shared" si="9"/>
        <v>21.8</v>
      </c>
      <c r="M98" s="60">
        <f t="shared" si="10"/>
        <v>10.199999999999999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219</v>
      </c>
      <c r="F99" s="24">
        <v>49</v>
      </c>
      <c r="G99" s="24">
        <v>37</v>
      </c>
      <c r="H99" s="24">
        <v>4</v>
      </c>
      <c r="I99" s="24">
        <f t="shared" si="6"/>
        <v>268</v>
      </c>
      <c r="J99" s="24">
        <f t="shared" si="7"/>
        <v>41</v>
      </c>
      <c r="K99" s="24">
        <f t="shared" si="8"/>
        <v>309</v>
      </c>
      <c r="L99" s="26">
        <f t="shared" si="9"/>
        <v>13.3</v>
      </c>
      <c r="M99" s="60">
        <f t="shared" si="10"/>
        <v>9.4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195</v>
      </c>
      <c r="F100" s="24">
        <v>40</v>
      </c>
      <c r="G100" s="24">
        <v>26</v>
      </c>
      <c r="H100" s="24">
        <v>4</v>
      </c>
      <c r="I100" s="24">
        <f t="shared" si="6"/>
        <v>235</v>
      </c>
      <c r="J100" s="24">
        <f t="shared" si="7"/>
        <v>30</v>
      </c>
      <c r="K100" s="24">
        <f t="shared" si="8"/>
        <v>265</v>
      </c>
      <c r="L100" s="26">
        <f t="shared" si="9"/>
        <v>11.3</v>
      </c>
      <c r="M100" s="60">
        <f t="shared" si="10"/>
        <v>8.1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2070</v>
      </c>
      <c r="F101" s="5">
        <f t="shared" si="11"/>
        <v>612</v>
      </c>
      <c r="G101" s="5">
        <f t="shared" si="11"/>
        <v>561</v>
      </c>
      <c r="H101" s="5">
        <f t="shared" si="11"/>
        <v>32</v>
      </c>
      <c r="I101" s="5">
        <f t="shared" si="11"/>
        <v>2682</v>
      </c>
      <c r="J101" s="5">
        <f t="shared" si="11"/>
        <v>593</v>
      </c>
      <c r="K101" s="5">
        <f t="shared" si="11"/>
        <v>3275</v>
      </c>
      <c r="L101" s="51">
        <f t="shared" si="9"/>
        <v>18.100000000000001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33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01"/>
      <c r="V103" s="201"/>
      <c r="W103" s="201"/>
      <c r="X103" s="201"/>
      <c r="Y103" s="201"/>
      <c r="Z103" s="201"/>
      <c r="AA103" s="20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489</v>
      </c>
      <c r="F105" s="23">
        <v>136</v>
      </c>
      <c r="G105" s="23">
        <v>64</v>
      </c>
      <c r="H105" s="23">
        <v>5</v>
      </c>
      <c r="I105" s="23">
        <f t="shared" ref="I105:I116" si="12">SUM(E105:F105)</f>
        <v>625</v>
      </c>
      <c r="J105" s="23">
        <f t="shared" ref="J105:J116" si="13">SUM(G105:H105)</f>
        <v>69</v>
      </c>
      <c r="K105" s="23">
        <f>SUM(I105,J105)</f>
        <v>694</v>
      </c>
      <c r="L105" s="25">
        <f t="shared" ref="L105:L117" si="14">IF(K105=0,0,ROUND(J105/K105*100,1))</f>
        <v>9.9</v>
      </c>
      <c r="M105" s="59">
        <f>IF(K105=0,0,ROUND(K105/K$117*100,1))</f>
        <v>11.3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466</v>
      </c>
      <c r="F106" s="24">
        <v>104</v>
      </c>
      <c r="G106" s="24">
        <v>78</v>
      </c>
      <c r="H106" s="24">
        <v>5</v>
      </c>
      <c r="I106" s="24">
        <f t="shared" si="12"/>
        <v>570</v>
      </c>
      <c r="J106" s="24">
        <f t="shared" si="13"/>
        <v>83</v>
      </c>
      <c r="K106" s="24">
        <f t="shared" ref="K106:K116" si="15">SUM(I106,J106)</f>
        <v>653</v>
      </c>
      <c r="L106" s="26">
        <f t="shared" si="14"/>
        <v>12.7</v>
      </c>
      <c r="M106" s="60">
        <f t="shared" ref="M106:M117" si="16">IF(K106=0,0,ROUND(K106/K$117*100,1))</f>
        <v>10.7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298</v>
      </c>
      <c r="F107" s="24">
        <v>83</v>
      </c>
      <c r="G107" s="24">
        <v>119</v>
      </c>
      <c r="H107" s="24">
        <v>6</v>
      </c>
      <c r="I107" s="24">
        <f t="shared" si="12"/>
        <v>381</v>
      </c>
      <c r="J107" s="24">
        <f t="shared" si="13"/>
        <v>125</v>
      </c>
      <c r="K107" s="24">
        <f t="shared" si="15"/>
        <v>506</v>
      </c>
      <c r="L107" s="26">
        <f t="shared" si="14"/>
        <v>24.7</v>
      </c>
      <c r="M107" s="60">
        <f t="shared" si="16"/>
        <v>8.3000000000000007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258</v>
      </c>
      <c r="F108" s="24">
        <v>93</v>
      </c>
      <c r="G108" s="24">
        <v>119</v>
      </c>
      <c r="H108" s="24">
        <v>5</v>
      </c>
      <c r="I108" s="24">
        <f t="shared" si="12"/>
        <v>351</v>
      </c>
      <c r="J108" s="24">
        <f t="shared" si="13"/>
        <v>124</v>
      </c>
      <c r="K108" s="24">
        <f t="shared" si="15"/>
        <v>475</v>
      </c>
      <c r="L108" s="26">
        <f t="shared" si="14"/>
        <v>26.1</v>
      </c>
      <c r="M108" s="60">
        <f t="shared" si="16"/>
        <v>7.8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193</v>
      </c>
      <c r="F109" s="24">
        <v>92</v>
      </c>
      <c r="G109" s="24">
        <v>92</v>
      </c>
      <c r="H109" s="24">
        <v>3</v>
      </c>
      <c r="I109" s="24">
        <f t="shared" si="12"/>
        <v>285</v>
      </c>
      <c r="J109" s="24">
        <f t="shared" si="13"/>
        <v>95</v>
      </c>
      <c r="K109" s="24">
        <f t="shared" si="15"/>
        <v>380</v>
      </c>
      <c r="L109" s="26">
        <f t="shared" si="14"/>
        <v>25</v>
      </c>
      <c r="M109" s="60">
        <f t="shared" si="16"/>
        <v>6.2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231</v>
      </c>
      <c r="F110" s="24">
        <v>81</v>
      </c>
      <c r="G110" s="24">
        <v>76</v>
      </c>
      <c r="H110" s="24">
        <v>0</v>
      </c>
      <c r="I110" s="24">
        <f t="shared" si="12"/>
        <v>312</v>
      </c>
      <c r="J110" s="24">
        <f t="shared" si="13"/>
        <v>76</v>
      </c>
      <c r="K110" s="24">
        <f t="shared" si="15"/>
        <v>388</v>
      </c>
      <c r="L110" s="26">
        <f t="shared" si="14"/>
        <v>19.600000000000001</v>
      </c>
      <c r="M110" s="60">
        <f t="shared" si="16"/>
        <v>6.3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214</v>
      </c>
      <c r="F111" s="24">
        <v>69</v>
      </c>
      <c r="G111" s="24">
        <v>83</v>
      </c>
      <c r="H111" s="24">
        <v>1</v>
      </c>
      <c r="I111" s="24">
        <f t="shared" si="12"/>
        <v>283</v>
      </c>
      <c r="J111" s="24">
        <f t="shared" si="13"/>
        <v>84</v>
      </c>
      <c r="K111" s="24">
        <f t="shared" si="15"/>
        <v>367</v>
      </c>
      <c r="L111" s="26">
        <f t="shared" si="14"/>
        <v>22.9</v>
      </c>
      <c r="M111" s="60">
        <f t="shared" si="16"/>
        <v>6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261</v>
      </c>
      <c r="F112" s="24">
        <v>96</v>
      </c>
      <c r="G112" s="24">
        <v>114</v>
      </c>
      <c r="H112" s="24">
        <v>3</v>
      </c>
      <c r="I112" s="24">
        <f t="shared" si="12"/>
        <v>357</v>
      </c>
      <c r="J112" s="24">
        <f t="shared" si="13"/>
        <v>117</v>
      </c>
      <c r="K112" s="24">
        <f t="shared" si="15"/>
        <v>474</v>
      </c>
      <c r="L112" s="26">
        <f t="shared" si="14"/>
        <v>24.7</v>
      </c>
      <c r="M112" s="60">
        <f t="shared" si="16"/>
        <v>7.7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280</v>
      </c>
      <c r="F113" s="24">
        <v>96</v>
      </c>
      <c r="G113" s="24">
        <v>95</v>
      </c>
      <c r="H113" s="24">
        <v>5</v>
      </c>
      <c r="I113" s="24">
        <f t="shared" si="12"/>
        <v>376</v>
      </c>
      <c r="J113" s="24">
        <f t="shared" si="13"/>
        <v>100</v>
      </c>
      <c r="K113" s="24">
        <f t="shared" si="15"/>
        <v>476</v>
      </c>
      <c r="L113" s="26">
        <f t="shared" si="14"/>
        <v>21</v>
      </c>
      <c r="M113" s="60">
        <f t="shared" si="16"/>
        <v>7.8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344</v>
      </c>
      <c r="F114" s="24">
        <v>125</v>
      </c>
      <c r="G114" s="24">
        <v>95</v>
      </c>
      <c r="H114" s="24">
        <v>9</v>
      </c>
      <c r="I114" s="24">
        <f t="shared" si="12"/>
        <v>469</v>
      </c>
      <c r="J114" s="24">
        <f t="shared" si="13"/>
        <v>104</v>
      </c>
      <c r="K114" s="24">
        <f t="shared" si="15"/>
        <v>573</v>
      </c>
      <c r="L114" s="26">
        <f t="shared" si="14"/>
        <v>18.2</v>
      </c>
      <c r="M114" s="60">
        <f t="shared" si="16"/>
        <v>9.4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415</v>
      </c>
      <c r="F115" s="24">
        <v>113</v>
      </c>
      <c r="G115" s="24">
        <v>64</v>
      </c>
      <c r="H115" s="24">
        <v>4</v>
      </c>
      <c r="I115" s="24">
        <f t="shared" si="12"/>
        <v>528</v>
      </c>
      <c r="J115" s="24">
        <f t="shared" si="13"/>
        <v>68</v>
      </c>
      <c r="K115" s="24">
        <f t="shared" si="15"/>
        <v>596</v>
      </c>
      <c r="L115" s="26">
        <f t="shared" si="14"/>
        <v>11.4</v>
      </c>
      <c r="M115" s="60">
        <f t="shared" si="16"/>
        <v>9.6999999999999993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401</v>
      </c>
      <c r="F116" s="24">
        <v>97</v>
      </c>
      <c r="G116" s="24">
        <v>42</v>
      </c>
      <c r="H116" s="24">
        <v>4</v>
      </c>
      <c r="I116" s="24">
        <f t="shared" si="12"/>
        <v>498</v>
      </c>
      <c r="J116" s="24">
        <f t="shared" si="13"/>
        <v>46</v>
      </c>
      <c r="K116" s="24">
        <f t="shared" si="15"/>
        <v>544</v>
      </c>
      <c r="L116" s="26">
        <f t="shared" si="14"/>
        <v>8.5</v>
      </c>
      <c r="M116" s="60">
        <f t="shared" si="16"/>
        <v>8.9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3850</v>
      </c>
      <c r="F117" s="5">
        <f t="shared" si="17"/>
        <v>1185</v>
      </c>
      <c r="G117" s="5">
        <f t="shared" si="17"/>
        <v>1041</v>
      </c>
      <c r="H117" s="5">
        <f t="shared" si="17"/>
        <v>50</v>
      </c>
      <c r="I117" s="5">
        <f t="shared" si="17"/>
        <v>5035</v>
      </c>
      <c r="J117" s="5">
        <f t="shared" si="17"/>
        <v>1091</v>
      </c>
      <c r="K117" s="5">
        <f t="shared" si="17"/>
        <v>6126</v>
      </c>
      <c r="L117" s="51">
        <f t="shared" si="14"/>
        <v>17.8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50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01"/>
      <c r="V119" s="201"/>
      <c r="W119" s="201"/>
      <c r="X119" s="201"/>
      <c r="Y119" s="201"/>
      <c r="Z119" s="201"/>
      <c r="AA119" s="20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173</v>
      </c>
      <c r="F121" s="23">
        <v>47</v>
      </c>
      <c r="G121" s="23">
        <v>9</v>
      </c>
      <c r="H121" s="23">
        <v>0</v>
      </c>
      <c r="I121" s="23">
        <f t="shared" ref="I121:I132" si="18">SUM(E121:F121)</f>
        <v>220</v>
      </c>
      <c r="J121" s="23">
        <f t="shared" ref="J121:J132" si="19">SUM(G121:H121)</f>
        <v>9</v>
      </c>
      <c r="K121" s="23">
        <f>SUM(I121,J121)</f>
        <v>229</v>
      </c>
      <c r="L121" s="25">
        <f t="shared" ref="L121:L133" si="20">IF(K121=0,0,ROUND(J121/K121*100,1))</f>
        <v>3.9</v>
      </c>
      <c r="M121" s="59">
        <f>IF(K121=0,0,ROUND(K121/K$133*100,1))</f>
        <v>15.5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155</v>
      </c>
      <c r="F122" s="24">
        <v>33</v>
      </c>
      <c r="G122" s="24">
        <v>6</v>
      </c>
      <c r="H122" s="24">
        <v>1</v>
      </c>
      <c r="I122" s="24">
        <f t="shared" si="18"/>
        <v>188</v>
      </c>
      <c r="J122" s="24">
        <f t="shared" si="19"/>
        <v>7</v>
      </c>
      <c r="K122" s="24">
        <f t="shared" ref="K122:K132" si="21">SUM(I122,J122)</f>
        <v>195</v>
      </c>
      <c r="L122" s="26">
        <f t="shared" si="20"/>
        <v>3.6</v>
      </c>
      <c r="M122" s="60">
        <f t="shared" ref="M122:M133" si="22">IF(K122=0,0,ROUND(K122/K$133*100,1))</f>
        <v>13.2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76</v>
      </c>
      <c r="F123" s="24">
        <v>28</v>
      </c>
      <c r="G123" s="24">
        <v>6</v>
      </c>
      <c r="H123" s="24">
        <v>2</v>
      </c>
      <c r="I123" s="24">
        <f t="shared" si="18"/>
        <v>104</v>
      </c>
      <c r="J123" s="24">
        <f t="shared" si="19"/>
        <v>8</v>
      </c>
      <c r="K123" s="24">
        <f t="shared" si="21"/>
        <v>112</v>
      </c>
      <c r="L123" s="26">
        <f t="shared" si="20"/>
        <v>7.1</v>
      </c>
      <c r="M123" s="60">
        <f t="shared" si="22"/>
        <v>7.6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58</v>
      </c>
      <c r="F124" s="24">
        <v>22</v>
      </c>
      <c r="G124" s="24">
        <v>9</v>
      </c>
      <c r="H124" s="24">
        <v>0</v>
      </c>
      <c r="I124" s="24">
        <f t="shared" si="18"/>
        <v>80</v>
      </c>
      <c r="J124" s="24">
        <f t="shared" si="19"/>
        <v>9</v>
      </c>
      <c r="K124" s="24">
        <f t="shared" si="21"/>
        <v>89</v>
      </c>
      <c r="L124" s="26">
        <f t="shared" si="20"/>
        <v>10.1</v>
      </c>
      <c r="M124" s="60">
        <f t="shared" si="22"/>
        <v>6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55</v>
      </c>
      <c r="F125" s="24">
        <v>19</v>
      </c>
      <c r="G125" s="24">
        <v>4</v>
      </c>
      <c r="H125" s="24">
        <v>0</v>
      </c>
      <c r="I125" s="24">
        <f t="shared" si="18"/>
        <v>74</v>
      </c>
      <c r="J125" s="24">
        <f t="shared" si="19"/>
        <v>4</v>
      </c>
      <c r="K125" s="24">
        <f t="shared" si="21"/>
        <v>78</v>
      </c>
      <c r="L125" s="26">
        <f t="shared" si="20"/>
        <v>5.0999999999999996</v>
      </c>
      <c r="M125" s="60">
        <f t="shared" si="22"/>
        <v>5.3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55</v>
      </c>
      <c r="F126" s="24">
        <v>17</v>
      </c>
      <c r="G126" s="24">
        <v>3</v>
      </c>
      <c r="H126" s="24">
        <v>0</v>
      </c>
      <c r="I126" s="24">
        <f t="shared" si="18"/>
        <v>72</v>
      </c>
      <c r="J126" s="24">
        <f t="shared" si="19"/>
        <v>3</v>
      </c>
      <c r="K126" s="24">
        <f t="shared" si="21"/>
        <v>75</v>
      </c>
      <c r="L126" s="26">
        <f t="shared" si="20"/>
        <v>4</v>
      </c>
      <c r="M126" s="60">
        <f t="shared" si="22"/>
        <v>5.0999999999999996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57</v>
      </c>
      <c r="F127" s="24">
        <v>17</v>
      </c>
      <c r="G127" s="24">
        <v>2</v>
      </c>
      <c r="H127" s="24">
        <v>0</v>
      </c>
      <c r="I127" s="24">
        <f t="shared" si="18"/>
        <v>74</v>
      </c>
      <c r="J127" s="24">
        <f t="shared" si="19"/>
        <v>2</v>
      </c>
      <c r="K127" s="24">
        <f t="shared" si="21"/>
        <v>76</v>
      </c>
      <c r="L127" s="26">
        <f t="shared" si="20"/>
        <v>2.6</v>
      </c>
      <c r="M127" s="60">
        <f t="shared" si="22"/>
        <v>5.0999999999999996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60</v>
      </c>
      <c r="F128" s="24">
        <v>18</v>
      </c>
      <c r="G128" s="24">
        <v>5</v>
      </c>
      <c r="H128" s="24">
        <v>0</v>
      </c>
      <c r="I128" s="24">
        <f t="shared" si="18"/>
        <v>78</v>
      </c>
      <c r="J128" s="24">
        <f t="shared" si="19"/>
        <v>5</v>
      </c>
      <c r="K128" s="24">
        <f t="shared" si="21"/>
        <v>83</v>
      </c>
      <c r="L128" s="26">
        <f t="shared" si="20"/>
        <v>6</v>
      </c>
      <c r="M128" s="60">
        <f t="shared" si="22"/>
        <v>5.6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72</v>
      </c>
      <c r="F129" s="24">
        <v>15</v>
      </c>
      <c r="G129" s="24">
        <v>4</v>
      </c>
      <c r="H129" s="24">
        <v>1</v>
      </c>
      <c r="I129" s="24">
        <f t="shared" si="18"/>
        <v>87</v>
      </c>
      <c r="J129" s="24">
        <f t="shared" si="19"/>
        <v>5</v>
      </c>
      <c r="K129" s="24">
        <f t="shared" si="21"/>
        <v>92</v>
      </c>
      <c r="L129" s="26">
        <f t="shared" si="20"/>
        <v>5.4</v>
      </c>
      <c r="M129" s="60">
        <f t="shared" si="22"/>
        <v>6.2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83</v>
      </c>
      <c r="F130" s="24">
        <v>42</v>
      </c>
      <c r="G130" s="24">
        <v>2</v>
      </c>
      <c r="H130" s="24">
        <v>0</v>
      </c>
      <c r="I130" s="24">
        <f t="shared" si="18"/>
        <v>125</v>
      </c>
      <c r="J130" s="24">
        <f t="shared" si="19"/>
        <v>2</v>
      </c>
      <c r="K130" s="24">
        <f t="shared" si="21"/>
        <v>127</v>
      </c>
      <c r="L130" s="26">
        <f t="shared" si="20"/>
        <v>1.6</v>
      </c>
      <c r="M130" s="60">
        <f t="shared" si="22"/>
        <v>8.6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133</v>
      </c>
      <c r="F131" s="24">
        <v>35</v>
      </c>
      <c r="G131" s="24">
        <v>3</v>
      </c>
      <c r="H131" s="24">
        <v>0</v>
      </c>
      <c r="I131" s="24">
        <f t="shared" si="18"/>
        <v>168</v>
      </c>
      <c r="J131" s="24">
        <f t="shared" si="19"/>
        <v>3</v>
      </c>
      <c r="K131" s="24">
        <f t="shared" si="21"/>
        <v>171</v>
      </c>
      <c r="L131" s="26">
        <f t="shared" si="20"/>
        <v>1.8</v>
      </c>
      <c r="M131" s="60">
        <f t="shared" si="22"/>
        <v>11.6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120</v>
      </c>
      <c r="F132" s="24">
        <v>30</v>
      </c>
      <c r="G132" s="24">
        <v>1</v>
      </c>
      <c r="H132" s="24">
        <v>0</v>
      </c>
      <c r="I132" s="24">
        <f t="shared" si="18"/>
        <v>150</v>
      </c>
      <c r="J132" s="24">
        <f t="shared" si="19"/>
        <v>1</v>
      </c>
      <c r="K132" s="24">
        <f t="shared" si="21"/>
        <v>151</v>
      </c>
      <c r="L132" s="26">
        <f t="shared" si="20"/>
        <v>0.7</v>
      </c>
      <c r="M132" s="60">
        <f t="shared" si="22"/>
        <v>10.199999999999999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1097</v>
      </c>
      <c r="F133" s="5">
        <f t="shared" si="23"/>
        <v>323</v>
      </c>
      <c r="G133" s="5">
        <f t="shared" si="23"/>
        <v>54</v>
      </c>
      <c r="H133" s="5">
        <f t="shared" si="23"/>
        <v>4</v>
      </c>
      <c r="I133" s="5">
        <f t="shared" si="23"/>
        <v>1420</v>
      </c>
      <c r="J133" s="5">
        <f t="shared" si="23"/>
        <v>58</v>
      </c>
      <c r="K133" s="5">
        <f t="shared" si="23"/>
        <v>1478</v>
      </c>
      <c r="L133" s="51">
        <f t="shared" si="20"/>
        <v>3.9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AE133"/>
  <sheetViews>
    <sheetView showGridLines="0" zoomScaleNormal="100" zoomScaleSheetLayoutView="100" workbookViewId="0">
      <selection activeCell="D11" sqref="D1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0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28</v>
      </c>
      <c r="E6" s="48"/>
      <c r="F6" s="48"/>
      <c r="G6" s="49"/>
      <c r="H6" s="7"/>
      <c r="J6" s="20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29</v>
      </c>
      <c r="E7" s="48"/>
      <c r="F7" s="48"/>
      <c r="G7" s="49"/>
      <c r="H7" s="7"/>
      <c r="J7" s="20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0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0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190</v>
      </c>
      <c r="E10" s="48"/>
      <c r="F10" s="48"/>
      <c r="G10" s="49"/>
      <c r="H10" s="7"/>
      <c r="J10" s="20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0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0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0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03" t="str">
        <f>E71</f>
        <v>B断面流出計(3+7+11)</v>
      </c>
      <c r="C43" s="203"/>
      <c r="D43" s="203"/>
      <c r="E43" s="203"/>
      <c r="F43" s="203"/>
      <c r="G43" s="203"/>
      <c r="H43" s="203"/>
      <c r="I43" s="203"/>
      <c r="J43" s="203" t="str">
        <f>E87</f>
        <v>B断面計(4+5+6+3+7+11)</v>
      </c>
      <c r="K43" s="203"/>
      <c r="L43" s="203"/>
      <c r="M43" s="203"/>
      <c r="N43" s="203"/>
      <c r="O43" s="203"/>
      <c r="P43" s="203"/>
      <c r="Q43" s="20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03" t="str">
        <f>E103</f>
        <v>C断面流入計(7+8+9)</v>
      </c>
      <c r="C69" s="203"/>
      <c r="D69" s="203"/>
      <c r="E69" s="203"/>
      <c r="F69" s="203"/>
      <c r="G69" s="203"/>
      <c r="H69" s="203"/>
      <c r="I69" s="203"/>
      <c r="J69" s="203" t="str">
        <f>E119</f>
        <v>C断面流出計(2+6+10)</v>
      </c>
      <c r="K69" s="203"/>
      <c r="L69" s="203"/>
      <c r="M69" s="203"/>
      <c r="N69" s="203"/>
      <c r="O69" s="203"/>
      <c r="P69" s="203"/>
      <c r="Q69" s="20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48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01"/>
      <c r="V71" s="201"/>
      <c r="W71" s="201"/>
      <c r="X71" s="201"/>
      <c r="Y71" s="201"/>
      <c r="Z71" s="201"/>
      <c r="AA71" s="20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230</v>
      </c>
      <c r="F73" s="23">
        <v>49</v>
      </c>
      <c r="G73" s="23">
        <v>3</v>
      </c>
      <c r="H73" s="23">
        <v>0</v>
      </c>
      <c r="I73" s="23">
        <f t="shared" ref="I73:I84" si="0">SUM(E73:F73)</f>
        <v>279</v>
      </c>
      <c r="J73" s="23">
        <f t="shared" ref="J73:J84" si="1">SUM(G73:H73)</f>
        <v>3</v>
      </c>
      <c r="K73" s="23">
        <f>SUM(I73,J73)</f>
        <v>282</v>
      </c>
      <c r="L73" s="25">
        <f>IF(K73=0,0,ROUND(J73/K73*100,1))</f>
        <v>1.1000000000000001</v>
      </c>
      <c r="M73" s="59">
        <f>IF(K73=0,0,ROUND(K73/K$85*100,1))</f>
        <v>19.899999999999999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150</v>
      </c>
      <c r="F74" s="24">
        <v>30</v>
      </c>
      <c r="G74" s="24">
        <v>1</v>
      </c>
      <c r="H74" s="24">
        <v>0</v>
      </c>
      <c r="I74" s="24">
        <f t="shared" si="0"/>
        <v>180</v>
      </c>
      <c r="J74" s="24">
        <f t="shared" si="1"/>
        <v>1</v>
      </c>
      <c r="K74" s="24">
        <f t="shared" ref="K74:K84" si="2">SUM(I74,J74)</f>
        <v>181</v>
      </c>
      <c r="L74" s="26">
        <f t="shared" ref="L74:L84" si="3">IF(K74=0,0,ROUND(J74/K74*100,1))</f>
        <v>0.6</v>
      </c>
      <c r="M74" s="60">
        <f t="shared" ref="M74:M84" si="4">IF(K74=0,0,ROUND(K74/K$85*100,1))</f>
        <v>12.8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68</v>
      </c>
      <c r="F75" s="24">
        <v>19</v>
      </c>
      <c r="G75" s="24">
        <v>4</v>
      </c>
      <c r="H75" s="24">
        <v>0</v>
      </c>
      <c r="I75" s="24">
        <f t="shared" si="0"/>
        <v>87</v>
      </c>
      <c r="J75" s="24">
        <f t="shared" si="1"/>
        <v>4</v>
      </c>
      <c r="K75" s="24">
        <f t="shared" si="2"/>
        <v>91</v>
      </c>
      <c r="L75" s="26">
        <f t="shared" si="3"/>
        <v>4.4000000000000004</v>
      </c>
      <c r="M75" s="60">
        <f t="shared" si="4"/>
        <v>6.4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68</v>
      </c>
      <c r="F76" s="24">
        <v>28</v>
      </c>
      <c r="G76" s="24">
        <v>7</v>
      </c>
      <c r="H76" s="24">
        <v>0</v>
      </c>
      <c r="I76" s="24">
        <f t="shared" si="0"/>
        <v>96</v>
      </c>
      <c r="J76" s="24">
        <f t="shared" si="1"/>
        <v>7</v>
      </c>
      <c r="K76" s="24">
        <f t="shared" si="2"/>
        <v>103</v>
      </c>
      <c r="L76" s="26">
        <f t="shared" si="3"/>
        <v>6.8</v>
      </c>
      <c r="M76" s="60">
        <f t="shared" si="4"/>
        <v>7.3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48</v>
      </c>
      <c r="F77" s="24">
        <v>17</v>
      </c>
      <c r="G77" s="24">
        <v>3</v>
      </c>
      <c r="H77" s="24">
        <v>0</v>
      </c>
      <c r="I77" s="24">
        <f t="shared" si="0"/>
        <v>65</v>
      </c>
      <c r="J77" s="24">
        <f t="shared" si="1"/>
        <v>3</v>
      </c>
      <c r="K77" s="24">
        <f t="shared" si="2"/>
        <v>68</v>
      </c>
      <c r="L77" s="26">
        <f t="shared" si="3"/>
        <v>4.4000000000000004</v>
      </c>
      <c r="M77" s="60">
        <f t="shared" si="4"/>
        <v>4.8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51</v>
      </c>
      <c r="F78" s="24">
        <v>9</v>
      </c>
      <c r="G78" s="24">
        <v>3</v>
      </c>
      <c r="H78" s="24">
        <v>0</v>
      </c>
      <c r="I78" s="24">
        <f t="shared" si="0"/>
        <v>60</v>
      </c>
      <c r="J78" s="24">
        <f t="shared" si="1"/>
        <v>3</v>
      </c>
      <c r="K78" s="24">
        <f t="shared" si="2"/>
        <v>63</v>
      </c>
      <c r="L78" s="26">
        <f t="shared" si="3"/>
        <v>4.8</v>
      </c>
      <c r="M78" s="60">
        <f t="shared" si="4"/>
        <v>4.5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53</v>
      </c>
      <c r="F79" s="24">
        <v>24</v>
      </c>
      <c r="G79" s="24">
        <v>6</v>
      </c>
      <c r="H79" s="24">
        <v>0</v>
      </c>
      <c r="I79" s="24">
        <f t="shared" si="0"/>
        <v>77</v>
      </c>
      <c r="J79" s="24">
        <f t="shared" si="1"/>
        <v>6</v>
      </c>
      <c r="K79" s="24">
        <f t="shared" si="2"/>
        <v>83</v>
      </c>
      <c r="L79" s="26">
        <f t="shared" si="3"/>
        <v>7.2</v>
      </c>
      <c r="M79" s="60">
        <f t="shared" si="4"/>
        <v>5.9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54</v>
      </c>
      <c r="F80" s="24">
        <v>18</v>
      </c>
      <c r="G80" s="24">
        <v>4</v>
      </c>
      <c r="H80" s="24">
        <v>0</v>
      </c>
      <c r="I80" s="24">
        <f t="shared" si="0"/>
        <v>72</v>
      </c>
      <c r="J80" s="24">
        <f t="shared" si="1"/>
        <v>4</v>
      </c>
      <c r="K80" s="24">
        <f t="shared" si="2"/>
        <v>76</v>
      </c>
      <c r="L80" s="26">
        <f t="shared" si="3"/>
        <v>5.3</v>
      </c>
      <c r="M80" s="60">
        <f t="shared" si="4"/>
        <v>5.4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43</v>
      </c>
      <c r="F81" s="24">
        <v>21</v>
      </c>
      <c r="G81" s="24">
        <v>4</v>
      </c>
      <c r="H81" s="24">
        <v>0</v>
      </c>
      <c r="I81" s="24">
        <f t="shared" si="0"/>
        <v>64</v>
      </c>
      <c r="J81" s="24">
        <f t="shared" si="1"/>
        <v>4</v>
      </c>
      <c r="K81" s="24">
        <f t="shared" si="2"/>
        <v>68</v>
      </c>
      <c r="L81" s="26">
        <f t="shared" si="3"/>
        <v>5.9</v>
      </c>
      <c r="M81" s="60">
        <f t="shared" si="4"/>
        <v>4.8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66</v>
      </c>
      <c r="F82" s="24">
        <v>35</v>
      </c>
      <c r="G82" s="24">
        <v>9</v>
      </c>
      <c r="H82" s="24">
        <v>2</v>
      </c>
      <c r="I82" s="24">
        <f t="shared" si="0"/>
        <v>101</v>
      </c>
      <c r="J82" s="24">
        <f t="shared" si="1"/>
        <v>11</v>
      </c>
      <c r="K82" s="24">
        <f t="shared" si="2"/>
        <v>112</v>
      </c>
      <c r="L82" s="26">
        <f t="shared" si="3"/>
        <v>9.8000000000000007</v>
      </c>
      <c r="M82" s="60">
        <f t="shared" si="4"/>
        <v>7.9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101</v>
      </c>
      <c r="F83" s="24">
        <v>26</v>
      </c>
      <c r="G83" s="24">
        <v>3</v>
      </c>
      <c r="H83" s="24">
        <v>0</v>
      </c>
      <c r="I83" s="24">
        <f t="shared" si="0"/>
        <v>127</v>
      </c>
      <c r="J83" s="24">
        <f t="shared" si="1"/>
        <v>3</v>
      </c>
      <c r="K83" s="24">
        <f t="shared" si="2"/>
        <v>130</v>
      </c>
      <c r="L83" s="26">
        <f t="shared" si="3"/>
        <v>2.2999999999999998</v>
      </c>
      <c r="M83" s="60">
        <f t="shared" si="4"/>
        <v>9.1999999999999993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128</v>
      </c>
      <c r="F84" s="24">
        <v>27</v>
      </c>
      <c r="G84" s="24">
        <v>2</v>
      </c>
      <c r="H84" s="24">
        <v>0</v>
      </c>
      <c r="I84" s="24">
        <f t="shared" si="0"/>
        <v>155</v>
      </c>
      <c r="J84" s="24">
        <f t="shared" si="1"/>
        <v>2</v>
      </c>
      <c r="K84" s="24">
        <f t="shared" si="2"/>
        <v>157</v>
      </c>
      <c r="L84" s="26">
        <f t="shared" si="3"/>
        <v>1.3</v>
      </c>
      <c r="M84" s="60">
        <f t="shared" si="4"/>
        <v>11.1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1060</v>
      </c>
      <c r="F85" s="5">
        <f t="shared" si="5"/>
        <v>303</v>
      </c>
      <c r="G85" s="5">
        <f t="shared" si="5"/>
        <v>49</v>
      </c>
      <c r="H85" s="5">
        <f t="shared" si="5"/>
        <v>2</v>
      </c>
      <c r="I85" s="5">
        <f t="shared" si="5"/>
        <v>1363</v>
      </c>
      <c r="J85" s="5">
        <f t="shared" si="5"/>
        <v>51</v>
      </c>
      <c r="K85" s="5">
        <f t="shared" si="5"/>
        <v>1414</v>
      </c>
      <c r="L85" s="51">
        <f>IF(K85=0,0,ROUND(J85/K85*100,1))</f>
        <v>3.6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49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01"/>
      <c r="V87" s="201"/>
      <c r="W87" s="201"/>
      <c r="X87" s="201"/>
      <c r="Y87" s="201"/>
      <c r="Z87" s="201"/>
      <c r="AA87" s="20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403</v>
      </c>
      <c r="F89" s="23">
        <v>96</v>
      </c>
      <c r="G89" s="23">
        <v>12</v>
      </c>
      <c r="H89" s="23">
        <v>0</v>
      </c>
      <c r="I89" s="23">
        <f t="shared" ref="I89:I100" si="6">SUM(E89:F89)</f>
        <v>499</v>
      </c>
      <c r="J89" s="23">
        <f t="shared" ref="J89:J100" si="7">SUM(G89:H89)</f>
        <v>12</v>
      </c>
      <c r="K89" s="23">
        <f>SUM(I89,J89)</f>
        <v>511</v>
      </c>
      <c r="L89" s="25">
        <f>IF(K89=0,0,ROUND(J89/K89*100,1))</f>
        <v>2.2999999999999998</v>
      </c>
      <c r="M89" s="59">
        <f>IF(K89=0,0,ROUND(K89/K$101*100,1))</f>
        <v>17.7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305</v>
      </c>
      <c r="F90" s="24">
        <v>63</v>
      </c>
      <c r="G90" s="24">
        <v>7</v>
      </c>
      <c r="H90" s="24">
        <v>1</v>
      </c>
      <c r="I90" s="24">
        <f t="shared" si="6"/>
        <v>368</v>
      </c>
      <c r="J90" s="24">
        <f t="shared" si="7"/>
        <v>8</v>
      </c>
      <c r="K90" s="24">
        <f t="shared" ref="K90:K100" si="8">SUM(I90,J90)</f>
        <v>376</v>
      </c>
      <c r="L90" s="26">
        <f t="shared" ref="L90:L101" si="9">IF(K90=0,0,ROUND(J90/K90*100,1))</f>
        <v>2.1</v>
      </c>
      <c r="M90" s="60">
        <f t="shared" ref="M90:M101" si="10">IF(K90=0,0,ROUND(K90/K$101*100,1))</f>
        <v>13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144</v>
      </c>
      <c r="F91" s="24">
        <v>47</v>
      </c>
      <c r="G91" s="24">
        <v>10</v>
      </c>
      <c r="H91" s="24">
        <v>2</v>
      </c>
      <c r="I91" s="24">
        <f t="shared" si="6"/>
        <v>191</v>
      </c>
      <c r="J91" s="24">
        <f t="shared" si="7"/>
        <v>12</v>
      </c>
      <c r="K91" s="24">
        <f t="shared" si="8"/>
        <v>203</v>
      </c>
      <c r="L91" s="26">
        <f t="shared" si="9"/>
        <v>5.9</v>
      </c>
      <c r="M91" s="60">
        <f t="shared" si="10"/>
        <v>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126</v>
      </c>
      <c r="F92" s="24">
        <v>50</v>
      </c>
      <c r="G92" s="24">
        <v>16</v>
      </c>
      <c r="H92" s="24">
        <v>0</v>
      </c>
      <c r="I92" s="24">
        <f t="shared" si="6"/>
        <v>176</v>
      </c>
      <c r="J92" s="24">
        <f t="shared" si="7"/>
        <v>16</v>
      </c>
      <c r="K92" s="24">
        <f t="shared" si="8"/>
        <v>192</v>
      </c>
      <c r="L92" s="26">
        <f t="shared" si="9"/>
        <v>8.3000000000000007</v>
      </c>
      <c r="M92" s="60">
        <f t="shared" si="10"/>
        <v>6.6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103</v>
      </c>
      <c r="F93" s="24">
        <v>36</v>
      </c>
      <c r="G93" s="24">
        <v>7</v>
      </c>
      <c r="H93" s="24">
        <v>0</v>
      </c>
      <c r="I93" s="24">
        <f t="shared" si="6"/>
        <v>139</v>
      </c>
      <c r="J93" s="24">
        <f t="shared" si="7"/>
        <v>7</v>
      </c>
      <c r="K93" s="24">
        <f t="shared" si="8"/>
        <v>146</v>
      </c>
      <c r="L93" s="26">
        <f t="shared" si="9"/>
        <v>4.8</v>
      </c>
      <c r="M93" s="60">
        <f t="shared" si="10"/>
        <v>5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106</v>
      </c>
      <c r="F94" s="24">
        <v>26</v>
      </c>
      <c r="G94" s="24">
        <v>6</v>
      </c>
      <c r="H94" s="24">
        <v>0</v>
      </c>
      <c r="I94" s="24">
        <f t="shared" si="6"/>
        <v>132</v>
      </c>
      <c r="J94" s="24">
        <f t="shared" si="7"/>
        <v>6</v>
      </c>
      <c r="K94" s="24">
        <f t="shared" si="8"/>
        <v>138</v>
      </c>
      <c r="L94" s="26">
        <f t="shared" si="9"/>
        <v>4.3</v>
      </c>
      <c r="M94" s="60">
        <f t="shared" si="10"/>
        <v>4.8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110</v>
      </c>
      <c r="F95" s="24">
        <v>41</v>
      </c>
      <c r="G95" s="24">
        <v>8</v>
      </c>
      <c r="H95" s="24">
        <v>0</v>
      </c>
      <c r="I95" s="24">
        <f t="shared" si="6"/>
        <v>151</v>
      </c>
      <c r="J95" s="24">
        <f t="shared" si="7"/>
        <v>8</v>
      </c>
      <c r="K95" s="24">
        <f t="shared" si="8"/>
        <v>159</v>
      </c>
      <c r="L95" s="26">
        <f t="shared" si="9"/>
        <v>5</v>
      </c>
      <c r="M95" s="60">
        <f t="shared" si="10"/>
        <v>5.5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114</v>
      </c>
      <c r="F96" s="24">
        <v>36</v>
      </c>
      <c r="G96" s="24">
        <v>9</v>
      </c>
      <c r="H96" s="24">
        <v>0</v>
      </c>
      <c r="I96" s="24">
        <f t="shared" si="6"/>
        <v>150</v>
      </c>
      <c r="J96" s="24">
        <f t="shared" si="7"/>
        <v>9</v>
      </c>
      <c r="K96" s="24">
        <f t="shared" si="8"/>
        <v>159</v>
      </c>
      <c r="L96" s="26">
        <f t="shared" si="9"/>
        <v>5.7</v>
      </c>
      <c r="M96" s="60">
        <f t="shared" si="10"/>
        <v>5.5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115</v>
      </c>
      <c r="F97" s="24">
        <v>36</v>
      </c>
      <c r="G97" s="24">
        <v>8</v>
      </c>
      <c r="H97" s="24">
        <v>1</v>
      </c>
      <c r="I97" s="24">
        <f t="shared" si="6"/>
        <v>151</v>
      </c>
      <c r="J97" s="24">
        <f t="shared" si="7"/>
        <v>9</v>
      </c>
      <c r="K97" s="24">
        <f t="shared" si="8"/>
        <v>160</v>
      </c>
      <c r="L97" s="26">
        <f t="shared" si="9"/>
        <v>5.6</v>
      </c>
      <c r="M97" s="60">
        <f t="shared" si="10"/>
        <v>5.5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149</v>
      </c>
      <c r="F98" s="24">
        <v>77</v>
      </c>
      <c r="G98" s="24">
        <v>11</v>
      </c>
      <c r="H98" s="24">
        <v>2</v>
      </c>
      <c r="I98" s="24">
        <f t="shared" si="6"/>
        <v>226</v>
      </c>
      <c r="J98" s="24">
        <f t="shared" si="7"/>
        <v>13</v>
      </c>
      <c r="K98" s="24">
        <f t="shared" si="8"/>
        <v>239</v>
      </c>
      <c r="L98" s="26">
        <f t="shared" si="9"/>
        <v>5.4</v>
      </c>
      <c r="M98" s="60">
        <f t="shared" si="10"/>
        <v>8.3000000000000007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234</v>
      </c>
      <c r="F99" s="24">
        <v>61</v>
      </c>
      <c r="G99" s="24">
        <v>6</v>
      </c>
      <c r="H99" s="24">
        <v>0</v>
      </c>
      <c r="I99" s="24">
        <f t="shared" si="6"/>
        <v>295</v>
      </c>
      <c r="J99" s="24">
        <f t="shared" si="7"/>
        <v>6</v>
      </c>
      <c r="K99" s="24">
        <f t="shared" si="8"/>
        <v>301</v>
      </c>
      <c r="L99" s="26">
        <f t="shared" si="9"/>
        <v>2</v>
      </c>
      <c r="M99" s="60">
        <f t="shared" si="10"/>
        <v>10.4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248</v>
      </c>
      <c r="F100" s="24">
        <v>57</v>
      </c>
      <c r="G100" s="24">
        <v>3</v>
      </c>
      <c r="H100" s="24">
        <v>0</v>
      </c>
      <c r="I100" s="24">
        <f t="shared" si="6"/>
        <v>305</v>
      </c>
      <c r="J100" s="24">
        <f t="shared" si="7"/>
        <v>3</v>
      </c>
      <c r="K100" s="24">
        <f t="shared" si="8"/>
        <v>308</v>
      </c>
      <c r="L100" s="26">
        <f t="shared" si="9"/>
        <v>1</v>
      </c>
      <c r="M100" s="60">
        <f t="shared" si="10"/>
        <v>10.7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2157</v>
      </c>
      <c r="F101" s="5">
        <f t="shared" si="11"/>
        <v>626</v>
      </c>
      <c r="G101" s="5">
        <f t="shared" si="11"/>
        <v>103</v>
      </c>
      <c r="H101" s="5">
        <f t="shared" si="11"/>
        <v>6</v>
      </c>
      <c r="I101" s="5">
        <f t="shared" si="11"/>
        <v>2783</v>
      </c>
      <c r="J101" s="5">
        <f t="shared" si="11"/>
        <v>109</v>
      </c>
      <c r="K101" s="5">
        <f t="shared" si="11"/>
        <v>2892</v>
      </c>
      <c r="L101" s="51">
        <f t="shared" si="9"/>
        <v>3.8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30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01"/>
      <c r="V103" s="201"/>
      <c r="W103" s="201"/>
      <c r="X103" s="201"/>
      <c r="Y103" s="201"/>
      <c r="Z103" s="201"/>
      <c r="AA103" s="20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348</v>
      </c>
      <c r="F105" s="23">
        <v>93</v>
      </c>
      <c r="G105" s="23">
        <v>40</v>
      </c>
      <c r="H105" s="23">
        <v>2</v>
      </c>
      <c r="I105" s="23">
        <f t="shared" ref="I105:I116" si="12">SUM(E105:F105)</f>
        <v>441</v>
      </c>
      <c r="J105" s="23">
        <f t="shared" ref="J105:J116" si="13">SUM(G105:H105)</f>
        <v>42</v>
      </c>
      <c r="K105" s="23">
        <f>SUM(I105,J105)</f>
        <v>483</v>
      </c>
      <c r="L105" s="25">
        <f t="shared" ref="L105:L117" si="14">IF(K105=0,0,ROUND(J105/K105*100,1))</f>
        <v>8.6999999999999993</v>
      </c>
      <c r="M105" s="59">
        <f>IF(K105=0,0,ROUND(K105/K$117*100,1))</f>
        <v>11.3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343</v>
      </c>
      <c r="F106" s="24">
        <v>86</v>
      </c>
      <c r="G106" s="24">
        <v>37</v>
      </c>
      <c r="H106" s="24">
        <v>2</v>
      </c>
      <c r="I106" s="24">
        <f t="shared" si="12"/>
        <v>429</v>
      </c>
      <c r="J106" s="24">
        <f t="shared" si="13"/>
        <v>39</v>
      </c>
      <c r="K106" s="24">
        <f t="shared" ref="K106:K116" si="15">SUM(I106,J106)</f>
        <v>468</v>
      </c>
      <c r="L106" s="26">
        <f t="shared" si="14"/>
        <v>8.3000000000000007</v>
      </c>
      <c r="M106" s="60">
        <f t="shared" ref="M106:M117" si="16">IF(K106=0,0,ROUND(K106/K$117*100,1))</f>
        <v>10.9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213</v>
      </c>
      <c r="F107" s="24">
        <v>60</v>
      </c>
      <c r="G107" s="24">
        <v>83</v>
      </c>
      <c r="H107" s="24">
        <v>2</v>
      </c>
      <c r="I107" s="24">
        <f t="shared" si="12"/>
        <v>273</v>
      </c>
      <c r="J107" s="24">
        <f t="shared" si="13"/>
        <v>85</v>
      </c>
      <c r="K107" s="24">
        <f t="shared" si="15"/>
        <v>358</v>
      </c>
      <c r="L107" s="26">
        <f t="shared" si="14"/>
        <v>23.7</v>
      </c>
      <c r="M107" s="60">
        <f t="shared" si="16"/>
        <v>8.3000000000000007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194</v>
      </c>
      <c r="F108" s="24">
        <v>57</v>
      </c>
      <c r="G108" s="24">
        <v>82</v>
      </c>
      <c r="H108" s="24">
        <v>1</v>
      </c>
      <c r="I108" s="24">
        <f t="shared" si="12"/>
        <v>251</v>
      </c>
      <c r="J108" s="24">
        <f t="shared" si="13"/>
        <v>83</v>
      </c>
      <c r="K108" s="24">
        <f t="shared" si="15"/>
        <v>334</v>
      </c>
      <c r="L108" s="26">
        <f t="shared" si="14"/>
        <v>24.9</v>
      </c>
      <c r="M108" s="60">
        <f t="shared" si="16"/>
        <v>7.8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152</v>
      </c>
      <c r="F109" s="24">
        <v>54</v>
      </c>
      <c r="G109" s="24">
        <v>56</v>
      </c>
      <c r="H109" s="24">
        <v>0</v>
      </c>
      <c r="I109" s="24">
        <f t="shared" si="12"/>
        <v>206</v>
      </c>
      <c r="J109" s="24">
        <f t="shared" si="13"/>
        <v>56</v>
      </c>
      <c r="K109" s="24">
        <f t="shared" si="15"/>
        <v>262</v>
      </c>
      <c r="L109" s="26">
        <f t="shared" si="14"/>
        <v>21.4</v>
      </c>
      <c r="M109" s="60">
        <f t="shared" si="16"/>
        <v>6.1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158</v>
      </c>
      <c r="F110" s="24">
        <v>51</v>
      </c>
      <c r="G110" s="24">
        <v>43</v>
      </c>
      <c r="H110" s="24">
        <v>0</v>
      </c>
      <c r="I110" s="24">
        <f t="shared" si="12"/>
        <v>209</v>
      </c>
      <c r="J110" s="24">
        <f t="shared" si="13"/>
        <v>43</v>
      </c>
      <c r="K110" s="24">
        <f t="shared" si="15"/>
        <v>252</v>
      </c>
      <c r="L110" s="26">
        <f t="shared" si="14"/>
        <v>17.100000000000001</v>
      </c>
      <c r="M110" s="60">
        <f t="shared" si="16"/>
        <v>5.9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159</v>
      </c>
      <c r="F111" s="24">
        <v>49</v>
      </c>
      <c r="G111" s="24">
        <v>52</v>
      </c>
      <c r="H111" s="24">
        <v>0</v>
      </c>
      <c r="I111" s="24">
        <f t="shared" si="12"/>
        <v>208</v>
      </c>
      <c r="J111" s="24">
        <f t="shared" si="13"/>
        <v>52</v>
      </c>
      <c r="K111" s="24">
        <f t="shared" si="15"/>
        <v>260</v>
      </c>
      <c r="L111" s="26">
        <f t="shared" si="14"/>
        <v>20</v>
      </c>
      <c r="M111" s="60">
        <f t="shared" si="16"/>
        <v>6.1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181</v>
      </c>
      <c r="F112" s="24">
        <v>66</v>
      </c>
      <c r="G112" s="24">
        <v>75</v>
      </c>
      <c r="H112" s="24">
        <v>1</v>
      </c>
      <c r="I112" s="24">
        <f t="shared" si="12"/>
        <v>247</v>
      </c>
      <c r="J112" s="24">
        <f t="shared" si="13"/>
        <v>76</v>
      </c>
      <c r="K112" s="24">
        <f t="shared" si="15"/>
        <v>323</v>
      </c>
      <c r="L112" s="26">
        <f t="shared" si="14"/>
        <v>23.5</v>
      </c>
      <c r="M112" s="60">
        <f t="shared" si="16"/>
        <v>7.5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223</v>
      </c>
      <c r="F113" s="24">
        <v>69</v>
      </c>
      <c r="G113" s="24">
        <v>62</v>
      </c>
      <c r="H113" s="24">
        <v>0</v>
      </c>
      <c r="I113" s="24">
        <f t="shared" si="12"/>
        <v>292</v>
      </c>
      <c r="J113" s="24">
        <f t="shared" si="13"/>
        <v>62</v>
      </c>
      <c r="K113" s="24">
        <f t="shared" si="15"/>
        <v>354</v>
      </c>
      <c r="L113" s="26">
        <f t="shared" si="14"/>
        <v>17.5</v>
      </c>
      <c r="M113" s="60">
        <f t="shared" si="16"/>
        <v>8.3000000000000007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267</v>
      </c>
      <c r="F114" s="24">
        <v>95</v>
      </c>
      <c r="G114" s="24">
        <v>82</v>
      </c>
      <c r="H114" s="24">
        <v>1</v>
      </c>
      <c r="I114" s="24">
        <f t="shared" si="12"/>
        <v>362</v>
      </c>
      <c r="J114" s="24">
        <f t="shared" si="13"/>
        <v>83</v>
      </c>
      <c r="K114" s="24">
        <f t="shared" si="15"/>
        <v>445</v>
      </c>
      <c r="L114" s="26">
        <f t="shared" si="14"/>
        <v>18.7</v>
      </c>
      <c r="M114" s="60">
        <f t="shared" si="16"/>
        <v>10.4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286</v>
      </c>
      <c r="F115" s="24">
        <v>66</v>
      </c>
      <c r="G115" s="24">
        <v>42</v>
      </c>
      <c r="H115" s="24">
        <v>0</v>
      </c>
      <c r="I115" s="24">
        <f t="shared" si="12"/>
        <v>352</v>
      </c>
      <c r="J115" s="24">
        <f t="shared" si="13"/>
        <v>42</v>
      </c>
      <c r="K115" s="24">
        <f t="shared" si="15"/>
        <v>394</v>
      </c>
      <c r="L115" s="26">
        <f t="shared" si="14"/>
        <v>10.7</v>
      </c>
      <c r="M115" s="60">
        <f t="shared" si="16"/>
        <v>9.1999999999999993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273</v>
      </c>
      <c r="F116" s="24">
        <v>53</v>
      </c>
      <c r="G116" s="24">
        <v>29</v>
      </c>
      <c r="H116" s="24">
        <v>0</v>
      </c>
      <c r="I116" s="24">
        <f t="shared" si="12"/>
        <v>326</v>
      </c>
      <c r="J116" s="24">
        <f t="shared" si="13"/>
        <v>29</v>
      </c>
      <c r="K116" s="24">
        <f t="shared" si="15"/>
        <v>355</v>
      </c>
      <c r="L116" s="26">
        <f t="shared" si="14"/>
        <v>8.1999999999999993</v>
      </c>
      <c r="M116" s="60">
        <f t="shared" si="16"/>
        <v>8.3000000000000007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2797</v>
      </c>
      <c r="F117" s="5">
        <f t="shared" si="17"/>
        <v>799</v>
      </c>
      <c r="G117" s="5">
        <f t="shared" si="17"/>
        <v>683</v>
      </c>
      <c r="H117" s="5">
        <f t="shared" si="17"/>
        <v>9</v>
      </c>
      <c r="I117" s="5">
        <f t="shared" si="17"/>
        <v>3596</v>
      </c>
      <c r="J117" s="5">
        <f t="shared" si="17"/>
        <v>692</v>
      </c>
      <c r="K117" s="5">
        <f t="shared" si="17"/>
        <v>4288</v>
      </c>
      <c r="L117" s="51">
        <f t="shared" si="14"/>
        <v>16.100000000000001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31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01"/>
      <c r="V119" s="201"/>
      <c r="W119" s="201"/>
      <c r="X119" s="201"/>
      <c r="Y119" s="201"/>
      <c r="Z119" s="201"/>
      <c r="AA119" s="20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336</v>
      </c>
      <c r="F121" s="23">
        <v>78</v>
      </c>
      <c r="G121" s="23">
        <v>44</v>
      </c>
      <c r="H121" s="23">
        <v>0</v>
      </c>
      <c r="I121" s="23">
        <f t="shared" ref="I121:I132" si="18">SUM(E121:F121)</f>
        <v>414</v>
      </c>
      <c r="J121" s="23">
        <f t="shared" ref="J121:J132" si="19">SUM(G121:H121)</f>
        <v>44</v>
      </c>
      <c r="K121" s="23">
        <f>SUM(I121,J121)</f>
        <v>458</v>
      </c>
      <c r="L121" s="25">
        <f t="shared" ref="L121:L133" si="20">IF(K121=0,0,ROUND(J121/K121*100,1))</f>
        <v>9.6</v>
      </c>
      <c r="M121" s="59">
        <f>IF(K121=0,0,ROUND(K121/K$133*100,1))</f>
        <v>12.3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285</v>
      </c>
      <c r="F122" s="24">
        <v>58</v>
      </c>
      <c r="G122" s="24">
        <v>56</v>
      </c>
      <c r="H122" s="24">
        <v>1</v>
      </c>
      <c r="I122" s="24">
        <f t="shared" si="18"/>
        <v>343</v>
      </c>
      <c r="J122" s="24">
        <f t="shared" si="19"/>
        <v>57</v>
      </c>
      <c r="K122" s="24">
        <f t="shared" ref="K122:K132" si="21">SUM(I122,J122)</f>
        <v>400</v>
      </c>
      <c r="L122" s="26">
        <f t="shared" si="20"/>
        <v>14.3</v>
      </c>
      <c r="M122" s="60">
        <f t="shared" ref="M122:M133" si="22">IF(K122=0,0,ROUND(K122/K$133*100,1))</f>
        <v>10.7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174</v>
      </c>
      <c r="F123" s="24">
        <v>50</v>
      </c>
      <c r="G123" s="24">
        <v>66</v>
      </c>
      <c r="H123" s="24">
        <v>0</v>
      </c>
      <c r="I123" s="24">
        <f t="shared" si="18"/>
        <v>224</v>
      </c>
      <c r="J123" s="24">
        <f t="shared" si="19"/>
        <v>66</v>
      </c>
      <c r="K123" s="24">
        <f t="shared" si="21"/>
        <v>290</v>
      </c>
      <c r="L123" s="26">
        <f t="shared" si="20"/>
        <v>22.8</v>
      </c>
      <c r="M123" s="60">
        <f t="shared" si="22"/>
        <v>7.8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121</v>
      </c>
      <c r="F124" s="24">
        <v>62</v>
      </c>
      <c r="G124" s="24">
        <v>60</v>
      </c>
      <c r="H124" s="24">
        <v>0</v>
      </c>
      <c r="I124" s="24">
        <f t="shared" si="18"/>
        <v>183</v>
      </c>
      <c r="J124" s="24">
        <f t="shared" si="19"/>
        <v>60</v>
      </c>
      <c r="K124" s="24">
        <f t="shared" si="21"/>
        <v>243</v>
      </c>
      <c r="L124" s="26">
        <f t="shared" si="20"/>
        <v>24.7</v>
      </c>
      <c r="M124" s="60">
        <f t="shared" si="22"/>
        <v>6.5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119</v>
      </c>
      <c r="F125" s="24">
        <v>51</v>
      </c>
      <c r="G125" s="24">
        <v>55</v>
      </c>
      <c r="H125" s="24">
        <v>0</v>
      </c>
      <c r="I125" s="24">
        <f t="shared" si="18"/>
        <v>170</v>
      </c>
      <c r="J125" s="24">
        <f t="shared" si="19"/>
        <v>55</v>
      </c>
      <c r="K125" s="24">
        <f t="shared" si="21"/>
        <v>225</v>
      </c>
      <c r="L125" s="26">
        <f t="shared" si="20"/>
        <v>24.4</v>
      </c>
      <c r="M125" s="60">
        <f t="shared" si="22"/>
        <v>6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153</v>
      </c>
      <c r="F126" s="24">
        <v>41</v>
      </c>
      <c r="G126" s="24">
        <v>48</v>
      </c>
      <c r="H126" s="24">
        <v>0</v>
      </c>
      <c r="I126" s="24">
        <f t="shared" si="18"/>
        <v>194</v>
      </c>
      <c r="J126" s="24">
        <f t="shared" si="19"/>
        <v>48</v>
      </c>
      <c r="K126" s="24">
        <f t="shared" si="21"/>
        <v>242</v>
      </c>
      <c r="L126" s="26">
        <f t="shared" si="20"/>
        <v>19.8</v>
      </c>
      <c r="M126" s="60">
        <f t="shared" si="22"/>
        <v>6.5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131</v>
      </c>
      <c r="F127" s="24">
        <v>42</v>
      </c>
      <c r="G127" s="24">
        <v>49</v>
      </c>
      <c r="H127" s="24">
        <v>0</v>
      </c>
      <c r="I127" s="24">
        <f t="shared" si="18"/>
        <v>173</v>
      </c>
      <c r="J127" s="24">
        <f t="shared" si="19"/>
        <v>49</v>
      </c>
      <c r="K127" s="24">
        <f t="shared" si="21"/>
        <v>222</v>
      </c>
      <c r="L127" s="26">
        <f t="shared" si="20"/>
        <v>22.1</v>
      </c>
      <c r="M127" s="60">
        <f t="shared" si="22"/>
        <v>6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172</v>
      </c>
      <c r="F128" s="24">
        <v>56</v>
      </c>
      <c r="G128" s="24">
        <v>62</v>
      </c>
      <c r="H128" s="24">
        <v>0</v>
      </c>
      <c r="I128" s="24">
        <f t="shared" si="18"/>
        <v>228</v>
      </c>
      <c r="J128" s="24">
        <f t="shared" si="19"/>
        <v>62</v>
      </c>
      <c r="K128" s="24">
        <f t="shared" si="21"/>
        <v>290</v>
      </c>
      <c r="L128" s="26">
        <f t="shared" si="20"/>
        <v>21.4</v>
      </c>
      <c r="M128" s="60">
        <f t="shared" si="22"/>
        <v>7.8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168</v>
      </c>
      <c r="F129" s="24">
        <v>60</v>
      </c>
      <c r="G129" s="24">
        <v>59</v>
      </c>
      <c r="H129" s="24">
        <v>0</v>
      </c>
      <c r="I129" s="24">
        <f t="shared" si="18"/>
        <v>228</v>
      </c>
      <c r="J129" s="24">
        <f t="shared" si="19"/>
        <v>59</v>
      </c>
      <c r="K129" s="24">
        <f t="shared" si="21"/>
        <v>287</v>
      </c>
      <c r="L129" s="26">
        <f t="shared" si="20"/>
        <v>20.6</v>
      </c>
      <c r="M129" s="60">
        <f t="shared" si="22"/>
        <v>7.7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212</v>
      </c>
      <c r="F130" s="24">
        <v>81</v>
      </c>
      <c r="G130" s="24">
        <v>34</v>
      </c>
      <c r="H130" s="24">
        <v>0</v>
      </c>
      <c r="I130" s="24">
        <f t="shared" si="18"/>
        <v>293</v>
      </c>
      <c r="J130" s="24">
        <f t="shared" si="19"/>
        <v>34</v>
      </c>
      <c r="K130" s="24">
        <f t="shared" si="21"/>
        <v>327</v>
      </c>
      <c r="L130" s="26">
        <f t="shared" si="20"/>
        <v>10.4</v>
      </c>
      <c r="M130" s="60">
        <f t="shared" si="22"/>
        <v>8.8000000000000007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266</v>
      </c>
      <c r="F131" s="24">
        <v>84</v>
      </c>
      <c r="G131" s="24">
        <v>28</v>
      </c>
      <c r="H131" s="24">
        <v>0</v>
      </c>
      <c r="I131" s="24">
        <f t="shared" si="18"/>
        <v>350</v>
      </c>
      <c r="J131" s="24">
        <f t="shared" si="19"/>
        <v>28</v>
      </c>
      <c r="K131" s="24">
        <f t="shared" si="21"/>
        <v>378</v>
      </c>
      <c r="L131" s="26">
        <f t="shared" si="20"/>
        <v>7.4</v>
      </c>
      <c r="M131" s="60">
        <f t="shared" si="22"/>
        <v>10.1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270</v>
      </c>
      <c r="F132" s="24">
        <v>77</v>
      </c>
      <c r="G132" s="24">
        <v>21</v>
      </c>
      <c r="H132" s="24">
        <v>0</v>
      </c>
      <c r="I132" s="24">
        <f t="shared" si="18"/>
        <v>347</v>
      </c>
      <c r="J132" s="24">
        <f t="shared" si="19"/>
        <v>21</v>
      </c>
      <c r="K132" s="24">
        <f t="shared" si="21"/>
        <v>368</v>
      </c>
      <c r="L132" s="26">
        <f t="shared" si="20"/>
        <v>5.7</v>
      </c>
      <c r="M132" s="60">
        <f t="shared" si="22"/>
        <v>9.9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2407</v>
      </c>
      <c r="F133" s="5">
        <f t="shared" si="23"/>
        <v>740</v>
      </c>
      <c r="G133" s="5">
        <f t="shared" si="23"/>
        <v>582</v>
      </c>
      <c r="H133" s="5">
        <f t="shared" si="23"/>
        <v>1</v>
      </c>
      <c r="I133" s="5">
        <f t="shared" si="23"/>
        <v>3147</v>
      </c>
      <c r="J133" s="5">
        <f t="shared" si="23"/>
        <v>583</v>
      </c>
      <c r="K133" s="5">
        <f t="shared" si="23"/>
        <v>3730</v>
      </c>
      <c r="L133" s="51">
        <f t="shared" si="20"/>
        <v>15.6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E133"/>
  <sheetViews>
    <sheetView showGridLines="0" zoomScaleNormal="100" zoomScaleSheetLayoutView="100" workbookViewId="0">
      <selection activeCell="D11" sqref="D1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0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28</v>
      </c>
      <c r="E6" s="48"/>
      <c r="F6" s="48"/>
      <c r="G6" s="49"/>
      <c r="H6" s="7"/>
      <c r="J6" s="20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29</v>
      </c>
      <c r="E7" s="48"/>
      <c r="F7" s="48"/>
      <c r="G7" s="49"/>
      <c r="H7" s="7"/>
      <c r="J7" s="20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0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0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190</v>
      </c>
      <c r="E10" s="48"/>
      <c r="F10" s="48"/>
      <c r="G10" s="49"/>
      <c r="H10" s="7"/>
      <c r="J10" s="20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0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0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0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03" t="str">
        <f>E71</f>
        <v>C断面計(7+8+9+2+6+10)</v>
      </c>
      <c r="C43" s="203"/>
      <c r="D43" s="203"/>
      <c r="E43" s="203"/>
      <c r="F43" s="203"/>
      <c r="G43" s="203"/>
      <c r="H43" s="203"/>
      <c r="I43" s="203"/>
      <c r="J43" s="203" t="str">
        <f>E87</f>
        <v>D断面流入計(10+11+12)</v>
      </c>
      <c r="K43" s="203"/>
      <c r="L43" s="203"/>
      <c r="M43" s="203"/>
      <c r="N43" s="203"/>
      <c r="O43" s="203"/>
      <c r="P43" s="203"/>
      <c r="Q43" s="20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03" t="str">
        <f>E103</f>
        <v>D断面流出計(1+5+9)</v>
      </c>
      <c r="C69" s="203"/>
      <c r="D69" s="203"/>
      <c r="E69" s="203"/>
      <c r="F69" s="203"/>
      <c r="G69" s="203"/>
      <c r="H69" s="203"/>
      <c r="I69" s="203"/>
      <c r="J69" s="203" t="str">
        <f>E119</f>
        <v>D断面計(10+11+12+1+5+9)</v>
      </c>
      <c r="K69" s="203"/>
      <c r="L69" s="203"/>
      <c r="M69" s="203"/>
      <c r="N69" s="203"/>
      <c r="O69" s="203"/>
      <c r="P69" s="203"/>
      <c r="Q69" s="20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32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01"/>
      <c r="V71" s="201"/>
      <c r="W71" s="201"/>
      <c r="X71" s="201"/>
      <c r="Y71" s="201"/>
      <c r="Z71" s="201"/>
      <c r="AA71" s="20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684</v>
      </c>
      <c r="F73" s="23">
        <v>171</v>
      </c>
      <c r="G73" s="23">
        <v>84</v>
      </c>
      <c r="H73" s="23">
        <v>2</v>
      </c>
      <c r="I73" s="23">
        <f t="shared" ref="I73:I84" si="0">SUM(E73:F73)</f>
        <v>855</v>
      </c>
      <c r="J73" s="23">
        <f t="shared" ref="J73:J84" si="1">SUM(G73:H73)</f>
        <v>86</v>
      </c>
      <c r="K73" s="23">
        <f>SUM(I73,J73)</f>
        <v>941</v>
      </c>
      <c r="L73" s="25">
        <f>IF(K73=0,0,ROUND(J73/K73*100,1))</f>
        <v>9.1</v>
      </c>
      <c r="M73" s="59">
        <f>IF(K73=0,0,ROUND(K73/K$85*100,1))</f>
        <v>11.7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628</v>
      </c>
      <c r="F74" s="24">
        <v>144</v>
      </c>
      <c r="G74" s="24">
        <v>93</v>
      </c>
      <c r="H74" s="24">
        <v>3</v>
      </c>
      <c r="I74" s="24">
        <f t="shared" si="0"/>
        <v>772</v>
      </c>
      <c r="J74" s="24">
        <f t="shared" si="1"/>
        <v>96</v>
      </c>
      <c r="K74" s="24">
        <f t="shared" ref="K74:K84" si="2">SUM(I74,J74)</f>
        <v>868</v>
      </c>
      <c r="L74" s="26">
        <f t="shared" ref="L74:L84" si="3">IF(K74=0,0,ROUND(J74/K74*100,1))</f>
        <v>11.1</v>
      </c>
      <c r="M74" s="60">
        <f t="shared" ref="M74:M84" si="4">IF(K74=0,0,ROUND(K74/K$85*100,1))</f>
        <v>10.8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387</v>
      </c>
      <c r="F75" s="24">
        <v>110</v>
      </c>
      <c r="G75" s="24">
        <v>149</v>
      </c>
      <c r="H75" s="24">
        <v>2</v>
      </c>
      <c r="I75" s="24">
        <f t="shared" si="0"/>
        <v>497</v>
      </c>
      <c r="J75" s="24">
        <f t="shared" si="1"/>
        <v>151</v>
      </c>
      <c r="K75" s="24">
        <f t="shared" si="2"/>
        <v>648</v>
      </c>
      <c r="L75" s="26">
        <f t="shared" si="3"/>
        <v>23.3</v>
      </c>
      <c r="M75" s="60">
        <f t="shared" si="4"/>
        <v>8.1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315</v>
      </c>
      <c r="F76" s="24">
        <v>119</v>
      </c>
      <c r="G76" s="24">
        <v>142</v>
      </c>
      <c r="H76" s="24">
        <v>1</v>
      </c>
      <c r="I76" s="24">
        <f t="shared" si="0"/>
        <v>434</v>
      </c>
      <c r="J76" s="24">
        <f t="shared" si="1"/>
        <v>143</v>
      </c>
      <c r="K76" s="24">
        <f t="shared" si="2"/>
        <v>577</v>
      </c>
      <c r="L76" s="26">
        <f t="shared" si="3"/>
        <v>24.8</v>
      </c>
      <c r="M76" s="60">
        <f t="shared" si="4"/>
        <v>7.2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271</v>
      </c>
      <c r="F77" s="24">
        <v>105</v>
      </c>
      <c r="G77" s="24">
        <v>111</v>
      </c>
      <c r="H77" s="24">
        <v>0</v>
      </c>
      <c r="I77" s="24">
        <f t="shared" si="0"/>
        <v>376</v>
      </c>
      <c r="J77" s="24">
        <f t="shared" si="1"/>
        <v>111</v>
      </c>
      <c r="K77" s="24">
        <f t="shared" si="2"/>
        <v>487</v>
      </c>
      <c r="L77" s="26">
        <f t="shared" si="3"/>
        <v>22.8</v>
      </c>
      <c r="M77" s="60">
        <f t="shared" si="4"/>
        <v>6.1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311</v>
      </c>
      <c r="F78" s="24">
        <v>92</v>
      </c>
      <c r="G78" s="24">
        <v>91</v>
      </c>
      <c r="H78" s="24">
        <v>0</v>
      </c>
      <c r="I78" s="24">
        <f t="shared" si="0"/>
        <v>403</v>
      </c>
      <c r="J78" s="24">
        <f t="shared" si="1"/>
        <v>91</v>
      </c>
      <c r="K78" s="24">
        <f t="shared" si="2"/>
        <v>494</v>
      </c>
      <c r="L78" s="26">
        <f t="shared" si="3"/>
        <v>18.399999999999999</v>
      </c>
      <c r="M78" s="60">
        <f t="shared" si="4"/>
        <v>6.2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290</v>
      </c>
      <c r="F79" s="24">
        <v>91</v>
      </c>
      <c r="G79" s="24">
        <v>101</v>
      </c>
      <c r="H79" s="24">
        <v>0</v>
      </c>
      <c r="I79" s="24">
        <f t="shared" si="0"/>
        <v>381</v>
      </c>
      <c r="J79" s="24">
        <f t="shared" si="1"/>
        <v>101</v>
      </c>
      <c r="K79" s="24">
        <f t="shared" si="2"/>
        <v>482</v>
      </c>
      <c r="L79" s="26">
        <f t="shared" si="3"/>
        <v>21</v>
      </c>
      <c r="M79" s="60">
        <f t="shared" si="4"/>
        <v>6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353</v>
      </c>
      <c r="F80" s="24">
        <v>122</v>
      </c>
      <c r="G80" s="24">
        <v>137</v>
      </c>
      <c r="H80" s="24">
        <v>1</v>
      </c>
      <c r="I80" s="24">
        <f t="shared" si="0"/>
        <v>475</v>
      </c>
      <c r="J80" s="24">
        <f t="shared" si="1"/>
        <v>138</v>
      </c>
      <c r="K80" s="24">
        <f t="shared" si="2"/>
        <v>613</v>
      </c>
      <c r="L80" s="26">
        <f t="shared" si="3"/>
        <v>22.5</v>
      </c>
      <c r="M80" s="60">
        <f t="shared" si="4"/>
        <v>7.6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391</v>
      </c>
      <c r="F81" s="24">
        <v>129</v>
      </c>
      <c r="G81" s="24">
        <v>121</v>
      </c>
      <c r="H81" s="24">
        <v>0</v>
      </c>
      <c r="I81" s="24">
        <f t="shared" si="0"/>
        <v>520</v>
      </c>
      <c r="J81" s="24">
        <f t="shared" si="1"/>
        <v>121</v>
      </c>
      <c r="K81" s="24">
        <f t="shared" si="2"/>
        <v>641</v>
      </c>
      <c r="L81" s="26">
        <f t="shared" si="3"/>
        <v>18.899999999999999</v>
      </c>
      <c r="M81" s="60">
        <f t="shared" si="4"/>
        <v>8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479</v>
      </c>
      <c r="F82" s="24">
        <v>176</v>
      </c>
      <c r="G82" s="24">
        <v>116</v>
      </c>
      <c r="H82" s="24">
        <v>1</v>
      </c>
      <c r="I82" s="24">
        <f t="shared" si="0"/>
        <v>655</v>
      </c>
      <c r="J82" s="24">
        <f t="shared" si="1"/>
        <v>117</v>
      </c>
      <c r="K82" s="24">
        <f t="shared" si="2"/>
        <v>772</v>
      </c>
      <c r="L82" s="26">
        <f t="shared" si="3"/>
        <v>15.2</v>
      </c>
      <c r="M82" s="60">
        <f t="shared" si="4"/>
        <v>9.6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552</v>
      </c>
      <c r="F83" s="24">
        <v>150</v>
      </c>
      <c r="G83" s="24">
        <v>70</v>
      </c>
      <c r="H83" s="24">
        <v>0</v>
      </c>
      <c r="I83" s="24">
        <f t="shared" si="0"/>
        <v>702</v>
      </c>
      <c r="J83" s="24">
        <f t="shared" si="1"/>
        <v>70</v>
      </c>
      <c r="K83" s="24">
        <f t="shared" si="2"/>
        <v>772</v>
      </c>
      <c r="L83" s="26">
        <f t="shared" si="3"/>
        <v>9.1</v>
      </c>
      <c r="M83" s="60">
        <f t="shared" si="4"/>
        <v>9.6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543</v>
      </c>
      <c r="F84" s="24">
        <v>130</v>
      </c>
      <c r="G84" s="24">
        <v>50</v>
      </c>
      <c r="H84" s="24">
        <v>0</v>
      </c>
      <c r="I84" s="24">
        <f t="shared" si="0"/>
        <v>673</v>
      </c>
      <c r="J84" s="24">
        <f t="shared" si="1"/>
        <v>50</v>
      </c>
      <c r="K84" s="24">
        <f t="shared" si="2"/>
        <v>723</v>
      </c>
      <c r="L84" s="26">
        <f t="shared" si="3"/>
        <v>6.9</v>
      </c>
      <c r="M84" s="60">
        <f t="shared" si="4"/>
        <v>9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5204</v>
      </c>
      <c r="F85" s="5">
        <f t="shared" si="5"/>
        <v>1539</v>
      </c>
      <c r="G85" s="5">
        <f t="shared" si="5"/>
        <v>1265</v>
      </c>
      <c r="H85" s="5">
        <f t="shared" si="5"/>
        <v>10</v>
      </c>
      <c r="I85" s="5">
        <f t="shared" si="5"/>
        <v>6743</v>
      </c>
      <c r="J85" s="5">
        <f t="shared" si="5"/>
        <v>1275</v>
      </c>
      <c r="K85" s="5">
        <f t="shared" si="5"/>
        <v>8018</v>
      </c>
      <c r="L85" s="51">
        <f>IF(K85=0,0,ROUND(J85/K85*100,1))</f>
        <v>15.9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44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01"/>
      <c r="V87" s="201"/>
      <c r="W87" s="201"/>
      <c r="X87" s="201"/>
      <c r="Y87" s="201"/>
      <c r="Z87" s="201"/>
      <c r="AA87" s="20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281</v>
      </c>
      <c r="F89" s="23">
        <v>51</v>
      </c>
      <c r="G89" s="23">
        <v>15</v>
      </c>
      <c r="H89" s="23">
        <v>0</v>
      </c>
      <c r="I89" s="23">
        <f t="shared" ref="I89:I100" si="6">SUM(E89:F89)</f>
        <v>332</v>
      </c>
      <c r="J89" s="23">
        <f t="shared" ref="J89:J100" si="7">SUM(G89:H89)</f>
        <v>15</v>
      </c>
      <c r="K89" s="23">
        <f>SUM(I89,J89)</f>
        <v>347</v>
      </c>
      <c r="L89" s="25">
        <f>IF(K89=0,0,ROUND(J89/K89*100,1))</f>
        <v>4.3</v>
      </c>
      <c r="M89" s="59">
        <f>IF(K89=0,0,ROUND(K89/K$101*100,1))</f>
        <v>17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174</v>
      </c>
      <c r="F90" s="24">
        <v>28</v>
      </c>
      <c r="G90" s="24">
        <v>12</v>
      </c>
      <c r="H90" s="24">
        <v>0</v>
      </c>
      <c r="I90" s="24">
        <f t="shared" si="6"/>
        <v>202</v>
      </c>
      <c r="J90" s="24">
        <f t="shared" si="7"/>
        <v>12</v>
      </c>
      <c r="K90" s="24">
        <f t="shared" ref="K90:K100" si="8">SUM(I90,J90)</f>
        <v>214</v>
      </c>
      <c r="L90" s="26">
        <f t="shared" ref="L90:L101" si="9">IF(K90=0,0,ROUND(J90/K90*100,1))</f>
        <v>5.6</v>
      </c>
      <c r="M90" s="60">
        <f t="shared" ref="M90:M101" si="10">IF(K90=0,0,ROUND(K90/K$101*100,1))</f>
        <v>10.5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97</v>
      </c>
      <c r="F91" s="24">
        <v>24</v>
      </c>
      <c r="G91" s="24">
        <v>11</v>
      </c>
      <c r="H91" s="24">
        <v>1</v>
      </c>
      <c r="I91" s="24">
        <f t="shared" si="6"/>
        <v>121</v>
      </c>
      <c r="J91" s="24">
        <f t="shared" si="7"/>
        <v>12</v>
      </c>
      <c r="K91" s="24">
        <f t="shared" si="8"/>
        <v>133</v>
      </c>
      <c r="L91" s="26">
        <f t="shared" si="9"/>
        <v>9</v>
      </c>
      <c r="M91" s="60">
        <f t="shared" si="10"/>
        <v>6.5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91</v>
      </c>
      <c r="F92" s="24">
        <v>32</v>
      </c>
      <c r="G92" s="24">
        <v>16</v>
      </c>
      <c r="H92" s="24">
        <v>0</v>
      </c>
      <c r="I92" s="24">
        <f t="shared" si="6"/>
        <v>123</v>
      </c>
      <c r="J92" s="24">
        <f t="shared" si="7"/>
        <v>16</v>
      </c>
      <c r="K92" s="24">
        <f t="shared" si="8"/>
        <v>139</v>
      </c>
      <c r="L92" s="26">
        <f t="shared" si="9"/>
        <v>11.5</v>
      </c>
      <c r="M92" s="60">
        <f t="shared" si="10"/>
        <v>6.8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82</v>
      </c>
      <c r="F93" s="24">
        <v>22</v>
      </c>
      <c r="G93" s="24">
        <v>13</v>
      </c>
      <c r="H93" s="24">
        <v>0</v>
      </c>
      <c r="I93" s="24">
        <f t="shared" si="6"/>
        <v>104</v>
      </c>
      <c r="J93" s="24">
        <f t="shared" si="7"/>
        <v>13</v>
      </c>
      <c r="K93" s="24">
        <f t="shared" si="8"/>
        <v>117</v>
      </c>
      <c r="L93" s="26">
        <f t="shared" si="9"/>
        <v>11.1</v>
      </c>
      <c r="M93" s="60">
        <f t="shared" si="10"/>
        <v>5.7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78</v>
      </c>
      <c r="F94" s="24">
        <v>13</v>
      </c>
      <c r="G94" s="24">
        <v>9</v>
      </c>
      <c r="H94" s="24">
        <v>0</v>
      </c>
      <c r="I94" s="24">
        <f t="shared" si="6"/>
        <v>91</v>
      </c>
      <c r="J94" s="24">
        <f t="shared" si="7"/>
        <v>9</v>
      </c>
      <c r="K94" s="24">
        <f t="shared" si="8"/>
        <v>100</v>
      </c>
      <c r="L94" s="26">
        <f t="shared" si="9"/>
        <v>9</v>
      </c>
      <c r="M94" s="60">
        <f t="shared" si="10"/>
        <v>4.9000000000000004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88</v>
      </c>
      <c r="F95" s="24">
        <v>30</v>
      </c>
      <c r="G95" s="24">
        <v>17</v>
      </c>
      <c r="H95" s="24">
        <v>0</v>
      </c>
      <c r="I95" s="24">
        <f t="shared" si="6"/>
        <v>118</v>
      </c>
      <c r="J95" s="24">
        <f t="shared" si="7"/>
        <v>17</v>
      </c>
      <c r="K95" s="24">
        <f t="shared" si="8"/>
        <v>135</v>
      </c>
      <c r="L95" s="26">
        <f t="shared" si="9"/>
        <v>12.6</v>
      </c>
      <c r="M95" s="60">
        <f t="shared" si="10"/>
        <v>6.6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79</v>
      </c>
      <c r="F96" s="24">
        <v>28</v>
      </c>
      <c r="G96" s="24">
        <v>14</v>
      </c>
      <c r="H96" s="24">
        <v>2</v>
      </c>
      <c r="I96" s="24">
        <f t="shared" si="6"/>
        <v>107</v>
      </c>
      <c r="J96" s="24">
        <f t="shared" si="7"/>
        <v>16</v>
      </c>
      <c r="K96" s="24">
        <f t="shared" si="8"/>
        <v>123</v>
      </c>
      <c r="L96" s="26">
        <f t="shared" si="9"/>
        <v>13</v>
      </c>
      <c r="M96" s="60">
        <f t="shared" si="10"/>
        <v>6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82</v>
      </c>
      <c r="F97" s="24">
        <v>36</v>
      </c>
      <c r="G97" s="24">
        <v>20</v>
      </c>
      <c r="H97" s="24">
        <v>5</v>
      </c>
      <c r="I97" s="24">
        <f t="shared" si="6"/>
        <v>118</v>
      </c>
      <c r="J97" s="24">
        <f t="shared" si="7"/>
        <v>25</v>
      </c>
      <c r="K97" s="24">
        <f t="shared" si="8"/>
        <v>143</v>
      </c>
      <c r="L97" s="26">
        <f t="shared" si="9"/>
        <v>17.5</v>
      </c>
      <c r="M97" s="60">
        <f t="shared" si="10"/>
        <v>7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114</v>
      </c>
      <c r="F98" s="24">
        <v>50</v>
      </c>
      <c r="G98" s="24">
        <v>11</v>
      </c>
      <c r="H98" s="24">
        <v>10</v>
      </c>
      <c r="I98" s="24">
        <f t="shared" si="6"/>
        <v>164</v>
      </c>
      <c r="J98" s="24">
        <f t="shared" si="7"/>
        <v>21</v>
      </c>
      <c r="K98" s="24">
        <f t="shared" si="8"/>
        <v>185</v>
      </c>
      <c r="L98" s="26">
        <f t="shared" si="9"/>
        <v>11.4</v>
      </c>
      <c r="M98" s="60">
        <f t="shared" si="10"/>
        <v>9.1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138</v>
      </c>
      <c r="F99" s="24">
        <v>42</v>
      </c>
      <c r="G99" s="24">
        <v>6</v>
      </c>
      <c r="H99" s="24">
        <v>4</v>
      </c>
      <c r="I99" s="24">
        <f t="shared" si="6"/>
        <v>180</v>
      </c>
      <c r="J99" s="24">
        <f t="shared" si="7"/>
        <v>10</v>
      </c>
      <c r="K99" s="24">
        <f t="shared" si="8"/>
        <v>190</v>
      </c>
      <c r="L99" s="26">
        <f t="shared" si="9"/>
        <v>5.3</v>
      </c>
      <c r="M99" s="60">
        <f t="shared" si="10"/>
        <v>9.3000000000000007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167</v>
      </c>
      <c r="F100" s="24">
        <v>40</v>
      </c>
      <c r="G100" s="24">
        <v>5</v>
      </c>
      <c r="H100" s="24">
        <v>4</v>
      </c>
      <c r="I100" s="24">
        <f t="shared" si="6"/>
        <v>207</v>
      </c>
      <c r="J100" s="24">
        <f t="shared" si="7"/>
        <v>9</v>
      </c>
      <c r="K100" s="24">
        <f t="shared" si="8"/>
        <v>216</v>
      </c>
      <c r="L100" s="26">
        <f t="shared" si="9"/>
        <v>4.2</v>
      </c>
      <c r="M100" s="60">
        <f t="shared" si="10"/>
        <v>10.6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1471</v>
      </c>
      <c r="F101" s="5">
        <f t="shared" si="11"/>
        <v>396</v>
      </c>
      <c r="G101" s="5">
        <f t="shared" si="11"/>
        <v>149</v>
      </c>
      <c r="H101" s="5">
        <f t="shared" si="11"/>
        <v>26</v>
      </c>
      <c r="I101" s="5">
        <f t="shared" si="11"/>
        <v>1867</v>
      </c>
      <c r="J101" s="5">
        <f t="shared" si="11"/>
        <v>175</v>
      </c>
      <c r="K101" s="5">
        <f t="shared" si="11"/>
        <v>2042</v>
      </c>
      <c r="L101" s="51">
        <f t="shared" si="9"/>
        <v>8.6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46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01"/>
      <c r="V103" s="201"/>
      <c r="W103" s="201"/>
      <c r="X103" s="201"/>
      <c r="Y103" s="201"/>
      <c r="Z103" s="201"/>
      <c r="AA103" s="20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217</v>
      </c>
      <c r="F105" s="23">
        <v>60</v>
      </c>
      <c r="G105" s="23">
        <v>19</v>
      </c>
      <c r="H105" s="23">
        <v>5</v>
      </c>
      <c r="I105" s="23">
        <f t="shared" ref="I105:I116" si="12">SUM(E105:F105)</f>
        <v>277</v>
      </c>
      <c r="J105" s="23">
        <f t="shared" ref="J105:J116" si="13">SUM(G105:H105)</f>
        <v>24</v>
      </c>
      <c r="K105" s="23">
        <f>SUM(I105,J105)</f>
        <v>301</v>
      </c>
      <c r="L105" s="25">
        <f t="shared" ref="L105:L117" si="14">IF(K105=0,0,ROUND(J105/K105*100,1))</f>
        <v>8</v>
      </c>
      <c r="M105" s="59">
        <f>IF(K105=0,0,ROUND(K105/K$117*100,1))</f>
        <v>13.4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193</v>
      </c>
      <c r="F106" s="24">
        <v>45</v>
      </c>
      <c r="G106" s="24">
        <v>12</v>
      </c>
      <c r="H106" s="24">
        <v>3</v>
      </c>
      <c r="I106" s="24">
        <f t="shared" si="12"/>
        <v>238</v>
      </c>
      <c r="J106" s="24">
        <f t="shared" si="13"/>
        <v>15</v>
      </c>
      <c r="K106" s="24">
        <f t="shared" ref="K106:K116" si="15">SUM(I106,J106)</f>
        <v>253</v>
      </c>
      <c r="L106" s="26">
        <f t="shared" si="14"/>
        <v>5.9</v>
      </c>
      <c r="M106" s="60">
        <f t="shared" ref="M106:M117" si="16">IF(K106=0,0,ROUND(K106/K$117*100,1))</f>
        <v>11.3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120</v>
      </c>
      <c r="F107" s="24">
        <v>40</v>
      </c>
      <c r="G107" s="24">
        <v>25</v>
      </c>
      <c r="H107" s="24">
        <v>5</v>
      </c>
      <c r="I107" s="24">
        <f t="shared" si="12"/>
        <v>160</v>
      </c>
      <c r="J107" s="24">
        <f t="shared" si="13"/>
        <v>30</v>
      </c>
      <c r="K107" s="24">
        <f t="shared" si="15"/>
        <v>190</v>
      </c>
      <c r="L107" s="26">
        <f t="shared" si="14"/>
        <v>15.8</v>
      </c>
      <c r="M107" s="60">
        <f t="shared" si="16"/>
        <v>8.5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88</v>
      </c>
      <c r="F108" s="24">
        <v>18</v>
      </c>
      <c r="G108" s="24">
        <v>19</v>
      </c>
      <c r="H108" s="24">
        <v>4</v>
      </c>
      <c r="I108" s="24">
        <f t="shared" si="12"/>
        <v>106</v>
      </c>
      <c r="J108" s="24">
        <f t="shared" si="13"/>
        <v>23</v>
      </c>
      <c r="K108" s="24">
        <f t="shared" si="15"/>
        <v>129</v>
      </c>
      <c r="L108" s="26">
        <f t="shared" si="14"/>
        <v>17.8</v>
      </c>
      <c r="M108" s="60">
        <f t="shared" si="16"/>
        <v>5.8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101</v>
      </c>
      <c r="F109" s="24">
        <v>27</v>
      </c>
      <c r="G109" s="24">
        <v>17</v>
      </c>
      <c r="H109" s="24">
        <v>3</v>
      </c>
      <c r="I109" s="24">
        <f t="shared" si="12"/>
        <v>128</v>
      </c>
      <c r="J109" s="24">
        <f t="shared" si="13"/>
        <v>20</v>
      </c>
      <c r="K109" s="24">
        <f t="shared" si="15"/>
        <v>148</v>
      </c>
      <c r="L109" s="26">
        <f t="shared" si="14"/>
        <v>13.5</v>
      </c>
      <c r="M109" s="60">
        <f t="shared" si="16"/>
        <v>6.6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102</v>
      </c>
      <c r="F110" s="24">
        <v>22</v>
      </c>
      <c r="G110" s="24">
        <v>14</v>
      </c>
      <c r="H110" s="24">
        <v>0</v>
      </c>
      <c r="I110" s="24">
        <f t="shared" si="12"/>
        <v>124</v>
      </c>
      <c r="J110" s="24">
        <f t="shared" si="13"/>
        <v>14</v>
      </c>
      <c r="K110" s="24">
        <f t="shared" si="15"/>
        <v>138</v>
      </c>
      <c r="L110" s="26">
        <f t="shared" si="14"/>
        <v>10.1</v>
      </c>
      <c r="M110" s="60">
        <f t="shared" si="16"/>
        <v>6.2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96</v>
      </c>
      <c r="F111" s="24">
        <v>19</v>
      </c>
      <c r="G111" s="24">
        <v>9</v>
      </c>
      <c r="H111" s="24">
        <v>1</v>
      </c>
      <c r="I111" s="24">
        <f t="shared" si="12"/>
        <v>115</v>
      </c>
      <c r="J111" s="24">
        <f t="shared" si="13"/>
        <v>10</v>
      </c>
      <c r="K111" s="24">
        <f t="shared" si="15"/>
        <v>125</v>
      </c>
      <c r="L111" s="26">
        <f t="shared" si="14"/>
        <v>8</v>
      </c>
      <c r="M111" s="60">
        <f t="shared" si="16"/>
        <v>5.6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91</v>
      </c>
      <c r="F112" s="24">
        <v>30</v>
      </c>
      <c r="G112" s="24">
        <v>12</v>
      </c>
      <c r="H112" s="24">
        <v>0</v>
      </c>
      <c r="I112" s="24">
        <f t="shared" si="12"/>
        <v>121</v>
      </c>
      <c r="J112" s="24">
        <f t="shared" si="13"/>
        <v>12</v>
      </c>
      <c r="K112" s="24">
        <f t="shared" si="15"/>
        <v>133</v>
      </c>
      <c r="L112" s="26">
        <f t="shared" si="14"/>
        <v>9</v>
      </c>
      <c r="M112" s="60">
        <f t="shared" si="16"/>
        <v>5.9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118</v>
      </c>
      <c r="F113" s="24">
        <v>31</v>
      </c>
      <c r="G113" s="24">
        <v>16</v>
      </c>
      <c r="H113" s="24">
        <v>1</v>
      </c>
      <c r="I113" s="24">
        <f t="shared" si="12"/>
        <v>149</v>
      </c>
      <c r="J113" s="24">
        <f t="shared" si="13"/>
        <v>17</v>
      </c>
      <c r="K113" s="24">
        <f t="shared" si="15"/>
        <v>166</v>
      </c>
      <c r="L113" s="26">
        <f t="shared" si="14"/>
        <v>10.199999999999999</v>
      </c>
      <c r="M113" s="60">
        <f t="shared" si="16"/>
        <v>7.4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142</v>
      </c>
      <c r="F114" s="24">
        <v>60</v>
      </c>
      <c r="G114" s="24">
        <v>19</v>
      </c>
      <c r="H114" s="24">
        <v>0</v>
      </c>
      <c r="I114" s="24">
        <f t="shared" si="12"/>
        <v>202</v>
      </c>
      <c r="J114" s="24">
        <f t="shared" si="13"/>
        <v>19</v>
      </c>
      <c r="K114" s="24">
        <f t="shared" si="15"/>
        <v>221</v>
      </c>
      <c r="L114" s="26">
        <f t="shared" si="14"/>
        <v>8.6</v>
      </c>
      <c r="M114" s="60">
        <f t="shared" si="16"/>
        <v>9.9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167</v>
      </c>
      <c r="F115" s="24">
        <v>48</v>
      </c>
      <c r="G115" s="24">
        <v>10</v>
      </c>
      <c r="H115" s="24">
        <v>0</v>
      </c>
      <c r="I115" s="24">
        <f t="shared" si="12"/>
        <v>215</v>
      </c>
      <c r="J115" s="24">
        <f t="shared" si="13"/>
        <v>10</v>
      </c>
      <c r="K115" s="24">
        <f t="shared" si="15"/>
        <v>225</v>
      </c>
      <c r="L115" s="26">
        <f t="shared" si="14"/>
        <v>4.4000000000000004</v>
      </c>
      <c r="M115" s="60">
        <f t="shared" si="16"/>
        <v>10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173</v>
      </c>
      <c r="F116" s="24">
        <v>36</v>
      </c>
      <c r="G116" s="24">
        <v>2</v>
      </c>
      <c r="H116" s="24">
        <v>0</v>
      </c>
      <c r="I116" s="24">
        <f t="shared" si="12"/>
        <v>209</v>
      </c>
      <c r="J116" s="24">
        <f t="shared" si="13"/>
        <v>2</v>
      </c>
      <c r="K116" s="24">
        <f t="shared" si="15"/>
        <v>211</v>
      </c>
      <c r="L116" s="26">
        <f t="shared" si="14"/>
        <v>0.9</v>
      </c>
      <c r="M116" s="60">
        <f t="shared" si="16"/>
        <v>9.4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1608</v>
      </c>
      <c r="F117" s="5">
        <f t="shared" si="17"/>
        <v>436</v>
      </c>
      <c r="G117" s="5">
        <f t="shared" si="17"/>
        <v>174</v>
      </c>
      <c r="H117" s="5">
        <f t="shared" si="17"/>
        <v>22</v>
      </c>
      <c r="I117" s="5">
        <f t="shared" si="17"/>
        <v>2044</v>
      </c>
      <c r="J117" s="5">
        <f t="shared" si="17"/>
        <v>196</v>
      </c>
      <c r="K117" s="5">
        <f t="shared" si="17"/>
        <v>2240</v>
      </c>
      <c r="L117" s="51">
        <f t="shared" si="14"/>
        <v>8.8000000000000007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 t="s">
        <v>47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01"/>
      <c r="V119" s="201"/>
      <c r="W119" s="201"/>
      <c r="X119" s="201"/>
      <c r="Y119" s="201"/>
      <c r="Z119" s="201"/>
      <c r="AA119" s="20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>
        <v>498</v>
      </c>
      <c r="F121" s="23">
        <v>111</v>
      </c>
      <c r="G121" s="23">
        <v>34</v>
      </c>
      <c r="H121" s="23">
        <v>5</v>
      </c>
      <c r="I121" s="23">
        <f t="shared" ref="I121:I132" si="18">SUM(E121:F121)</f>
        <v>609</v>
      </c>
      <c r="J121" s="23">
        <f t="shared" ref="J121:J132" si="19">SUM(G121:H121)</f>
        <v>39</v>
      </c>
      <c r="K121" s="23">
        <f>SUM(I121,J121)</f>
        <v>648</v>
      </c>
      <c r="L121" s="25">
        <f t="shared" ref="L121:L133" si="20">IF(K121=0,0,ROUND(J121/K121*100,1))</f>
        <v>6</v>
      </c>
      <c r="M121" s="59">
        <f>IF(K121=0,0,ROUND(K121/K$133*100,1))</f>
        <v>15.1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>
        <v>367</v>
      </c>
      <c r="F122" s="24">
        <v>73</v>
      </c>
      <c r="G122" s="24">
        <v>24</v>
      </c>
      <c r="H122" s="24">
        <v>3</v>
      </c>
      <c r="I122" s="24">
        <f t="shared" si="18"/>
        <v>440</v>
      </c>
      <c r="J122" s="24">
        <f t="shared" si="19"/>
        <v>27</v>
      </c>
      <c r="K122" s="24">
        <f t="shared" ref="K122:K132" si="21">SUM(I122,J122)</f>
        <v>467</v>
      </c>
      <c r="L122" s="26">
        <f t="shared" si="20"/>
        <v>5.8</v>
      </c>
      <c r="M122" s="60">
        <f t="shared" ref="M122:M133" si="22">IF(K122=0,0,ROUND(K122/K$133*100,1))</f>
        <v>10.9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>
        <v>217</v>
      </c>
      <c r="F123" s="24">
        <v>64</v>
      </c>
      <c r="G123" s="24">
        <v>36</v>
      </c>
      <c r="H123" s="24">
        <v>6</v>
      </c>
      <c r="I123" s="24">
        <f t="shared" si="18"/>
        <v>281</v>
      </c>
      <c r="J123" s="24">
        <f t="shared" si="19"/>
        <v>42</v>
      </c>
      <c r="K123" s="24">
        <f t="shared" si="21"/>
        <v>323</v>
      </c>
      <c r="L123" s="26">
        <f t="shared" si="20"/>
        <v>13</v>
      </c>
      <c r="M123" s="60">
        <f t="shared" si="22"/>
        <v>7.5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>
        <v>179</v>
      </c>
      <c r="F124" s="24">
        <v>50</v>
      </c>
      <c r="G124" s="24">
        <v>35</v>
      </c>
      <c r="H124" s="24">
        <v>4</v>
      </c>
      <c r="I124" s="24">
        <f t="shared" si="18"/>
        <v>229</v>
      </c>
      <c r="J124" s="24">
        <f t="shared" si="19"/>
        <v>39</v>
      </c>
      <c r="K124" s="24">
        <f t="shared" si="21"/>
        <v>268</v>
      </c>
      <c r="L124" s="26">
        <f t="shared" si="20"/>
        <v>14.6</v>
      </c>
      <c r="M124" s="60">
        <f t="shared" si="22"/>
        <v>6.3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>
        <v>183</v>
      </c>
      <c r="F125" s="24">
        <v>49</v>
      </c>
      <c r="G125" s="24">
        <v>30</v>
      </c>
      <c r="H125" s="24">
        <v>3</v>
      </c>
      <c r="I125" s="24">
        <f t="shared" si="18"/>
        <v>232</v>
      </c>
      <c r="J125" s="24">
        <f t="shared" si="19"/>
        <v>33</v>
      </c>
      <c r="K125" s="24">
        <f t="shared" si="21"/>
        <v>265</v>
      </c>
      <c r="L125" s="26">
        <f t="shared" si="20"/>
        <v>12.5</v>
      </c>
      <c r="M125" s="60">
        <f t="shared" si="22"/>
        <v>6.2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>
        <v>180</v>
      </c>
      <c r="F126" s="24">
        <v>35</v>
      </c>
      <c r="G126" s="24">
        <v>23</v>
      </c>
      <c r="H126" s="24">
        <v>0</v>
      </c>
      <c r="I126" s="24">
        <f t="shared" si="18"/>
        <v>215</v>
      </c>
      <c r="J126" s="24">
        <f t="shared" si="19"/>
        <v>23</v>
      </c>
      <c r="K126" s="24">
        <f t="shared" si="21"/>
        <v>238</v>
      </c>
      <c r="L126" s="26">
        <f t="shared" si="20"/>
        <v>9.6999999999999993</v>
      </c>
      <c r="M126" s="60">
        <f t="shared" si="22"/>
        <v>5.6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>
        <v>184</v>
      </c>
      <c r="F127" s="24">
        <v>49</v>
      </c>
      <c r="G127" s="24">
        <v>26</v>
      </c>
      <c r="H127" s="24">
        <v>1</v>
      </c>
      <c r="I127" s="24">
        <f t="shared" si="18"/>
        <v>233</v>
      </c>
      <c r="J127" s="24">
        <f t="shared" si="19"/>
        <v>27</v>
      </c>
      <c r="K127" s="24">
        <f t="shared" si="21"/>
        <v>260</v>
      </c>
      <c r="L127" s="26">
        <f t="shared" si="20"/>
        <v>10.4</v>
      </c>
      <c r="M127" s="60">
        <f t="shared" si="22"/>
        <v>6.1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>
        <v>170</v>
      </c>
      <c r="F128" s="24">
        <v>58</v>
      </c>
      <c r="G128" s="24">
        <v>26</v>
      </c>
      <c r="H128" s="24">
        <v>2</v>
      </c>
      <c r="I128" s="24">
        <f t="shared" si="18"/>
        <v>228</v>
      </c>
      <c r="J128" s="24">
        <f t="shared" si="19"/>
        <v>28</v>
      </c>
      <c r="K128" s="24">
        <f t="shared" si="21"/>
        <v>256</v>
      </c>
      <c r="L128" s="26">
        <f t="shared" si="20"/>
        <v>10.9</v>
      </c>
      <c r="M128" s="60">
        <f t="shared" si="22"/>
        <v>6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>
        <v>200</v>
      </c>
      <c r="F129" s="24">
        <v>67</v>
      </c>
      <c r="G129" s="24">
        <v>36</v>
      </c>
      <c r="H129" s="24">
        <v>6</v>
      </c>
      <c r="I129" s="24">
        <f t="shared" si="18"/>
        <v>267</v>
      </c>
      <c r="J129" s="24">
        <f t="shared" si="19"/>
        <v>42</v>
      </c>
      <c r="K129" s="24">
        <f t="shared" si="21"/>
        <v>309</v>
      </c>
      <c r="L129" s="26">
        <f t="shared" si="20"/>
        <v>13.6</v>
      </c>
      <c r="M129" s="60">
        <f t="shared" si="22"/>
        <v>7.2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>
        <v>256</v>
      </c>
      <c r="F130" s="24">
        <v>110</v>
      </c>
      <c r="G130" s="24">
        <v>30</v>
      </c>
      <c r="H130" s="24">
        <v>10</v>
      </c>
      <c r="I130" s="24">
        <f t="shared" si="18"/>
        <v>366</v>
      </c>
      <c r="J130" s="24">
        <f t="shared" si="19"/>
        <v>40</v>
      </c>
      <c r="K130" s="24">
        <f t="shared" si="21"/>
        <v>406</v>
      </c>
      <c r="L130" s="26">
        <f t="shared" si="20"/>
        <v>9.9</v>
      </c>
      <c r="M130" s="60">
        <f t="shared" si="22"/>
        <v>9.5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>
        <v>305</v>
      </c>
      <c r="F131" s="24">
        <v>90</v>
      </c>
      <c r="G131" s="24">
        <v>16</v>
      </c>
      <c r="H131" s="24">
        <v>4</v>
      </c>
      <c r="I131" s="24">
        <f t="shared" si="18"/>
        <v>395</v>
      </c>
      <c r="J131" s="24">
        <f t="shared" si="19"/>
        <v>20</v>
      </c>
      <c r="K131" s="24">
        <f t="shared" si="21"/>
        <v>415</v>
      </c>
      <c r="L131" s="26">
        <f t="shared" si="20"/>
        <v>4.8</v>
      </c>
      <c r="M131" s="60">
        <f t="shared" si="22"/>
        <v>9.6999999999999993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>
        <v>340</v>
      </c>
      <c r="F132" s="24">
        <v>76</v>
      </c>
      <c r="G132" s="24">
        <v>7</v>
      </c>
      <c r="H132" s="24">
        <v>4</v>
      </c>
      <c r="I132" s="24">
        <f t="shared" si="18"/>
        <v>416</v>
      </c>
      <c r="J132" s="24">
        <f t="shared" si="19"/>
        <v>11</v>
      </c>
      <c r="K132" s="24">
        <f t="shared" si="21"/>
        <v>427</v>
      </c>
      <c r="L132" s="26">
        <f t="shared" si="20"/>
        <v>2.6</v>
      </c>
      <c r="M132" s="60">
        <f t="shared" si="22"/>
        <v>10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3079</v>
      </c>
      <c r="F133" s="5">
        <f t="shared" si="23"/>
        <v>832</v>
      </c>
      <c r="G133" s="5">
        <f t="shared" si="23"/>
        <v>323</v>
      </c>
      <c r="H133" s="5">
        <f t="shared" si="23"/>
        <v>48</v>
      </c>
      <c r="I133" s="5">
        <f t="shared" si="23"/>
        <v>3911</v>
      </c>
      <c r="J133" s="5">
        <f t="shared" si="23"/>
        <v>371</v>
      </c>
      <c r="K133" s="5">
        <f t="shared" si="23"/>
        <v>4282</v>
      </c>
      <c r="L133" s="51">
        <f t="shared" si="20"/>
        <v>8.6999999999999993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AE133"/>
  <sheetViews>
    <sheetView showGridLines="0" zoomScaleNormal="100" zoomScaleSheetLayoutView="100" workbookViewId="0">
      <selection activeCell="D11" sqref="D11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02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28</v>
      </c>
      <c r="E6" s="48"/>
      <c r="F6" s="48"/>
      <c r="G6" s="49"/>
      <c r="H6" s="7"/>
      <c r="J6" s="202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29</v>
      </c>
      <c r="E7" s="48"/>
      <c r="F7" s="48"/>
      <c r="G7" s="49"/>
      <c r="H7" s="7"/>
      <c r="J7" s="202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02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02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190</v>
      </c>
      <c r="E10" s="48"/>
      <c r="F10" s="48"/>
      <c r="G10" s="49"/>
      <c r="H10" s="7"/>
      <c r="J10" s="202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26</v>
      </c>
      <c r="E11" s="48"/>
      <c r="F11" s="48"/>
      <c r="G11" s="49"/>
      <c r="H11" s="7"/>
      <c r="J11" s="202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02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02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27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I18" s="62" t="s">
        <v>9</v>
      </c>
      <c r="N18" s="37"/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03" t="str">
        <f>E71</f>
        <v>交差点計(1+2+3+4+5+6+7+8+9+10+11+12)</v>
      </c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45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01"/>
      <c r="V71" s="201"/>
      <c r="W71" s="201"/>
      <c r="X71" s="201"/>
      <c r="Y71" s="201"/>
      <c r="Z71" s="201"/>
      <c r="AA71" s="201"/>
    </row>
    <row r="72" spans="2:27" ht="48" x14ac:dyDescent="0.15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1037</v>
      </c>
      <c r="F73" s="23">
        <v>257</v>
      </c>
      <c r="G73" s="23">
        <v>97</v>
      </c>
      <c r="H73" s="23">
        <v>6</v>
      </c>
      <c r="I73" s="23">
        <f t="shared" ref="I73:I84" si="0">SUM(E73:F73)</f>
        <v>1294</v>
      </c>
      <c r="J73" s="23">
        <f t="shared" ref="J73:J84" si="1">SUM(G73:H73)</f>
        <v>103</v>
      </c>
      <c r="K73" s="23">
        <f>SUM(I73,J73)</f>
        <v>1397</v>
      </c>
      <c r="L73" s="25">
        <f>IF(K73=0,0,ROUND(J73/K73*100,1))</f>
        <v>7.4</v>
      </c>
      <c r="M73" s="59">
        <f>IF(K73=0,0,ROUND(K73/K$85*100,1))</f>
        <v>13.1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883</v>
      </c>
      <c r="F74" s="24">
        <v>192</v>
      </c>
      <c r="G74" s="24">
        <v>101</v>
      </c>
      <c r="H74" s="24">
        <v>6</v>
      </c>
      <c r="I74" s="24">
        <f t="shared" si="0"/>
        <v>1075</v>
      </c>
      <c r="J74" s="24">
        <f t="shared" si="1"/>
        <v>107</v>
      </c>
      <c r="K74" s="24">
        <f t="shared" ref="K74:K84" si="2">SUM(I74,J74)</f>
        <v>1182</v>
      </c>
      <c r="L74" s="26">
        <f t="shared" ref="L74:L84" si="3">IF(K74=0,0,ROUND(J74/K74*100,1))</f>
        <v>9.1</v>
      </c>
      <c r="M74" s="60">
        <f t="shared" ref="M74:M84" si="4">IF(K74=0,0,ROUND(K74/K$85*100,1))</f>
        <v>11.1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523</v>
      </c>
      <c r="F75" s="24">
        <v>152</v>
      </c>
      <c r="G75" s="24">
        <v>157</v>
      </c>
      <c r="H75" s="24">
        <v>8</v>
      </c>
      <c r="I75" s="24">
        <f t="shared" si="0"/>
        <v>675</v>
      </c>
      <c r="J75" s="24">
        <f t="shared" si="1"/>
        <v>165</v>
      </c>
      <c r="K75" s="24">
        <f t="shared" si="2"/>
        <v>840</v>
      </c>
      <c r="L75" s="26">
        <f t="shared" si="3"/>
        <v>19.600000000000001</v>
      </c>
      <c r="M75" s="60">
        <f t="shared" si="4"/>
        <v>7.9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439</v>
      </c>
      <c r="F76" s="24">
        <v>156</v>
      </c>
      <c r="G76" s="24">
        <v>156</v>
      </c>
      <c r="H76" s="24">
        <v>5</v>
      </c>
      <c r="I76" s="24">
        <f t="shared" si="0"/>
        <v>595</v>
      </c>
      <c r="J76" s="24">
        <f t="shared" si="1"/>
        <v>161</v>
      </c>
      <c r="K76" s="24">
        <f t="shared" si="2"/>
        <v>756</v>
      </c>
      <c r="L76" s="26">
        <f t="shared" si="3"/>
        <v>21.3</v>
      </c>
      <c r="M76" s="60">
        <f t="shared" si="4"/>
        <v>7.1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375</v>
      </c>
      <c r="F77" s="24">
        <v>141</v>
      </c>
      <c r="G77" s="24">
        <v>120</v>
      </c>
      <c r="H77" s="24">
        <v>3</v>
      </c>
      <c r="I77" s="24">
        <f t="shared" si="0"/>
        <v>516</v>
      </c>
      <c r="J77" s="24">
        <f t="shared" si="1"/>
        <v>123</v>
      </c>
      <c r="K77" s="24">
        <f t="shared" si="2"/>
        <v>639</v>
      </c>
      <c r="L77" s="26">
        <f t="shared" si="3"/>
        <v>19.2</v>
      </c>
      <c r="M77" s="60">
        <f t="shared" si="4"/>
        <v>6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414</v>
      </c>
      <c r="F78" s="24">
        <v>117</v>
      </c>
      <c r="G78" s="24">
        <v>98</v>
      </c>
      <c r="H78" s="24">
        <v>0</v>
      </c>
      <c r="I78" s="24">
        <f t="shared" si="0"/>
        <v>531</v>
      </c>
      <c r="J78" s="24">
        <f t="shared" si="1"/>
        <v>98</v>
      </c>
      <c r="K78" s="24">
        <f t="shared" si="2"/>
        <v>629</v>
      </c>
      <c r="L78" s="26">
        <f t="shared" si="3"/>
        <v>15.6</v>
      </c>
      <c r="M78" s="60">
        <f t="shared" si="4"/>
        <v>5.9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399</v>
      </c>
      <c r="F79" s="24">
        <v>125</v>
      </c>
      <c r="G79" s="24">
        <v>109</v>
      </c>
      <c r="H79" s="24">
        <v>1</v>
      </c>
      <c r="I79" s="24">
        <f t="shared" si="0"/>
        <v>524</v>
      </c>
      <c r="J79" s="24">
        <f t="shared" si="1"/>
        <v>110</v>
      </c>
      <c r="K79" s="24">
        <f t="shared" si="2"/>
        <v>634</v>
      </c>
      <c r="L79" s="26">
        <f t="shared" si="3"/>
        <v>17.399999999999999</v>
      </c>
      <c r="M79" s="60">
        <f t="shared" si="4"/>
        <v>5.9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449</v>
      </c>
      <c r="F80" s="24">
        <v>156</v>
      </c>
      <c r="G80" s="24">
        <v>143</v>
      </c>
      <c r="H80" s="24">
        <v>3</v>
      </c>
      <c r="I80" s="24">
        <f t="shared" si="0"/>
        <v>605</v>
      </c>
      <c r="J80" s="24">
        <f t="shared" si="1"/>
        <v>146</v>
      </c>
      <c r="K80" s="24">
        <f t="shared" si="2"/>
        <v>751</v>
      </c>
      <c r="L80" s="26">
        <f t="shared" si="3"/>
        <v>19.399999999999999</v>
      </c>
      <c r="M80" s="60">
        <f t="shared" si="4"/>
        <v>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493</v>
      </c>
      <c r="F81" s="24">
        <v>164</v>
      </c>
      <c r="G81" s="24">
        <v>130</v>
      </c>
      <c r="H81" s="24">
        <v>6</v>
      </c>
      <c r="I81" s="24">
        <f t="shared" si="0"/>
        <v>657</v>
      </c>
      <c r="J81" s="24">
        <f t="shared" si="1"/>
        <v>136</v>
      </c>
      <c r="K81" s="24">
        <f t="shared" si="2"/>
        <v>793</v>
      </c>
      <c r="L81" s="26">
        <f t="shared" si="3"/>
        <v>17.2</v>
      </c>
      <c r="M81" s="60">
        <f t="shared" si="4"/>
        <v>7.4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614</v>
      </c>
      <c r="F82" s="24">
        <v>244</v>
      </c>
      <c r="G82" s="24">
        <v>126</v>
      </c>
      <c r="H82" s="24">
        <v>11</v>
      </c>
      <c r="I82" s="24">
        <f t="shared" si="0"/>
        <v>858</v>
      </c>
      <c r="J82" s="24">
        <f t="shared" si="1"/>
        <v>137</v>
      </c>
      <c r="K82" s="24">
        <f t="shared" si="2"/>
        <v>995</v>
      </c>
      <c r="L82" s="26">
        <f t="shared" si="3"/>
        <v>13.8</v>
      </c>
      <c r="M82" s="60">
        <f t="shared" si="4"/>
        <v>9.3000000000000007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753</v>
      </c>
      <c r="F83" s="24">
        <v>207</v>
      </c>
      <c r="G83" s="24">
        <v>78</v>
      </c>
      <c r="H83" s="24">
        <v>4</v>
      </c>
      <c r="I83" s="24">
        <f t="shared" si="0"/>
        <v>960</v>
      </c>
      <c r="J83" s="24">
        <f t="shared" si="1"/>
        <v>82</v>
      </c>
      <c r="K83" s="24">
        <f t="shared" si="2"/>
        <v>1042</v>
      </c>
      <c r="L83" s="26">
        <f t="shared" si="3"/>
        <v>7.9</v>
      </c>
      <c r="M83" s="60">
        <f t="shared" si="4"/>
        <v>9.8000000000000007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766</v>
      </c>
      <c r="F84" s="24">
        <v>180</v>
      </c>
      <c r="G84" s="24">
        <v>51</v>
      </c>
      <c r="H84" s="24">
        <v>4</v>
      </c>
      <c r="I84" s="24">
        <f t="shared" si="0"/>
        <v>946</v>
      </c>
      <c r="J84" s="24">
        <f t="shared" si="1"/>
        <v>55</v>
      </c>
      <c r="K84" s="24">
        <f t="shared" si="2"/>
        <v>1001</v>
      </c>
      <c r="L84" s="26">
        <f t="shared" si="3"/>
        <v>5.5</v>
      </c>
      <c r="M84" s="60">
        <f t="shared" si="4"/>
        <v>9.4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7145</v>
      </c>
      <c r="F85" s="5">
        <f t="shared" si="5"/>
        <v>2091</v>
      </c>
      <c r="G85" s="5">
        <f t="shared" si="5"/>
        <v>1366</v>
      </c>
      <c r="H85" s="5">
        <f t="shared" si="5"/>
        <v>57</v>
      </c>
      <c r="I85" s="5">
        <f t="shared" si="5"/>
        <v>9236</v>
      </c>
      <c r="J85" s="5">
        <f t="shared" si="5"/>
        <v>1423</v>
      </c>
      <c r="K85" s="5">
        <f t="shared" si="5"/>
        <v>10659</v>
      </c>
      <c r="L85" s="51">
        <f>IF(K85=0,0,ROUND(J85/K85*100,1))</f>
        <v>13.4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/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01"/>
      <c r="V87" s="201"/>
      <c r="W87" s="201"/>
      <c r="X87" s="201"/>
      <c r="Y87" s="201"/>
      <c r="Z87" s="201"/>
      <c r="AA87" s="201"/>
    </row>
    <row r="88" spans="2:27" ht="48" x14ac:dyDescent="0.15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/>
      <c r="F89" s="23"/>
      <c r="G89" s="23"/>
      <c r="H89" s="23"/>
      <c r="I89" s="23">
        <f t="shared" ref="I89:I100" si="6">SUM(E89:F89)</f>
        <v>0</v>
      </c>
      <c r="J89" s="23">
        <f t="shared" ref="J89:J100" si="7">SUM(G89:H89)</f>
        <v>0</v>
      </c>
      <c r="K89" s="23">
        <f>SUM(I89,J89)</f>
        <v>0</v>
      </c>
      <c r="L89" s="25">
        <f>IF(K89=0,0,ROUND(J89/K89*100,1))</f>
        <v>0</v>
      </c>
      <c r="M89" s="59">
        <f>IF(K89=0,0,ROUND(K89/K$101*100,1))</f>
        <v>0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/>
      <c r="F90" s="24"/>
      <c r="G90" s="24"/>
      <c r="H90" s="24"/>
      <c r="I90" s="24">
        <f t="shared" si="6"/>
        <v>0</v>
      </c>
      <c r="J90" s="24">
        <f t="shared" si="7"/>
        <v>0</v>
      </c>
      <c r="K90" s="24">
        <f t="shared" ref="K90:K100" si="8">SUM(I90,J90)</f>
        <v>0</v>
      </c>
      <c r="L90" s="26">
        <f t="shared" ref="L90:L101" si="9">IF(K90=0,0,ROUND(J90/K90*100,1))</f>
        <v>0</v>
      </c>
      <c r="M90" s="60">
        <f t="shared" ref="M90:M101" si="10">IF(K90=0,0,ROUND(K90/K$101*100,1))</f>
        <v>0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/>
      <c r="F91" s="24"/>
      <c r="G91" s="24"/>
      <c r="H91" s="24"/>
      <c r="I91" s="24">
        <f t="shared" si="6"/>
        <v>0</v>
      </c>
      <c r="J91" s="24">
        <f t="shared" si="7"/>
        <v>0</v>
      </c>
      <c r="K91" s="24">
        <f t="shared" si="8"/>
        <v>0</v>
      </c>
      <c r="L91" s="26">
        <f t="shared" si="9"/>
        <v>0</v>
      </c>
      <c r="M91" s="60">
        <f t="shared" si="10"/>
        <v>0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/>
      <c r="F92" s="24"/>
      <c r="G92" s="24"/>
      <c r="H92" s="24"/>
      <c r="I92" s="24">
        <f t="shared" si="6"/>
        <v>0</v>
      </c>
      <c r="J92" s="24">
        <f t="shared" si="7"/>
        <v>0</v>
      </c>
      <c r="K92" s="24">
        <f t="shared" si="8"/>
        <v>0</v>
      </c>
      <c r="L92" s="26">
        <f t="shared" si="9"/>
        <v>0</v>
      </c>
      <c r="M92" s="60">
        <f t="shared" si="10"/>
        <v>0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/>
      <c r="F93" s="24"/>
      <c r="G93" s="24"/>
      <c r="H93" s="24"/>
      <c r="I93" s="24">
        <f t="shared" si="6"/>
        <v>0</v>
      </c>
      <c r="J93" s="24">
        <f t="shared" si="7"/>
        <v>0</v>
      </c>
      <c r="K93" s="24">
        <f t="shared" si="8"/>
        <v>0</v>
      </c>
      <c r="L93" s="26">
        <f t="shared" si="9"/>
        <v>0</v>
      </c>
      <c r="M93" s="60">
        <f t="shared" si="10"/>
        <v>0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/>
      <c r="F94" s="24"/>
      <c r="G94" s="24"/>
      <c r="H94" s="24"/>
      <c r="I94" s="24">
        <f t="shared" si="6"/>
        <v>0</v>
      </c>
      <c r="J94" s="24">
        <f t="shared" si="7"/>
        <v>0</v>
      </c>
      <c r="K94" s="24">
        <f t="shared" si="8"/>
        <v>0</v>
      </c>
      <c r="L94" s="26">
        <f t="shared" si="9"/>
        <v>0</v>
      </c>
      <c r="M94" s="60">
        <f t="shared" si="10"/>
        <v>0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/>
      <c r="F95" s="24"/>
      <c r="G95" s="24"/>
      <c r="H95" s="24"/>
      <c r="I95" s="24">
        <f t="shared" si="6"/>
        <v>0</v>
      </c>
      <c r="J95" s="24">
        <f t="shared" si="7"/>
        <v>0</v>
      </c>
      <c r="K95" s="24">
        <f t="shared" si="8"/>
        <v>0</v>
      </c>
      <c r="L95" s="26">
        <f t="shared" si="9"/>
        <v>0</v>
      </c>
      <c r="M95" s="60">
        <f t="shared" si="10"/>
        <v>0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/>
      <c r="F96" s="24"/>
      <c r="G96" s="24"/>
      <c r="H96" s="24"/>
      <c r="I96" s="24">
        <f t="shared" si="6"/>
        <v>0</v>
      </c>
      <c r="J96" s="24">
        <f t="shared" si="7"/>
        <v>0</v>
      </c>
      <c r="K96" s="24">
        <f t="shared" si="8"/>
        <v>0</v>
      </c>
      <c r="L96" s="26">
        <f t="shared" si="9"/>
        <v>0</v>
      </c>
      <c r="M96" s="60">
        <f t="shared" si="10"/>
        <v>0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/>
      <c r="F97" s="24"/>
      <c r="G97" s="24"/>
      <c r="H97" s="24"/>
      <c r="I97" s="24">
        <f t="shared" si="6"/>
        <v>0</v>
      </c>
      <c r="J97" s="24">
        <f t="shared" si="7"/>
        <v>0</v>
      </c>
      <c r="K97" s="24">
        <f t="shared" si="8"/>
        <v>0</v>
      </c>
      <c r="L97" s="26">
        <f t="shared" si="9"/>
        <v>0</v>
      </c>
      <c r="M97" s="60">
        <f t="shared" si="10"/>
        <v>0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/>
      <c r="F98" s="24"/>
      <c r="G98" s="24"/>
      <c r="H98" s="24"/>
      <c r="I98" s="24">
        <f t="shared" si="6"/>
        <v>0</v>
      </c>
      <c r="J98" s="24">
        <f t="shared" si="7"/>
        <v>0</v>
      </c>
      <c r="K98" s="24">
        <f t="shared" si="8"/>
        <v>0</v>
      </c>
      <c r="L98" s="26">
        <f t="shared" si="9"/>
        <v>0</v>
      </c>
      <c r="M98" s="60">
        <f t="shared" si="10"/>
        <v>0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/>
      <c r="F99" s="24"/>
      <c r="G99" s="24"/>
      <c r="H99" s="24"/>
      <c r="I99" s="24">
        <f t="shared" si="6"/>
        <v>0</v>
      </c>
      <c r="J99" s="24">
        <f t="shared" si="7"/>
        <v>0</v>
      </c>
      <c r="K99" s="24">
        <f t="shared" si="8"/>
        <v>0</v>
      </c>
      <c r="L99" s="26">
        <f t="shared" si="9"/>
        <v>0</v>
      </c>
      <c r="M99" s="60">
        <f t="shared" si="10"/>
        <v>0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/>
      <c r="F100" s="24"/>
      <c r="G100" s="24"/>
      <c r="H100" s="24"/>
      <c r="I100" s="24">
        <f t="shared" si="6"/>
        <v>0</v>
      </c>
      <c r="J100" s="24">
        <f t="shared" si="7"/>
        <v>0</v>
      </c>
      <c r="K100" s="24">
        <f t="shared" si="8"/>
        <v>0</v>
      </c>
      <c r="L100" s="26">
        <f t="shared" si="9"/>
        <v>0</v>
      </c>
      <c r="M100" s="60">
        <f t="shared" si="10"/>
        <v>0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0</v>
      </c>
      <c r="F101" s="5">
        <f t="shared" si="11"/>
        <v>0</v>
      </c>
      <c r="G101" s="5">
        <f t="shared" si="11"/>
        <v>0</v>
      </c>
      <c r="H101" s="5">
        <f t="shared" si="11"/>
        <v>0</v>
      </c>
      <c r="I101" s="5">
        <f t="shared" si="11"/>
        <v>0</v>
      </c>
      <c r="J101" s="5">
        <f t="shared" si="11"/>
        <v>0</v>
      </c>
      <c r="K101" s="5">
        <f t="shared" si="11"/>
        <v>0</v>
      </c>
      <c r="L101" s="51">
        <f t="shared" si="9"/>
        <v>0</v>
      </c>
      <c r="M101" s="61">
        <f t="shared" si="10"/>
        <v>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/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01"/>
      <c r="V103" s="201"/>
      <c r="W103" s="201"/>
      <c r="X103" s="201"/>
      <c r="Y103" s="201"/>
      <c r="Z103" s="201"/>
      <c r="AA103" s="201"/>
    </row>
    <row r="104" spans="2:27" ht="48" x14ac:dyDescent="0.15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/>
      <c r="F105" s="23"/>
      <c r="G105" s="23"/>
      <c r="H105" s="23"/>
      <c r="I105" s="23">
        <f t="shared" ref="I105:I116" si="12">SUM(E105:F105)</f>
        <v>0</v>
      </c>
      <c r="J105" s="23">
        <f t="shared" ref="J105:J116" si="13">SUM(G105:H105)</f>
        <v>0</v>
      </c>
      <c r="K105" s="23">
        <f>SUM(I105,J105)</f>
        <v>0</v>
      </c>
      <c r="L105" s="25">
        <f t="shared" ref="L105:L117" si="14">IF(K105=0,0,ROUND(J105/K105*100,1))</f>
        <v>0</v>
      </c>
      <c r="M105" s="59">
        <f>IF(K105=0,0,ROUND(K105/K$117*100,1))</f>
        <v>0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/>
      <c r="F106" s="24"/>
      <c r="G106" s="24"/>
      <c r="H106" s="24"/>
      <c r="I106" s="24">
        <f t="shared" si="12"/>
        <v>0</v>
      </c>
      <c r="J106" s="24">
        <f t="shared" si="13"/>
        <v>0</v>
      </c>
      <c r="K106" s="24">
        <f t="shared" ref="K106:K116" si="15">SUM(I106,J106)</f>
        <v>0</v>
      </c>
      <c r="L106" s="26">
        <f t="shared" si="14"/>
        <v>0</v>
      </c>
      <c r="M106" s="60">
        <f t="shared" ref="M106:M117" si="16">IF(K106=0,0,ROUND(K106/K$117*100,1))</f>
        <v>0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/>
      <c r="F107" s="24"/>
      <c r="G107" s="24"/>
      <c r="H107" s="24"/>
      <c r="I107" s="24">
        <f t="shared" si="12"/>
        <v>0</v>
      </c>
      <c r="J107" s="24">
        <f t="shared" si="13"/>
        <v>0</v>
      </c>
      <c r="K107" s="24">
        <f t="shared" si="15"/>
        <v>0</v>
      </c>
      <c r="L107" s="26">
        <f t="shared" si="14"/>
        <v>0</v>
      </c>
      <c r="M107" s="60">
        <f t="shared" si="16"/>
        <v>0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/>
      <c r="F108" s="24"/>
      <c r="G108" s="24"/>
      <c r="H108" s="24"/>
      <c r="I108" s="24">
        <f t="shared" si="12"/>
        <v>0</v>
      </c>
      <c r="J108" s="24">
        <f t="shared" si="13"/>
        <v>0</v>
      </c>
      <c r="K108" s="24">
        <f t="shared" si="15"/>
        <v>0</v>
      </c>
      <c r="L108" s="26">
        <f t="shared" si="14"/>
        <v>0</v>
      </c>
      <c r="M108" s="60">
        <f t="shared" si="16"/>
        <v>0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/>
      <c r="F109" s="24"/>
      <c r="G109" s="24"/>
      <c r="H109" s="24"/>
      <c r="I109" s="24">
        <f t="shared" si="12"/>
        <v>0</v>
      </c>
      <c r="J109" s="24">
        <f t="shared" si="13"/>
        <v>0</v>
      </c>
      <c r="K109" s="24">
        <f t="shared" si="15"/>
        <v>0</v>
      </c>
      <c r="L109" s="26">
        <f t="shared" si="14"/>
        <v>0</v>
      </c>
      <c r="M109" s="60">
        <f t="shared" si="16"/>
        <v>0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/>
      <c r="F110" s="24"/>
      <c r="G110" s="24"/>
      <c r="H110" s="24"/>
      <c r="I110" s="24">
        <f t="shared" si="12"/>
        <v>0</v>
      </c>
      <c r="J110" s="24">
        <f t="shared" si="13"/>
        <v>0</v>
      </c>
      <c r="K110" s="24">
        <f t="shared" si="15"/>
        <v>0</v>
      </c>
      <c r="L110" s="26">
        <f t="shared" si="14"/>
        <v>0</v>
      </c>
      <c r="M110" s="60">
        <f t="shared" si="16"/>
        <v>0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/>
      <c r="F111" s="24"/>
      <c r="G111" s="24"/>
      <c r="H111" s="24"/>
      <c r="I111" s="24">
        <f t="shared" si="12"/>
        <v>0</v>
      </c>
      <c r="J111" s="24">
        <f t="shared" si="13"/>
        <v>0</v>
      </c>
      <c r="K111" s="24">
        <f t="shared" si="15"/>
        <v>0</v>
      </c>
      <c r="L111" s="26">
        <f t="shared" si="14"/>
        <v>0</v>
      </c>
      <c r="M111" s="60">
        <f t="shared" si="16"/>
        <v>0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/>
      <c r="F112" s="24"/>
      <c r="G112" s="24"/>
      <c r="H112" s="24"/>
      <c r="I112" s="24">
        <f t="shared" si="12"/>
        <v>0</v>
      </c>
      <c r="J112" s="24">
        <f t="shared" si="13"/>
        <v>0</v>
      </c>
      <c r="K112" s="24">
        <f t="shared" si="15"/>
        <v>0</v>
      </c>
      <c r="L112" s="26">
        <f t="shared" si="14"/>
        <v>0</v>
      </c>
      <c r="M112" s="60">
        <f t="shared" si="16"/>
        <v>0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/>
      <c r="F113" s="24"/>
      <c r="G113" s="24"/>
      <c r="H113" s="24"/>
      <c r="I113" s="24">
        <f t="shared" si="12"/>
        <v>0</v>
      </c>
      <c r="J113" s="24">
        <f t="shared" si="13"/>
        <v>0</v>
      </c>
      <c r="K113" s="24">
        <f t="shared" si="15"/>
        <v>0</v>
      </c>
      <c r="L113" s="26">
        <f t="shared" si="14"/>
        <v>0</v>
      </c>
      <c r="M113" s="60">
        <f t="shared" si="16"/>
        <v>0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/>
      <c r="F114" s="24"/>
      <c r="G114" s="24"/>
      <c r="H114" s="24"/>
      <c r="I114" s="24">
        <f t="shared" si="12"/>
        <v>0</v>
      </c>
      <c r="J114" s="24">
        <f t="shared" si="13"/>
        <v>0</v>
      </c>
      <c r="K114" s="24">
        <f t="shared" si="15"/>
        <v>0</v>
      </c>
      <c r="L114" s="26">
        <f t="shared" si="14"/>
        <v>0</v>
      </c>
      <c r="M114" s="60">
        <f t="shared" si="16"/>
        <v>0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/>
      <c r="F115" s="24"/>
      <c r="G115" s="24"/>
      <c r="H115" s="24"/>
      <c r="I115" s="24">
        <f t="shared" si="12"/>
        <v>0</v>
      </c>
      <c r="J115" s="24">
        <f t="shared" si="13"/>
        <v>0</v>
      </c>
      <c r="K115" s="24">
        <f t="shared" si="15"/>
        <v>0</v>
      </c>
      <c r="L115" s="26">
        <f t="shared" si="14"/>
        <v>0</v>
      </c>
      <c r="M115" s="60">
        <f t="shared" si="16"/>
        <v>0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/>
      <c r="F116" s="24"/>
      <c r="G116" s="24"/>
      <c r="H116" s="24"/>
      <c r="I116" s="24">
        <f t="shared" si="12"/>
        <v>0</v>
      </c>
      <c r="J116" s="24">
        <f t="shared" si="13"/>
        <v>0</v>
      </c>
      <c r="K116" s="24">
        <f t="shared" si="15"/>
        <v>0</v>
      </c>
      <c r="L116" s="26">
        <f t="shared" si="14"/>
        <v>0</v>
      </c>
      <c r="M116" s="60">
        <f t="shared" si="16"/>
        <v>0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0</v>
      </c>
      <c r="F117" s="5">
        <f t="shared" si="17"/>
        <v>0</v>
      </c>
      <c r="G117" s="5">
        <f t="shared" si="17"/>
        <v>0</v>
      </c>
      <c r="H117" s="5">
        <f t="shared" si="17"/>
        <v>0</v>
      </c>
      <c r="I117" s="5">
        <f t="shared" si="17"/>
        <v>0</v>
      </c>
      <c r="J117" s="5">
        <f t="shared" si="17"/>
        <v>0</v>
      </c>
      <c r="K117" s="5">
        <f t="shared" si="17"/>
        <v>0</v>
      </c>
      <c r="L117" s="51">
        <f t="shared" si="14"/>
        <v>0</v>
      </c>
      <c r="M117" s="61">
        <f t="shared" si="16"/>
        <v>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/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01"/>
      <c r="V119" s="201"/>
      <c r="W119" s="201"/>
      <c r="X119" s="201"/>
      <c r="Y119" s="201"/>
      <c r="Z119" s="201"/>
      <c r="AA119" s="201"/>
    </row>
    <row r="120" spans="2:27" ht="48" x14ac:dyDescent="0.15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/>
      <c r="F121" s="23"/>
      <c r="G121" s="23"/>
      <c r="H121" s="23"/>
      <c r="I121" s="23">
        <f t="shared" ref="I121:I132" si="18">SUM(E121:F121)</f>
        <v>0</v>
      </c>
      <c r="J121" s="23">
        <f t="shared" ref="J121:J132" si="19">SUM(G121:H121)</f>
        <v>0</v>
      </c>
      <c r="K121" s="23">
        <f>SUM(I121,J121)</f>
        <v>0</v>
      </c>
      <c r="L121" s="25">
        <f t="shared" ref="L121:L133" si="20">IF(K121=0,0,ROUND(J121/K121*100,1))</f>
        <v>0</v>
      </c>
      <c r="M121" s="59">
        <f>IF(K121=0,0,ROUND(K121/K$133*100,1))</f>
        <v>0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/>
      <c r="F122" s="24"/>
      <c r="G122" s="24"/>
      <c r="H122" s="24"/>
      <c r="I122" s="24">
        <f t="shared" si="18"/>
        <v>0</v>
      </c>
      <c r="J122" s="24">
        <f t="shared" si="19"/>
        <v>0</v>
      </c>
      <c r="K122" s="24">
        <f t="shared" ref="K122:K132" si="21">SUM(I122,J122)</f>
        <v>0</v>
      </c>
      <c r="L122" s="26">
        <f t="shared" si="20"/>
        <v>0</v>
      </c>
      <c r="M122" s="60">
        <f t="shared" ref="M122:M133" si="22">IF(K122=0,0,ROUND(K122/K$133*100,1))</f>
        <v>0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/>
      <c r="F123" s="24"/>
      <c r="G123" s="24"/>
      <c r="H123" s="24"/>
      <c r="I123" s="24">
        <f t="shared" si="18"/>
        <v>0</v>
      </c>
      <c r="J123" s="24">
        <f t="shared" si="19"/>
        <v>0</v>
      </c>
      <c r="K123" s="24">
        <f t="shared" si="21"/>
        <v>0</v>
      </c>
      <c r="L123" s="26">
        <f t="shared" si="20"/>
        <v>0</v>
      </c>
      <c r="M123" s="60">
        <f t="shared" si="22"/>
        <v>0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/>
      <c r="F124" s="24"/>
      <c r="G124" s="24"/>
      <c r="H124" s="24"/>
      <c r="I124" s="24">
        <f t="shared" si="18"/>
        <v>0</v>
      </c>
      <c r="J124" s="24">
        <f t="shared" si="19"/>
        <v>0</v>
      </c>
      <c r="K124" s="24">
        <f t="shared" si="21"/>
        <v>0</v>
      </c>
      <c r="L124" s="26">
        <f t="shared" si="20"/>
        <v>0</v>
      </c>
      <c r="M124" s="60">
        <f t="shared" si="22"/>
        <v>0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/>
      <c r="F125" s="24"/>
      <c r="G125" s="24"/>
      <c r="H125" s="24"/>
      <c r="I125" s="24">
        <f t="shared" si="18"/>
        <v>0</v>
      </c>
      <c r="J125" s="24">
        <f t="shared" si="19"/>
        <v>0</v>
      </c>
      <c r="K125" s="24">
        <f t="shared" si="21"/>
        <v>0</v>
      </c>
      <c r="L125" s="26">
        <f t="shared" si="20"/>
        <v>0</v>
      </c>
      <c r="M125" s="60">
        <f t="shared" si="22"/>
        <v>0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/>
      <c r="F126" s="24"/>
      <c r="G126" s="24"/>
      <c r="H126" s="24"/>
      <c r="I126" s="24">
        <f t="shared" si="18"/>
        <v>0</v>
      </c>
      <c r="J126" s="24">
        <f t="shared" si="19"/>
        <v>0</v>
      </c>
      <c r="K126" s="24">
        <f t="shared" si="21"/>
        <v>0</v>
      </c>
      <c r="L126" s="26">
        <f t="shared" si="20"/>
        <v>0</v>
      </c>
      <c r="M126" s="60">
        <f t="shared" si="22"/>
        <v>0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/>
      <c r="F127" s="24"/>
      <c r="G127" s="24"/>
      <c r="H127" s="24"/>
      <c r="I127" s="24">
        <f t="shared" si="18"/>
        <v>0</v>
      </c>
      <c r="J127" s="24">
        <f t="shared" si="19"/>
        <v>0</v>
      </c>
      <c r="K127" s="24">
        <f t="shared" si="21"/>
        <v>0</v>
      </c>
      <c r="L127" s="26">
        <f t="shared" si="20"/>
        <v>0</v>
      </c>
      <c r="M127" s="60">
        <f t="shared" si="22"/>
        <v>0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/>
      <c r="F128" s="24"/>
      <c r="G128" s="24"/>
      <c r="H128" s="24"/>
      <c r="I128" s="24">
        <f t="shared" si="18"/>
        <v>0</v>
      </c>
      <c r="J128" s="24">
        <f t="shared" si="19"/>
        <v>0</v>
      </c>
      <c r="K128" s="24">
        <f t="shared" si="21"/>
        <v>0</v>
      </c>
      <c r="L128" s="26">
        <f t="shared" si="20"/>
        <v>0</v>
      </c>
      <c r="M128" s="60">
        <f t="shared" si="22"/>
        <v>0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/>
      <c r="F129" s="24"/>
      <c r="G129" s="24"/>
      <c r="H129" s="24"/>
      <c r="I129" s="24">
        <f t="shared" si="18"/>
        <v>0</v>
      </c>
      <c r="J129" s="24">
        <f t="shared" si="19"/>
        <v>0</v>
      </c>
      <c r="K129" s="24">
        <f t="shared" si="21"/>
        <v>0</v>
      </c>
      <c r="L129" s="26">
        <f t="shared" si="20"/>
        <v>0</v>
      </c>
      <c r="M129" s="60">
        <f t="shared" si="22"/>
        <v>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/>
      <c r="F130" s="24"/>
      <c r="G130" s="24"/>
      <c r="H130" s="24"/>
      <c r="I130" s="24">
        <f t="shared" si="18"/>
        <v>0</v>
      </c>
      <c r="J130" s="24">
        <f t="shared" si="19"/>
        <v>0</v>
      </c>
      <c r="K130" s="24">
        <f t="shared" si="21"/>
        <v>0</v>
      </c>
      <c r="L130" s="26">
        <f t="shared" si="20"/>
        <v>0</v>
      </c>
      <c r="M130" s="60">
        <f t="shared" si="22"/>
        <v>0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/>
      <c r="F131" s="24"/>
      <c r="G131" s="24"/>
      <c r="H131" s="24"/>
      <c r="I131" s="24">
        <f t="shared" si="18"/>
        <v>0</v>
      </c>
      <c r="J131" s="24">
        <f t="shared" si="19"/>
        <v>0</v>
      </c>
      <c r="K131" s="24">
        <f t="shared" si="21"/>
        <v>0</v>
      </c>
      <c r="L131" s="26">
        <f t="shared" si="20"/>
        <v>0</v>
      </c>
      <c r="M131" s="60">
        <f t="shared" si="22"/>
        <v>0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/>
      <c r="F132" s="24"/>
      <c r="G132" s="24"/>
      <c r="H132" s="24"/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0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0</v>
      </c>
      <c r="F133" s="5">
        <f t="shared" si="23"/>
        <v>0</v>
      </c>
      <c r="G133" s="5">
        <f t="shared" si="23"/>
        <v>0</v>
      </c>
      <c r="H133" s="5">
        <f t="shared" si="23"/>
        <v>0</v>
      </c>
      <c r="I133" s="5">
        <f t="shared" si="23"/>
        <v>0</v>
      </c>
      <c r="J133" s="5">
        <f t="shared" si="23"/>
        <v>0</v>
      </c>
      <c r="K133" s="5">
        <f t="shared" si="23"/>
        <v>0</v>
      </c>
      <c r="L133" s="51">
        <f t="shared" si="20"/>
        <v>0</v>
      </c>
      <c r="M133" s="61">
        <f t="shared" si="22"/>
        <v>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view="pageBreakPreview" zoomScale="70" zoomScaleNormal="100" zoomScaleSheetLayoutView="70" workbookViewId="0">
      <selection activeCell="D7" sqref="D7"/>
    </sheetView>
  </sheetViews>
  <sheetFormatPr defaultColWidth="8.875" defaultRowHeight="11.25" x14ac:dyDescent="0.15"/>
  <cols>
    <col min="1" max="1" width="2.25" style="68" customWidth="1"/>
    <col min="2" max="3" width="5.125" style="68" customWidth="1"/>
    <col min="4" max="12" width="10.25" style="68" customWidth="1"/>
    <col min="13" max="16384" width="8.875" style="68"/>
  </cols>
  <sheetData>
    <row r="2" spans="2:12" ht="14.25" x14ac:dyDescent="0.15">
      <c r="B2" s="70" t="s">
        <v>72</v>
      </c>
    </row>
    <row r="3" spans="2:12" ht="9" customHeight="1" x14ac:dyDescent="0.15"/>
    <row r="4" spans="2:12" x14ac:dyDescent="0.15">
      <c r="B4" s="68" t="s">
        <v>71</v>
      </c>
      <c r="D4" s="68" t="s">
        <v>70</v>
      </c>
    </row>
    <row r="5" spans="2:12" ht="9" customHeight="1" x14ac:dyDescent="0.15"/>
    <row r="6" spans="2:12" x14ac:dyDescent="0.15">
      <c r="B6" s="68" t="s">
        <v>69</v>
      </c>
      <c r="D6" s="68" t="s">
        <v>191</v>
      </c>
      <c r="G6" s="68" t="s">
        <v>68</v>
      </c>
      <c r="H6" s="68" t="s">
        <v>67</v>
      </c>
    </row>
    <row r="7" spans="2:12" ht="9" customHeight="1" x14ac:dyDescent="0.15"/>
    <row r="8" spans="2:12" x14ac:dyDescent="0.15">
      <c r="B8" s="68" t="s">
        <v>52</v>
      </c>
    </row>
    <row r="9" spans="2:12" ht="31.15" customHeight="1" x14ac:dyDescent="0.15">
      <c r="B9" s="141"/>
      <c r="C9" s="142"/>
      <c r="D9" s="142"/>
      <c r="E9" s="142"/>
      <c r="F9" s="142"/>
      <c r="G9" s="142"/>
      <c r="H9" s="142"/>
      <c r="I9" s="142"/>
      <c r="J9" s="142"/>
      <c r="K9" s="142"/>
      <c r="L9" s="143"/>
    </row>
    <row r="10" spans="2:12" ht="31.15" customHeight="1" x14ac:dyDescent="0.15">
      <c r="B10" s="144"/>
      <c r="C10" s="145"/>
      <c r="D10" s="145"/>
      <c r="E10" s="145"/>
      <c r="F10" s="145"/>
      <c r="G10" s="145"/>
      <c r="H10" s="145"/>
      <c r="I10" s="145"/>
      <c r="J10" s="145"/>
      <c r="K10" s="145"/>
      <c r="L10" s="146"/>
    </row>
    <row r="11" spans="2:12" ht="31.15" customHeight="1" x14ac:dyDescent="0.15"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6"/>
    </row>
    <row r="12" spans="2:12" ht="31.15" customHeight="1" x14ac:dyDescent="0.15">
      <c r="B12" s="144"/>
      <c r="C12" s="145"/>
      <c r="D12" s="145"/>
      <c r="E12" s="145"/>
      <c r="F12" s="145"/>
      <c r="G12" s="145"/>
      <c r="H12" s="145"/>
      <c r="I12" s="145"/>
      <c r="J12" s="145"/>
      <c r="K12" s="145"/>
      <c r="L12" s="146"/>
    </row>
    <row r="13" spans="2:12" ht="31.15" customHeight="1" x14ac:dyDescent="0.15">
      <c r="B13" s="144"/>
      <c r="C13" s="145"/>
      <c r="D13" s="145"/>
      <c r="E13" s="145"/>
      <c r="F13" s="145"/>
      <c r="G13" s="145"/>
      <c r="H13" s="145"/>
      <c r="I13" s="145"/>
      <c r="J13" s="145"/>
      <c r="K13" s="145"/>
      <c r="L13" s="146"/>
    </row>
    <row r="14" spans="2:12" ht="31.15" customHeight="1" x14ac:dyDescent="0.15"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6"/>
    </row>
    <row r="15" spans="2:12" ht="31.15" customHeight="1" x14ac:dyDescent="0.15"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6"/>
    </row>
    <row r="16" spans="2:12" ht="31.15" customHeight="1" x14ac:dyDescent="0.15"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6"/>
    </row>
    <row r="17" spans="2:12" ht="31.15" customHeight="1" x14ac:dyDescent="0.15"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6"/>
    </row>
    <row r="18" spans="2:12" ht="31.15" customHeight="1" x14ac:dyDescent="0.15">
      <c r="B18" s="144"/>
      <c r="C18" s="145"/>
      <c r="D18" s="145"/>
      <c r="E18" s="145"/>
      <c r="F18" s="145"/>
      <c r="G18" s="145"/>
      <c r="H18" s="145"/>
      <c r="I18" s="145"/>
      <c r="J18" s="145"/>
      <c r="K18" s="145"/>
      <c r="L18" s="146"/>
    </row>
    <row r="19" spans="2:12" ht="31.15" customHeight="1" x14ac:dyDescent="0.15">
      <c r="B19" s="144"/>
      <c r="C19" s="145"/>
      <c r="D19" s="145"/>
      <c r="E19" s="145"/>
      <c r="F19" s="145"/>
      <c r="G19" s="145"/>
      <c r="H19" s="145"/>
      <c r="I19" s="145"/>
      <c r="J19" s="145"/>
      <c r="K19" s="145"/>
      <c r="L19" s="146"/>
    </row>
    <row r="20" spans="2:12" ht="31.15" customHeight="1" x14ac:dyDescent="0.15">
      <c r="B20" s="144"/>
      <c r="C20" s="145"/>
      <c r="D20" s="145"/>
      <c r="E20" s="145"/>
      <c r="F20" s="145"/>
      <c r="G20" s="145"/>
      <c r="H20" s="145"/>
      <c r="I20" s="145"/>
      <c r="J20" s="145"/>
      <c r="K20" s="145"/>
      <c r="L20" s="146"/>
    </row>
    <row r="21" spans="2:12" ht="31.15" customHeight="1" x14ac:dyDescent="0.15">
      <c r="B21" s="144"/>
      <c r="C21" s="145"/>
      <c r="D21" s="145"/>
      <c r="E21" s="145"/>
      <c r="F21" s="145"/>
      <c r="G21" s="145"/>
      <c r="H21" s="145"/>
      <c r="I21" s="145"/>
      <c r="J21" s="145"/>
      <c r="K21" s="145"/>
      <c r="L21" s="146"/>
    </row>
    <row r="22" spans="2:12" ht="31.15" customHeight="1" x14ac:dyDescent="0.15">
      <c r="B22" s="144"/>
      <c r="C22" s="145"/>
      <c r="D22" s="145"/>
      <c r="E22" s="145"/>
      <c r="F22" s="145"/>
      <c r="G22" s="145"/>
      <c r="H22" s="145"/>
      <c r="I22" s="145"/>
      <c r="J22" s="145"/>
      <c r="K22" s="145"/>
      <c r="L22" s="146"/>
    </row>
    <row r="23" spans="2:12" ht="31.15" customHeight="1" x14ac:dyDescent="0.15">
      <c r="B23" s="144"/>
      <c r="C23" s="145"/>
      <c r="D23" s="145"/>
      <c r="E23" s="145"/>
      <c r="F23" s="145"/>
      <c r="G23" s="145"/>
      <c r="H23" s="145"/>
      <c r="I23" s="145"/>
      <c r="J23" s="145"/>
      <c r="K23" s="145"/>
      <c r="L23" s="146"/>
    </row>
    <row r="24" spans="2:12" ht="31.15" customHeight="1" x14ac:dyDescent="0.15">
      <c r="B24" s="147"/>
      <c r="C24" s="148"/>
      <c r="D24" s="148"/>
      <c r="E24" s="148"/>
      <c r="F24" s="148"/>
      <c r="G24" s="148"/>
      <c r="H24" s="148"/>
      <c r="I24" s="148"/>
      <c r="J24" s="148"/>
      <c r="K24" s="148"/>
      <c r="L24" s="149"/>
    </row>
  </sheetData>
  <phoneticPr fontId="19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14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108</v>
      </c>
      <c r="C16" s="106"/>
      <c r="D16" s="105">
        <v>0</v>
      </c>
      <c r="E16" s="104">
        <v>0</v>
      </c>
      <c r="F16" s="104">
        <v>0</v>
      </c>
      <c r="G16" s="104">
        <v>1</v>
      </c>
      <c r="H16" s="104">
        <f t="shared" ref="H16:H21" si="0">SUM(D16:E16)</f>
        <v>0</v>
      </c>
      <c r="I16" s="104">
        <f t="shared" ref="I16:I21" si="1">SUM(F16:G16)</f>
        <v>1</v>
      </c>
      <c r="J16" s="104">
        <f t="shared" ref="J16:J21" si="2">SUM(H16:I16)</f>
        <v>1</v>
      </c>
      <c r="K16" s="103">
        <f t="shared" ref="K16:K52" si="3">IF(J16=0,0,ROUND(I16/J16*100,1))</f>
        <v>100</v>
      </c>
      <c r="L16" s="102">
        <f t="shared" ref="L16:L52" si="4">IF(J16=0,0,ROUND(J16/$J$52*100,1))</f>
        <v>0.7</v>
      </c>
    </row>
    <row r="17" spans="2:12" ht="14.45" customHeight="1" x14ac:dyDescent="0.15">
      <c r="B17" s="101" t="s">
        <v>107</v>
      </c>
      <c r="C17" s="100"/>
      <c r="D17" s="99">
        <v>0</v>
      </c>
      <c r="E17" s="98">
        <v>0</v>
      </c>
      <c r="F17" s="98">
        <v>0</v>
      </c>
      <c r="G17" s="98">
        <v>0</v>
      </c>
      <c r="H17" s="98">
        <f t="shared" si="0"/>
        <v>0</v>
      </c>
      <c r="I17" s="98">
        <f t="shared" si="1"/>
        <v>0</v>
      </c>
      <c r="J17" s="98">
        <f t="shared" si="2"/>
        <v>0</v>
      </c>
      <c r="K17" s="97">
        <f t="shared" si="3"/>
        <v>0</v>
      </c>
      <c r="L17" s="96">
        <f t="shared" si="4"/>
        <v>0</v>
      </c>
    </row>
    <row r="18" spans="2:12" ht="14.45" customHeight="1" x14ac:dyDescent="0.15">
      <c r="B18" s="101" t="s">
        <v>106</v>
      </c>
      <c r="C18" s="100"/>
      <c r="D18" s="99">
        <v>0</v>
      </c>
      <c r="E18" s="98">
        <v>0</v>
      </c>
      <c r="F18" s="98">
        <v>0</v>
      </c>
      <c r="G18" s="98">
        <v>1</v>
      </c>
      <c r="H18" s="98">
        <f t="shared" si="0"/>
        <v>0</v>
      </c>
      <c r="I18" s="98">
        <f t="shared" si="1"/>
        <v>1</v>
      </c>
      <c r="J18" s="98">
        <f t="shared" si="2"/>
        <v>1</v>
      </c>
      <c r="K18" s="97">
        <f t="shared" si="3"/>
        <v>100</v>
      </c>
      <c r="L18" s="96">
        <f t="shared" si="4"/>
        <v>0.7</v>
      </c>
    </row>
    <row r="19" spans="2:12" ht="14.45" customHeight="1" x14ac:dyDescent="0.15">
      <c r="B19" s="101" t="s">
        <v>105</v>
      </c>
      <c r="C19" s="100"/>
      <c r="D19" s="99">
        <v>2</v>
      </c>
      <c r="E19" s="98">
        <v>0</v>
      </c>
      <c r="F19" s="98">
        <v>1</v>
      </c>
      <c r="G19" s="98">
        <v>1</v>
      </c>
      <c r="H19" s="98">
        <f t="shared" si="0"/>
        <v>2</v>
      </c>
      <c r="I19" s="98">
        <f t="shared" si="1"/>
        <v>2</v>
      </c>
      <c r="J19" s="98">
        <f t="shared" si="2"/>
        <v>4</v>
      </c>
      <c r="K19" s="97">
        <f t="shared" si="3"/>
        <v>50</v>
      </c>
      <c r="L19" s="96">
        <f t="shared" si="4"/>
        <v>2.9</v>
      </c>
    </row>
    <row r="20" spans="2:12" ht="14.45" customHeight="1" x14ac:dyDescent="0.15">
      <c r="B20" s="101" t="s">
        <v>104</v>
      </c>
      <c r="C20" s="100"/>
      <c r="D20" s="99">
        <v>0</v>
      </c>
      <c r="E20" s="98">
        <v>0</v>
      </c>
      <c r="F20" s="98">
        <v>0</v>
      </c>
      <c r="G20" s="98">
        <v>1</v>
      </c>
      <c r="H20" s="98">
        <f t="shared" si="0"/>
        <v>0</v>
      </c>
      <c r="I20" s="98">
        <f t="shared" si="1"/>
        <v>1</v>
      </c>
      <c r="J20" s="98">
        <f t="shared" si="2"/>
        <v>1</v>
      </c>
      <c r="K20" s="97">
        <f t="shared" si="3"/>
        <v>100</v>
      </c>
      <c r="L20" s="96">
        <f t="shared" si="4"/>
        <v>0.7</v>
      </c>
    </row>
    <row r="21" spans="2:12" ht="14.45" customHeight="1" x14ac:dyDescent="0.15">
      <c r="B21" s="95" t="s">
        <v>103</v>
      </c>
      <c r="C21" s="94"/>
      <c r="D21" s="93">
        <v>0</v>
      </c>
      <c r="E21" s="92">
        <v>2</v>
      </c>
      <c r="F21" s="92">
        <v>0</v>
      </c>
      <c r="G21" s="92">
        <v>0</v>
      </c>
      <c r="H21" s="92">
        <f t="shared" si="0"/>
        <v>2</v>
      </c>
      <c r="I21" s="92">
        <f t="shared" si="1"/>
        <v>0</v>
      </c>
      <c r="J21" s="92">
        <f t="shared" si="2"/>
        <v>2</v>
      </c>
      <c r="K21" s="91">
        <f t="shared" si="3"/>
        <v>0</v>
      </c>
      <c r="L21" s="90">
        <f t="shared" si="4"/>
        <v>1.5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2</v>
      </c>
      <c r="E22" s="86">
        <f t="shared" si="5"/>
        <v>2</v>
      </c>
      <c r="F22" s="86">
        <f t="shared" si="5"/>
        <v>1</v>
      </c>
      <c r="G22" s="86">
        <f t="shared" si="5"/>
        <v>4</v>
      </c>
      <c r="H22" s="86">
        <f t="shared" si="5"/>
        <v>4</v>
      </c>
      <c r="I22" s="86">
        <f t="shared" si="5"/>
        <v>5</v>
      </c>
      <c r="J22" s="86">
        <f t="shared" si="5"/>
        <v>9</v>
      </c>
      <c r="K22" s="85">
        <f t="shared" si="3"/>
        <v>55.6</v>
      </c>
      <c r="L22" s="84">
        <f t="shared" si="4"/>
        <v>6.6</v>
      </c>
    </row>
    <row r="23" spans="2:12" ht="14.45" customHeight="1" thickTop="1" x14ac:dyDescent="0.15">
      <c r="B23" s="107" t="s">
        <v>101</v>
      </c>
      <c r="C23" s="106"/>
      <c r="D23" s="105">
        <v>0</v>
      </c>
      <c r="E23" s="104">
        <v>0</v>
      </c>
      <c r="F23" s="104">
        <v>0</v>
      </c>
      <c r="G23" s="104">
        <v>0</v>
      </c>
      <c r="H23" s="104">
        <f t="shared" ref="H23:H28" si="6">SUM(D23:E23)</f>
        <v>0</v>
      </c>
      <c r="I23" s="104">
        <f t="shared" ref="I23:I28" si="7">SUM(F23:G23)</f>
        <v>0</v>
      </c>
      <c r="J23" s="104">
        <f t="shared" ref="J23:J28" si="8">SUM(H23:I23)</f>
        <v>0</v>
      </c>
      <c r="K23" s="103">
        <f t="shared" si="3"/>
        <v>0</v>
      </c>
      <c r="L23" s="102">
        <f t="shared" si="4"/>
        <v>0</v>
      </c>
    </row>
    <row r="24" spans="2:12" ht="14.45" customHeight="1" x14ac:dyDescent="0.15">
      <c r="B24" s="101" t="s">
        <v>100</v>
      </c>
      <c r="C24" s="100"/>
      <c r="D24" s="99">
        <v>0</v>
      </c>
      <c r="E24" s="98">
        <v>0</v>
      </c>
      <c r="F24" s="98">
        <v>0</v>
      </c>
      <c r="G24" s="98">
        <v>1</v>
      </c>
      <c r="H24" s="98">
        <f t="shared" si="6"/>
        <v>0</v>
      </c>
      <c r="I24" s="98">
        <f t="shared" si="7"/>
        <v>1</v>
      </c>
      <c r="J24" s="98">
        <f t="shared" si="8"/>
        <v>1</v>
      </c>
      <c r="K24" s="97">
        <f t="shared" si="3"/>
        <v>100</v>
      </c>
      <c r="L24" s="96">
        <f t="shared" si="4"/>
        <v>0.7</v>
      </c>
    </row>
    <row r="25" spans="2:12" ht="14.45" customHeight="1" x14ac:dyDescent="0.15">
      <c r="B25" s="101" t="s">
        <v>99</v>
      </c>
      <c r="C25" s="100"/>
      <c r="D25" s="99">
        <v>1</v>
      </c>
      <c r="E25" s="98">
        <v>0</v>
      </c>
      <c r="F25" s="98">
        <v>0</v>
      </c>
      <c r="G25" s="98">
        <v>1</v>
      </c>
      <c r="H25" s="98">
        <f t="shared" si="6"/>
        <v>1</v>
      </c>
      <c r="I25" s="98">
        <f t="shared" si="7"/>
        <v>1</v>
      </c>
      <c r="J25" s="98">
        <f t="shared" si="8"/>
        <v>2</v>
      </c>
      <c r="K25" s="97">
        <f t="shared" si="3"/>
        <v>50</v>
      </c>
      <c r="L25" s="96">
        <f t="shared" si="4"/>
        <v>1.5</v>
      </c>
    </row>
    <row r="26" spans="2:12" ht="14.45" customHeight="1" x14ac:dyDescent="0.15">
      <c r="B26" s="101" t="s">
        <v>98</v>
      </c>
      <c r="C26" s="100"/>
      <c r="D26" s="99">
        <v>0</v>
      </c>
      <c r="E26" s="98">
        <v>0</v>
      </c>
      <c r="F26" s="98">
        <v>0</v>
      </c>
      <c r="G26" s="98">
        <v>0</v>
      </c>
      <c r="H26" s="98">
        <f t="shared" si="6"/>
        <v>0</v>
      </c>
      <c r="I26" s="98">
        <f t="shared" si="7"/>
        <v>0</v>
      </c>
      <c r="J26" s="98">
        <f t="shared" si="8"/>
        <v>0</v>
      </c>
      <c r="K26" s="97">
        <f t="shared" si="3"/>
        <v>0</v>
      </c>
      <c r="L26" s="96">
        <f t="shared" si="4"/>
        <v>0</v>
      </c>
    </row>
    <row r="27" spans="2:12" ht="14.45" customHeight="1" x14ac:dyDescent="0.15">
      <c r="B27" s="101" t="s">
        <v>97</v>
      </c>
      <c r="C27" s="100"/>
      <c r="D27" s="99">
        <v>0</v>
      </c>
      <c r="E27" s="98">
        <v>0</v>
      </c>
      <c r="F27" s="98">
        <v>0</v>
      </c>
      <c r="G27" s="98">
        <v>0</v>
      </c>
      <c r="H27" s="98">
        <f t="shared" si="6"/>
        <v>0</v>
      </c>
      <c r="I27" s="98">
        <f t="shared" si="7"/>
        <v>0</v>
      </c>
      <c r="J27" s="98">
        <f t="shared" si="8"/>
        <v>0</v>
      </c>
      <c r="K27" s="97">
        <f t="shared" si="3"/>
        <v>0</v>
      </c>
      <c r="L27" s="96">
        <f t="shared" si="4"/>
        <v>0</v>
      </c>
    </row>
    <row r="28" spans="2:12" ht="14.45" customHeight="1" x14ac:dyDescent="0.15">
      <c r="B28" s="95" t="s">
        <v>96</v>
      </c>
      <c r="C28" s="94"/>
      <c r="D28" s="93">
        <v>2</v>
      </c>
      <c r="E28" s="92">
        <v>0</v>
      </c>
      <c r="F28" s="92">
        <v>0</v>
      </c>
      <c r="G28" s="92">
        <v>1</v>
      </c>
      <c r="H28" s="92">
        <f t="shared" si="6"/>
        <v>2</v>
      </c>
      <c r="I28" s="92">
        <f t="shared" si="7"/>
        <v>1</v>
      </c>
      <c r="J28" s="92">
        <f t="shared" si="8"/>
        <v>3</v>
      </c>
      <c r="K28" s="91">
        <f t="shared" si="3"/>
        <v>33.299999999999997</v>
      </c>
      <c r="L28" s="90">
        <f t="shared" si="4"/>
        <v>2.2000000000000002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3</v>
      </c>
      <c r="E29" s="86">
        <f t="shared" si="9"/>
        <v>0</v>
      </c>
      <c r="F29" s="86">
        <f t="shared" si="9"/>
        <v>0</v>
      </c>
      <c r="G29" s="86">
        <f t="shared" si="9"/>
        <v>3</v>
      </c>
      <c r="H29" s="86">
        <f t="shared" si="9"/>
        <v>3</v>
      </c>
      <c r="I29" s="86">
        <f t="shared" si="9"/>
        <v>3</v>
      </c>
      <c r="J29" s="86">
        <f t="shared" si="9"/>
        <v>6</v>
      </c>
      <c r="K29" s="85">
        <f t="shared" si="3"/>
        <v>50</v>
      </c>
      <c r="L29" s="84">
        <f t="shared" si="4"/>
        <v>4.4000000000000004</v>
      </c>
    </row>
    <row r="30" spans="2:12" ht="14.45" customHeight="1" thickTop="1" x14ac:dyDescent="0.15">
      <c r="B30" s="115" t="s">
        <v>94</v>
      </c>
      <c r="C30" s="114"/>
      <c r="D30" s="81">
        <v>8</v>
      </c>
      <c r="E30" s="80">
        <v>3</v>
      </c>
      <c r="F30" s="80">
        <v>0</v>
      </c>
      <c r="G30" s="80">
        <v>3</v>
      </c>
      <c r="H30" s="80">
        <f t="shared" ref="H30:H43" si="10">SUM(D30:E30)</f>
        <v>11</v>
      </c>
      <c r="I30" s="80">
        <f t="shared" ref="I30:I43" si="11">SUM(F30:G30)</f>
        <v>3</v>
      </c>
      <c r="J30" s="80">
        <f t="shared" ref="J30:J43" si="12">SUM(H30:I30)</f>
        <v>14</v>
      </c>
      <c r="K30" s="79">
        <f t="shared" si="3"/>
        <v>21.4</v>
      </c>
      <c r="L30" s="78">
        <f t="shared" si="4"/>
        <v>10.3</v>
      </c>
    </row>
    <row r="31" spans="2:12" ht="14.45" customHeight="1" x14ac:dyDescent="0.15">
      <c r="B31" s="113" t="s">
        <v>93</v>
      </c>
      <c r="C31" s="112"/>
      <c r="D31" s="111">
        <v>11</v>
      </c>
      <c r="E31" s="110">
        <v>0</v>
      </c>
      <c r="F31" s="110">
        <v>3</v>
      </c>
      <c r="G31" s="110">
        <v>4</v>
      </c>
      <c r="H31" s="110">
        <f t="shared" si="10"/>
        <v>11</v>
      </c>
      <c r="I31" s="110">
        <f t="shared" si="11"/>
        <v>7</v>
      </c>
      <c r="J31" s="110">
        <f t="shared" si="12"/>
        <v>18</v>
      </c>
      <c r="K31" s="109">
        <f t="shared" si="3"/>
        <v>38.9</v>
      </c>
      <c r="L31" s="108">
        <f t="shared" si="4"/>
        <v>13.2</v>
      </c>
    </row>
    <row r="32" spans="2:12" ht="14.45" customHeight="1" x14ac:dyDescent="0.15">
      <c r="B32" s="113" t="s">
        <v>92</v>
      </c>
      <c r="C32" s="112"/>
      <c r="D32" s="111">
        <v>6</v>
      </c>
      <c r="E32" s="110">
        <v>2</v>
      </c>
      <c r="F32" s="110">
        <v>3</v>
      </c>
      <c r="G32" s="110">
        <v>3</v>
      </c>
      <c r="H32" s="110">
        <f t="shared" si="10"/>
        <v>8</v>
      </c>
      <c r="I32" s="110">
        <f t="shared" si="11"/>
        <v>6</v>
      </c>
      <c r="J32" s="110">
        <f t="shared" si="12"/>
        <v>14</v>
      </c>
      <c r="K32" s="109">
        <f t="shared" si="3"/>
        <v>42.9</v>
      </c>
      <c r="L32" s="108">
        <f t="shared" si="4"/>
        <v>10.3</v>
      </c>
    </row>
    <row r="33" spans="2:12" ht="14.45" customHeight="1" x14ac:dyDescent="0.15">
      <c r="B33" s="113" t="s">
        <v>91</v>
      </c>
      <c r="C33" s="112"/>
      <c r="D33" s="111">
        <v>10</v>
      </c>
      <c r="E33" s="110">
        <v>1</v>
      </c>
      <c r="F33" s="110">
        <v>3</v>
      </c>
      <c r="G33" s="110">
        <v>0</v>
      </c>
      <c r="H33" s="110">
        <f t="shared" si="10"/>
        <v>11</v>
      </c>
      <c r="I33" s="110">
        <f t="shared" si="11"/>
        <v>3</v>
      </c>
      <c r="J33" s="110">
        <f t="shared" si="12"/>
        <v>14</v>
      </c>
      <c r="K33" s="109">
        <f t="shared" si="3"/>
        <v>21.4</v>
      </c>
      <c r="L33" s="108">
        <f t="shared" si="4"/>
        <v>10.3</v>
      </c>
    </row>
    <row r="34" spans="2:12" ht="14.45" customHeight="1" x14ac:dyDescent="0.15">
      <c r="B34" s="113" t="s">
        <v>90</v>
      </c>
      <c r="C34" s="112"/>
      <c r="D34" s="111">
        <v>6</v>
      </c>
      <c r="E34" s="110">
        <v>0</v>
      </c>
      <c r="F34" s="110">
        <v>1</v>
      </c>
      <c r="G34" s="110">
        <v>1</v>
      </c>
      <c r="H34" s="110">
        <f t="shared" si="10"/>
        <v>6</v>
      </c>
      <c r="I34" s="110">
        <f t="shared" si="11"/>
        <v>2</v>
      </c>
      <c r="J34" s="110">
        <f t="shared" si="12"/>
        <v>8</v>
      </c>
      <c r="K34" s="109">
        <f t="shared" si="3"/>
        <v>25</v>
      </c>
      <c r="L34" s="108">
        <f t="shared" si="4"/>
        <v>5.9</v>
      </c>
    </row>
    <row r="35" spans="2:12" ht="14.45" customHeight="1" x14ac:dyDescent="0.15">
      <c r="B35" s="113" t="s">
        <v>89</v>
      </c>
      <c r="C35" s="112"/>
      <c r="D35" s="111">
        <v>3</v>
      </c>
      <c r="E35" s="110">
        <v>3</v>
      </c>
      <c r="F35" s="110">
        <v>1</v>
      </c>
      <c r="G35" s="110">
        <v>0</v>
      </c>
      <c r="H35" s="110">
        <f t="shared" si="10"/>
        <v>6</v>
      </c>
      <c r="I35" s="110">
        <f t="shared" si="11"/>
        <v>1</v>
      </c>
      <c r="J35" s="110">
        <f t="shared" si="12"/>
        <v>7</v>
      </c>
      <c r="K35" s="109">
        <f t="shared" si="3"/>
        <v>14.3</v>
      </c>
      <c r="L35" s="108">
        <f t="shared" si="4"/>
        <v>5.0999999999999996</v>
      </c>
    </row>
    <row r="36" spans="2:12" ht="14.45" customHeight="1" x14ac:dyDescent="0.15">
      <c r="B36" s="113" t="s">
        <v>88</v>
      </c>
      <c r="C36" s="112"/>
      <c r="D36" s="111">
        <v>4</v>
      </c>
      <c r="E36" s="110">
        <v>2</v>
      </c>
      <c r="F36" s="110">
        <v>2</v>
      </c>
      <c r="G36" s="110">
        <v>0</v>
      </c>
      <c r="H36" s="110">
        <f t="shared" si="10"/>
        <v>6</v>
      </c>
      <c r="I36" s="110">
        <f t="shared" si="11"/>
        <v>2</v>
      </c>
      <c r="J36" s="110">
        <f t="shared" si="12"/>
        <v>8</v>
      </c>
      <c r="K36" s="109">
        <f t="shared" si="3"/>
        <v>25</v>
      </c>
      <c r="L36" s="108">
        <f t="shared" si="4"/>
        <v>5.9</v>
      </c>
    </row>
    <row r="37" spans="2:12" ht="14.45" customHeight="1" x14ac:dyDescent="0.15">
      <c r="B37" s="113" t="s">
        <v>87</v>
      </c>
      <c r="C37" s="112"/>
      <c r="D37" s="111">
        <v>8</v>
      </c>
      <c r="E37" s="110">
        <v>3</v>
      </c>
      <c r="F37" s="110">
        <v>5</v>
      </c>
      <c r="G37" s="110">
        <v>0</v>
      </c>
      <c r="H37" s="110">
        <f t="shared" si="10"/>
        <v>11</v>
      </c>
      <c r="I37" s="110">
        <f t="shared" si="11"/>
        <v>5</v>
      </c>
      <c r="J37" s="110">
        <f t="shared" si="12"/>
        <v>16</v>
      </c>
      <c r="K37" s="109">
        <f t="shared" si="3"/>
        <v>31.3</v>
      </c>
      <c r="L37" s="108">
        <f t="shared" si="4"/>
        <v>11.8</v>
      </c>
    </row>
    <row r="38" spans="2:12" ht="14.45" customHeight="1" x14ac:dyDescent="0.15">
      <c r="B38" s="107" t="s">
        <v>86</v>
      </c>
      <c r="C38" s="106"/>
      <c r="D38" s="105">
        <v>2</v>
      </c>
      <c r="E38" s="104">
        <v>1</v>
      </c>
      <c r="F38" s="104">
        <v>1</v>
      </c>
      <c r="G38" s="104">
        <v>0</v>
      </c>
      <c r="H38" s="104">
        <f t="shared" si="10"/>
        <v>3</v>
      </c>
      <c r="I38" s="104">
        <f t="shared" si="11"/>
        <v>1</v>
      </c>
      <c r="J38" s="104">
        <f t="shared" si="12"/>
        <v>4</v>
      </c>
      <c r="K38" s="103">
        <f t="shared" si="3"/>
        <v>25</v>
      </c>
      <c r="L38" s="102">
        <f t="shared" si="4"/>
        <v>2.9</v>
      </c>
    </row>
    <row r="39" spans="2:12" ht="14.45" customHeight="1" x14ac:dyDescent="0.15">
      <c r="B39" s="101" t="s">
        <v>85</v>
      </c>
      <c r="C39" s="100"/>
      <c r="D39" s="99">
        <v>0</v>
      </c>
      <c r="E39" s="98">
        <v>1</v>
      </c>
      <c r="F39" s="98">
        <v>0</v>
      </c>
      <c r="G39" s="98">
        <v>0</v>
      </c>
      <c r="H39" s="98">
        <f t="shared" si="10"/>
        <v>1</v>
      </c>
      <c r="I39" s="98">
        <f t="shared" si="11"/>
        <v>0</v>
      </c>
      <c r="J39" s="98">
        <f t="shared" si="12"/>
        <v>1</v>
      </c>
      <c r="K39" s="97">
        <f t="shared" si="3"/>
        <v>0</v>
      </c>
      <c r="L39" s="96">
        <f t="shared" si="4"/>
        <v>0.7</v>
      </c>
    </row>
    <row r="40" spans="2:12" ht="14.45" customHeight="1" x14ac:dyDescent="0.15">
      <c r="B40" s="101" t="s">
        <v>84</v>
      </c>
      <c r="C40" s="100"/>
      <c r="D40" s="99">
        <v>1</v>
      </c>
      <c r="E40" s="98">
        <v>3</v>
      </c>
      <c r="F40" s="98">
        <v>0</v>
      </c>
      <c r="G40" s="98">
        <v>0</v>
      </c>
      <c r="H40" s="98">
        <f t="shared" si="10"/>
        <v>4</v>
      </c>
      <c r="I40" s="98">
        <f t="shared" si="11"/>
        <v>0</v>
      </c>
      <c r="J40" s="98">
        <f t="shared" si="12"/>
        <v>4</v>
      </c>
      <c r="K40" s="97">
        <f t="shared" si="3"/>
        <v>0</v>
      </c>
      <c r="L40" s="96">
        <f t="shared" si="4"/>
        <v>2.9</v>
      </c>
    </row>
    <row r="41" spans="2:12" ht="14.45" customHeight="1" x14ac:dyDescent="0.15">
      <c r="B41" s="101" t="s">
        <v>83</v>
      </c>
      <c r="C41" s="100"/>
      <c r="D41" s="99">
        <v>0</v>
      </c>
      <c r="E41" s="98">
        <v>1</v>
      </c>
      <c r="F41" s="98">
        <v>0</v>
      </c>
      <c r="G41" s="98">
        <v>0</v>
      </c>
      <c r="H41" s="98">
        <f t="shared" si="10"/>
        <v>1</v>
      </c>
      <c r="I41" s="98">
        <f t="shared" si="11"/>
        <v>0</v>
      </c>
      <c r="J41" s="98">
        <f t="shared" si="12"/>
        <v>1</v>
      </c>
      <c r="K41" s="97">
        <f t="shared" si="3"/>
        <v>0</v>
      </c>
      <c r="L41" s="96">
        <f t="shared" si="4"/>
        <v>0.7</v>
      </c>
    </row>
    <row r="42" spans="2:12" ht="14.45" customHeight="1" x14ac:dyDescent="0.15">
      <c r="B42" s="101" t="s">
        <v>82</v>
      </c>
      <c r="C42" s="100"/>
      <c r="D42" s="99">
        <v>0</v>
      </c>
      <c r="E42" s="98">
        <v>0</v>
      </c>
      <c r="F42" s="98">
        <v>1</v>
      </c>
      <c r="G42" s="98">
        <v>0</v>
      </c>
      <c r="H42" s="98">
        <f t="shared" si="10"/>
        <v>0</v>
      </c>
      <c r="I42" s="98">
        <f t="shared" si="11"/>
        <v>1</v>
      </c>
      <c r="J42" s="98">
        <f t="shared" si="12"/>
        <v>1</v>
      </c>
      <c r="K42" s="97">
        <f t="shared" si="3"/>
        <v>100</v>
      </c>
      <c r="L42" s="96">
        <f t="shared" si="4"/>
        <v>0.7</v>
      </c>
    </row>
    <row r="43" spans="2:12" ht="14.45" customHeight="1" x14ac:dyDescent="0.15">
      <c r="B43" s="95" t="s">
        <v>81</v>
      </c>
      <c r="C43" s="94"/>
      <c r="D43" s="93">
        <v>1</v>
      </c>
      <c r="E43" s="92">
        <v>1</v>
      </c>
      <c r="F43" s="92">
        <v>0</v>
      </c>
      <c r="G43" s="92">
        <v>0</v>
      </c>
      <c r="H43" s="92">
        <f t="shared" si="10"/>
        <v>2</v>
      </c>
      <c r="I43" s="92">
        <f t="shared" si="11"/>
        <v>0</v>
      </c>
      <c r="J43" s="92">
        <f t="shared" si="12"/>
        <v>2</v>
      </c>
      <c r="K43" s="91">
        <f t="shared" si="3"/>
        <v>0</v>
      </c>
      <c r="L43" s="90">
        <f t="shared" si="4"/>
        <v>1.5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4</v>
      </c>
      <c r="E44" s="86">
        <f t="shared" si="13"/>
        <v>7</v>
      </c>
      <c r="F44" s="86">
        <f t="shared" si="13"/>
        <v>2</v>
      </c>
      <c r="G44" s="86">
        <f t="shared" si="13"/>
        <v>0</v>
      </c>
      <c r="H44" s="86">
        <f t="shared" si="13"/>
        <v>11</v>
      </c>
      <c r="I44" s="86">
        <f t="shared" si="13"/>
        <v>2</v>
      </c>
      <c r="J44" s="86">
        <f t="shared" si="13"/>
        <v>13</v>
      </c>
      <c r="K44" s="85">
        <f t="shared" si="3"/>
        <v>15.4</v>
      </c>
      <c r="L44" s="84">
        <f t="shared" si="4"/>
        <v>9.6</v>
      </c>
    </row>
    <row r="45" spans="2:12" ht="14.45" customHeight="1" thickTop="1" x14ac:dyDescent="0.15">
      <c r="B45" s="107" t="s">
        <v>79</v>
      </c>
      <c r="C45" s="106"/>
      <c r="D45" s="105">
        <v>2</v>
      </c>
      <c r="E45" s="104">
        <v>1</v>
      </c>
      <c r="F45" s="104">
        <v>0</v>
      </c>
      <c r="G45" s="104">
        <v>0</v>
      </c>
      <c r="H45" s="104">
        <f t="shared" ref="H45:H50" si="14">SUM(D45:E45)</f>
        <v>3</v>
      </c>
      <c r="I45" s="104">
        <f t="shared" ref="I45:I50" si="15">SUM(F45:G45)</f>
        <v>0</v>
      </c>
      <c r="J45" s="104">
        <f t="shared" ref="J45:J50" si="16">SUM(H45:I45)</f>
        <v>3</v>
      </c>
      <c r="K45" s="103">
        <f t="shared" si="3"/>
        <v>0</v>
      </c>
      <c r="L45" s="102">
        <f t="shared" si="4"/>
        <v>2.2000000000000002</v>
      </c>
    </row>
    <row r="46" spans="2:12" ht="14.45" customHeight="1" x14ac:dyDescent="0.15">
      <c r="B46" s="101" t="s">
        <v>78</v>
      </c>
      <c r="C46" s="100"/>
      <c r="D46" s="99">
        <v>0</v>
      </c>
      <c r="E46" s="98">
        <v>1</v>
      </c>
      <c r="F46" s="98">
        <v>0</v>
      </c>
      <c r="G46" s="98">
        <v>0</v>
      </c>
      <c r="H46" s="98">
        <f t="shared" si="14"/>
        <v>1</v>
      </c>
      <c r="I46" s="98">
        <f t="shared" si="15"/>
        <v>0</v>
      </c>
      <c r="J46" s="98">
        <f t="shared" si="16"/>
        <v>1</v>
      </c>
      <c r="K46" s="97">
        <f t="shared" si="3"/>
        <v>0</v>
      </c>
      <c r="L46" s="96">
        <f t="shared" si="4"/>
        <v>0.7</v>
      </c>
    </row>
    <row r="47" spans="2:12" ht="14.45" customHeight="1" x14ac:dyDescent="0.15">
      <c r="B47" s="101" t="s">
        <v>77</v>
      </c>
      <c r="C47" s="100"/>
      <c r="D47" s="99">
        <v>0</v>
      </c>
      <c r="E47" s="98">
        <v>1</v>
      </c>
      <c r="F47" s="98">
        <v>0</v>
      </c>
      <c r="G47" s="98">
        <v>0</v>
      </c>
      <c r="H47" s="98">
        <f t="shared" si="14"/>
        <v>1</v>
      </c>
      <c r="I47" s="98">
        <f t="shared" si="15"/>
        <v>0</v>
      </c>
      <c r="J47" s="98">
        <f t="shared" si="16"/>
        <v>1</v>
      </c>
      <c r="K47" s="97">
        <f t="shared" si="3"/>
        <v>0</v>
      </c>
      <c r="L47" s="96">
        <f t="shared" si="4"/>
        <v>0.7</v>
      </c>
    </row>
    <row r="48" spans="2:12" ht="14.45" customHeight="1" x14ac:dyDescent="0.15">
      <c r="B48" s="101" t="s">
        <v>76</v>
      </c>
      <c r="C48" s="100"/>
      <c r="D48" s="99">
        <v>1</v>
      </c>
      <c r="E48" s="98">
        <v>0</v>
      </c>
      <c r="F48" s="98">
        <v>0</v>
      </c>
      <c r="G48" s="98">
        <v>0</v>
      </c>
      <c r="H48" s="98">
        <f t="shared" si="14"/>
        <v>1</v>
      </c>
      <c r="I48" s="98">
        <f t="shared" si="15"/>
        <v>0</v>
      </c>
      <c r="J48" s="98">
        <f t="shared" si="16"/>
        <v>1</v>
      </c>
      <c r="K48" s="97">
        <f t="shared" si="3"/>
        <v>0</v>
      </c>
      <c r="L48" s="96">
        <f t="shared" si="4"/>
        <v>0.7</v>
      </c>
    </row>
    <row r="49" spans="2:13" ht="14.45" customHeight="1" x14ac:dyDescent="0.15">
      <c r="B49" s="101" t="s">
        <v>75</v>
      </c>
      <c r="C49" s="100"/>
      <c r="D49" s="99">
        <v>1</v>
      </c>
      <c r="E49" s="98">
        <v>0</v>
      </c>
      <c r="F49" s="98">
        <v>0</v>
      </c>
      <c r="G49" s="98">
        <v>0</v>
      </c>
      <c r="H49" s="98">
        <f t="shared" si="14"/>
        <v>1</v>
      </c>
      <c r="I49" s="98">
        <f t="shared" si="15"/>
        <v>0</v>
      </c>
      <c r="J49" s="98">
        <f t="shared" si="16"/>
        <v>1</v>
      </c>
      <c r="K49" s="97">
        <f t="shared" si="3"/>
        <v>0</v>
      </c>
      <c r="L49" s="96">
        <f t="shared" si="4"/>
        <v>0.7</v>
      </c>
    </row>
    <row r="50" spans="2:13" ht="14.45" customHeight="1" x14ac:dyDescent="0.15">
      <c r="B50" s="95" t="s">
        <v>74</v>
      </c>
      <c r="C50" s="94"/>
      <c r="D50" s="93">
        <v>1</v>
      </c>
      <c r="E50" s="92">
        <v>1</v>
      </c>
      <c r="F50" s="92">
        <v>0</v>
      </c>
      <c r="G50" s="92">
        <v>0</v>
      </c>
      <c r="H50" s="92">
        <f t="shared" si="14"/>
        <v>2</v>
      </c>
      <c r="I50" s="92">
        <f t="shared" si="15"/>
        <v>0</v>
      </c>
      <c r="J50" s="92">
        <f t="shared" si="16"/>
        <v>2</v>
      </c>
      <c r="K50" s="91">
        <f t="shared" si="3"/>
        <v>0</v>
      </c>
      <c r="L50" s="90">
        <f t="shared" si="4"/>
        <v>1.5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5</v>
      </c>
      <c r="E51" s="86">
        <f t="shared" si="17"/>
        <v>4</v>
      </c>
      <c r="F51" s="86">
        <f t="shared" si="17"/>
        <v>0</v>
      </c>
      <c r="G51" s="86">
        <f t="shared" si="17"/>
        <v>0</v>
      </c>
      <c r="H51" s="86">
        <f t="shared" si="17"/>
        <v>9</v>
      </c>
      <c r="I51" s="86">
        <f t="shared" si="17"/>
        <v>0</v>
      </c>
      <c r="J51" s="86">
        <f t="shared" si="17"/>
        <v>9</v>
      </c>
      <c r="K51" s="85">
        <f t="shared" si="3"/>
        <v>0</v>
      </c>
      <c r="L51" s="84">
        <f t="shared" si="4"/>
        <v>6.6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70</v>
      </c>
      <c r="E52" s="80">
        <f t="shared" si="18"/>
        <v>27</v>
      </c>
      <c r="F52" s="80">
        <f t="shared" si="18"/>
        <v>21</v>
      </c>
      <c r="G52" s="80">
        <f t="shared" si="18"/>
        <v>18</v>
      </c>
      <c r="H52" s="80">
        <f t="shared" si="18"/>
        <v>97</v>
      </c>
      <c r="I52" s="80">
        <f t="shared" si="18"/>
        <v>39</v>
      </c>
      <c r="J52" s="80">
        <f t="shared" si="18"/>
        <v>136</v>
      </c>
      <c r="K52" s="79">
        <f t="shared" si="3"/>
        <v>28.7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15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108</v>
      </c>
      <c r="C16" s="106"/>
      <c r="D16" s="105">
        <v>34</v>
      </c>
      <c r="E16" s="104">
        <v>16</v>
      </c>
      <c r="F16" s="104">
        <v>7</v>
      </c>
      <c r="G16" s="104">
        <v>0</v>
      </c>
      <c r="H16" s="104">
        <f t="shared" ref="H16:H21" si="0">SUM(D16:E16)</f>
        <v>50</v>
      </c>
      <c r="I16" s="104">
        <f t="shared" ref="I16:I21" si="1">SUM(F16:G16)</f>
        <v>7</v>
      </c>
      <c r="J16" s="104">
        <f t="shared" ref="J16:J21" si="2">SUM(H16:I16)</f>
        <v>57</v>
      </c>
      <c r="K16" s="103">
        <f t="shared" ref="K16:K52" si="3">IF(J16=0,0,ROUND(I16/J16*100,1))</f>
        <v>12.3</v>
      </c>
      <c r="L16" s="102">
        <f t="shared" ref="L16:L52" si="4">IF(J16=0,0,ROUND(J16/$J$52*100,1))</f>
        <v>2.2000000000000002</v>
      </c>
    </row>
    <row r="17" spans="2:12" ht="14.45" customHeight="1" x14ac:dyDescent="0.15">
      <c r="B17" s="101" t="s">
        <v>107</v>
      </c>
      <c r="C17" s="100"/>
      <c r="D17" s="99">
        <v>36</v>
      </c>
      <c r="E17" s="98">
        <v>15</v>
      </c>
      <c r="F17" s="98">
        <v>3</v>
      </c>
      <c r="G17" s="98">
        <v>0</v>
      </c>
      <c r="H17" s="98">
        <f t="shared" si="0"/>
        <v>51</v>
      </c>
      <c r="I17" s="98">
        <f t="shared" si="1"/>
        <v>3</v>
      </c>
      <c r="J17" s="98">
        <f t="shared" si="2"/>
        <v>54</v>
      </c>
      <c r="K17" s="97">
        <f t="shared" si="3"/>
        <v>5.6</v>
      </c>
      <c r="L17" s="96">
        <f t="shared" si="4"/>
        <v>2</v>
      </c>
    </row>
    <row r="18" spans="2:12" ht="14.45" customHeight="1" x14ac:dyDescent="0.15">
      <c r="B18" s="101" t="s">
        <v>106</v>
      </c>
      <c r="C18" s="100"/>
      <c r="D18" s="99">
        <v>37</v>
      </c>
      <c r="E18" s="98">
        <v>4</v>
      </c>
      <c r="F18" s="98">
        <v>6</v>
      </c>
      <c r="G18" s="98">
        <v>0</v>
      </c>
      <c r="H18" s="98">
        <f t="shared" si="0"/>
        <v>41</v>
      </c>
      <c r="I18" s="98">
        <f t="shared" si="1"/>
        <v>6</v>
      </c>
      <c r="J18" s="98">
        <f t="shared" si="2"/>
        <v>47</v>
      </c>
      <c r="K18" s="97">
        <f t="shared" si="3"/>
        <v>12.8</v>
      </c>
      <c r="L18" s="96">
        <f t="shared" si="4"/>
        <v>1.8</v>
      </c>
    </row>
    <row r="19" spans="2:12" ht="14.45" customHeight="1" x14ac:dyDescent="0.15">
      <c r="B19" s="101" t="s">
        <v>105</v>
      </c>
      <c r="C19" s="100"/>
      <c r="D19" s="99">
        <v>39</v>
      </c>
      <c r="E19" s="98">
        <v>10</v>
      </c>
      <c r="F19" s="98">
        <v>2</v>
      </c>
      <c r="G19" s="98">
        <v>0</v>
      </c>
      <c r="H19" s="98">
        <f t="shared" si="0"/>
        <v>49</v>
      </c>
      <c r="I19" s="98">
        <f t="shared" si="1"/>
        <v>2</v>
      </c>
      <c r="J19" s="98">
        <f t="shared" si="2"/>
        <v>51</v>
      </c>
      <c r="K19" s="97">
        <f t="shared" si="3"/>
        <v>3.9</v>
      </c>
      <c r="L19" s="96">
        <f t="shared" si="4"/>
        <v>1.9</v>
      </c>
    </row>
    <row r="20" spans="2:12" ht="14.45" customHeight="1" x14ac:dyDescent="0.15">
      <c r="B20" s="101" t="s">
        <v>104</v>
      </c>
      <c r="C20" s="100"/>
      <c r="D20" s="99">
        <v>43</v>
      </c>
      <c r="E20" s="98">
        <v>14</v>
      </c>
      <c r="F20" s="98">
        <v>5</v>
      </c>
      <c r="G20" s="98">
        <v>0</v>
      </c>
      <c r="H20" s="98">
        <f t="shared" si="0"/>
        <v>57</v>
      </c>
      <c r="I20" s="98">
        <f t="shared" si="1"/>
        <v>5</v>
      </c>
      <c r="J20" s="98">
        <f t="shared" si="2"/>
        <v>62</v>
      </c>
      <c r="K20" s="97">
        <f t="shared" si="3"/>
        <v>8.1</v>
      </c>
      <c r="L20" s="96">
        <f t="shared" si="4"/>
        <v>2.2999999999999998</v>
      </c>
    </row>
    <row r="21" spans="2:12" ht="14.45" customHeight="1" x14ac:dyDescent="0.15">
      <c r="B21" s="95" t="s">
        <v>103</v>
      </c>
      <c r="C21" s="94"/>
      <c r="D21" s="93">
        <v>34</v>
      </c>
      <c r="E21" s="92">
        <v>4</v>
      </c>
      <c r="F21" s="92">
        <v>8</v>
      </c>
      <c r="G21" s="92">
        <v>0</v>
      </c>
      <c r="H21" s="92">
        <f t="shared" si="0"/>
        <v>38</v>
      </c>
      <c r="I21" s="92">
        <f t="shared" si="1"/>
        <v>8</v>
      </c>
      <c r="J21" s="92">
        <f t="shared" si="2"/>
        <v>46</v>
      </c>
      <c r="K21" s="91">
        <f t="shared" si="3"/>
        <v>17.399999999999999</v>
      </c>
      <c r="L21" s="90">
        <f t="shared" si="4"/>
        <v>1.7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223</v>
      </c>
      <c r="E22" s="86">
        <f t="shared" si="5"/>
        <v>63</v>
      </c>
      <c r="F22" s="86">
        <f t="shared" si="5"/>
        <v>31</v>
      </c>
      <c r="G22" s="86">
        <f t="shared" si="5"/>
        <v>0</v>
      </c>
      <c r="H22" s="86">
        <f t="shared" si="5"/>
        <v>286</v>
      </c>
      <c r="I22" s="86">
        <f t="shared" si="5"/>
        <v>31</v>
      </c>
      <c r="J22" s="86">
        <f t="shared" si="5"/>
        <v>317</v>
      </c>
      <c r="K22" s="85">
        <f t="shared" si="3"/>
        <v>9.8000000000000007</v>
      </c>
      <c r="L22" s="84">
        <f t="shared" si="4"/>
        <v>12</v>
      </c>
    </row>
    <row r="23" spans="2:12" ht="14.45" customHeight="1" thickTop="1" x14ac:dyDescent="0.15">
      <c r="B23" s="107" t="s">
        <v>101</v>
      </c>
      <c r="C23" s="106"/>
      <c r="D23" s="105">
        <v>41</v>
      </c>
      <c r="E23" s="104">
        <v>7</v>
      </c>
      <c r="F23" s="104">
        <v>7</v>
      </c>
      <c r="G23" s="104">
        <v>0</v>
      </c>
      <c r="H23" s="104">
        <f t="shared" ref="H23:H28" si="6">SUM(D23:E23)</f>
        <v>48</v>
      </c>
      <c r="I23" s="104">
        <f t="shared" ref="I23:I28" si="7">SUM(F23:G23)</f>
        <v>7</v>
      </c>
      <c r="J23" s="104">
        <f t="shared" ref="J23:J28" si="8">SUM(H23:I23)</f>
        <v>55</v>
      </c>
      <c r="K23" s="103">
        <f t="shared" si="3"/>
        <v>12.7</v>
      </c>
      <c r="L23" s="102">
        <f t="shared" si="4"/>
        <v>2.1</v>
      </c>
    </row>
    <row r="24" spans="2:12" ht="14.45" customHeight="1" x14ac:dyDescent="0.15">
      <c r="B24" s="101" t="s">
        <v>100</v>
      </c>
      <c r="C24" s="100"/>
      <c r="D24" s="99">
        <v>45</v>
      </c>
      <c r="E24" s="98">
        <v>8</v>
      </c>
      <c r="F24" s="98">
        <v>10</v>
      </c>
      <c r="G24" s="98">
        <v>0</v>
      </c>
      <c r="H24" s="98">
        <f t="shared" si="6"/>
        <v>53</v>
      </c>
      <c r="I24" s="98">
        <f t="shared" si="7"/>
        <v>10</v>
      </c>
      <c r="J24" s="98">
        <f t="shared" si="8"/>
        <v>63</v>
      </c>
      <c r="K24" s="97">
        <f t="shared" si="3"/>
        <v>15.9</v>
      </c>
      <c r="L24" s="96">
        <f t="shared" si="4"/>
        <v>2.4</v>
      </c>
    </row>
    <row r="25" spans="2:12" ht="14.45" customHeight="1" x14ac:dyDescent="0.15">
      <c r="B25" s="101" t="s">
        <v>99</v>
      </c>
      <c r="C25" s="100"/>
      <c r="D25" s="99">
        <v>37</v>
      </c>
      <c r="E25" s="98">
        <v>2</v>
      </c>
      <c r="F25" s="98">
        <v>4</v>
      </c>
      <c r="G25" s="98">
        <v>0</v>
      </c>
      <c r="H25" s="98">
        <f t="shared" si="6"/>
        <v>39</v>
      </c>
      <c r="I25" s="98">
        <f t="shared" si="7"/>
        <v>4</v>
      </c>
      <c r="J25" s="98">
        <f t="shared" si="8"/>
        <v>43</v>
      </c>
      <c r="K25" s="97">
        <f t="shared" si="3"/>
        <v>9.3000000000000007</v>
      </c>
      <c r="L25" s="96">
        <f t="shared" si="4"/>
        <v>1.6</v>
      </c>
    </row>
    <row r="26" spans="2:12" ht="14.45" customHeight="1" x14ac:dyDescent="0.15">
      <c r="B26" s="101" t="s">
        <v>98</v>
      </c>
      <c r="C26" s="100"/>
      <c r="D26" s="99">
        <v>39</v>
      </c>
      <c r="E26" s="98">
        <v>11</v>
      </c>
      <c r="F26" s="98">
        <v>7</v>
      </c>
      <c r="G26" s="98">
        <v>0</v>
      </c>
      <c r="H26" s="98">
        <f t="shared" si="6"/>
        <v>50</v>
      </c>
      <c r="I26" s="98">
        <f t="shared" si="7"/>
        <v>7</v>
      </c>
      <c r="J26" s="98">
        <f t="shared" si="8"/>
        <v>57</v>
      </c>
      <c r="K26" s="97">
        <f t="shared" si="3"/>
        <v>12.3</v>
      </c>
      <c r="L26" s="96">
        <f t="shared" si="4"/>
        <v>2.2000000000000002</v>
      </c>
    </row>
    <row r="27" spans="2:12" ht="14.45" customHeight="1" x14ac:dyDescent="0.15">
      <c r="B27" s="101" t="s">
        <v>97</v>
      </c>
      <c r="C27" s="100"/>
      <c r="D27" s="99">
        <v>21</v>
      </c>
      <c r="E27" s="98">
        <v>8</v>
      </c>
      <c r="F27" s="98">
        <v>9</v>
      </c>
      <c r="G27" s="98">
        <v>0</v>
      </c>
      <c r="H27" s="98">
        <f t="shared" si="6"/>
        <v>29</v>
      </c>
      <c r="I27" s="98">
        <f t="shared" si="7"/>
        <v>9</v>
      </c>
      <c r="J27" s="98">
        <f t="shared" si="8"/>
        <v>38</v>
      </c>
      <c r="K27" s="97">
        <f t="shared" si="3"/>
        <v>23.7</v>
      </c>
      <c r="L27" s="96">
        <f t="shared" si="4"/>
        <v>1.4</v>
      </c>
    </row>
    <row r="28" spans="2:12" ht="14.45" customHeight="1" x14ac:dyDescent="0.15">
      <c r="B28" s="95" t="s">
        <v>96</v>
      </c>
      <c r="C28" s="94"/>
      <c r="D28" s="93">
        <v>21</v>
      </c>
      <c r="E28" s="92">
        <v>8</v>
      </c>
      <c r="F28" s="92">
        <v>8</v>
      </c>
      <c r="G28" s="92">
        <v>0</v>
      </c>
      <c r="H28" s="92">
        <f t="shared" si="6"/>
        <v>29</v>
      </c>
      <c r="I28" s="92">
        <f t="shared" si="7"/>
        <v>8</v>
      </c>
      <c r="J28" s="92">
        <f t="shared" si="8"/>
        <v>37</v>
      </c>
      <c r="K28" s="91">
        <f t="shared" si="3"/>
        <v>21.6</v>
      </c>
      <c r="L28" s="90">
        <f t="shared" si="4"/>
        <v>1.4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204</v>
      </c>
      <c r="E29" s="86">
        <f t="shared" si="9"/>
        <v>44</v>
      </c>
      <c r="F29" s="86">
        <f t="shared" si="9"/>
        <v>45</v>
      </c>
      <c r="G29" s="86">
        <f t="shared" si="9"/>
        <v>0</v>
      </c>
      <c r="H29" s="86">
        <f t="shared" si="9"/>
        <v>248</v>
      </c>
      <c r="I29" s="86">
        <f t="shared" si="9"/>
        <v>45</v>
      </c>
      <c r="J29" s="86">
        <f t="shared" si="9"/>
        <v>293</v>
      </c>
      <c r="K29" s="85">
        <f t="shared" si="3"/>
        <v>15.4</v>
      </c>
      <c r="L29" s="84">
        <f t="shared" si="4"/>
        <v>11.1</v>
      </c>
    </row>
    <row r="30" spans="2:12" ht="14.45" customHeight="1" thickTop="1" x14ac:dyDescent="0.15">
      <c r="B30" s="115" t="s">
        <v>94</v>
      </c>
      <c r="C30" s="114"/>
      <c r="D30" s="81">
        <v>129</v>
      </c>
      <c r="E30" s="80">
        <v>35</v>
      </c>
      <c r="F30" s="80">
        <v>56</v>
      </c>
      <c r="G30" s="80">
        <v>0</v>
      </c>
      <c r="H30" s="80">
        <f t="shared" ref="H30:H43" si="10">SUM(D30:E30)</f>
        <v>164</v>
      </c>
      <c r="I30" s="80">
        <f t="shared" ref="I30:I43" si="11">SUM(F30:G30)</f>
        <v>56</v>
      </c>
      <c r="J30" s="80">
        <f t="shared" ref="J30:J43" si="12">SUM(H30:I30)</f>
        <v>220</v>
      </c>
      <c r="K30" s="79">
        <f t="shared" si="3"/>
        <v>25.5</v>
      </c>
      <c r="L30" s="78">
        <f t="shared" si="4"/>
        <v>8.3000000000000007</v>
      </c>
    </row>
    <row r="31" spans="2:12" ht="14.45" customHeight="1" x14ac:dyDescent="0.15">
      <c r="B31" s="113" t="s">
        <v>93</v>
      </c>
      <c r="C31" s="112"/>
      <c r="D31" s="111">
        <v>82</v>
      </c>
      <c r="E31" s="110">
        <v>41</v>
      </c>
      <c r="F31" s="110">
        <v>45</v>
      </c>
      <c r="G31" s="110">
        <v>0</v>
      </c>
      <c r="H31" s="110">
        <f t="shared" si="10"/>
        <v>123</v>
      </c>
      <c r="I31" s="110">
        <f t="shared" si="11"/>
        <v>45</v>
      </c>
      <c r="J31" s="110">
        <f t="shared" si="12"/>
        <v>168</v>
      </c>
      <c r="K31" s="109">
        <f t="shared" si="3"/>
        <v>26.8</v>
      </c>
      <c r="L31" s="108">
        <f t="shared" si="4"/>
        <v>6.3</v>
      </c>
    </row>
    <row r="32" spans="2:12" ht="14.45" customHeight="1" x14ac:dyDescent="0.15">
      <c r="B32" s="113" t="s">
        <v>92</v>
      </c>
      <c r="C32" s="112"/>
      <c r="D32" s="111">
        <v>77</v>
      </c>
      <c r="E32" s="110">
        <v>42</v>
      </c>
      <c r="F32" s="110">
        <v>43</v>
      </c>
      <c r="G32" s="110">
        <v>0</v>
      </c>
      <c r="H32" s="110">
        <f t="shared" si="10"/>
        <v>119</v>
      </c>
      <c r="I32" s="110">
        <f t="shared" si="11"/>
        <v>43</v>
      </c>
      <c r="J32" s="110">
        <f t="shared" si="12"/>
        <v>162</v>
      </c>
      <c r="K32" s="109">
        <f t="shared" si="3"/>
        <v>26.5</v>
      </c>
      <c r="L32" s="108">
        <f t="shared" si="4"/>
        <v>6.1</v>
      </c>
    </row>
    <row r="33" spans="2:12" ht="14.45" customHeight="1" x14ac:dyDescent="0.15">
      <c r="B33" s="113" t="s">
        <v>91</v>
      </c>
      <c r="C33" s="112"/>
      <c r="D33" s="111">
        <v>108</v>
      </c>
      <c r="E33" s="110">
        <v>35</v>
      </c>
      <c r="F33" s="110">
        <v>40</v>
      </c>
      <c r="G33" s="110">
        <v>0</v>
      </c>
      <c r="H33" s="110">
        <f t="shared" si="10"/>
        <v>143</v>
      </c>
      <c r="I33" s="110">
        <f t="shared" si="11"/>
        <v>40</v>
      </c>
      <c r="J33" s="110">
        <f t="shared" si="12"/>
        <v>183</v>
      </c>
      <c r="K33" s="109">
        <f t="shared" si="3"/>
        <v>21.9</v>
      </c>
      <c r="L33" s="108">
        <f t="shared" si="4"/>
        <v>6.9</v>
      </c>
    </row>
    <row r="34" spans="2:12" ht="14.45" customHeight="1" x14ac:dyDescent="0.15">
      <c r="B34" s="113" t="s">
        <v>90</v>
      </c>
      <c r="C34" s="112"/>
      <c r="D34" s="111">
        <v>87</v>
      </c>
      <c r="E34" s="110">
        <v>25</v>
      </c>
      <c r="F34" s="110">
        <v>37</v>
      </c>
      <c r="G34" s="110">
        <v>0</v>
      </c>
      <c r="H34" s="110">
        <f t="shared" si="10"/>
        <v>112</v>
      </c>
      <c r="I34" s="110">
        <f t="shared" si="11"/>
        <v>37</v>
      </c>
      <c r="J34" s="110">
        <f t="shared" si="12"/>
        <v>149</v>
      </c>
      <c r="K34" s="109">
        <f t="shared" si="3"/>
        <v>24.8</v>
      </c>
      <c r="L34" s="108">
        <f t="shared" si="4"/>
        <v>5.6</v>
      </c>
    </row>
    <row r="35" spans="2:12" ht="14.45" customHeight="1" x14ac:dyDescent="0.15">
      <c r="B35" s="113" t="s">
        <v>89</v>
      </c>
      <c r="C35" s="112"/>
      <c r="D35" s="111">
        <v>121</v>
      </c>
      <c r="E35" s="110">
        <v>40</v>
      </c>
      <c r="F35" s="110">
        <v>48</v>
      </c>
      <c r="G35" s="110">
        <v>0</v>
      </c>
      <c r="H35" s="110">
        <f t="shared" si="10"/>
        <v>161</v>
      </c>
      <c r="I35" s="110">
        <f t="shared" si="11"/>
        <v>48</v>
      </c>
      <c r="J35" s="110">
        <f t="shared" si="12"/>
        <v>209</v>
      </c>
      <c r="K35" s="109">
        <f t="shared" si="3"/>
        <v>23</v>
      </c>
      <c r="L35" s="108">
        <f t="shared" si="4"/>
        <v>7.9</v>
      </c>
    </row>
    <row r="36" spans="2:12" ht="14.45" customHeight="1" x14ac:dyDescent="0.15">
      <c r="B36" s="113" t="s">
        <v>88</v>
      </c>
      <c r="C36" s="112"/>
      <c r="D36" s="111">
        <v>111</v>
      </c>
      <c r="E36" s="110">
        <v>42</v>
      </c>
      <c r="F36" s="110">
        <v>41</v>
      </c>
      <c r="G36" s="110">
        <v>0</v>
      </c>
      <c r="H36" s="110">
        <f t="shared" si="10"/>
        <v>153</v>
      </c>
      <c r="I36" s="110">
        <f t="shared" si="11"/>
        <v>41</v>
      </c>
      <c r="J36" s="110">
        <f t="shared" si="12"/>
        <v>194</v>
      </c>
      <c r="K36" s="109">
        <f t="shared" si="3"/>
        <v>21.1</v>
      </c>
      <c r="L36" s="108">
        <f t="shared" si="4"/>
        <v>7.3</v>
      </c>
    </row>
    <row r="37" spans="2:12" ht="14.45" customHeight="1" x14ac:dyDescent="0.15">
      <c r="B37" s="113" t="s">
        <v>87</v>
      </c>
      <c r="C37" s="112"/>
      <c r="D37" s="111">
        <v>139</v>
      </c>
      <c r="E37" s="110">
        <v>53</v>
      </c>
      <c r="F37" s="110">
        <v>26</v>
      </c>
      <c r="G37" s="110">
        <v>0</v>
      </c>
      <c r="H37" s="110">
        <f t="shared" si="10"/>
        <v>192</v>
      </c>
      <c r="I37" s="110">
        <f t="shared" si="11"/>
        <v>26</v>
      </c>
      <c r="J37" s="110">
        <f t="shared" si="12"/>
        <v>218</v>
      </c>
      <c r="K37" s="109">
        <f t="shared" si="3"/>
        <v>11.9</v>
      </c>
      <c r="L37" s="108">
        <f t="shared" si="4"/>
        <v>8.1999999999999993</v>
      </c>
    </row>
    <row r="38" spans="2:12" ht="14.45" customHeight="1" x14ac:dyDescent="0.15">
      <c r="B38" s="107" t="s">
        <v>86</v>
      </c>
      <c r="C38" s="106"/>
      <c r="D38" s="105">
        <v>38</v>
      </c>
      <c r="E38" s="104">
        <v>12</v>
      </c>
      <c r="F38" s="104">
        <v>8</v>
      </c>
      <c r="G38" s="104">
        <v>0</v>
      </c>
      <c r="H38" s="104">
        <f t="shared" si="10"/>
        <v>50</v>
      </c>
      <c r="I38" s="104">
        <f t="shared" si="11"/>
        <v>8</v>
      </c>
      <c r="J38" s="104">
        <f t="shared" si="12"/>
        <v>58</v>
      </c>
      <c r="K38" s="103">
        <f t="shared" si="3"/>
        <v>13.8</v>
      </c>
      <c r="L38" s="102">
        <f t="shared" si="4"/>
        <v>2.2000000000000002</v>
      </c>
    </row>
    <row r="39" spans="2:12" ht="14.45" customHeight="1" x14ac:dyDescent="0.15">
      <c r="B39" s="101" t="s">
        <v>85</v>
      </c>
      <c r="C39" s="100"/>
      <c r="D39" s="99">
        <v>18</v>
      </c>
      <c r="E39" s="98">
        <v>9</v>
      </c>
      <c r="F39" s="98">
        <v>6</v>
      </c>
      <c r="G39" s="98">
        <v>0</v>
      </c>
      <c r="H39" s="98">
        <f t="shared" si="10"/>
        <v>27</v>
      </c>
      <c r="I39" s="98">
        <f t="shared" si="11"/>
        <v>6</v>
      </c>
      <c r="J39" s="98">
        <f t="shared" si="12"/>
        <v>33</v>
      </c>
      <c r="K39" s="97">
        <f t="shared" si="3"/>
        <v>18.2</v>
      </c>
      <c r="L39" s="96">
        <f t="shared" si="4"/>
        <v>1.2</v>
      </c>
    </row>
    <row r="40" spans="2:12" ht="14.45" customHeight="1" x14ac:dyDescent="0.15">
      <c r="B40" s="101" t="s">
        <v>84</v>
      </c>
      <c r="C40" s="100"/>
      <c r="D40" s="99">
        <v>37</v>
      </c>
      <c r="E40" s="98">
        <v>10</v>
      </c>
      <c r="F40" s="98">
        <v>3</v>
      </c>
      <c r="G40" s="98">
        <v>0</v>
      </c>
      <c r="H40" s="98">
        <f t="shared" si="10"/>
        <v>47</v>
      </c>
      <c r="I40" s="98">
        <f t="shared" si="11"/>
        <v>3</v>
      </c>
      <c r="J40" s="98">
        <f t="shared" si="12"/>
        <v>50</v>
      </c>
      <c r="K40" s="97">
        <f t="shared" si="3"/>
        <v>6</v>
      </c>
      <c r="L40" s="96">
        <f t="shared" si="4"/>
        <v>1.9</v>
      </c>
    </row>
    <row r="41" spans="2:12" ht="14.45" customHeight="1" x14ac:dyDescent="0.15">
      <c r="B41" s="101" t="s">
        <v>83</v>
      </c>
      <c r="C41" s="100"/>
      <c r="D41" s="99">
        <v>29</v>
      </c>
      <c r="E41" s="98">
        <v>9</v>
      </c>
      <c r="F41" s="98">
        <v>3</v>
      </c>
      <c r="G41" s="98">
        <v>0</v>
      </c>
      <c r="H41" s="98">
        <f t="shared" si="10"/>
        <v>38</v>
      </c>
      <c r="I41" s="98">
        <f t="shared" si="11"/>
        <v>3</v>
      </c>
      <c r="J41" s="98">
        <f t="shared" si="12"/>
        <v>41</v>
      </c>
      <c r="K41" s="97">
        <f t="shared" si="3"/>
        <v>7.3</v>
      </c>
      <c r="L41" s="96">
        <f t="shared" si="4"/>
        <v>1.5</v>
      </c>
    </row>
    <row r="42" spans="2:12" ht="14.45" customHeight="1" x14ac:dyDescent="0.15">
      <c r="B42" s="101" t="s">
        <v>82</v>
      </c>
      <c r="C42" s="100"/>
      <c r="D42" s="99">
        <v>31</v>
      </c>
      <c r="E42" s="98">
        <v>10</v>
      </c>
      <c r="F42" s="98">
        <v>5</v>
      </c>
      <c r="G42" s="98">
        <v>0</v>
      </c>
      <c r="H42" s="98">
        <f t="shared" si="10"/>
        <v>41</v>
      </c>
      <c r="I42" s="98">
        <f t="shared" si="11"/>
        <v>5</v>
      </c>
      <c r="J42" s="98">
        <f t="shared" si="12"/>
        <v>46</v>
      </c>
      <c r="K42" s="97">
        <f t="shared" si="3"/>
        <v>10.9</v>
      </c>
      <c r="L42" s="96">
        <f t="shared" si="4"/>
        <v>1.7</v>
      </c>
    </row>
    <row r="43" spans="2:12" ht="14.45" customHeight="1" x14ac:dyDescent="0.15">
      <c r="B43" s="95" t="s">
        <v>81</v>
      </c>
      <c r="C43" s="94"/>
      <c r="D43" s="93">
        <v>38</v>
      </c>
      <c r="E43" s="92">
        <v>6</v>
      </c>
      <c r="F43" s="92">
        <v>0</v>
      </c>
      <c r="G43" s="92">
        <v>0</v>
      </c>
      <c r="H43" s="92">
        <f t="shared" si="10"/>
        <v>44</v>
      </c>
      <c r="I43" s="92">
        <f t="shared" si="11"/>
        <v>0</v>
      </c>
      <c r="J43" s="92">
        <f t="shared" si="12"/>
        <v>44</v>
      </c>
      <c r="K43" s="91">
        <f t="shared" si="3"/>
        <v>0</v>
      </c>
      <c r="L43" s="90">
        <f t="shared" si="4"/>
        <v>1.7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191</v>
      </c>
      <c r="E44" s="86">
        <f t="shared" si="13"/>
        <v>56</v>
      </c>
      <c r="F44" s="86">
        <f t="shared" si="13"/>
        <v>25</v>
      </c>
      <c r="G44" s="86">
        <f t="shared" si="13"/>
        <v>0</v>
      </c>
      <c r="H44" s="86">
        <f t="shared" si="13"/>
        <v>247</v>
      </c>
      <c r="I44" s="86">
        <f t="shared" si="13"/>
        <v>25</v>
      </c>
      <c r="J44" s="86">
        <f t="shared" si="13"/>
        <v>272</v>
      </c>
      <c r="K44" s="85">
        <f t="shared" si="3"/>
        <v>9.1999999999999993</v>
      </c>
      <c r="L44" s="84">
        <f t="shared" si="4"/>
        <v>10.3</v>
      </c>
    </row>
    <row r="45" spans="2:12" ht="14.45" customHeight="1" thickTop="1" x14ac:dyDescent="0.15">
      <c r="B45" s="107" t="s">
        <v>79</v>
      </c>
      <c r="C45" s="106"/>
      <c r="D45" s="105">
        <v>38</v>
      </c>
      <c r="E45" s="104">
        <v>9</v>
      </c>
      <c r="F45" s="104">
        <v>5</v>
      </c>
      <c r="G45" s="104">
        <v>0</v>
      </c>
      <c r="H45" s="104">
        <f t="shared" ref="H45:H50" si="14">SUM(D45:E45)</f>
        <v>47</v>
      </c>
      <c r="I45" s="104">
        <f t="shared" ref="I45:I50" si="15">SUM(F45:G45)</f>
        <v>5</v>
      </c>
      <c r="J45" s="104">
        <f t="shared" ref="J45:J50" si="16">SUM(H45:I45)</f>
        <v>52</v>
      </c>
      <c r="K45" s="103">
        <f t="shared" si="3"/>
        <v>9.6</v>
      </c>
      <c r="L45" s="102">
        <f t="shared" si="4"/>
        <v>2</v>
      </c>
    </row>
    <row r="46" spans="2:12" ht="14.45" customHeight="1" x14ac:dyDescent="0.15">
      <c r="B46" s="101" t="s">
        <v>78</v>
      </c>
      <c r="C46" s="100"/>
      <c r="D46" s="99">
        <v>46</v>
      </c>
      <c r="E46" s="98">
        <v>10</v>
      </c>
      <c r="F46" s="98">
        <v>1</v>
      </c>
      <c r="G46" s="98">
        <v>0</v>
      </c>
      <c r="H46" s="98">
        <f t="shared" si="14"/>
        <v>56</v>
      </c>
      <c r="I46" s="98">
        <f t="shared" si="15"/>
        <v>1</v>
      </c>
      <c r="J46" s="98">
        <f t="shared" si="16"/>
        <v>57</v>
      </c>
      <c r="K46" s="97">
        <f t="shared" si="3"/>
        <v>1.8</v>
      </c>
      <c r="L46" s="96">
        <f t="shared" si="4"/>
        <v>2.2000000000000002</v>
      </c>
    </row>
    <row r="47" spans="2:12" ht="14.45" customHeight="1" x14ac:dyDescent="0.15">
      <c r="B47" s="101" t="s">
        <v>77</v>
      </c>
      <c r="C47" s="100"/>
      <c r="D47" s="99">
        <v>27</v>
      </c>
      <c r="E47" s="98">
        <v>9</v>
      </c>
      <c r="F47" s="98">
        <v>2</v>
      </c>
      <c r="G47" s="98">
        <v>0</v>
      </c>
      <c r="H47" s="98">
        <f t="shared" si="14"/>
        <v>36</v>
      </c>
      <c r="I47" s="98">
        <f t="shared" si="15"/>
        <v>2</v>
      </c>
      <c r="J47" s="98">
        <f t="shared" si="16"/>
        <v>38</v>
      </c>
      <c r="K47" s="97">
        <f t="shared" si="3"/>
        <v>5.3</v>
      </c>
      <c r="L47" s="96">
        <f t="shared" si="4"/>
        <v>1.4</v>
      </c>
    </row>
    <row r="48" spans="2:12" ht="14.45" customHeight="1" x14ac:dyDescent="0.15">
      <c r="B48" s="101" t="s">
        <v>76</v>
      </c>
      <c r="C48" s="100"/>
      <c r="D48" s="99">
        <v>22</v>
      </c>
      <c r="E48" s="98">
        <v>10</v>
      </c>
      <c r="F48" s="98">
        <v>1</v>
      </c>
      <c r="G48" s="98">
        <v>0</v>
      </c>
      <c r="H48" s="98">
        <f t="shared" si="14"/>
        <v>32</v>
      </c>
      <c r="I48" s="98">
        <f t="shared" si="15"/>
        <v>1</v>
      </c>
      <c r="J48" s="98">
        <f t="shared" si="16"/>
        <v>33</v>
      </c>
      <c r="K48" s="97">
        <f t="shared" si="3"/>
        <v>3</v>
      </c>
      <c r="L48" s="96">
        <f t="shared" si="4"/>
        <v>1.2</v>
      </c>
    </row>
    <row r="49" spans="2:13" ht="14.45" customHeight="1" x14ac:dyDescent="0.15">
      <c r="B49" s="101" t="s">
        <v>75</v>
      </c>
      <c r="C49" s="100"/>
      <c r="D49" s="99">
        <v>36</v>
      </c>
      <c r="E49" s="98">
        <v>8</v>
      </c>
      <c r="F49" s="98">
        <v>6</v>
      </c>
      <c r="G49" s="98">
        <v>0</v>
      </c>
      <c r="H49" s="98">
        <f t="shared" si="14"/>
        <v>44</v>
      </c>
      <c r="I49" s="98">
        <f t="shared" si="15"/>
        <v>6</v>
      </c>
      <c r="J49" s="98">
        <f t="shared" si="16"/>
        <v>50</v>
      </c>
      <c r="K49" s="97">
        <f t="shared" si="3"/>
        <v>12</v>
      </c>
      <c r="L49" s="96">
        <f t="shared" si="4"/>
        <v>1.9</v>
      </c>
    </row>
    <row r="50" spans="2:13" ht="14.45" customHeight="1" x14ac:dyDescent="0.15">
      <c r="B50" s="95" t="s">
        <v>74</v>
      </c>
      <c r="C50" s="94"/>
      <c r="D50" s="93">
        <v>24</v>
      </c>
      <c r="E50" s="92">
        <v>6</v>
      </c>
      <c r="F50" s="92">
        <v>1</v>
      </c>
      <c r="G50" s="92">
        <v>0</v>
      </c>
      <c r="H50" s="92">
        <f t="shared" si="14"/>
        <v>30</v>
      </c>
      <c r="I50" s="92">
        <f t="shared" si="15"/>
        <v>1</v>
      </c>
      <c r="J50" s="92">
        <f t="shared" si="16"/>
        <v>31</v>
      </c>
      <c r="K50" s="91">
        <f t="shared" si="3"/>
        <v>3.2</v>
      </c>
      <c r="L50" s="90">
        <f t="shared" si="4"/>
        <v>1.2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193</v>
      </c>
      <c r="E51" s="86">
        <f t="shared" si="17"/>
        <v>52</v>
      </c>
      <c r="F51" s="86">
        <f t="shared" si="17"/>
        <v>16</v>
      </c>
      <c r="G51" s="86">
        <f t="shared" si="17"/>
        <v>0</v>
      </c>
      <c r="H51" s="86">
        <f t="shared" si="17"/>
        <v>245</v>
      </c>
      <c r="I51" s="86">
        <f t="shared" si="17"/>
        <v>16</v>
      </c>
      <c r="J51" s="86">
        <f t="shared" si="17"/>
        <v>261</v>
      </c>
      <c r="K51" s="85">
        <f t="shared" si="3"/>
        <v>6.1</v>
      </c>
      <c r="L51" s="84">
        <f t="shared" si="4"/>
        <v>9.9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1665</v>
      </c>
      <c r="E52" s="80">
        <f t="shared" si="18"/>
        <v>528</v>
      </c>
      <c r="F52" s="80">
        <f t="shared" si="18"/>
        <v>453</v>
      </c>
      <c r="G52" s="80">
        <f t="shared" si="18"/>
        <v>0</v>
      </c>
      <c r="H52" s="80">
        <f t="shared" si="18"/>
        <v>2193</v>
      </c>
      <c r="I52" s="80">
        <f t="shared" si="18"/>
        <v>453</v>
      </c>
      <c r="J52" s="80">
        <f t="shared" si="18"/>
        <v>2646</v>
      </c>
      <c r="K52" s="79">
        <f t="shared" si="3"/>
        <v>17.100000000000001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8" sqref="M18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16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137</v>
      </c>
      <c r="C16" s="106"/>
      <c r="D16" s="105">
        <v>3</v>
      </c>
      <c r="E16" s="104">
        <v>1</v>
      </c>
      <c r="F16" s="104">
        <v>0</v>
      </c>
      <c r="G16" s="104">
        <v>0</v>
      </c>
      <c r="H16" s="104">
        <f t="shared" ref="H16:H21" si="0">SUM(D16:E16)</f>
        <v>4</v>
      </c>
      <c r="I16" s="104">
        <f t="shared" ref="I16:I21" si="1">SUM(F16:G16)</f>
        <v>0</v>
      </c>
      <c r="J16" s="104">
        <f t="shared" ref="J16:J21" si="2">SUM(H16:I16)</f>
        <v>4</v>
      </c>
      <c r="K16" s="103">
        <f t="shared" ref="K16:K52" si="3">IF(J16=0,0,ROUND(I16/J16*100,1))</f>
        <v>0</v>
      </c>
      <c r="L16" s="102">
        <f t="shared" ref="L16:L52" si="4">IF(J16=0,0,ROUND(J16/$J$52*100,1))</f>
        <v>5.8</v>
      </c>
    </row>
    <row r="17" spans="2:12" ht="14.45" customHeight="1" x14ac:dyDescent="0.15">
      <c r="B17" s="101" t="s">
        <v>136</v>
      </c>
      <c r="C17" s="100"/>
      <c r="D17" s="99">
        <v>3</v>
      </c>
      <c r="E17" s="98">
        <v>0</v>
      </c>
      <c r="F17" s="98">
        <v>0</v>
      </c>
      <c r="G17" s="98">
        <v>0</v>
      </c>
      <c r="H17" s="98">
        <f t="shared" si="0"/>
        <v>3</v>
      </c>
      <c r="I17" s="98">
        <f t="shared" si="1"/>
        <v>0</v>
      </c>
      <c r="J17" s="98">
        <f t="shared" si="2"/>
        <v>3</v>
      </c>
      <c r="K17" s="97">
        <f t="shared" si="3"/>
        <v>0</v>
      </c>
      <c r="L17" s="96">
        <f t="shared" si="4"/>
        <v>4.3</v>
      </c>
    </row>
    <row r="18" spans="2:12" ht="14.45" customHeight="1" x14ac:dyDescent="0.15">
      <c r="B18" s="101" t="s">
        <v>135</v>
      </c>
      <c r="C18" s="100"/>
      <c r="D18" s="99">
        <v>1</v>
      </c>
      <c r="E18" s="98">
        <v>0</v>
      </c>
      <c r="F18" s="98">
        <v>0</v>
      </c>
      <c r="G18" s="98">
        <v>0</v>
      </c>
      <c r="H18" s="98">
        <f t="shared" si="0"/>
        <v>1</v>
      </c>
      <c r="I18" s="98">
        <f t="shared" si="1"/>
        <v>0</v>
      </c>
      <c r="J18" s="98">
        <f t="shared" si="2"/>
        <v>1</v>
      </c>
      <c r="K18" s="97">
        <f t="shared" si="3"/>
        <v>0</v>
      </c>
      <c r="L18" s="96">
        <f t="shared" si="4"/>
        <v>1.4</v>
      </c>
    </row>
    <row r="19" spans="2:12" ht="14.45" customHeight="1" x14ac:dyDescent="0.15">
      <c r="B19" s="101" t="s">
        <v>134</v>
      </c>
      <c r="C19" s="100"/>
      <c r="D19" s="99">
        <v>0</v>
      </c>
      <c r="E19" s="98">
        <v>0</v>
      </c>
      <c r="F19" s="98">
        <v>0</v>
      </c>
      <c r="G19" s="98">
        <v>0</v>
      </c>
      <c r="H19" s="98">
        <f t="shared" si="0"/>
        <v>0</v>
      </c>
      <c r="I19" s="98">
        <f t="shared" si="1"/>
        <v>0</v>
      </c>
      <c r="J19" s="98">
        <f t="shared" si="2"/>
        <v>0</v>
      </c>
      <c r="K19" s="97">
        <f t="shared" si="3"/>
        <v>0</v>
      </c>
      <c r="L19" s="96">
        <f t="shared" si="4"/>
        <v>0</v>
      </c>
    </row>
    <row r="20" spans="2:12" ht="14.45" customHeight="1" x14ac:dyDescent="0.15">
      <c r="B20" s="101" t="s">
        <v>133</v>
      </c>
      <c r="C20" s="100"/>
      <c r="D20" s="99">
        <v>1</v>
      </c>
      <c r="E20" s="98">
        <v>0</v>
      </c>
      <c r="F20" s="98">
        <v>1</v>
      </c>
      <c r="G20" s="98">
        <v>0</v>
      </c>
      <c r="H20" s="98">
        <f t="shared" si="0"/>
        <v>1</v>
      </c>
      <c r="I20" s="98">
        <f t="shared" si="1"/>
        <v>1</v>
      </c>
      <c r="J20" s="98">
        <f t="shared" si="2"/>
        <v>2</v>
      </c>
      <c r="K20" s="97">
        <f t="shared" si="3"/>
        <v>50</v>
      </c>
      <c r="L20" s="96">
        <f t="shared" si="4"/>
        <v>2.9</v>
      </c>
    </row>
    <row r="21" spans="2:12" ht="14.45" customHeight="1" x14ac:dyDescent="0.15">
      <c r="B21" s="95" t="s">
        <v>132</v>
      </c>
      <c r="C21" s="94"/>
      <c r="D21" s="93">
        <v>2</v>
      </c>
      <c r="E21" s="92">
        <v>0</v>
      </c>
      <c r="F21" s="92">
        <v>0</v>
      </c>
      <c r="G21" s="92">
        <v>0</v>
      </c>
      <c r="H21" s="92">
        <f t="shared" si="0"/>
        <v>2</v>
      </c>
      <c r="I21" s="92">
        <f t="shared" si="1"/>
        <v>0</v>
      </c>
      <c r="J21" s="92">
        <f t="shared" si="2"/>
        <v>2</v>
      </c>
      <c r="K21" s="91">
        <f t="shared" si="3"/>
        <v>0</v>
      </c>
      <c r="L21" s="90">
        <f t="shared" si="4"/>
        <v>2.9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10</v>
      </c>
      <c r="E22" s="86">
        <f t="shared" si="5"/>
        <v>1</v>
      </c>
      <c r="F22" s="86">
        <f t="shared" si="5"/>
        <v>1</v>
      </c>
      <c r="G22" s="86">
        <f t="shared" si="5"/>
        <v>0</v>
      </c>
      <c r="H22" s="86">
        <f t="shared" si="5"/>
        <v>11</v>
      </c>
      <c r="I22" s="86">
        <f t="shared" si="5"/>
        <v>1</v>
      </c>
      <c r="J22" s="86">
        <f t="shared" si="5"/>
        <v>12</v>
      </c>
      <c r="K22" s="85">
        <f t="shared" si="3"/>
        <v>8.3000000000000007</v>
      </c>
      <c r="L22" s="84">
        <f t="shared" si="4"/>
        <v>17.399999999999999</v>
      </c>
    </row>
    <row r="23" spans="2:12" ht="14.45" customHeight="1" thickTop="1" x14ac:dyDescent="0.15">
      <c r="B23" s="107" t="s">
        <v>101</v>
      </c>
      <c r="C23" s="106"/>
      <c r="D23" s="105">
        <v>1</v>
      </c>
      <c r="E23" s="104">
        <v>1</v>
      </c>
      <c r="F23" s="104">
        <v>0</v>
      </c>
      <c r="G23" s="104">
        <v>0</v>
      </c>
      <c r="H23" s="104">
        <f t="shared" ref="H23:H28" si="6">SUM(D23:E23)</f>
        <v>2</v>
      </c>
      <c r="I23" s="104">
        <f t="shared" ref="I23:I28" si="7">SUM(F23:G23)</f>
        <v>0</v>
      </c>
      <c r="J23" s="104">
        <f t="shared" ref="J23:J28" si="8">SUM(H23:I23)</f>
        <v>2</v>
      </c>
      <c r="K23" s="103">
        <f t="shared" si="3"/>
        <v>0</v>
      </c>
      <c r="L23" s="102">
        <f t="shared" si="4"/>
        <v>2.9</v>
      </c>
    </row>
    <row r="24" spans="2:12" ht="14.45" customHeight="1" x14ac:dyDescent="0.15">
      <c r="B24" s="101" t="s">
        <v>100</v>
      </c>
      <c r="C24" s="100"/>
      <c r="D24" s="99">
        <v>2</v>
      </c>
      <c r="E24" s="98">
        <v>0</v>
      </c>
      <c r="F24" s="98">
        <v>1</v>
      </c>
      <c r="G24" s="98">
        <v>0</v>
      </c>
      <c r="H24" s="98">
        <f t="shared" si="6"/>
        <v>2</v>
      </c>
      <c r="I24" s="98">
        <f t="shared" si="7"/>
        <v>1</v>
      </c>
      <c r="J24" s="98">
        <f t="shared" si="8"/>
        <v>3</v>
      </c>
      <c r="K24" s="97">
        <f t="shared" si="3"/>
        <v>33.299999999999997</v>
      </c>
      <c r="L24" s="96">
        <f t="shared" si="4"/>
        <v>4.3</v>
      </c>
    </row>
    <row r="25" spans="2:12" ht="14.45" customHeight="1" x14ac:dyDescent="0.15">
      <c r="B25" s="101" t="s">
        <v>99</v>
      </c>
      <c r="C25" s="100"/>
      <c r="D25" s="99">
        <v>0</v>
      </c>
      <c r="E25" s="98">
        <v>0</v>
      </c>
      <c r="F25" s="98">
        <v>0</v>
      </c>
      <c r="G25" s="98">
        <v>0</v>
      </c>
      <c r="H25" s="98">
        <f t="shared" si="6"/>
        <v>0</v>
      </c>
      <c r="I25" s="98">
        <f t="shared" si="7"/>
        <v>0</v>
      </c>
      <c r="J25" s="98">
        <f t="shared" si="8"/>
        <v>0</v>
      </c>
      <c r="K25" s="97">
        <f t="shared" si="3"/>
        <v>0</v>
      </c>
      <c r="L25" s="96">
        <f t="shared" si="4"/>
        <v>0</v>
      </c>
    </row>
    <row r="26" spans="2:12" ht="14.45" customHeight="1" x14ac:dyDescent="0.15">
      <c r="B26" s="101" t="s">
        <v>98</v>
      </c>
      <c r="C26" s="100"/>
      <c r="D26" s="99">
        <v>1</v>
      </c>
      <c r="E26" s="98">
        <v>0</v>
      </c>
      <c r="F26" s="98">
        <v>0</v>
      </c>
      <c r="G26" s="98">
        <v>0</v>
      </c>
      <c r="H26" s="98">
        <f t="shared" si="6"/>
        <v>1</v>
      </c>
      <c r="I26" s="98">
        <f t="shared" si="7"/>
        <v>0</v>
      </c>
      <c r="J26" s="98">
        <f t="shared" si="8"/>
        <v>1</v>
      </c>
      <c r="K26" s="97">
        <f t="shared" si="3"/>
        <v>0</v>
      </c>
      <c r="L26" s="96">
        <f t="shared" si="4"/>
        <v>1.4</v>
      </c>
    </row>
    <row r="27" spans="2:12" ht="14.45" customHeight="1" x14ac:dyDescent="0.15">
      <c r="B27" s="101" t="s">
        <v>97</v>
      </c>
      <c r="C27" s="100"/>
      <c r="D27" s="99">
        <v>0</v>
      </c>
      <c r="E27" s="98">
        <v>0</v>
      </c>
      <c r="F27" s="98">
        <v>0</v>
      </c>
      <c r="G27" s="98">
        <v>0</v>
      </c>
      <c r="H27" s="98">
        <f t="shared" si="6"/>
        <v>0</v>
      </c>
      <c r="I27" s="98">
        <f t="shared" si="7"/>
        <v>0</v>
      </c>
      <c r="J27" s="98">
        <f t="shared" si="8"/>
        <v>0</v>
      </c>
      <c r="K27" s="97">
        <f t="shared" si="3"/>
        <v>0</v>
      </c>
      <c r="L27" s="96">
        <f t="shared" si="4"/>
        <v>0</v>
      </c>
    </row>
    <row r="28" spans="2:12" ht="14.45" customHeight="1" x14ac:dyDescent="0.15">
      <c r="B28" s="95" t="s">
        <v>131</v>
      </c>
      <c r="C28" s="94"/>
      <c r="D28" s="93">
        <v>0</v>
      </c>
      <c r="E28" s="92">
        <v>0</v>
      </c>
      <c r="F28" s="92">
        <v>0</v>
      </c>
      <c r="G28" s="92">
        <v>0</v>
      </c>
      <c r="H28" s="92">
        <f t="shared" si="6"/>
        <v>0</v>
      </c>
      <c r="I28" s="92">
        <f t="shared" si="7"/>
        <v>0</v>
      </c>
      <c r="J28" s="92">
        <f t="shared" si="8"/>
        <v>0</v>
      </c>
      <c r="K28" s="91">
        <f t="shared" si="3"/>
        <v>0</v>
      </c>
      <c r="L28" s="90">
        <f t="shared" si="4"/>
        <v>0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4</v>
      </c>
      <c r="E29" s="86">
        <f t="shared" si="9"/>
        <v>1</v>
      </c>
      <c r="F29" s="86">
        <f t="shared" si="9"/>
        <v>1</v>
      </c>
      <c r="G29" s="86">
        <f t="shared" si="9"/>
        <v>0</v>
      </c>
      <c r="H29" s="86">
        <f t="shared" si="9"/>
        <v>5</v>
      </c>
      <c r="I29" s="86">
        <f t="shared" si="9"/>
        <v>1</v>
      </c>
      <c r="J29" s="86">
        <f t="shared" si="9"/>
        <v>6</v>
      </c>
      <c r="K29" s="85">
        <f t="shared" si="3"/>
        <v>16.7</v>
      </c>
      <c r="L29" s="84">
        <f t="shared" si="4"/>
        <v>8.6999999999999993</v>
      </c>
    </row>
    <row r="30" spans="2:12" ht="14.45" customHeight="1" thickTop="1" x14ac:dyDescent="0.15">
      <c r="B30" s="115" t="s">
        <v>130</v>
      </c>
      <c r="C30" s="114"/>
      <c r="D30" s="81">
        <v>0</v>
      </c>
      <c r="E30" s="80">
        <v>2</v>
      </c>
      <c r="F30" s="80">
        <v>1</v>
      </c>
      <c r="G30" s="80">
        <v>0</v>
      </c>
      <c r="H30" s="80">
        <f t="shared" ref="H30:H43" si="10">SUM(D30:E30)</f>
        <v>2</v>
      </c>
      <c r="I30" s="80">
        <f t="shared" ref="I30:I43" si="11">SUM(F30:G30)</f>
        <v>1</v>
      </c>
      <c r="J30" s="80">
        <f t="shared" ref="J30:J43" si="12">SUM(H30:I30)</f>
        <v>3</v>
      </c>
      <c r="K30" s="79">
        <f t="shared" si="3"/>
        <v>33.299999999999997</v>
      </c>
      <c r="L30" s="78">
        <f t="shared" si="4"/>
        <v>4.3</v>
      </c>
    </row>
    <row r="31" spans="2:12" ht="14.45" customHeight="1" x14ac:dyDescent="0.15">
      <c r="B31" s="113" t="s">
        <v>129</v>
      </c>
      <c r="C31" s="112"/>
      <c r="D31" s="111">
        <v>3</v>
      </c>
      <c r="E31" s="110">
        <v>4</v>
      </c>
      <c r="F31" s="110">
        <v>1</v>
      </c>
      <c r="G31" s="110">
        <v>0</v>
      </c>
      <c r="H31" s="110">
        <f t="shared" si="10"/>
        <v>7</v>
      </c>
      <c r="I31" s="110">
        <f t="shared" si="11"/>
        <v>1</v>
      </c>
      <c r="J31" s="110">
        <f t="shared" si="12"/>
        <v>8</v>
      </c>
      <c r="K31" s="109">
        <f t="shared" si="3"/>
        <v>12.5</v>
      </c>
      <c r="L31" s="108">
        <f t="shared" si="4"/>
        <v>11.6</v>
      </c>
    </row>
    <row r="32" spans="2:12" ht="14.45" customHeight="1" x14ac:dyDescent="0.15">
      <c r="B32" s="113" t="s">
        <v>128</v>
      </c>
      <c r="C32" s="112"/>
      <c r="D32" s="111">
        <v>3</v>
      </c>
      <c r="E32" s="110">
        <v>2</v>
      </c>
      <c r="F32" s="110">
        <v>1</v>
      </c>
      <c r="G32" s="110">
        <v>0</v>
      </c>
      <c r="H32" s="110">
        <f t="shared" si="10"/>
        <v>5</v>
      </c>
      <c r="I32" s="110">
        <f t="shared" si="11"/>
        <v>1</v>
      </c>
      <c r="J32" s="110">
        <f t="shared" si="12"/>
        <v>6</v>
      </c>
      <c r="K32" s="109">
        <f t="shared" si="3"/>
        <v>16.7</v>
      </c>
      <c r="L32" s="108">
        <f t="shared" si="4"/>
        <v>8.6999999999999993</v>
      </c>
    </row>
    <row r="33" spans="2:12" ht="14.45" customHeight="1" x14ac:dyDescent="0.15">
      <c r="B33" s="113" t="s">
        <v>127</v>
      </c>
      <c r="C33" s="112"/>
      <c r="D33" s="111">
        <v>5</v>
      </c>
      <c r="E33" s="110">
        <v>0</v>
      </c>
      <c r="F33" s="110">
        <v>0</v>
      </c>
      <c r="G33" s="110">
        <v>0</v>
      </c>
      <c r="H33" s="110">
        <f t="shared" si="10"/>
        <v>5</v>
      </c>
      <c r="I33" s="110">
        <f t="shared" si="11"/>
        <v>0</v>
      </c>
      <c r="J33" s="110">
        <f t="shared" si="12"/>
        <v>5</v>
      </c>
      <c r="K33" s="109">
        <f t="shared" si="3"/>
        <v>0</v>
      </c>
      <c r="L33" s="108">
        <f t="shared" si="4"/>
        <v>7.2</v>
      </c>
    </row>
    <row r="34" spans="2:12" ht="14.45" customHeight="1" x14ac:dyDescent="0.15">
      <c r="B34" s="113" t="s">
        <v>126</v>
      </c>
      <c r="C34" s="112"/>
      <c r="D34" s="111">
        <v>2</v>
      </c>
      <c r="E34" s="110">
        <v>4</v>
      </c>
      <c r="F34" s="110">
        <v>0</v>
      </c>
      <c r="G34" s="110">
        <v>0</v>
      </c>
      <c r="H34" s="110">
        <f t="shared" si="10"/>
        <v>6</v>
      </c>
      <c r="I34" s="110">
        <f t="shared" si="11"/>
        <v>0</v>
      </c>
      <c r="J34" s="110">
        <f t="shared" si="12"/>
        <v>6</v>
      </c>
      <c r="K34" s="109">
        <f t="shared" si="3"/>
        <v>0</v>
      </c>
      <c r="L34" s="108">
        <f t="shared" si="4"/>
        <v>8.6999999999999993</v>
      </c>
    </row>
    <row r="35" spans="2:12" ht="14.45" customHeight="1" x14ac:dyDescent="0.15">
      <c r="B35" s="113" t="s">
        <v>125</v>
      </c>
      <c r="C35" s="112"/>
      <c r="D35" s="111">
        <v>5</v>
      </c>
      <c r="E35" s="110">
        <v>1</v>
      </c>
      <c r="F35" s="110">
        <v>0</v>
      </c>
      <c r="G35" s="110">
        <v>0</v>
      </c>
      <c r="H35" s="110">
        <f t="shared" si="10"/>
        <v>6</v>
      </c>
      <c r="I35" s="110">
        <f t="shared" si="11"/>
        <v>0</v>
      </c>
      <c r="J35" s="110">
        <f t="shared" si="12"/>
        <v>6</v>
      </c>
      <c r="K35" s="109">
        <f t="shared" si="3"/>
        <v>0</v>
      </c>
      <c r="L35" s="108">
        <f t="shared" si="4"/>
        <v>8.6999999999999993</v>
      </c>
    </row>
    <row r="36" spans="2:12" ht="14.45" customHeight="1" x14ac:dyDescent="0.15">
      <c r="B36" s="113" t="s">
        <v>124</v>
      </c>
      <c r="C36" s="112"/>
      <c r="D36" s="111">
        <v>1</v>
      </c>
      <c r="E36" s="110">
        <v>0</v>
      </c>
      <c r="F36" s="110">
        <v>1</v>
      </c>
      <c r="G36" s="110">
        <v>0</v>
      </c>
      <c r="H36" s="110">
        <f t="shared" si="10"/>
        <v>1</v>
      </c>
      <c r="I36" s="110">
        <f t="shared" si="11"/>
        <v>1</v>
      </c>
      <c r="J36" s="110">
        <f t="shared" si="12"/>
        <v>2</v>
      </c>
      <c r="K36" s="109">
        <f t="shared" si="3"/>
        <v>50</v>
      </c>
      <c r="L36" s="108">
        <f t="shared" si="4"/>
        <v>2.9</v>
      </c>
    </row>
    <row r="37" spans="2:12" ht="14.45" customHeight="1" x14ac:dyDescent="0.15">
      <c r="B37" s="113" t="s">
        <v>123</v>
      </c>
      <c r="C37" s="112"/>
      <c r="D37" s="111">
        <v>3</v>
      </c>
      <c r="E37" s="110">
        <v>1</v>
      </c>
      <c r="F37" s="110">
        <v>0</v>
      </c>
      <c r="G37" s="110">
        <v>0</v>
      </c>
      <c r="H37" s="110">
        <f t="shared" si="10"/>
        <v>4</v>
      </c>
      <c r="I37" s="110">
        <f t="shared" si="11"/>
        <v>0</v>
      </c>
      <c r="J37" s="110">
        <f t="shared" si="12"/>
        <v>4</v>
      </c>
      <c r="K37" s="109">
        <f t="shared" si="3"/>
        <v>0</v>
      </c>
      <c r="L37" s="108">
        <f t="shared" si="4"/>
        <v>5.8</v>
      </c>
    </row>
    <row r="38" spans="2:12" ht="14.45" customHeight="1" x14ac:dyDescent="0.15">
      <c r="B38" s="107" t="s">
        <v>86</v>
      </c>
      <c r="C38" s="106"/>
      <c r="D38" s="105">
        <v>0</v>
      </c>
      <c r="E38" s="104">
        <v>0</v>
      </c>
      <c r="F38" s="104">
        <v>0</v>
      </c>
      <c r="G38" s="104">
        <v>0</v>
      </c>
      <c r="H38" s="104">
        <f t="shared" si="10"/>
        <v>0</v>
      </c>
      <c r="I38" s="104">
        <f t="shared" si="11"/>
        <v>0</v>
      </c>
      <c r="J38" s="104">
        <f t="shared" si="12"/>
        <v>0</v>
      </c>
      <c r="K38" s="103">
        <f t="shared" si="3"/>
        <v>0</v>
      </c>
      <c r="L38" s="102">
        <f t="shared" si="4"/>
        <v>0</v>
      </c>
    </row>
    <row r="39" spans="2:12" ht="14.45" customHeight="1" x14ac:dyDescent="0.15">
      <c r="B39" s="101" t="s">
        <v>85</v>
      </c>
      <c r="C39" s="100"/>
      <c r="D39" s="99">
        <v>0</v>
      </c>
      <c r="E39" s="98">
        <v>0</v>
      </c>
      <c r="F39" s="98">
        <v>0</v>
      </c>
      <c r="G39" s="98">
        <v>0</v>
      </c>
      <c r="H39" s="98">
        <f t="shared" si="10"/>
        <v>0</v>
      </c>
      <c r="I39" s="98">
        <f t="shared" si="11"/>
        <v>0</v>
      </c>
      <c r="J39" s="98">
        <f t="shared" si="12"/>
        <v>0</v>
      </c>
      <c r="K39" s="97">
        <f t="shared" si="3"/>
        <v>0</v>
      </c>
      <c r="L39" s="96">
        <f t="shared" si="4"/>
        <v>0</v>
      </c>
    </row>
    <row r="40" spans="2:12" ht="14.45" customHeight="1" x14ac:dyDescent="0.15">
      <c r="B40" s="101" t="s">
        <v>84</v>
      </c>
      <c r="C40" s="100"/>
      <c r="D40" s="99">
        <v>0</v>
      </c>
      <c r="E40" s="98">
        <v>0</v>
      </c>
      <c r="F40" s="98">
        <v>0</v>
      </c>
      <c r="G40" s="98">
        <v>0</v>
      </c>
      <c r="H40" s="98">
        <f t="shared" si="10"/>
        <v>0</v>
      </c>
      <c r="I40" s="98">
        <f t="shared" si="11"/>
        <v>0</v>
      </c>
      <c r="J40" s="98">
        <f t="shared" si="12"/>
        <v>0</v>
      </c>
      <c r="K40" s="97">
        <f t="shared" si="3"/>
        <v>0</v>
      </c>
      <c r="L40" s="96">
        <f t="shared" si="4"/>
        <v>0</v>
      </c>
    </row>
    <row r="41" spans="2:12" ht="14.45" customHeight="1" x14ac:dyDescent="0.15">
      <c r="B41" s="101" t="s">
        <v>83</v>
      </c>
      <c r="C41" s="100"/>
      <c r="D41" s="99">
        <v>0</v>
      </c>
      <c r="E41" s="98">
        <v>1</v>
      </c>
      <c r="F41" s="98">
        <v>0</v>
      </c>
      <c r="G41" s="98">
        <v>0</v>
      </c>
      <c r="H41" s="98">
        <f t="shared" si="10"/>
        <v>1</v>
      </c>
      <c r="I41" s="98">
        <f t="shared" si="11"/>
        <v>0</v>
      </c>
      <c r="J41" s="98">
        <f t="shared" si="12"/>
        <v>1</v>
      </c>
      <c r="K41" s="97">
        <f t="shared" si="3"/>
        <v>0</v>
      </c>
      <c r="L41" s="96">
        <f t="shared" si="4"/>
        <v>1.4</v>
      </c>
    </row>
    <row r="42" spans="2:12" ht="14.45" customHeight="1" x14ac:dyDescent="0.15">
      <c r="B42" s="101" t="s">
        <v>82</v>
      </c>
      <c r="C42" s="100"/>
      <c r="D42" s="99">
        <v>0</v>
      </c>
      <c r="E42" s="98">
        <v>0</v>
      </c>
      <c r="F42" s="98">
        <v>0</v>
      </c>
      <c r="G42" s="98">
        <v>0</v>
      </c>
      <c r="H42" s="98">
        <f t="shared" si="10"/>
        <v>0</v>
      </c>
      <c r="I42" s="98">
        <f t="shared" si="11"/>
        <v>0</v>
      </c>
      <c r="J42" s="98">
        <f t="shared" si="12"/>
        <v>0</v>
      </c>
      <c r="K42" s="97">
        <f t="shared" si="3"/>
        <v>0</v>
      </c>
      <c r="L42" s="96">
        <f t="shared" si="4"/>
        <v>0</v>
      </c>
    </row>
    <row r="43" spans="2:12" ht="14.45" customHeight="1" x14ac:dyDescent="0.15">
      <c r="B43" s="95" t="s">
        <v>122</v>
      </c>
      <c r="C43" s="94"/>
      <c r="D43" s="93">
        <v>1</v>
      </c>
      <c r="E43" s="92">
        <v>0</v>
      </c>
      <c r="F43" s="92">
        <v>0</v>
      </c>
      <c r="G43" s="92">
        <v>0</v>
      </c>
      <c r="H43" s="92">
        <f t="shared" si="10"/>
        <v>1</v>
      </c>
      <c r="I43" s="92">
        <f t="shared" si="11"/>
        <v>0</v>
      </c>
      <c r="J43" s="92">
        <f t="shared" si="12"/>
        <v>1</v>
      </c>
      <c r="K43" s="91">
        <f t="shared" si="3"/>
        <v>0</v>
      </c>
      <c r="L43" s="90">
        <f t="shared" si="4"/>
        <v>1.4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1</v>
      </c>
      <c r="E44" s="86">
        <f t="shared" si="13"/>
        <v>1</v>
      </c>
      <c r="F44" s="86">
        <f t="shared" si="13"/>
        <v>0</v>
      </c>
      <c r="G44" s="86">
        <f t="shared" si="13"/>
        <v>0</v>
      </c>
      <c r="H44" s="86">
        <f t="shared" si="13"/>
        <v>2</v>
      </c>
      <c r="I44" s="86">
        <f t="shared" si="13"/>
        <v>0</v>
      </c>
      <c r="J44" s="86">
        <f t="shared" si="13"/>
        <v>2</v>
      </c>
      <c r="K44" s="85">
        <f t="shared" si="3"/>
        <v>0</v>
      </c>
      <c r="L44" s="84">
        <f t="shared" si="4"/>
        <v>2.9</v>
      </c>
    </row>
    <row r="45" spans="2:12" ht="14.45" customHeight="1" thickTop="1" x14ac:dyDescent="0.15">
      <c r="B45" s="107" t="s">
        <v>79</v>
      </c>
      <c r="C45" s="106"/>
      <c r="D45" s="105">
        <v>0</v>
      </c>
      <c r="E45" s="104">
        <v>1</v>
      </c>
      <c r="F45" s="104">
        <v>0</v>
      </c>
      <c r="G45" s="104">
        <v>0</v>
      </c>
      <c r="H45" s="104">
        <f t="shared" ref="H45:H50" si="14">SUM(D45:E45)</f>
        <v>1</v>
      </c>
      <c r="I45" s="104">
        <f t="shared" ref="I45:I50" si="15">SUM(F45:G45)</f>
        <v>0</v>
      </c>
      <c r="J45" s="104">
        <f t="shared" ref="J45:J50" si="16">SUM(H45:I45)</f>
        <v>1</v>
      </c>
      <c r="K45" s="103">
        <f t="shared" si="3"/>
        <v>0</v>
      </c>
      <c r="L45" s="102">
        <f t="shared" si="4"/>
        <v>1.4</v>
      </c>
    </row>
    <row r="46" spans="2:12" ht="14.45" customHeight="1" x14ac:dyDescent="0.15">
      <c r="B46" s="101" t="s">
        <v>78</v>
      </c>
      <c r="C46" s="100"/>
      <c r="D46" s="99">
        <v>0</v>
      </c>
      <c r="E46" s="98">
        <v>0</v>
      </c>
      <c r="F46" s="98">
        <v>0</v>
      </c>
      <c r="G46" s="98">
        <v>0</v>
      </c>
      <c r="H46" s="98">
        <f t="shared" si="14"/>
        <v>0</v>
      </c>
      <c r="I46" s="98">
        <f t="shared" si="15"/>
        <v>0</v>
      </c>
      <c r="J46" s="98">
        <f t="shared" si="16"/>
        <v>0</v>
      </c>
      <c r="K46" s="97">
        <f t="shared" si="3"/>
        <v>0</v>
      </c>
      <c r="L46" s="96">
        <f t="shared" si="4"/>
        <v>0</v>
      </c>
    </row>
    <row r="47" spans="2:12" ht="14.45" customHeight="1" x14ac:dyDescent="0.15">
      <c r="B47" s="101" t="s">
        <v>77</v>
      </c>
      <c r="C47" s="100"/>
      <c r="D47" s="99">
        <v>2</v>
      </c>
      <c r="E47" s="98">
        <v>0</v>
      </c>
      <c r="F47" s="98">
        <v>0</v>
      </c>
      <c r="G47" s="98">
        <v>0</v>
      </c>
      <c r="H47" s="98">
        <f t="shared" si="14"/>
        <v>2</v>
      </c>
      <c r="I47" s="98">
        <f t="shared" si="15"/>
        <v>0</v>
      </c>
      <c r="J47" s="98">
        <f t="shared" si="16"/>
        <v>2</v>
      </c>
      <c r="K47" s="97">
        <f t="shared" si="3"/>
        <v>0</v>
      </c>
      <c r="L47" s="96">
        <f t="shared" si="4"/>
        <v>2.9</v>
      </c>
    </row>
    <row r="48" spans="2:12" ht="14.45" customHeight="1" x14ac:dyDescent="0.15">
      <c r="B48" s="101" t="s">
        <v>76</v>
      </c>
      <c r="C48" s="100"/>
      <c r="D48" s="99">
        <v>2</v>
      </c>
      <c r="E48" s="98">
        <v>0</v>
      </c>
      <c r="F48" s="98">
        <v>0</v>
      </c>
      <c r="G48" s="98">
        <v>0</v>
      </c>
      <c r="H48" s="98">
        <f t="shared" si="14"/>
        <v>2</v>
      </c>
      <c r="I48" s="98">
        <f t="shared" si="15"/>
        <v>0</v>
      </c>
      <c r="J48" s="98">
        <f t="shared" si="16"/>
        <v>2</v>
      </c>
      <c r="K48" s="97">
        <f t="shared" si="3"/>
        <v>0</v>
      </c>
      <c r="L48" s="96">
        <f t="shared" si="4"/>
        <v>2.9</v>
      </c>
    </row>
    <row r="49" spans="2:13" ht="14.45" customHeight="1" x14ac:dyDescent="0.15">
      <c r="B49" s="101" t="s">
        <v>75</v>
      </c>
      <c r="C49" s="100"/>
      <c r="D49" s="99">
        <v>1</v>
      </c>
      <c r="E49" s="98">
        <v>0</v>
      </c>
      <c r="F49" s="98">
        <v>0</v>
      </c>
      <c r="G49" s="98">
        <v>0</v>
      </c>
      <c r="H49" s="98">
        <f t="shared" si="14"/>
        <v>1</v>
      </c>
      <c r="I49" s="98">
        <f t="shared" si="15"/>
        <v>0</v>
      </c>
      <c r="J49" s="98">
        <f t="shared" si="16"/>
        <v>1</v>
      </c>
      <c r="K49" s="97">
        <f t="shared" si="3"/>
        <v>0</v>
      </c>
      <c r="L49" s="96">
        <f t="shared" si="4"/>
        <v>1.4</v>
      </c>
    </row>
    <row r="50" spans="2:13" ht="14.45" customHeight="1" x14ac:dyDescent="0.15">
      <c r="B50" s="95" t="s">
        <v>121</v>
      </c>
      <c r="C50" s="94"/>
      <c r="D50" s="93">
        <v>3</v>
      </c>
      <c r="E50" s="92">
        <v>0</v>
      </c>
      <c r="F50" s="92">
        <v>0</v>
      </c>
      <c r="G50" s="92">
        <v>0</v>
      </c>
      <c r="H50" s="92">
        <f t="shared" si="14"/>
        <v>3</v>
      </c>
      <c r="I50" s="92">
        <f t="shared" si="15"/>
        <v>0</v>
      </c>
      <c r="J50" s="92">
        <f t="shared" si="16"/>
        <v>3</v>
      </c>
      <c r="K50" s="91">
        <f t="shared" si="3"/>
        <v>0</v>
      </c>
      <c r="L50" s="90">
        <f t="shared" si="4"/>
        <v>4.3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8</v>
      </c>
      <c r="E51" s="86">
        <f t="shared" si="17"/>
        <v>1</v>
      </c>
      <c r="F51" s="86">
        <f t="shared" si="17"/>
        <v>0</v>
      </c>
      <c r="G51" s="86">
        <f t="shared" si="17"/>
        <v>0</v>
      </c>
      <c r="H51" s="86">
        <f t="shared" si="17"/>
        <v>9</v>
      </c>
      <c r="I51" s="86">
        <f t="shared" si="17"/>
        <v>0</v>
      </c>
      <c r="J51" s="86">
        <f t="shared" si="17"/>
        <v>9</v>
      </c>
      <c r="K51" s="85">
        <f t="shared" si="3"/>
        <v>0</v>
      </c>
      <c r="L51" s="84">
        <f t="shared" si="4"/>
        <v>13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45</v>
      </c>
      <c r="E52" s="80">
        <f t="shared" si="18"/>
        <v>18</v>
      </c>
      <c r="F52" s="80">
        <f t="shared" si="18"/>
        <v>6</v>
      </c>
      <c r="G52" s="80">
        <f t="shared" si="18"/>
        <v>0</v>
      </c>
      <c r="H52" s="80">
        <f t="shared" si="18"/>
        <v>63</v>
      </c>
      <c r="I52" s="80">
        <f t="shared" si="18"/>
        <v>6</v>
      </c>
      <c r="J52" s="80">
        <f t="shared" si="18"/>
        <v>69</v>
      </c>
      <c r="K52" s="79">
        <f t="shared" si="3"/>
        <v>8.6999999999999993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17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154</v>
      </c>
      <c r="C16" s="106"/>
      <c r="D16" s="105">
        <v>0</v>
      </c>
      <c r="E16" s="104">
        <v>0</v>
      </c>
      <c r="F16" s="104">
        <v>0</v>
      </c>
      <c r="G16" s="104">
        <v>0</v>
      </c>
      <c r="H16" s="104">
        <f t="shared" ref="H16:H21" si="0">SUM(D16:E16)</f>
        <v>0</v>
      </c>
      <c r="I16" s="104">
        <f t="shared" ref="I16:I21" si="1">SUM(F16:G16)</f>
        <v>0</v>
      </c>
      <c r="J16" s="104">
        <f t="shared" ref="J16:J21" si="2">SUM(H16:I16)</f>
        <v>0</v>
      </c>
      <c r="K16" s="103">
        <f t="shared" ref="K16:K52" si="3">IF(J16=0,0,ROUND(I16/J16*100,1))</f>
        <v>0</v>
      </c>
      <c r="L16" s="102">
        <f t="shared" ref="L16:L52" si="4">IF(J16=0,0,ROUND(J16/$J$52*100,1))</f>
        <v>0</v>
      </c>
    </row>
    <row r="17" spans="2:12" ht="14.45" customHeight="1" x14ac:dyDescent="0.15">
      <c r="B17" s="101" t="s">
        <v>153</v>
      </c>
      <c r="C17" s="100"/>
      <c r="D17" s="99">
        <v>1</v>
      </c>
      <c r="E17" s="98">
        <v>0</v>
      </c>
      <c r="F17" s="98">
        <v>0</v>
      </c>
      <c r="G17" s="98">
        <v>0</v>
      </c>
      <c r="H17" s="98">
        <f t="shared" si="0"/>
        <v>1</v>
      </c>
      <c r="I17" s="98">
        <f t="shared" si="1"/>
        <v>0</v>
      </c>
      <c r="J17" s="98">
        <f t="shared" si="2"/>
        <v>1</v>
      </c>
      <c r="K17" s="97">
        <f t="shared" si="3"/>
        <v>0</v>
      </c>
      <c r="L17" s="96">
        <f t="shared" si="4"/>
        <v>1.6</v>
      </c>
    </row>
    <row r="18" spans="2:12" ht="14.45" customHeight="1" x14ac:dyDescent="0.15">
      <c r="B18" s="101" t="s">
        <v>152</v>
      </c>
      <c r="C18" s="100"/>
      <c r="D18" s="99">
        <v>1</v>
      </c>
      <c r="E18" s="98">
        <v>1</v>
      </c>
      <c r="F18" s="98">
        <v>1</v>
      </c>
      <c r="G18" s="98">
        <v>0</v>
      </c>
      <c r="H18" s="98">
        <f t="shared" si="0"/>
        <v>2</v>
      </c>
      <c r="I18" s="98">
        <f t="shared" si="1"/>
        <v>1</v>
      </c>
      <c r="J18" s="98">
        <f t="shared" si="2"/>
        <v>3</v>
      </c>
      <c r="K18" s="97">
        <f t="shared" si="3"/>
        <v>33.299999999999997</v>
      </c>
      <c r="L18" s="96">
        <f t="shared" si="4"/>
        <v>4.8</v>
      </c>
    </row>
    <row r="19" spans="2:12" ht="14.45" customHeight="1" x14ac:dyDescent="0.15">
      <c r="B19" s="101" t="s">
        <v>151</v>
      </c>
      <c r="C19" s="100"/>
      <c r="D19" s="99">
        <v>2</v>
      </c>
      <c r="E19" s="98">
        <v>0</v>
      </c>
      <c r="F19" s="98">
        <v>0</v>
      </c>
      <c r="G19" s="98">
        <v>0</v>
      </c>
      <c r="H19" s="98">
        <f t="shared" si="0"/>
        <v>2</v>
      </c>
      <c r="I19" s="98">
        <f t="shared" si="1"/>
        <v>0</v>
      </c>
      <c r="J19" s="98">
        <f t="shared" si="2"/>
        <v>2</v>
      </c>
      <c r="K19" s="97">
        <f t="shared" si="3"/>
        <v>0</v>
      </c>
      <c r="L19" s="96">
        <f t="shared" si="4"/>
        <v>3.2</v>
      </c>
    </row>
    <row r="20" spans="2:12" ht="14.45" customHeight="1" x14ac:dyDescent="0.15">
      <c r="B20" s="101" t="s">
        <v>150</v>
      </c>
      <c r="C20" s="100"/>
      <c r="D20" s="99">
        <v>0</v>
      </c>
      <c r="E20" s="98">
        <v>0</v>
      </c>
      <c r="F20" s="98">
        <v>0</v>
      </c>
      <c r="G20" s="98">
        <v>0</v>
      </c>
      <c r="H20" s="98">
        <f t="shared" si="0"/>
        <v>0</v>
      </c>
      <c r="I20" s="98">
        <f t="shared" si="1"/>
        <v>0</v>
      </c>
      <c r="J20" s="98">
        <f t="shared" si="2"/>
        <v>0</v>
      </c>
      <c r="K20" s="97">
        <f t="shared" si="3"/>
        <v>0</v>
      </c>
      <c r="L20" s="96">
        <f t="shared" si="4"/>
        <v>0</v>
      </c>
    </row>
    <row r="21" spans="2:12" ht="14.45" customHeight="1" x14ac:dyDescent="0.15">
      <c r="B21" s="95" t="s">
        <v>149</v>
      </c>
      <c r="C21" s="94"/>
      <c r="D21" s="93">
        <v>1</v>
      </c>
      <c r="E21" s="92">
        <v>1</v>
      </c>
      <c r="F21" s="92">
        <v>0</v>
      </c>
      <c r="G21" s="92">
        <v>0</v>
      </c>
      <c r="H21" s="92">
        <f t="shared" si="0"/>
        <v>2</v>
      </c>
      <c r="I21" s="92">
        <f t="shared" si="1"/>
        <v>0</v>
      </c>
      <c r="J21" s="92">
        <f t="shared" si="2"/>
        <v>2</v>
      </c>
      <c r="K21" s="91">
        <f t="shared" si="3"/>
        <v>0</v>
      </c>
      <c r="L21" s="90">
        <f t="shared" si="4"/>
        <v>3.2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5</v>
      </c>
      <c r="E22" s="86">
        <f t="shared" si="5"/>
        <v>2</v>
      </c>
      <c r="F22" s="86">
        <f t="shared" si="5"/>
        <v>1</v>
      </c>
      <c r="G22" s="86">
        <f t="shared" si="5"/>
        <v>0</v>
      </c>
      <c r="H22" s="86">
        <f t="shared" si="5"/>
        <v>7</v>
      </c>
      <c r="I22" s="86">
        <f t="shared" si="5"/>
        <v>1</v>
      </c>
      <c r="J22" s="86">
        <f t="shared" si="5"/>
        <v>8</v>
      </c>
      <c r="K22" s="85">
        <f t="shared" si="3"/>
        <v>12.5</v>
      </c>
      <c r="L22" s="84">
        <f t="shared" si="4"/>
        <v>12.7</v>
      </c>
    </row>
    <row r="23" spans="2:12" ht="14.45" customHeight="1" thickTop="1" x14ac:dyDescent="0.15">
      <c r="B23" s="107" t="s">
        <v>101</v>
      </c>
      <c r="C23" s="106"/>
      <c r="D23" s="105">
        <v>1</v>
      </c>
      <c r="E23" s="104">
        <v>0</v>
      </c>
      <c r="F23" s="104">
        <v>0</v>
      </c>
      <c r="G23" s="104">
        <v>0</v>
      </c>
      <c r="H23" s="104">
        <f t="shared" ref="H23:H28" si="6">SUM(D23:E23)</f>
        <v>1</v>
      </c>
      <c r="I23" s="104">
        <f t="shared" ref="I23:I28" si="7">SUM(F23:G23)</f>
        <v>0</v>
      </c>
      <c r="J23" s="104">
        <f t="shared" ref="J23:J28" si="8">SUM(H23:I23)</f>
        <v>1</v>
      </c>
      <c r="K23" s="103">
        <f t="shared" si="3"/>
        <v>0</v>
      </c>
      <c r="L23" s="102">
        <f t="shared" si="4"/>
        <v>1.6</v>
      </c>
    </row>
    <row r="24" spans="2:12" ht="14.45" customHeight="1" x14ac:dyDescent="0.15">
      <c r="B24" s="101" t="s">
        <v>100</v>
      </c>
      <c r="C24" s="100"/>
      <c r="D24" s="99">
        <v>1</v>
      </c>
      <c r="E24" s="98">
        <v>0</v>
      </c>
      <c r="F24" s="98">
        <v>0</v>
      </c>
      <c r="G24" s="98">
        <v>0</v>
      </c>
      <c r="H24" s="98">
        <f t="shared" si="6"/>
        <v>1</v>
      </c>
      <c r="I24" s="98">
        <f t="shared" si="7"/>
        <v>0</v>
      </c>
      <c r="J24" s="98">
        <f t="shared" si="8"/>
        <v>1</v>
      </c>
      <c r="K24" s="97">
        <f t="shared" si="3"/>
        <v>0</v>
      </c>
      <c r="L24" s="96">
        <f t="shared" si="4"/>
        <v>1.6</v>
      </c>
    </row>
    <row r="25" spans="2:12" ht="14.45" customHeight="1" x14ac:dyDescent="0.15">
      <c r="B25" s="101" t="s">
        <v>99</v>
      </c>
      <c r="C25" s="100"/>
      <c r="D25" s="99">
        <v>2</v>
      </c>
      <c r="E25" s="98">
        <v>0</v>
      </c>
      <c r="F25" s="98">
        <v>0</v>
      </c>
      <c r="G25" s="98">
        <v>0</v>
      </c>
      <c r="H25" s="98">
        <f t="shared" si="6"/>
        <v>2</v>
      </c>
      <c r="I25" s="98">
        <f t="shared" si="7"/>
        <v>0</v>
      </c>
      <c r="J25" s="98">
        <f t="shared" si="8"/>
        <v>2</v>
      </c>
      <c r="K25" s="97">
        <f t="shared" si="3"/>
        <v>0</v>
      </c>
      <c r="L25" s="96">
        <f t="shared" si="4"/>
        <v>3.2</v>
      </c>
    </row>
    <row r="26" spans="2:12" ht="14.45" customHeight="1" x14ac:dyDescent="0.15">
      <c r="B26" s="101" t="s">
        <v>98</v>
      </c>
      <c r="C26" s="100"/>
      <c r="D26" s="99">
        <v>1</v>
      </c>
      <c r="E26" s="98">
        <v>1</v>
      </c>
      <c r="F26" s="98">
        <v>1</v>
      </c>
      <c r="G26" s="98">
        <v>0</v>
      </c>
      <c r="H26" s="98">
        <f t="shared" si="6"/>
        <v>2</v>
      </c>
      <c r="I26" s="98">
        <f t="shared" si="7"/>
        <v>1</v>
      </c>
      <c r="J26" s="98">
        <f t="shared" si="8"/>
        <v>3</v>
      </c>
      <c r="K26" s="97">
        <f t="shared" si="3"/>
        <v>33.299999999999997</v>
      </c>
      <c r="L26" s="96">
        <f t="shared" si="4"/>
        <v>4.8</v>
      </c>
    </row>
    <row r="27" spans="2:12" ht="14.45" customHeight="1" x14ac:dyDescent="0.15">
      <c r="B27" s="101" t="s">
        <v>97</v>
      </c>
      <c r="C27" s="100"/>
      <c r="D27" s="99">
        <v>0</v>
      </c>
      <c r="E27" s="98">
        <v>1</v>
      </c>
      <c r="F27" s="98">
        <v>0</v>
      </c>
      <c r="G27" s="98">
        <v>0</v>
      </c>
      <c r="H27" s="98">
        <f t="shared" si="6"/>
        <v>1</v>
      </c>
      <c r="I27" s="98">
        <f t="shared" si="7"/>
        <v>0</v>
      </c>
      <c r="J27" s="98">
        <f t="shared" si="8"/>
        <v>1</v>
      </c>
      <c r="K27" s="97">
        <f t="shared" si="3"/>
        <v>0</v>
      </c>
      <c r="L27" s="96">
        <f t="shared" si="4"/>
        <v>1.6</v>
      </c>
    </row>
    <row r="28" spans="2:12" ht="14.45" customHeight="1" x14ac:dyDescent="0.15">
      <c r="B28" s="95" t="s">
        <v>148</v>
      </c>
      <c r="C28" s="94"/>
      <c r="D28" s="93">
        <v>2</v>
      </c>
      <c r="E28" s="92">
        <v>1</v>
      </c>
      <c r="F28" s="92">
        <v>0</v>
      </c>
      <c r="G28" s="92">
        <v>0</v>
      </c>
      <c r="H28" s="92">
        <f t="shared" si="6"/>
        <v>3</v>
      </c>
      <c r="I28" s="92">
        <f t="shared" si="7"/>
        <v>0</v>
      </c>
      <c r="J28" s="92">
        <f t="shared" si="8"/>
        <v>3</v>
      </c>
      <c r="K28" s="91">
        <f t="shared" si="3"/>
        <v>0</v>
      </c>
      <c r="L28" s="90">
        <f t="shared" si="4"/>
        <v>4.8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7</v>
      </c>
      <c r="E29" s="86">
        <f t="shared" si="9"/>
        <v>3</v>
      </c>
      <c r="F29" s="86">
        <f t="shared" si="9"/>
        <v>1</v>
      </c>
      <c r="G29" s="86">
        <f t="shared" si="9"/>
        <v>0</v>
      </c>
      <c r="H29" s="86">
        <f t="shared" si="9"/>
        <v>10</v>
      </c>
      <c r="I29" s="86">
        <f t="shared" si="9"/>
        <v>1</v>
      </c>
      <c r="J29" s="86">
        <f t="shared" si="9"/>
        <v>11</v>
      </c>
      <c r="K29" s="85">
        <f t="shared" si="3"/>
        <v>9.1</v>
      </c>
      <c r="L29" s="84">
        <f t="shared" si="4"/>
        <v>17.5</v>
      </c>
    </row>
    <row r="30" spans="2:12" ht="14.45" customHeight="1" thickTop="1" x14ac:dyDescent="0.15">
      <c r="B30" s="115" t="s">
        <v>147</v>
      </c>
      <c r="C30" s="114"/>
      <c r="D30" s="81">
        <v>5</v>
      </c>
      <c r="E30" s="80">
        <v>0</v>
      </c>
      <c r="F30" s="80">
        <v>1</v>
      </c>
      <c r="G30" s="80">
        <v>0</v>
      </c>
      <c r="H30" s="80">
        <f t="shared" ref="H30:H43" si="10">SUM(D30:E30)</f>
        <v>5</v>
      </c>
      <c r="I30" s="80">
        <f t="shared" ref="I30:I43" si="11">SUM(F30:G30)</f>
        <v>1</v>
      </c>
      <c r="J30" s="80">
        <f t="shared" ref="J30:J43" si="12">SUM(H30:I30)</f>
        <v>6</v>
      </c>
      <c r="K30" s="79">
        <f t="shared" si="3"/>
        <v>16.7</v>
      </c>
      <c r="L30" s="78">
        <f t="shared" si="4"/>
        <v>9.5</v>
      </c>
    </row>
    <row r="31" spans="2:12" ht="14.45" customHeight="1" x14ac:dyDescent="0.15">
      <c r="B31" s="113" t="s">
        <v>146</v>
      </c>
      <c r="C31" s="112"/>
      <c r="D31" s="111">
        <v>5</v>
      </c>
      <c r="E31" s="110">
        <v>1</v>
      </c>
      <c r="F31" s="110">
        <v>3</v>
      </c>
      <c r="G31" s="110">
        <v>0</v>
      </c>
      <c r="H31" s="110">
        <f t="shared" si="10"/>
        <v>6</v>
      </c>
      <c r="I31" s="110">
        <f t="shared" si="11"/>
        <v>3</v>
      </c>
      <c r="J31" s="110">
        <f t="shared" si="12"/>
        <v>9</v>
      </c>
      <c r="K31" s="109">
        <f t="shared" si="3"/>
        <v>33.299999999999997</v>
      </c>
      <c r="L31" s="108">
        <f t="shared" si="4"/>
        <v>14.3</v>
      </c>
    </row>
    <row r="32" spans="2:12" ht="14.45" customHeight="1" x14ac:dyDescent="0.15">
      <c r="B32" s="113" t="s">
        <v>145</v>
      </c>
      <c r="C32" s="112"/>
      <c r="D32" s="111">
        <v>3</v>
      </c>
      <c r="E32" s="110">
        <v>0</v>
      </c>
      <c r="F32" s="110">
        <v>1</v>
      </c>
      <c r="G32" s="110">
        <v>0</v>
      </c>
      <c r="H32" s="110">
        <f t="shared" si="10"/>
        <v>3</v>
      </c>
      <c r="I32" s="110">
        <f t="shared" si="11"/>
        <v>1</v>
      </c>
      <c r="J32" s="110">
        <f t="shared" si="12"/>
        <v>4</v>
      </c>
      <c r="K32" s="109">
        <f t="shared" si="3"/>
        <v>25</v>
      </c>
      <c r="L32" s="108">
        <f t="shared" si="4"/>
        <v>6.3</v>
      </c>
    </row>
    <row r="33" spans="2:12" ht="14.45" customHeight="1" x14ac:dyDescent="0.15">
      <c r="B33" s="113" t="s">
        <v>144</v>
      </c>
      <c r="C33" s="112"/>
      <c r="D33" s="111">
        <v>2</v>
      </c>
      <c r="E33" s="110">
        <v>1</v>
      </c>
      <c r="F33" s="110">
        <v>1</v>
      </c>
      <c r="G33" s="110">
        <v>0</v>
      </c>
      <c r="H33" s="110">
        <f t="shared" si="10"/>
        <v>3</v>
      </c>
      <c r="I33" s="110">
        <f t="shared" si="11"/>
        <v>1</v>
      </c>
      <c r="J33" s="110">
        <f t="shared" si="12"/>
        <v>4</v>
      </c>
      <c r="K33" s="109">
        <f t="shared" si="3"/>
        <v>25</v>
      </c>
      <c r="L33" s="108">
        <f t="shared" si="4"/>
        <v>6.3</v>
      </c>
    </row>
    <row r="34" spans="2:12" ht="14.45" customHeight="1" x14ac:dyDescent="0.15">
      <c r="B34" s="113" t="s">
        <v>143</v>
      </c>
      <c r="C34" s="112"/>
      <c r="D34" s="111">
        <v>5</v>
      </c>
      <c r="E34" s="110">
        <v>2</v>
      </c>
      <c r="F34" s="110">
        <v>0</v>
      </c>
      <c r="G34" s="110">
        <v>0</v>
      </c>
      <c r="H34" s="110">
        <f t="shared" si="10"/>
        <v>7</v>
      </c>
      <c r="I34" s="110">
        <f t="shared" si="11"/>
        <v>0</v>
      </c>
      <c r="J34" s="110">
        <f t="shared" si="12"/>
        <v>7</v>
      </c>
      <c r="K34" s="109">
        <f t="shared" si="3"/>
        <v>0</v>
      </c>
      <c r="L34" s="108">
        <f t="shared" si="4"/>
        <v>11.1</v>
      </c>
    </row>
    <row r="35" spans="2:12" ht="14.45" customHeight="1" x14ac:dyDescent="0.15">
      <c r="B35" s="113" t="s">
        <v>142</v>
      </c>
      <c r="C35" s="112"/>
      <c r="D35" s="111">
        <v>2</v>
      </c>
      <c r="E35" s="110">
        <v>2</v>
      </c>
      <c r="F35" s="110">
        <v>1</v>
      </c>
      <c r="G35" s="110">
        <v>0</v>
      </c>
      <c r="H35" s="110">
        <f t="shared" si="10"/>
        <v>4</v>
      </c>
      <c r="I35" s="110">
        <f t="shared" si="11"/>
        <v>1</v>
      </c>
      <c r="J35" s="110">
        <f t="shared" si="12"/>
        <v>5</v>
      </c>
      <c r="K35" s="109">
        <f t="shared" si="3"/>
        <v>20</v>
      </c>
      <c r="L35" s="108">
        <f t="shared" si="4"/>
        <v>7.9</v>
      </c>
    </row>
    <row r="36" spans="2:12" ht="14.45" customHeight="1" x14ac:dyDescent="0.15">
      <c r="B36" s="113" t="s">
        <v>141</v>
      </c>
      <c r="C36" s="112"/>
      <c r="D36" s="111">
        <v>2</v>
      </c>
      <c r="E36" s="110">
        <v>1</v>
      </c>
      <c r="F36" s="110">
        <v>1</v>
      </c>
      <c r="G36" s="110">
        <v>0</v>
      </c>
      <c r="H36" s="110">
        <f t="shared" si="10"/>
        <v>3</v>
      </c>
      <c r="I36" s="110">
        <f t="shared" si="11"/>
        <v>1</v>
      </c>
      <c r="J36" s="110">
        <f t="shared" si="12"/>
        <v>4</v>
      </c>
      <c r="K36" s="109">
        <f t="shared" si="3"/>
        <v>25</v>
      </c>
      <c r="L36" s="108">
        <f t="shared" si="4"/>
        <v>6.3</v>
      </c>
    </row>
    <row r="37" spans="2:12" ht="14.45" customHeight="1" x14ac:dyDescent="0.15">
      <c r="B37" s="113" t="s">
        <v>140</v>
      </c>
      <c r="C37" s="112"/>
      <c r="D37" s="111">
        <v>1</v>
      </c>
      <c r="E37" s="110">
        <v>1</v>
      </c>
      <c r="F37" s="110">
        <v>0</v>
      </c>
      <c r="G37" s="110">
        <v>0</v>
      </c>
      <c r="H37" s="110">
        <f t="shared" si="10"/>
        <v>2</v>
      </c>
      <c r="I37" s="110">
        <f t="shared" si="11"/>
        <v>0</v>
      </c>
      <c r="J37" s="110">
        <f t="shared" si="12"/>
        <v>2</v>
      </c>
      <c r="K37" s="109">
        <f t="shared" si="3"/>
        <v>0</v>
      </c>
      <c r="L37" s="108">
        <f t="shared" si="4"/>
        <v>3.2</v>
      </c>
    </row>
    <row r="38" spans="2:12" ht="14.45" customHeight="1" x14ac:dyDescent="0.15">
      <c r="B38" s="107" t="s">
        <v>86</v>
      </c>
      <c r="C38" s="106"/>
      <c r="D38" s="105">
        <v>0</v>
      </c>
      <c r="E38" s="104">
        <v>0</v>
      </c>
      <c r="F38" s="104">
        <v>0</v>
      </c>
      <c r="G38" s="104">
        <v>0</v>
      </c>
      <c r="H38" s="104">
        <f t="shared" si="10"/>
        <v>0</v>
      </c>
      <c r="I38" s="104">
        <f t="shared" si="11"/>
        <v>0</v>
      </c>
      <c r="J38" s="104">
        <f t="shared" si="12"/>
        <v>0</v>
      </c>
      <c r="K38" s="103">
        <f t="shared" si="3"/>
        <v>0</v>
      </c>
      <c r="L38" s="102">
        <f t="shared" si="4"/>
        <v>0</v>
      </c>
    </row>
    <row r="39" spans="2:12" ht="14.45" customHeight="1" x14ac:dyDescent="0.15">
      <c r="B39" s="101" t="s">
        <v>85</v>
      </c>
      <c r="C39" s="100"/>
      <c r="D39" s="99">
        <v>1</v>
      </c>
      <c r="E39" s="98">
        <v>0</v>
      </c>
      <c r="F39" s="98">
        <v>0</v>
      </c>
      <c r="G39" s="98">
        <v>0</v>
      </c>
      <c r="H39" s="98">
        <f t="shared" si="10"/>
        <v>1</v>
      </c>
      <c r="I39" s="98">
        <f t="shared" si="11"/>
        <v>0</v>
      </c>
      <c r="J39" s="98">
        <f t="shared" si="12"/>
        <v>1</v>
      </c>
      <c r="K39" s="97">
        <f t="shared" si="3"/>
        <v>0</v>
      </c>
      <c r="L39" s="96">
        <f t="shared" si="4"/>
        <v>1.6</v>
      </c>
    </row>
    <row r="40" spans="2:12" ht="14.45" customHeight="1" x14ac:dyDescent="0.15">
      <c r="B40" s="101" t="s">
        <v>84</v>
      </c>
      <c r="C40" s="100"/>
      <c r="D40" s="99">
        <v>0</v>
      </c>
      <c r="E40" s="98">
        <v>0</v>
      </c>
      <c r="F40" s="98">
        <v>0</v>
      </c>
      <c r="G40" s="98">
        <v>0</v>
      </c>
      <c r="H40" s="98">
        <f t="shared" si="10"/>
        <v>0</v>
      </c>
      <c r="I40" s="98">
        <f t="shared" si="11"/>
        <v>0</v>
      </c>
      <c r="J40" s="98">
        <f t="shared" si="12"/>
        <v>0</v>
      </c>
      <c r="K40" s="97">
        <f t="shared" si="3"/>
        <v>0</v>
      </c>
      <c r="L40" s="96">
        <f t="shared" si="4"/>
        <v>0</v>
      </c>
    </row>
    <row r="41" spans="2:12" ht="14.45" customHeight="1" x14ac:dyDescent="0.15">
      <c r="B41" s="101" t="s">
        <v>83</v>
      </c>
      <c r="C41" s="100"/>
      <c r="D41" s="99">
        <v>0</v>
      </c>
      <c r="E41" s="98">
        <v>0</v>
      </c>
      <c r="F41" s="98">
        <v>0</v>
      </c>
      <c r="G41" s="98">
        <v>0</v>
      </c>
      <c r="H41" s="98">
        <f t="shared" si="10"/>
        <v>0</v>
      </c>
      <c r="I41" s="98">
        <f t="shared" si="11"/>
        <v>0</v>
      </c>
      <c r="J41" s="98">
        <f t="shared" si="12"/>
        <v>0</v>
      </c>
      <c r="K41" s="97">
        <f t="shared" si="3"/>
        <v>0</v>
      </c>
      <c r="L41" s="96">
        <f t="shared" si="4"/>
        <v>0</v>
      </c>
    </row>
    <row r="42" spans="2:12" ht="14.45" customHeight="1" x14ac:dyDescent="0.15">
      <c r="B42" s="101" t="s">
        <v>82</v>
      </c>
      <c r="C42" s="100"/>
      <c r="D42" s="99">
        <v>0</v>
      </c>
      <c r="E42" s="98">
        <v>1</v>
      </c>
      <c r="F42" s="98">
        <v>0</v>
      </c>
      <c r="G42" s="98">
        <v>0</v>
      </c>
      <c r="H42" s="98">
        <f t="shared" si="10"/>
        <v>1</v>
      </c>
      <c r="I42" s="98">
        <f t="shared" si="11"/>
        <v>0</v>
      </c>
      <c r="J42" s="98">
        <f t="shared" si="12"/>
        <v>1</v>
      </c>
      <c r="K42" s="97">
        <f t="shared" si="3"/>
        <v>0</v>
      </c>
      <c r="L42" s="96">
        <f t="shared" si="4"/>
        <v>1.6</v>
      </c>
    </row>
    <row r="43" spans="2:12" ht="14.45" customHeight="1" x14ac:dyDescent="0.15">
      <c r="B43" s="95" t="s">
        <v>139</v>
      </c>
      <c r="C43" s="94"/>
      <c r="D43" s="93">
        <v>0</v>
      </c>
      <c r="E43" s="92">
        <v>0</v>
      </c>
      <c r="F43" s="92">
        <v>0</v>
      </c>
      <c r="G43" s="92">
        <v>0</v>
      </c>
      <c r="H43" s="92">
        <f t="shared" si="10"/>
        <v>0</v>
      </c>
      <c r="I43" s="92">
        <f t="shared" si="11"/>
        <v>0</v>
      </c>
      <c r="J43" s="92">
        <f t="shared" si="12"/>
        <v>0</v>
      </c>
      <c r="K43" s="91">
        <f t="shared" si="3"/>
        <v>0</v>
      </c>
      <c r="L43" s="90">
        <f t="shared" si="4"/>
        <v>0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1</v>
      </c>
      <c r="E44" s="86">
        <f t="shared" si="13"/>
        <v>1</v>
      </c>
      <c r="F44" s="86">
        <f t="shared" si="13"/>
        <v>0</v>
      </c>
      <c r="G44" s="86">
        <f t="shared" si="13"/>
        <v>0</v>
      </c>
      <c r="H44" s="86">
        <f t="shared" si="13"/>
        <v>2</v>
      </c>
      <c r="I44" s="86">
        <f t="shared" si="13"/>
        <v>0</v>
      </c>
      <c r="J44" s="86">
        <f t="shared" si="13"/>
        <v>2</v>
      </c>
      <c r="K44" s="85">
        <f t="shared" si="3"/>
        <v>0</v>
      </c>
      <c r="L44" s="84">
        <f t="shared" si="4"/>
        <v>3.2</v>
      </c>
    </row>
    <row r="45" spans="2:12" ht="14.45" customHeight="1" thickTop="1" x14ac:dyDescent="0.15">
      <c r="B45" s="107" t="s">
        <v>79</v>
      </c>
      <c r="C45" s="106"/>
      <c r="D45" s="105">
        <v>0</v>
      </c>
      <c r="E45" s="104">
        <v>0</v>
      </c>
      <c r="F45" s="104">
        <v>0</v>
      </c>
      <c r="G45" s="104">
        <v>0</v>
      </c>
      <c r="H45" s="104">
        <f t="shared" ref="H45:H50" si="14">SUM(D45:E45)</f>
        <v>0</v>
      </c>
      <c r="I45" s="104">
        <f t="shared" ref="I45:I50" si="15">SUM(F45:G45)</f>
        <v>0</v>
      </c>
      <c r="J45" s="104">
        <f t="shared" ref="J45:J50" si="16">SUM(H45:I45)</f>
        <v>0</v>
      </c>
      <c r="K45" s="103">
        <f t="shared" si="3"/>
        <v>0</v>
      </c>
      <c r="L45" s="102">
        <f t="shared" si="4"/>
        <v>0</v>
      </c>
    </row>
    <row r="46" spans="2:12" ht="14.45" customHeight="1" x14ac:dyDescent="0.15">
      <c r="B46" s="101" t="s">
        <v>78</v>
      </c>
      <c r="C46" s="100"/>
      <c r="D46" s="99">
        <v>0</v>
      </c>
      <c r="E46" s="98">
        <v>0</v>
      </c>
      <c r="F46" s="98">
        <v>0</v>
      </c>
      <c r="G46" s="98">
        <v>0</v>
      </c>
      <c r="H46" s="98">
        <f t="shared" si="14"/>
        <v>0</v>
      </c>
      <c r="I46" s="98">
        <f t="shared" si="15"/>
        <v>0</v>
      </c>
      <c r="J46" s="98">
        <f t="shared" si="16"/>
        <v>0</v>
      </c>
      <c r="K46" s="97">
        <f t="shared" si="3"/>
        <v>0</v>
      </c>
      <c r="L46" s="96">
        <f t="shared" si="4"/>
        <v>0</v>
      </c>
    </row>
    <row r="47" spans="2:12" ht="14.45" customHeight="1" x14ac:dyDescent="0.15">
      <c r="B47" s="101" t="s">
        <v>77</v>
      </c>
      <c r="C47" s="100"/>
      <c r="D47" s="99">
        <v>0</v>
      </c>
      <c r="E47" s="98">
        <v>0</v>
      </c>
      <c r="F47" s="98">
        <v>0</v>
      </c>
      <c r="G47" s="98">
        <v>0</v>
      </c>
      <c r="H47" s="98">
        <f t="shared" si="14"/>
        <v>0</v>
      </c>
      <c r="I47" s="98">
        <f t="shared" si="15"/>
        <v>0</v>
      </c>
      <c r="J47" s="98">
        <f t="shared" si="16"/>
        <v>0</v>
      </c>
      <c r="K47" s="97">
        <f t="shared" si="3"/>
        <v>0</v>
      </c>
      <c r="L47" s="96">
        <f t="shared" si="4"/>
        <v>0</v>
      </c>
    </row>
    <row r="48" spans="2:12" ht="14.45" customHeight="1" x14ac:dyDescent="0.15">
      <c r="B48" s="101" t="s">
        <v>76</v>
      </c>
      <c r="C48" s="100"/>
      <c r="D48" s="99">
        <v>0</v>
      </c>
      <c r="E48" s="98">
        <v>0</v>
      </c>
      <c r="F48" s="98">
        <v>0</v>
      </c>
      <c r="G48" s="98">
        <v>0</v>
      </c>
      <c r="H48" s="98">
        <f t="shared" si="14"/>
        <v>0</v>
      </c>
      <c r="I48" s="98">
        <f t="shared" si="15"/>
        <v>0</v>
      </c>
      <c r="J48" s="98">
        <f t="shared" si="16"/>
        <v>0</v>
      </c>
      <c r="K48" s="97">
        <f t="shared" si="3"/>
        <v>0</v>
      </c>
      <c r="L48" s="96">
        <f t="shared" si="4"/>
        <v>0</v>
      </c>
    </row>
    <row r="49" spans="2:13" ht="14.45" customHeight="1" x14ac:dyDescent="0.15">
      <c r="B49" s="101" t="s">
        <v>75</v>
      </c>
      <c r="C49" s="100"/>
      <c r="D49" s="99">
        <v>0</v>
      </c>
      <c r="E49" s="98">
        <v>1</v>
      </c>
      <c r="F49" s="98">
        <v>0</v>
      </c>
      <c r="G49" s="98">
        <v>0</v>
      </c>
      <c r="H49" s="98">
        <f t="shared" si="14"/>
        <v>1</v>
      </c>
      <c r="I49" s="98">
        <f t="shared" si="15"/>
        <v>0</v>
      </c>
      <c r="J49" s="98">
        <f t="shared" si="16"/>
        <v>1</v>
      </c>
      <c r="K49" s="97">
        <f t="shared" si="3"/>
        <v>0</v>
      </c>
      <c r="L49" s="96">
        <f t="shared" si="4"/>
        <v>1.6</v>
      </c>
    </row>
    <row r="50" spans="2:13" ht="14.45" customHeight="1" x14ac:dyDescent="0.15">
      <c r="B50" s="95" t="s">
        <v>138</v>
      </c>
      <c r="C50" s="94"/>
      <c r="D50" s="93">
        <v>0</v>
      </c>
      <c r="E50" s="92">
        <v>0</v>
      </c>
      <c r="F50" s="92">
        <v>0</v>
      </c>
      <c r="G50" s="92">
        <v>0</v>
      </c>
      <c r="H50" s="92">
        <f t="shared" si="14"/>
        <v>0</v>
      </c>
      <c r="I50" s="92">
        <f t="shared" si="15"/>
        <v>0</v>
      </c>
      <c r="J50" s="92">
        <f t="shared" si="16"/>
        <v>0</v>
      </c>
      <c r="K50" s="91">
        <f t="shared" si="3"/>
        <v>0</v>
      </c>
      <c r="L50" s="90">
        <f t="shared" si="4"/>
        <v>0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0</v>
      </c>
      <c r="E51" s="86">
        <f t="shared" si="17"/>
        <v>1</v>
      </c>
      <c r="F51" s="86">
        <f t="shared" si="17"/>
        <v>0</v>
      </c>
      <c r="G51" s="86">
        <f t="shared" si="17"/>
        <v>0</v>
      </c>
      <c r="H51" s="86">
        <f t="shared" si="17"/>
        <v>1</v>
      </c>
      <c r="I51" s="86">
        <f t="shared" si="17"/>
        <v>0</v>
      </c>
      <c r="J51" s="86">
        <f t="shared" si="17"/>
        <v>1</v>
      </c>
      <c r="K51" s="85">
        <f t="shared" si="3"/>
        <v>0</v>
      </c>
      <c r="L51" s="84">
        <f t="shared" si="4"/>
        <v>1.6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38</v>
      </c>
      <c r="E52" s="80">
        <f t="shared" si="18"/>
        <v>15</v>
      </c>
      <c r="F52" s="80">
        <f t="shared" si="18"/>
        <v>10</v>
      </c>
      <c r="G52" s="80">
        <f t="shared" si="18"/>
        <v>0</v>
      </c>
      <c r="H52" s="80">
        <f t="shared" si="18"/>
        <v>53</v>
      </c>
      <c r="I52" s="80">
        <f t="shared" si="18"/>
        <v>10</v>
      </c>
      <c r="J52" s="80">
        <f t="shared" si="18"/>
        <v>63</v>
      </c>
      <c r="K52" s="79">
        <f t="shared" si="3"/>
        <v>15.9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D9" sqref="D9"/>
    </sheetView>
  </sheetViews>
  <sheetFormatPr defaultColWidth="8" defaultRowHeight="16.5" customHeight="1" x14ac:dyDescent="0.15"/>
  <cols>
    <col min="1" max="1" width="2.5" style="71" customWidth="1"/>
    <col min="2" max="2" width="5.5" style="72" customWidth="1"/>
    <col min="3" max="3" width="5.5" style="71" customWidth="1"/>
    <col min="4" max="12" width="8" style="71" customWidth="1"/>
    <col min="13" max="250" width="7.5" style="71" customWidth="1"/>
    <col min="251" max="16384" width="8" style="71"/>
  </cols>
  <sheetData>
    <row r="2" spans="2:14" ht="18" customHeight="1" x14ac:dyDescent="0.15">
      <c r="B2" s="140" t="s">
        <v>120</v>
      </c>
      <c r="G2" s="139"/>
      <c r="H2" s="138"/>
      <c r="I2" s="137"/>
      <c r="J2" s="137"/>
      <c r="K2" s="137"/>
      <c r="L2" s="136"/>
      <c r="M2" s="135"/>
    </row>
    <row r="3" spans="2:14" ht="14.45" customHeight="1" x14ac:dyDescent="0.15">
      <c r="B3" s="71"/>
      <c r="G3" s="134"/>
      <c r="H3" s="130"/>
      <c r="I3" s="73"/>
      <c r="J3" s="73"/>
      <c r="K3" s="73"/>
      <c r="L3" s="129"/>
    </row>
    <row r="4" spans="2:14" ht="14.45" customHeight="1" x14ac:dyDescent="0.15">
      <c r="B4" s="71"/>
      <c r="G4" s="184" t="s">
        <v>119</v>
      </c>
      <c r="H4" s="130"/>
      <c r="I4" s="73"/>
      <c r="J4" s="73"/>
      <c r="K4" s="73"/>
      <c r="L4" s="129"/>
    </row>
    <row r="5" spans="2:14" ht="14.45" customHeight="1" x14ac:dyDescent="0.15">
      <c r="B5" s="128" t="s">
        <v>118</v>
      </c>
      <c r="C5" s="128"/>
      <c r="D5" s="128" t="s">
        <v>117</v>
      </c>
      <c r="G5" s="184"/>
      <c r="H5" s="130"/>
      <c r="I5" s="73"/>
      <c r="J5" s="73"/>
      <c r="K5" s="73"/>
      <c r="L5" s="129"/>
    </row>
    <row r="6" spans="2:14" ht="14.45" customHeight="1" x14ac:dyDescent="0.15">
      <c r="B6" s="128"/>
      <c r="C6" s="128"/>
      <c r="D6" s="132" t="s">
        <v>116</v>
      </c>
      <c r="G6" s="184"/>
      <c r="H6" s="130"/>
      <c r="I6" s="73"/>
      <c r="J6" s="73"/>
      <c r="K6" s="73"/>
      <c r="L6" s="129"/>
    </row>
    <row r="7" spans="2:14" ht="14.45" customHeight="1" x14ac:dyDescent="0.15">
      <c r="B7" s="128"/>
      <c r="C7" s="128"/>
      <c r="D7" s="128"/>
      <c r="G7" s="184"/>
      <c r="H7" s="130"/>
      <c r="I7" s="73"/>
      <c r="J7" s="73"/>
      <c r="K7" s="73"/>
      <c r="L7" s="129"/>
    </row>
    <row r="8" spans="2:14" ht="14.45" customHeight="1" x14ac:dyDescent="0.15">
      <c r="B8" s="128" t="s">
        <v>115</v>
      </c>
      <c r="C8" s="128"/>
      <c r="D8" s="128" t="s">
        <v>190</v>
      </c>
      <c r="G8" s="184"/>
      <c r="H8" s="130"/>
      <c r="I8" s="73"/>
      <c r="J8" s="73"/>
      <c r="K8" s="73"/>
      <c r="L8" s="129"/>
    </row>
    <row r="9" spans="2:14" ht="14.45" customHeight="1" x14ac:dyDescent="0.15">
      <c r="B9" s="133"/>
      <c r="C9" s="128"/>
      <c r="D9" s="132" t="s">
        <v>114</v>
      </c>
      <c r="G9" s="184"/>
      <c r="H9" s="130"/>
      <c r="I9" s="73"/>
      <c r="J9" s="73"/>
      <c r="K9" s="73"/>
      <c r="L9" s="129"/>
    </row>
    <row r="10" spans="2:14" ht="14.45" customHeight="1" x14ac:dyDescent="0.15">
      <c r="B10" s="128"/>
      <c r="C10" s="128"/>
      <c r="D10" s="128"/>
      <c r="G10" s="184"/>
      <c r="H10" s="130"/>
      <c r="I10" s="73"/>
      <c r="J10" s="73"/>
      <c r="K10" s="73"/>
      <c r="L10" s="129"/>
    </row>
    <row r="11" spans="2:14" ht="14.45" customHeight="1" x14ac:dyDescent="0.15">
      <c r="B11" s="128" t="s">
        <v>113</v>
      </c>
      <c r="C11" s="128"/>
      <c r="D11" s="128" t="s">
        <v>27</v>
      </c>
      <c r="G11" s="131"/>
      <c r="H11" s="130"/>
      <c r="I11" s="73"/>
      <c r="J11" s="73"/>
      <c r="K11" s="73"/>
      <c r="L11" s="129"/>
      <c r="N11" s="73"/>
    </row>
    <row r="12" spans="2:14" ht="14.45" customHeight="1" x14ac:dyDescent="0.15">
      <c r="B12" s="128"/>
      <c r="C12" s="128"/>
      <c r="D12" s="128"/>
      <c r="G12" s="127"/>
      <c r="H12" s="126"/>
      <c r="I12" s="125"/>
      <c r="J12" s="125"/>
      <c r="K12" s="125"/>
      <c r="L12" s="124"/>
      <c r="N12" s="73"/>
    </row>
    <row r="13" spans="2:14" ht="14.45" customHeight="1" x14ac:dyDescent="0.15">
      <c r="L13" s="123" t="s">
        <v>112</v>
      </c>
      <c r="N13" s="73"/>
    </row>
    <row r="14" spans="2:14" ht="28.9" customHeight="1" x14ac:dyDescent="0.15">
      <c r="B14" s="122"/>
      <c r="C14" s="121" t="s">
        <v>111</v>
      </c>
      <c r="D14" s="185" t="s">
        <v>40</v>
      </c>
      <c r="E14" s="186"/>
      <c r="F14" s="186"/>
      <c r="G14" s="186"/>
      <c r="H14" s="186"/>
      <c r="I14" s="186"/>
      <c r="J14" s="186"/>
      <c r="K14" s="186"/>
      <c r="L14" s="187"/>
    </row>
    <row r="15" spans="2:14" ht="28.9" customHeight="1" x14ac:dyDescent="0.15">
      <c r="B15" s="120" t="s">
        <v>110</v>
      </c>
      <c r="C15" s="119" t="s">
        <v>109</v>
      </c>
      <c r="D15" s="118" t="s">
        <v>18</v>
      </c>
      <c r="E15" s="117" t="s">
        <v>19</v>
      </c>
      <c r="F15" s="117" t="s">
        <v>20</v>
      </c>
      <c r="G15" s="117" t="s">
        <v>10</v>
      </c>
      <c r="H15" s="117" t="s">
        <v>21</v>
      </c>
      <c r="I15" s="117" t="s">
        <v>22</v>
      </c>
      <c r="J15" s="117" t="s">
        <v>23</v>
      </c>
      <c r="K15" s="117" t="s">
        <v>24</v>
      </c>
      <c r="L15" s="116" t="s">
        <v>25</v>
      </c>
    </row>
    <row r="16" spans="2:14" ht="14.45" customHeight="1" x14ac:dyDescent="0.15">
      <c r="B16" s="107" t="s">
        <v>108</v>
      </c>
      <c r="C16" s="106"/>
      <c r="D16" s="105">
        <v>16</v>
      </c>
      <c r="E16" s="104">
        <v>7</v>
      </c>
      <c r="F16" s="104">
        <v>0</v>
      </c>
      <c r="G16" s="104">
        <v>0</v>
      </c>
      <c r="H16" s="104">
        <f t="shared" ref="H16:H21" si="0">SUM(D16:E16)</f>
        <v>23</v>
      </c>
      <c r="I16" s="104">
        <f t="shared" ref="I16:I21" si="1">SUM(F16:G16)</f>
        <v>0</v>
      </c>
      <c r="J16" s="104">
        <f t="shared" ref="J16:J21" si="2">SUM(H16:I16)</f>
        <v>23</v>
      </c>
      <c r="K16" s="103">
        <f t="shared" ref="K16:K52" si="3">IF(J16=0,0,ROUND(I16/J16*100,1))</f>
        <v>0</v>
      </c>
      <c r="L16" s="102">
        <f t="shared" ref="L16:L52" si="4">IF(J16=0,0,ROUND(J16/$J$52*100,1))</f>
        <v>1.9</v>
      </c>
    </row>
    <row r="17" spans="2:12" ht="14.45" customHeight="1" x14ac:dyDescent="0.15">
      <c r="B17" s="101" t="s">
        <v>107</v>
      </c>
      <c r="C17" s="100"/>
      <c r="D17" s="99">
        <v>21</v>
      </c>
      <c r="E17" s="98">
        <v>6</v>
      </c>
      <c r="F17" s="98">
        <v>0</v>
      </c>
      <c r="G17" s="98">
        <v>0</v>
      </c>
      <c r="H17" s="98">
        <f t="shared" si="0"/>
        <v>27</v>
      </c>
      <c r="I17" s="98">
        <f t="shared" si="1"/>
        <v>0</v>
      </c>
      <c r="J17" s="98">
        <f t="shared" si="2"/>
        <v>27</v>
      </c>
      <c r="K17" s="97">
        <f t="shared" si="3"/>
        <v>0</v>
      </c>
      <c r="L17" s="96">
        <f t="shared" si="4"/>
        <v>2.2999999999999998</v>
      </c>
    </row>
    <row r="18" spans="2:12" ht="14.45" customHeight="1" x14ac:dyDescent="0.15">
      <c r="B18" s="101" t="s">
        <v>106</v>
      </c>
      <c r="C18" s="100"/>
      <c r="D18" s="99">
        <v>30</v>
      </c>
      <c r="E18" s="98">
        <v>6</v>
      </c>
      <c r="F18" s="98">
        <v>1</v>
      </c>
      <c r="G18" s="98">
        <v>0</v>
      </c>
      <c r="H18" s="98">
        <f t="shared" si="0"/>
        <v>36</v>
      </c>
      <c r="I18" s="98">
        <f t="shared" si="1"/>
        <v>1</v>
      </c>
      <c r="J18" s="98">
        <f t="shared" si="2"/>
        <v>37</v>
      </c>
      <c r="K18" s="97">
        <f t="shared" si="3"/>
        <v>2.7</v>
      </c>
      <c r="L18" s="96">
        <f t="shared" si="4"/>
        <v>3.1</v>
      </c>
    </row>
    <row r="19" spans="2:12" ht="14.45" customHeight="1" x14ac:dyDescent="0.15">
      <c r="B19" s="101" t="s">
        <v>105</v>
      </c>
      <c r="C19" s="100"/>
      <c r="D19" s="99">
        <v>24</v>
      </c>
      <c r="E19" s="98">
        <v>7</v>
      </c>
      <c r="F19" s="98">
        <v>1</v>
      </c>
      <c r="G19" s="98">
        <v>0</v>
      </c>
      <c r="H19" s="98">
        <f t="shared" si="0"/>
        <v>31</v>
      </c>
      <c r="I19" s="98">
        <f t="shared" si="1"/>
        <v>1</v>
      </c>
      <c r="J19" s="98">
        <f t="shared" si="2"/>
        <v>32</v>
      </c>
      <c r="K19" s="97">
        <f t="shared" si="3"/>
        <v>3.1</v>
      </c>
      <c r="L19" s="96">
        <f t="shared" si="4"/>
        <v>2.7</v>
      </c>
    </row>
    <row r="20" spans="2:12" ht="14.45" customHeight="1" x14ac:dyDescent="0.15">
      <c r="B20" s="101" t="s">
        <v>104</v>
      </c>
      <c r="C20" s="100"/>
      <c r="D20" s="99">
        <v>25</v>
      </c>
      <c r="E20" s="98">
        <v>3</v>
      </c>
      <c r="F20" s="98">
        <v>1</v>
      </c>
      <c r="G20" s="98">
        <v>0</v>
      </c>
      <c r="H20" s="98">
        <f t="shared" si="0"/>
        <v>28</v>
      </c>
      <c r="I20" s="98">
        <f t="shared" si="1"/>
        <v>1</v>
      </c>
      <c r="J20" s="98">
        <f t="shared" si="2"/>
        <v>29</v>
      </c>
      <c r="K20" s="97">
        <f t="shared" si="3"/>
        <v>3.4</v>
      </c>
      <c r="L20" s="96">
        <f t="shared" si="4"/>
        <v>2.5</v>
      </c>
    </row>
    <row r="21" spans="2:12" ht="14.45" customHeight="1" x14ac:dyDescent="0.15">
      <c r="B21" s="95" t="s">
        <v>103</v>
      </c>
      <c r="C21" s="94"/>
      <c r="D21" s="93">
        <v>28</v>
      </c>
      <c r="E21" s="92">
        <v>9</v>
      </c>
      <c r="F21" s="92">
        <v>3</v>
      </c>
      <c r="G21" s="92">
        <v>0</v>
      </c>
      <c r="H21" s="92">
        <f t="shared" si="0"/>
        <v>37</v>
      </c>
      <c r="I21" s="92">
        <f t="shared" si="1"/>
        <v>3</v>
      </c>
      <c r="J21" s="92">
        <f t="shared" si="2"/>
        <v>40</v>
      </c>
      <c r="K21" s="91">
        <f t="shared" si="3"/>
        <v>7.5</v>
      </c>
      <c r="L21" s="90">
        <f t="shared" si="4"/>
        <v>3.4</v>
      </c>
    </row>
    <row r="22" spans="2:12" ht="14.45" customHeight="1" thickBot="1" x14ac:dyDescent="0.2">
      <c r="B22" s="89" t="s">
        <v>102</v>
      </c>
      <c r="C22" s="88"/>
      <c r="D22" s="87">
        <f t="shared" ref="D22:J22" si="5">SUBTOTAL(9,D16:D21)</f>
        <v>144</v>
      </c>
      <c r="E22" s="86">
        <f t="shared" si="5"/>
        <v>38</v>
      </c>
      <c r="F22" s="86">
        <f t="shared" si="5"/>
        <v>6</v>
      </c>
      <c r="G22" s="86">
        <f t="shared" si="5"/>
        <v>0</v>
      </c>
      <c r="H22" s="86">
        <f t="shared" si="5"/>
        <v>182</v>
      </c>
      <c r="I22" s="86">
        <f t="shared" si="5"/>
        <v>6</v>
      </c>
      <c r="J22" s="86">
        <f t="shared" si="5"/>
        <v>188</v>
      </c>
      <c r="K22" s="85">
        <f t="shared" si="3"/>
        <v>3.2</v>
      </c>
      <c r="L22" s="84">
        <f t="shared" si="4"/>
        <v>15.9</v>
      </c>
    </row>
    <row r="23" spans="2:12" ht="14.45" customHeight="1" thickTop="1" x14ac:dyDescent="0.15">
      <c r="B23" s="107" t="s">
        <v>101</v>
      </c>
      <c r="C23" s="106"/>
      <c r="D23" s="105">
        <v>27</v>
      </c>
      <c r="E23" s="104">
        <v>4</v>
      </c>
      <c r="F23" s="104">
        <v>1</v>
      </c>
      <c r="G23" s="104">
        <v>0</v>
      </c>
      <c r="H23" s="104">
        <f t="shared" ref="H23:H28" si="6">SUM(D23:E23)</f>
        <v>31</v>
      </c>
      <c r="I23" s="104">
        <f t="shared" ref="I23:I28" si="7">SUM(F23:G23)</f>
        <v>1</v>
      </c>
      <c r="J23" s="104">
        <f t="shared" ref="J23:J28" si="8">SUM(H23:I23)</f>
        <v>32</v>
      </c>
      <c r="K23" s="103">
        <f t="shared" si="3"/>
        <v>3.1</v>
      </c>
      <c r="L23" s="102">
        <f t="shared" si="4"/>
        <v>2.7</v>
      </c>
    </row>
    <row r="24" spans="2:12" ht="14.45" customHeight="1" x14ac:dyDescent="0.15">
      <c r="B24" s="101" t="s">
        <v>100</v>
      </c>
      <c r="C24" s="100"/>
      <c r="D24" s="99">
        <v>31</v>
      </c>
      <c r="E24" s="98">
        <v>5</v>
      </c>
      <c r="F24" s="98">
        <v>2</v>
      </c>
      <c r="G24" s="98">
        <v>0</v>
      </c>
      <c r="H24" s="98">
        <f t="shared" si="6"/>
        <v>36</v>
      </c>
      <c r="I24" s="98">
        <f t="shared" si="7"/>
        <v>2</v>
      </c>
      <c r="J24" s="98">
        <f t="shared" si="8"/>
        <v>38</v>
      </c>
      <c r="K24" s="97">
        <f t="shared" si="3"/>
        <v>5.3</v>
      </c>
      <c r="L24" s="96">
        <f t="shared" si="4"/>
        <v>3.2</v>
      </c>
    </row>
    <row r="25" spans="2:12" ht="14.45" customHeight="1" x14ac:dyDescent="0.15">
      <c r="B25" s="101" t="s">
        <v>99</v>
      </c>
      <c r="C25" s="100"/>
      <c r="D25" s="99">
        <v>21</v>
      </c>
      <c r="E25" s="98">
        <v>2</v>
      </c>
      <c r="F25" s="98">
        <v>0</v>
      </c>
      <c r="G25" s="98">
        <v>0</v>
      </c>
      <c r="H25" s="98">
        <f t="shared" si="6"/>
        <v>23</v>
      </c>
      <c r="I25" s="98">
        <f t="shared" si="7"/>
        <v>0</v>
      </c>
      <c r="J25" s="98">
        <f t="shared" si="8"/>
        <v>23</v>
      </c>
      <c r="K25" s="97">
        <f t="shared" si="3"/>
        <v>0</v>
      </c>
      <c r="L25" s="96">
        <f t="shared" si="4"/>
        <v>1.9</v>
      </c>
    </row>
    <row r="26" spans="2:12" ht="14.45" customHeight="1" x14ac:dyDescent="0.15">
      <c r="B26" s="101" t="s">
        <v>98</v>
      </c>
      <c r="C26" s="100"/>
      <c r="D26" s="99">
        <v>22</v>
      </c>
      <c r="E26" s="98">
        <v>7</v>
      </c>
      <c r="F26" s="98">
        <v>1</v>
      </c>
      <c r="G26" s="98">
        <v>0</v>
      </c>
      <c r="H26" s="98">
        <f t="shared" si="6"/>
        <v>29</v>
      </c>
      <c r="I26" s="98">
        <f t="shared" si="7"/>
        <v>1</v>
      </c>
      <c r="J26" s="98">
        <f t="shared" si="8"/>
        <v>30</v>
      </c>
      <c r="K26" s="97">
        <f t="shared" si="3"/>
        <v>3.3</v>
      </c>
      <c r="L26" s="96">
        <f t="shared" si="4"/>
        <v>2.5</v>
      </c>
    </row>
    <row r="27" spans="2:12" ht="14.45" customHeight="1" x14ac:dyDescent="0.15">
      <c r="B27" s="101" t="s">
        <v>97</v>
      </c>
      <c r="C27" s="100"/>
      <c r="D27" s="99">
        <v>12</v>
      </c>
      <c r="E27" s="98">
        <v>4</v>
      </c>
      <c r="F27" s="98">
        <v>0</v>
      </c>
      <c r="G27" s="98">
        <v>0</v>
      </c>
      <c r="H27" s="98">
        <f t="shared" si="6"/>
        <v>16</v>
      </c>
      <c r="I27" s="98">
        <f t="shared" si="7"/>
        <v>0</v>
      </c>
      <c r="J27" s="98">
        <f t="shared" si="8"/>
        <v>16</v>
      </c>
      <c r="K27" s="97">
        <f t="shared" si="3"/>
        <v>0</v>
      </c>
      <c r="L27" s="96">
        <f t="shared" si="4"/>
        <v>1.4</v>
      </c>
    </row>
    <row r="28" spans="2:12" ht="14.45" customHeight="1" x14ac:dyDescent="0.15">
      <c r="B28" s="95" t="s">
        <v>96</v>
      </c>
      <c r="C28" s="94"/>
      <c r="D28" s="93">
        <v>13</v>
      </c>
      <c r="E28" s="92">
        <v>1</v>
      </c>
      <c r="F28" s="92">
        <v>1</v>
      </c>
      <c r="G28" s="92">
        <v>0</v>
      </c>
      <c r="H28" s="92">
        <f t="shared" si="6"/>
        <v>14</v>
      </c>
      <c r="I28" s="92">
        <f t="shared" si="7"/>
        <v>1</v>
      </c>
      <c r="J28" s="92">
        <f t="shared" si="8"/>
        <v>15</v>
      </c>
      <c r="K28" s="91">
        <f t="shared" si="3"/>
        <v>6.7</v>
      </c>
      <c r="L28" s="90">
        <f t="shared" si="4"/>
        <v>1.3</v>
      </c>
    </row>
    <row r="29" spans="2:12" ht="14.45" customHeight="1" thickBot="1" x14ac:dyDescent="0.2">
      <c r="B29" s="89" t="s">
        <v>95</v>
      </c>
      <c r="C29" s="88"/>
      <c r="D29" s="87">
        <f t="shared" ref="D29:J29" si="9">SUBTOTAL(9,D23:D28)</f>
        <v>126</v>
      </c>
      <c r="E29" s="86">
        <f t="shared" si="9"/>
        <v>23</v>
      </c>
      <c r="F29" s="86">
        <f t="shared" si="9"/>
        <v>5</v>
      </c>
      <c r="G29" s="86">
        <f t="shared" si="9"/>
        <v>0</v>
      </c>
      <c r="H29" s="86">
        <f t="shared" si="9"/>
        <v>149</v>
      </c>
      <c r="I29" s="86">
        <f t="shared" si="9"/>
        <v>5</v>
      </c>
      <c r="J29" s="86">
        <f t="shared" si="9"/>
        <v>154</v>
      </c>
      <c r="K29" s="85">
        <f t="shared" si="3"/>
        <v>3.2</v>
      </c>
      <c r="L29" s="84">
        <f t="shared" si="4"/>
        <v>13</v>
      </c>
    </row>
    <row r="30" spans="2:12" ht="14.45" customHeight="1" thickTop="1" x14ac:dyDescent="0.15">
      <c r="B30" s="115" t="s">
        <v>94</v>
      </c>
      <c r="C30" s="114"/>
      <c r="D30" s="81">
        <v>62</v>
      </c>
      <c r="E30" s="80">
        <v>22</v>
      </c>
      <c r="F30" s="80">
        <v>4</v>
      </c>
      <c r="G30" s="80">
        <v>2</v>
      </c>
      <c r="H30" s="80">
        <f t="shared" ref="H30:H43" si="10">SUM(D30:E30)</f>
        <v>84</v>
      </c>
      <c r="I30" s="80">
        <f t="shared" ref="I30:I43" si="11">SUM(F30:G30)</f>
        <v>6</v>
      </c>
      <c r="J30" s="80">
        <f t="shared" ref="J30:J43" si="12">SUM(H30:I30)</f>
        <v>90</v>
      </c>
      <c r="K30" s="79">
        <f t="shared" si="3"/>
        <v>6.7</v>
      </c>
      <c r="L30" s="78">
        <f t="shared" si="4"/>
        <v>7.6</v>
      </c>
    </row>
    <row r="31" spans="2:12" ht="14.45" customHeight="1" x14ac:dyDescent="0.15">
      <c r="B31" s="113" t="s">
        <v>93</v>
      </c>
      <c r="C31" s="112"/>
      <c r="D31" s="111">
        <v>45</v>
      </c>
      <c r="E31" s="110">
        <v>12</v>
      </c>
      <c r="F31" s="110">
        <v>2</v>
      </c>
      <c r="G31" s="110">
        <v>0</v>
      </c>
      <c r="H31" s="110">
        <f t="shared" si="10"/>
        <v>57</v>
      </c>
      <c r="I31" s="110">
        <f t="shared" si="11"/>
        <v>2</v>
      </c>
      <c r="J31" s="110">
        <f t="shared" si="12"/>
        <v>59</v>
      </c>
      <c r="K31" s="109">
        <f t="shared" si="3"/>
        <v>3.4</v>
      </c>
      <c r="L31" s="108">
        <f t="shared" si="4"/>
        <v>5</v>
      </c>
    </row>
    <row r="32" spans="2:12" ht="14.45" customHeight="1" x14ac:dyDescent="0.15">
      <c r="B32" s="113" t="s">
        <v>92</v>
      </c>
      <c r="C32" s="112"/>
      <c r="D32" s="111">
        <v>45</v>
      </c>
      <c r="E32" s="110">
        <v>16</v>
      </c>
      <c r="F32" s="110">
        <v>2</v>
      </c>
      <c r="G32" s="110">
        <v>0</v>
      </c>
      <c r="H32" s="110">
        <f t="shared" si="10"/>
        <v>61</v>
      </c>
      <c r="I32" s="110">
        <f t="shared" si="11"/>
        <v>2</v>
      </c>
      <c r="J32" s="110">
        <f t="shared" si="12"/>
        <v>63</v>
      </c>
      <c r="K32" s="109">
        <f t="shared" si="3"/>
        <v>3.2</v>
      </c>
      <c r="L32" s="108">
        <f t="shared" si="4"/>
        <v>5.3</v>
      </c>
    </row>
    <row r="33" spans="2:12" ht="14.45" customHeight="1" x14ac:dyDescent="0.15">
      <c r="B33" s="113" t="s">
        <v>91</v>
      </c>
      <c r="C33" s="112"/>
      <c r="D33" s="111">
        <v>47</v>
      </c>
      <c r="E33" s="110">
        <v>14</v>
      </c>
      <c r="F33" s="110">
        <v>1</v>
      </c>
      <c r="G33" s="110">
        <v>0</v>
      </c>
      <c r="H33" s="110">
        <f t="shared" si="10"/>
        <v>61</v>
      </c>
      <c r="I33" s="110">
        <f t="shared" si="11"/>
        <v>1</v>
      </c>
      <c r="J33" s="110">
        <f t="shared" si="12"/>
        <v>62</v>
      </c>
      <c r="K33" s="109">
        <f t="shared" si="3"/>
        <v>1.6</v>
      </c>
      <c r="L33" s="108">
        <f t="shared" si="4"/>
        <v>5.2</v>
      </c>
    </row>
    <row r="34" spans="2:12" ht="14.45" customHeight="1" x14ac:dyDescent="0.15">
      <c r="B34" s="113" t="s">
        <v>90</v>
      </c>
      <c r="C34" s="112"/>
      <c r="D34" s="111">
        <v>48</v>
      </c>
      <c r="E34" s="110">
        <v>12</v>
      </c>
      <c r="F34" s="110">
        <v>1</v>
      </c>
      <c r="G34" s="110">
        <v>0</v>
      </c>
      <c r="H34" s="110">
        <f t="shared" si="10"/>
        <v>60</v>
      </c>
      <c r="I34" s="110">
        <f t="shared" si="11"/>
        <v>1</v>
      </c>
      <c r="J34" s="110">
        <f t="shared" si="12"/>
        <v>61</v>
      </c>
      <c r="K34" s="109">
        <f t="shared" si="3"/>
        <v>1.6</v>
      </c>
      <c r="L34" s="108">
        <f t="shared" si="4"/>
        <v>5.2</v>
      </c>
    </row>
    <row r="35" spans="2:12" ht="14.45" customHeight="1" x14ac:dyDescent="0.15">
      <c r="B35" s="113" t="s">
        <v>89</v>
      </c>
      <c r="C35" s="112"/>
      <c r="D35" s="111">
        <v>43</v>
      </c>
      <c r="E35" s="110">
        <v>11</v>
      </c>
      <c r="F35" s="110">
        <v>2</v>
      </c>
      <c r="G35" s="110">
        <v>0</v>
      </c>
      <c r="H35" s="110">
        <f t="shared" si="10"/>
        <v>54</v>
      </c>
      <c r="I35" s="110">
        <f t="shared" si="11"/>
        <v>2</v>
      </c>
      <c r="J35" s="110">
        <f t="shared" si="12"/>
        <v>56</v>
      </c>
      <c r="K35" s="109">
        <f t="shared" si="3"/>
        <v>3.6</v>
      </c>
      <c r="L35" s="108">
        <f t="shared" si="4"/>
        <v>4.7</v>
      </c>
    </row>
    <row r="36" spans="2:12" ht="14.45" customHeight="1" x14ac:dyDescent="0.15">
      <c r="B36" s="113" t="s">
        <v>88</v>
      </c>
      <c r="C36" s="112"/>
      <c r="D36" s="111">
        <v>58</v>
      </c>
      <c r="E36" s="110">
        <v>12</v>
      </c>
      <c r="F36" s="110">
        <v>2</v>
      </c>
      <c r="G36" s="110">
        <v>1</v>
      </c>
      <c r="H36" s="110">
        <f t="shared" si="10"/>
        <v>70</v>
      </c>
      <c r="I36" s="110">
        <f t="shared" si="11"/>
        <v>3</v>
      </c>
      <c r="J36" s="110">
        <f t="shared" si="12"/>
        <v>73</v>
      </c>
      <c r="K36" s="109">
        <f t="shared" si="3"/>
        <v>4.0999999999999996</v>
      </c>
      <c r="L36" s="108">
        <f t="shared" si="4"/>
        <v>6.2</v>
      </c>
    </row>
    <row r="37" spans="2:12" ht="14.45" customHeight="1" x14ac:dyDescent="0.15">
      <c r="B37" s="113" t="s">
        <v>87</v>
      </c>
      <c r="C37" s="112"/>
      <c r="D37" s="111">
        <v>70</v>
      </c>
      <c r="E37" s="110">
        <v>34</v>
      </c>
      <c r="F37" s="110">
        <v>2</v>
      </c>
      <c r="G37" s="110">
        <v>0</v>
      </c>
      <c r="H37" s="110">
        <f t="shared" si="10"/>
        <v>104</v>
      </c>
      <c r="I37" s="110">
        <f t="shared" si="11"/>
        <v>2</v>
      </c>
      <c r="J37" s="110">
        <f t="shared" si="12"/>
        <v>106</v>
      </c>
      <c r="K37" s="109">
        <f t="shared" si="3"/>
        <v>1.9</v>
      </c>
      <c r="L37" s="108">
        <f t="shared" si="4"/>
        <v>9</v>
      </c>
    </row>
    <row r="38" spans="2:12" ht="14.45" customHeight="1" x14ac:dyDescent="0.15">
      <c r="B38" s="107" t="s">
        <v>86</v>
      </c>
      <c r="C38" s="106"/>
      <c r="D38" s="105">
        <v>16</v>
      </c>
      <c r="E38" s="104">
        <v>7</v>
      </c>
      <c r="F38" s="104">
        <v>1</v>
      </c>
      <c r="G38" s="104">
        <v>0</v>
      </c>
      <c r="H38" s="104">
        <f t="shared" si="10"/>
        <v>23</v>
      </c>
      <c r="I38" s="104">
        <f t="shared" si="11"/>
        <v>1</v>
      </c>
      <c r="J38" s="104">
        <f t="shared" si="12"/>
        <v>24</v>
      </c>
      <c r="K38" s="103">
        <f t="shared" si="3"/>
        <v>4.2</v>
      </c>
      <c r="L38" s="102">
        <f t="shared" si="4"/>
        <v>2</v>
      </c>
    </row>
    <row r="39" spans="2:12" ht="14.45" customHeight="1" x14ac:dyDescent="0.15">
      <c r="B39" s="101" t="s">
        <v>85</v>
      </c>
      <c r="C39" s="100"/>
      <c r="D39" s="99">
        <v>16</v>
      </c>
      <c r="E39" s="98">
        <v>3</v>
      </c>
      <c r="F39" s="98">
        <v>1</v>
      </c>
      <c r="G39" s="98">
        <v>0</v>
      </c>
      <c r="H39" s="98">
        <f t="shared" si="10"/>
        <v>19</v>
      </c>
      <c r="I39" s="98">
        <f t="shared" si="11"/>
        <v>1</v>
      </c>
      <c r="J39" s="98">
        <f t="shared" si="12"/>
        <v>20</v>
      </c>
      <c r="K39" s="97">
        <f t="shared" si="3"/>
        <v>5</v>
      </c>
      <c r="L39" s="96">
        <f t="shared" si="4"/>
        <v>1.7</v>
      </c>
    </row>
    <row r="40" spans="2:12" ht="14.45" customHeight="1" x14ac:dyDescent="0.15">
      <c r="B40" s="101" t="s">
        <v>84</v>
      </c>
      <c r="C40" s="100"/>
      <c r="D40" s="99">
        <v>20</v>
      </c>
      <c r="E40" s="98">
        <v>6</v>
      </c>
      <c r="F40" s="98">
        <v>0</v>
      </c>
      <c r="G40" s="98">
        <v>0</v>
      </c>
      <c r="H40" s="98">
        <f t="shared" si="10"/>
        <v>26</v>
      </c>
      <c r="I40" s="98">
        <f t="shared" si="11"/>
        <v>0</v>
      </c>
      <c r="J40" s="98">
        <f t="shared" si="12"/>
        <v>26</v>
      </c>
      <c r="K40" s="97">
        <f t="shared" si="3"/>
        <v>0</v>
      </c>
      <c r="L40" s="96">
        <f t="shared" si="4"/>
        <v>2.2000000000000002</v>
      </c>
    </row>
    <row r="41" spans="2:12" ht="14.45" customHeight="1" x14ac:dyDescent="0.15">
      <c r="B41" s="101" t="s">
        <v>83</v>
      </c>
      <c r="C41" s="100"/>
      <c r="D41" s="99">
        <v>13</v>
      </c>
      <c r="E41" s="98">
        <v>5</v>
      </c>
      <c r="F41" s="98">
        <v>0</v>
      </c>
      <c r="G41" s="98">
        <v>0</v>
      </c>
      <c r="H41" s="98">
        <f t="shared" si="10"/>
        <v>18</v>
      </c>
      <c r="I41" s="98">
        <f t="shared" si="11"/>
        <v>0</v>
      </c>
      <c r="J41" s="98">
        <f t="shared" si="12"/>
        <v>18</v>
      </c>
      <c r="K41" s="97">
        <f t="shared" si="3"/>
        <v>0</v>
      </c>
      <c r="L41" s="96">
        <f t="shared" si="4"/>
        <v>1.5</v>
      </c>
    </row>
    <row r="42" spans="2:12" ht="14.45" customHeight="1" x14ac:dyDescent="0.15">
      <c r="B42" s="101" t="s">
        <v>82</v>
      </c>
      <c r="C42" s="100"/>
      <c r="D42" s="99">
        <v>24</v>
      </c>
      <c r="E42" s="98">
        <v>3</v>
      </c>
      <c r="F42" s="98">
        <v>1</v>
      </c>
      <c r="G42" s="98">
        <v>0</v>
      </c>
      <c r="H42" s="98">
        <f t="shared" si="10"/>
        <v>27</v>
      </c>
      <c r="I42" s="98">
        <f t="shared" si="11"/>
        <v>1</v>
      </c>
      <c r="J42" s="98">
        <f t="shared" si="12"/>
        <v>28</v>
      </c>
      <c r="K42" s="97">
        <f t="shared" si="3"/>
        <v>3.6</v>
      </c>
      <c r="L42" s="96">
        <f t="shared" si="4"/>
        <v>2.4</v>
      </c>
    </row>
    <row r="43" spans="2:12" ht="14.45" customHeight="1" x14ac:dyDescent="0.15">
      <c r="B43" s="95" t="s">
        <v>81</v>
      </c>
      <c r="C43" s="94"/>
      <c r="D43" s="93">
        <v>23</v>
      </c>
      <c r="E43" s="92">
        <v>4</v>
      </c>
      <c r="F43" s="92">
        <v>0</v>
      </c>
      <c r="G43" s="92">
        <v>0</v>
      </c>
      <c r="H43" s="92">
        <f t="shared" si="10"/>
        <v>27</v>
      </c>
      <c r="I43" s="92">
        <f t="shared" si="11"/>
        <v>0</v>
      </c>
      <c r="J43" s="92">
        <f t="shared" si="12"/>
        <v>27</v>
      </c>
      <c r="K43" s="91">
        <f t="shared" si="3"/>
        <v>0</v>
      </c>
      <c r="L43" s="90">
        <f t="shared" si="4"/>
        <v>2.2999999999999998</v>
      </c>
    </row>
    <row r="44" spans="2:12" ht="14.45" customHeight="1" thickBot="1" x14ac:dyDescent="0.2">
      <c r="B44" s="89" t="s">
        <v>80</v>
      </c>
      <c r="C44" s="88"/>
      <c r="D44" s="87">
        <f t="shared" ref="D44:J44" si="13">SUBTOTAL(9,D38:D43)</f>
        <v>112</v>
      </c>
      <c r="E44" s="86">
        <f t="shared" si="13"/>
        <v>28</v>
      </c>
      <c r="F44" s="86">
        <f t="shared" si="13"/>
        <v>3</v>
      </c>
      <c r="G44" s="86">
        <f t="shared" si="13"/>
        <v>0</v>
      </c>
      <c r="H44" s="86">
        <f t="shared" si="13"/>
        <v>140</v>
      </c>
      <c r="I44" s="86">
        <f t="shared" si="13"/>
        <v>3</v>
      </c>
      <c r="J44" s="86">
        <f t="shared" si="13"/>
        <v>143</v>
      </c>
      <c r="K44" s="85">
        <f t="shared" si="3"/>
        <v>2.1</v>
      </c>
      <c r="L44" s="84">
        <f t="shared" si="4"/>
        <v>12.1</v>
      </c>
    </row>
    <row r="45" spans="2:12" ht="14.45" customHeight="1" thickTop="1" x14ac:dyDescent="0.15">
      <c r="B45" s="107" t="s">
        <v>79</v>
      </c>
      <c r="C45" s="106"/>
      <c r="D45" s="105">
        <v>19</v>
      </c>
      <c r="E45" s="104">
        <v>5</v>
      </c>
      <c r="F45" s="104">
        <v>0</v>
      </c>
      <c r="G45" s="104">
        <v>0</v>
      </c>
      <c r="H45" s="104">
        <f t="shared" ref="H45:H50" si="14">SUM(D45:E45)</f>
        <v>24</v>
      </c>
      <c r="I45" s="104">
        <f t="shared" ref="I45:I50" si="15">SUM(F45:G45)</f>
        <v>0</v>
      </c>
      <c r="J45" s="104">
        <f t="shared" ref="J45:J50" si="16">SUM(H45:I45)</f>
        <v>24</v>
      </c>
      <c r="K45" s="103">
        <f t="shared" si="3"/>
        <v>0</v>
      </c>
      <c r="L45" s="102">
        <f t="shared" si="4"/>
        <v>2</v>
      </c>
    </row>
    <row r="46" spans="2:12" ht="14.45" customHeight="1" x14ac:dyDescent="0.15">
      <c r="B46" s="101" t="s">
        <v>78</v>
      </c>
      <c r="C46" s="100"/>
      <c r="D46" s="99">
        <v>36</v>
      </c>
      <c r="E46" s="98">
        <v>5</v>
      </c>
      <c r="F46" s="98">
        <v>0</v>
      </c>
      <c r="G46" s="98">
        <v>0</v>
      </c>
      <c r="H46" s="98">
        <f t="shared" si="14"/>
        <v>41</v>
      </c>
      <c r="I46" s="98">
        <f t="shared" si="15"/>
        <v>0</v>
      </c>
      <c r="J46" s="98">
        <f t="shared" si="16"/>
        <v>41</v>
      </c>
      <c r="K46" s="97">
        <f t="shared" si="3"/>
        <v>0</v>
      </c>
      <c r="L46" s="96">
        <f t="shared" si="4"/>
        <v>3.5</v>
      </c>
    </row>
    <row r="47" spans="2:12" ht="14.45" customHeight="1" x14ac:dyDescent="0.15">
      <c r="B47" s="101" t="s">
        <v>77</v>
      </c>
      <c r="C47" s="100"/>
      <c r="D47" s="99">
        <v>6</v>
      </c>
      <c r="E47" s="98">
        <v>2</v>
      </c>
      <c r="F47" s="98">
        <v>0</v>
      </c>
      <c r="G47" s="98">
        <v>0</v>
      </c>
      <c r="H47" s="98">
        <f t="shared" si="14"/>
        <v>8</v>
      </c>
      <c r="I47" s="98">
        <f t="shared" si="15"/>
        <v>0</v>
      </c>
      <c r="J47" s="98">
        <f t="shared" si="16"/>
        <v>8</v>
      </c>
      <c r="K47" s="97">
        <f t="shared" si="3"/>
        <v>0</v>
      </c>
      <c r="L47" s="96">
        <f t="shared" si="4"/>
        <v>0.7</v>
      </c>
    </row>
    <row r="48" spans="2:12" ht="14.45" customHeight="1" x14ac:dyDescent="0.15">
      <c r="B48" s="101" t="s">
        <v>76</v>
      </c>
      <c r="C48" s="100"/>
      <c r="D48" s="99">
        <v>11</v>
      </c>
      <c r="E48" s="98">
        <v>2</v>
      </c>
      <c r="F48" s="98">
        <v>0</v>
      </c>
      <c r="G48" s="98">
        <v>0</v>
      </c>
      <c r="H48" s="98">
        <f t="shared" si="14"/>
        <v>13</v>
      </c>
      <c r="I48" s="98">
        <f t="shared" si="15"/>
        <v>0</v>
      </c>
      <c r="J48" s="98">
        <f t="shared" si="16"/>
        <v>13</v>
      </c>
      <c r="K48" s="97">
        <f t="shared" si="3"/>
        <v>0</v>
      </c>
      <c r="L48" s="96">
        <f t="shared" si="4"/>
        <v>1.1000000000000001</v>
      </c>
    </row>
    <row r="49" spans="2:13" ht="14.45" customHeight="1" x14ac:dyDescent="0.15">
      <c r="B49" s="101" t="s">
        <v>75</v>
      </c>
      <c r="C49" s="100"/>
      <c r="D49" s="99">
        <v>14</v>
      </c>
      <c r="E49" s="98">
        <v>4</v>
      </c>
      <c r="F49" s="98">
        <v>0</v>
      </c>
      <c r="G49" s="98">
        <v>0</v>
      </c>
      <c r="H49" s="98">
        <f t="shared" si="14"/>
        <v>18</v>
      </c>
      <c r="I49" s="98">
        <f t="shared" si="15"/>
        <v>0</v>
      </c>
      <c r="J49" s="98">
        <f t="shared" si="16"/>
        <v>18</v>
      </c>
      <c r="K49" s="97">
        <f t="shared" si="3"/>
        <v>0</v>
      </c>
      <c r="L49" s="96">
        <f t="shared" si="4"/>
        <v>1.5</v>
      </c>
    </row>
    <row r="50" spans="2:13" ht="14.45" customHeight="1" x14ac:dyDescent="0.15">
      <c r="B50" s="95" t="s">
        <v>74</v>
      </c>
      <c r="C50" s="94"/>
      <c r="D50" s="93">
        <v>17</v>
      </c>
      <c r="E50" s="92">
        <v>5</v>
      </c>
      <c r="F50" s="92">
        <v>0</v>
      </c>
      <c r="G50" s="92">
        <v>0</v>
      </c>
      <c r="H50" s="92">
        <f t="shared" si="14"/>
        <v>22</v>
      </c>
      <c r="I50" s="92">
        <f t="shared" si="15"/>
        <v>0</v>
      </c>
      <c r="J50" s="92">
        <f t="shared" si="16"/>
        <v>22</v>
      </c>
      <c r="K50" s="91">
        <f t="shared" si="3"/>
        <v>0</v>
      </c>
      <c r="L50" s="90">
        <f t="shared" si="4"/>
        <v>1.9</v>
      </c>
    </row>
    <row r="51" spans="2:13" ht="14.45" customHeight="1" thickBot="1" x14ac:dyDescent="0.2">
      <c r="B51" s="89" t="s">
        <v>73</v>
      </c>
      <c r="C51" s="88"/>
      <c r="D51" s="87">
        <f t="shared" ref="D51:J51" si="17">SUBTOTAL(9,D45:D50)</f>
        <v>103</v>
      </c>
      <c r="E51" s="86">
        <f t="shared" si="17"/>
        <v>23</v>
      </c>
      <c r="F51" s="86">
        <f t="shared" si="17"/>
        <v>0</v>
      </c>
      <c r="G51" s="86">
        <f t="shared" si="17"/>
        <v>0</v>
      </c>
      <c r="H51" s="86">
        <f t="shared" si="17"/>
        <v>126</v>
      </c>
      <c r="I51" s="86">
        <f t="shared" si="17"/>
        <v>0</v>
      </c>
      <c r="J51" s="86">
        <f t="shared" si="17"/>
        <v>126</v>
      </c>
      <c r="K51" s="85">
        <f t="shared" si="3"/>
        <v>0</v>
      </c>
      <c r="L51" s="84">
        <f t="shared" si="4"/>
        <v>10.7</v>
      </c>
    </row>
    <row r="52" spans="2:13" ht="14.45" customHeight="1" thickTop="1" x14ac:dyDescent="0.15">
      <c r="B52" s="83" t="s">
        <v>13</v>
      </c>
      <c r="C52" s="82"/>
      <c r="D52" s="81">
        <f t="shared" ref="D52:J52" si="18">SUBTOTAL(9,D16:D51)</f>
        <v>903</v>
      </c>
      <c r="E52" s="80">
        <f t="shared" si="18"/>
        <v>245</v>
      </c>
      <c r="F52" s="80">
        <f t="shared" si="18"/>
        <v>30</v>
      </c>
      <c r="G52" s="80">
        <f t="shared" si="18"/>
        <v>3</v>
      </c>
      <c r="H52" s="80">
        <f t="shared" si="18"/>
        <v>1148</v>
      </c>
      <c r="I52" s="80">
        <f t="shared" si="18"/>
        <v>33</v>
      </c>
      <c r="J52" s="80">
        <f t="shared" si="18"/>
        <v>1181</v>
      </c>
      <c r="K52" s="79">
        <f t="shared" si="3"/>
        <v>2.8</v>
      </c>
      <c r="L52" s="78">
        <f t="shared" si="4"/>
        <v>100</v>
      </c>
    </row>
    <row r="53" spans="2:13" ht="15" customHeight="1" x14ac:dyDescent="0.15">
      <c r="B53" s="77"/>
      <c r="C53" s="77"/>
      <c r="D53" s="76"/>
      <c r="E53" s="76"/>
      <c r="F53" s="76"/>
      <c r="G53" s="76"/>
      <c r="H53" s="76"/>
      <c r="I53" s="76"/>
      <c r="J53" s="76"/>
      <c r="K53" s="75"/>
      <c r="L53" s="75"/>
    </row>
    <row r="54" spans="2:13" ht="16.5" customHeight="1" x14ac:dyDescent="0.15">
      <c r="B54" s="74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38</vt:i4>
      </vt:variant>
      <vt:variant>
        <vt:lpstr>名前付き一覧</vt:lpstr>
      </vt:variant>
      <vt:variant>
        <vt:i4>62</vt:i4>
      </vt:variant>
    </vt:vector>
  </HeadingPairs>
  <TitlesOfParts>
    <vt:vector size="100" baseType="lpstr">
      <vt:lpstr>調査地点図(1)</vt:lpstr>
      <vt:lpstr>自動車交通量(交差点計) </vt:lpstr>
      <vt:lpstr>自動車流量図(1)</vt:lpstr>
      <vt:lpstr>自動車流量図(2)</vt:lpstr>
      <vt:lpstr>【方向別】自動車交通量(1)</vt:lpstr>
      <vt:lpstr>【方向別】自動車交通量(2)</vt:lpstr>
      <vt:lpstr>【方向別】自動車交通量(3)</vt:lpstr>
      <vt:lpstr>【方向別】自動車交通量(4)</vt:lpstr>
      <vt:lpstr>【方向別】自動車交通量(5)</vt:lpstr>
      <vt:lpstr>【方向別】自動車交通量(6)</vt:lpstr>
      <vt:lpstr>【方向別】自動車交通量(7)</vt:lpstr>
      <vt:lpstr>【方向別】自動車交通量(8)</vt:lpstr>
      <vt:lpstr>【方向別】自動車交通量(9)</vt:lpstr>
      <vt:lpstr>【方向別】自動車交通量(10)</vt:lpstr>
      <vt:lpstr>【方向別】自動車交通量(11)</vt:lpstr>
      <vt:lpstr>【方向別】自動車交通量(12)</vt:lpstr>
      <vt:lpstr>横断構成図</vt:lpstr>
      <vt:lpstr>階梯図</vt:lpstr>
      <vt:lpstr>【断面別】自動車交通量(A断面流入)</vt:lpstr>
      <vt:lpstr>【断面別】自動車交通量(A断面流出)</vt:lpstr>
      <vt:lpstr>【断面別】自動車交通量(A断面計)</vt:lpstr>
      <vt:lpstr>【断面別】自動車交通量(B断面流入)</vt:lpstr>
      <vt:lpstr>【断面別】自動車交通量(B断面流出)</vt:lpstr>
      <vt:lpstr>【断面別】自動車交通量(B断面計)</vt:lpstr>
      <vt:lpstr>【断面別】自動車交通量(C断面流入)</vt:lpstr>
      <vt:lpstr>【断面別】自動車交通量(C断面流出)</vt:lpstr>
      <vt:lpstr>【断面別】自動車交通量(C断面計)</vt:lpstr>
      <vt:lpstr>【断面別】自動車交通量(D断面流入)</vt:lpstr>
      <vt:lpstr>【断面別】自動車交通量(D断面流出)</vt:lpstr>
      <vt:lpstr>【断面別】自動車交通量(D断面計)</vt:lpstr>
      <vt:lpstr>自動車変動図</vt:lpstr>
      <vt:lpstr>自動車変動図(1)</vt:lpstr>
      <vt:lpstr>自動車変動図(2)</vt:lpstr>
      <vt:lpstr>自動車変動図(3)</vt:lpstr>
      <vt:lpstr>自動車変動図(4)</vt:lpstr>
      <vt:lpstr>自動車変動図(5)</vt:lpstr>
      <vt:lpstr>自動車変動図(6)</vt:lpstr>
      <vt:lpstr>自動車変動図(7)</vt:lpstr>
      <vt:lpstr>'【断面別】自動車交通量(A断面計)'!Print_Area</vt:lpstr>
      <vt:lpstr>'【断面別】自動車交通量(A断面流出)'!Print_Area</vt:lpstr>
      <vt:lpstr>'【断面別】自動車交通量(A断面流入)'!Print_Area</vt:lpstr>
      <vt:lpstr>'【断面別】自動車交通量(B断面計)'!Print_Area</vt:lpstr>
      <vt:lpstr>'【断面別】自動車交通量(B断面流出)'!Print_Area</vt:lpstr>
      <vt:lpstr>'【断面別】自動車交通量(B断面流入)'!Print_Area</vt:lpstr>
      <vt:lpstr>'【断面別】自動車交通量(C断面計)'!Print_Area</vt:lpstr>
      <vt:lpstr>'【断面別】自動車交通量(C断面流出)'!Print_Area</vt:lpstr>
      <vt:lpstr>'【断面別】自動車交通量(C断面流入)'!Print_Area</vt:lpstr>
      <vt:lpstr>'【断面別】自動車交通量(D断面計)'!Print_Area</vt:lpstr>
      <vt:lpstr>'【断面別】自動車交通量(D断面流出)'!Print_Area</vt:lpstr>
      <vt:lpstr>'【断面別】自動車交通量(D断面流入)'!Print_Area</vt:lpstr>
      <vt:lpstr>'【方向別】自動車交通量(1)'!Print_Area</vt:lpstr>
      <vt:lpstr>'【方向別】自動車交通量(10)'!Print_Area</vt:lpstr>
      <vt:lpstr>'【方向別】自動車交通量(11)'!Print_Area</vt:lpstr>
      <vt:lpstr>'【方向別】自動車交通量(12)'!Print_Area</vt:lpstr>
      <vt:lpstr>'【方向別】自動車交通量(2)'!Print_Area</vt:lpstr>
      <vt:lpstr>'【方向別】自動車交通量(3)'!Print_Area</vt:lpstr>
      <vt:lpstr>'【方向別】自動車交通量(4)'!Print_Area</vt:lpstr>
      <vt:lpstr>'【方向別】自動車交通量(5)'!Print_Area</vt:lpstr>
      <vt:lpstr>'【方向別】自動車交通量(6)'!Print_Area</vt:lpstr>
      <vt:lpstr>'【方向別】自動車交通量(7)'!Print_Area</vt:lpstr>
      <vt:lpstr>'【方向別】自動車交通量(8)'!Print_Area</vt:lpstr>
      <vt:lpstr>'【方向別】自動車交通量(9)'!Print_Area</vt:lpstr>
      <vt:lpstr>横断構成図!Print_Area</vt:lpstr>
      <vt:lpstr>階梯図!Print_Area</vt:lpstr>
      <vt:lpstr>'自動車交通量(交差点計) '!Print_Area</vt:lpstr>
      <vt:lpstr>'自動車変動図(1)'!Print_Area</vt:lpstr>
      <vt:lpstr>'自動車変動図(2)'!Print_Area</vt:lpstr>
      <vt:lpstr>'自動車変動図(3)'!Print_Area</vt:lpstr>
      <vt:lpstr>'自動車変動図(4)'!Print_Area</vt:lpstr>
      <vt:lpstr>'自動車変動図(5)'!Print_Area</vt:lpstr>
      <vt:lpstr>'自動車変動図(6)'!Print_Area</vt:lpstr>
      <vt:lpstr>'自動車変動図(7)'!Print_Area</vt:lpstr>
      <vt:lpstr>'自動車流量図(1)'!Print_Area</vt:lpstr>
      <vt:lpstr>'自動車流量図(2)'!Print_Area</vt:lpstr>
      <vt:lpstr>'調査地点図(1)'!Print_Area</vt:lpstr>
      <vt:lpstr>'【断面別】自動車交通量(A断面計)'!Print_Titles</vt:lpstr>
      <vt:lpstr>'【断面別】自動車交通量(A断面流出)'!Print_Titles</vt:lpstr>
      <vt:lpstr>'【断面別】自動車交通量(A断面流入)'!Print_Titles</vt:lpstr>
      <vt:lpstr>'【断面別】自動車交通量(B断面計)'!Print_Titles</vt:lpstr>
      <vt:lpstr>'【断面別】自動車交通量(B断面流出)'!Print_Titles</vt:lpstr>
      <vt:lpstr>'【断面別】自動車交通量(B断面流入)'!Print_Titles</vt:lpstr>
      <vt:lpstr>'【断面別】自動車交通量(C断面計)'!Print_Titles</vt:lpstr>
      <vt:lpstr>'【断面別】自動車交通量(C断面流出)'!Print_Titles</vt:lpstr>
      <vt:lpstr>'【断面別】自動車交通量(C断面流入)'!Print_Titles</vt:lpstr>
      <vt:lpstr>'【断面別】自動車交通量(D断面計)'!Print_Titles</vt:lpstr>
      <vt:lpstr>'【断面別】自動車交通量(D断面流出)'!Print_Titles</vt:lpstr>
      <vt:lpstr>'【断面別】自動車交通量(D断面流入)'!Print_Titles</vt:lpstr>
      <vt:lpstr>'【方向別】自動車交通量(1)'!Print_Titles</vt:lpstr>
      <vt:lpstr>'【方向別】自動車交通量(10)'!Print_Titles</vt:lpstr>
      <vt:lpstr>'【方向別】自動車交通量(11)'!Print_Titles</vt:lpstr>
      <vt:lpstr>'【方向別】自動車交通量(12)'!Print_Titles</vt:lpstr>
      <vt:lpstr>'【方向別】自動車交通量(2)'!Print_Titles</vt:lpstr>
      <vt:lpstr>'【方向別】自動車交通量(3)'!Print_Titles</vt:lpstr>
      <vt:lpstr>'【方向別】自動車交通量(4)'!Print_Titles</vt:lpstr>
      <vt:lpstr>'【方向別】自動車交通量(5)'!Print_Titles</vt:lpstr>
      <vt:lpstr>'【方向別】自動車交通量(6)'!Print_Titles</vt:lpstr>
      <vt:lpstr>'【方向別】自動車交通量(7)'!Print_Titles</vt:lpstr>
      <vt:lpstr>'【方向別】自動車交通量(8)'!Print_Titles</vt:lpstr>
      <vt:lpstr>'【方向別】自動車交通量(9)'!Print_Titles</vt:lpstr>
      <vt:lpstr>'自動車交通量(交差点計)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長谷川　哲士</cp:lastModifiedBy>
  <cp:lastPrinted>2019-02-10T07:12:25Z</cp:lastPrinted>
  <dcterms:created xsi:type="dcterms:W3CDTF">2015-12-26T12:01:00Z</dcterms:created>
  <dcterms:modified xsi:type="dcterms:W3CDTF">2019-03-18T07:44:37Z</dcterms:modified>
</cp:coreProperties>
</file>