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4"/>
  </bookViews>
  <sheets>
    <sheet name="流動図" sheetId="77" r:id="rId1"/>
    <sheet name="方向別" sheetId="78" r:id="rId2"/>
    <sheet name="断面別" sheetId="79" r:id="rId3"/>
    <sheet name="変動図" sheetId="80" r:id="rId4"/>
    <sheet name="歩行者" sheetId="82" r:id="rId5"/>
  </sheets>
  <externalReferences>
    <externalReference r:id="rId6"/>
  </externalReference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3">変動図!$A:$O</definedName>
    <definedName name="_xlnm.Print_Titles" localSheetId="2">断面別!$1:$7</definedName>
    <definedName name="_xlnm.Print_Titles" localSheetId="3">変動図!$1:$17</definedName>
    <definedName name="_xlnm.Print_Titles" localSheetId="4">歩行者!$1:$7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D11" i="82" l="1"/>
  <c r="H11" i="82"/>
  <c r="I11" i="82" s="1"/>
  <c r="J11" i="82"/>
  <c r="J17" i="82" s="1"/>
  <c r="K11" i="82"/>
  <c r="D12" i="82"/>
  <c r="H12" i="82"/>
  <c r="I12" i="82" s="1"/>
  <c r="J12" i="82"/>
  <c r="K12" i="82"/>
  <c r="L12" i="82"/>
  <c r="D13" i="82"/>
  <c r="H13" i="82"/>
  <c r="I13" i="82" s="1"/>
  <c r="J13" i="82"/>
  <c r="K13" i="82"/>
  <c r="L13" i="82"/>
  <c r="D14" i="82"/>
  <c r="H14" i="82"/>
  <c r="I14" i="82" s="1"/>
  <c r="J14" i="82"/>
  <c r="L14" i="82" s="1"/>
  <c r="K14" i="82"/>
  <c r="D15" i="82"/>
  <c r="H15" i="82"/>
  <c r="J15" i="82"/>
  <c r="L15" i="82" s="1"/>
  <c r="K15" i="82"/>
  <c r="D16" i="82"/>
  <c r="E16" i="82"/>
  <c r="H16" i="82"/>
  <c r="I16" i="82" s="1"/>
  <c r="J16" i="82"/>
  <c r="K16" i="82"/>
  <c r="B17" i="82"/>
  <c r="C17" i="82"/>
  <c r="D17" i="82"/>
  <c r="F17" i="82"/>
  <c r="G17" i="82"/>
  <c r="G47" i="82" s="1"/>
  <c r="D18" i="82"/>
  <c r="H18" i="82"/>
  <c r="I18" i="82"/>
  <c r="J18" i="82"/>
  <c r="K18" i="82"/>
  <c r="L18" i="82" s="1"/>
  <c r="D19" i="82"/>
  <c r="H19" i="82"/>
  <c r="J19" i="82"/>
  <c r="K19" i="82"/>
  <c r="L19" i="82" s="1"/>
  <c r="D20" i="82"/>
  <c r="H20" i="82"/>
  <c r="J20" i="82"/>
  <c r="K20" i="82"/>
  <c r="L20" i="82"/>
  <c r="D21" i="82"/>
  <c r="H21" i="82"/>
  <c r="J21" i="82"/>
  <c r="K21" i="82"/>
  <c r="L21" i="82" s="1"/>
  <c r="D22" i="82"/>
  <c r="E22" i="82" s="1"/>
  <c r="H22" i="82"/>
  <c r="J22" i="82"/>
  <c r="K22" i="82"/>
  <c r="L22" i="82"/>
  <c r="D23" i="82"/>
  <c r="H23" i="82"/>
  <c r="J23" i="82"/>
  <c r="K23" i="82"/>
  <c r="L23" i="82" s="1"/>
  <c r="B24" i="82"/>
  <c r="C24" i="82"/>
  <c r="D24" i="82"/>
  <c r="F24" i="82"/>
  <c r="G24" i="82"/>
  <c r="H24" i="82"/>
  <c r="J24" i="82"/>
  <c r="D25" i="82"/>
  <c r="H25" i="82"/>
  <c r="J25" i="82"/>
  <c r="K25" i="82"/>
  <c r="L25" i="82"/>
  <c r="D26" i="82"/>
  <c r="H26" i="82"/>
  <c r="J26" i="82"/>
  <c r="K26" i="82"/>
  <c r="L26" i="82" s="1"/>
  <c r="D27" i="82"/>
  <c r="H27" i="82"/>
  <c r="J27" i="82"/>
  <c r="K27" i="82"/>
  <c r="L27" i="82"/>
  <c r="D28" i="82"/>
  <c r="H28" i="82"/>
  <c r="J28" i="82"/>
  <c r="L28" i="82" s="1"/>
  <c r="K28" i="82"/>
  <c r="D29" i="82"/>
  <c r="H29" i="82"/>
  <c r="J29" i="82"/>
  <c r="L29" i="82" s="1"/>
  <c r="K29" i="82"/>
  <c r="D30" i="82"/>
  <c r="H30" i="82"/>
  <c r="J30" i="82"/>
  <c r="L30" i="82" s="1"/>
  <c r="K30" i="82"/>
  <c r="D31" i="82"/>
  <c r="H31" i="82"/>
  <c r="J31" i="82"/>
  <c r="K31" i="82"/>
  <c r="L31" i="82"/>
  <c r="D32" i="82"/>
  <c r="E32" i="82"/>
  <c r="H32" i="82"/>
  <c r="J32" i="82"/>
  <c r="L32" i="82" s="1"/>
  <c r="K32" i="82"/>
  <c r="D33" i="82"/>
  <c r="E33" i="82"/>
  <c r="H33" i="82"/>
  <c r="J33" i="82"/>
  <c r="L33" i="82" s="1"/>
  <c r="K33" i="82"/>
  <c r="D34" i="82"/>
  <c r="E34" i="82"/>
  <c r="H34" i="82"/>
  <c r="I34" i="82" s="1"/>
  <c r="J34" i="82"/>
  <c r="K34" i="82"/>
  <c r="L34" i="82"/>
  <c r="M34" i="82" s="1"/>
  <c r="D35" i="82"/>
  <c r="E35" i="82"/>
  <c r="H35" i="82"/>
  <c r="I35" i="82" s="1"/>
  <c r="J35" i="82"/>
  <c r="K35" i="82"/>
  <c r="L35" i="82"/>
  <c r="M35" i="82"/>
  <c r="D36" i="82"/>
  <c r="E36" i="82"/>
  <c r="H36" i="82"/>
  <c r="J36" i="82"/>
  <c r="L36" i="82" s="1"/>
  <c r="K36" i="82"/>
  <c r="D37" i="82"/>
  <c r="E37" i="82"/>
  <c r="H37" i="82"/>
  <c r="I37" i="82" s="1"/>
  <c r="J37" i="82"/>
  <c r="L37" i="82" s="1"/>
  <c r="M37" i="82" s="1"/>
  <c r="K37" i="82"/>
  <c r="D38" i="82"/>
  <c r="H38" i="82"/>
  <c r="I38" i="82" s="1"/>
  <c r="J38" i="82"/>
  <c r="K38" i="82"/>
  <c r="B39" i="82"/>
  <c r="C39" i="82"/>
  <c r="D39" i="82"/>
  <c r="F39" i="82"/>
  <c r="G39" i="82"/>
  <c r="D40" i="82"/>
  <c r="E40" i="82"/>
  <c r="H40" i="82"/>
  <c r="I40" i="82"/>
  <c r="J40" i="82"/>
  <c r="K40" i="82"/>
  <c r="L40" i="82" s="1"/>
  <c r="M40" i="82" s="1"/>
  <c r="D41" i="82"/>
  <c r="H41" i="82"/>
  <c r="I41" i="82"/>
  <c r="J41" i="82"/>
  <c r="K41" i="82"/>
  <c r="L41" i="82" s="1"/>
  <c r="D42" i="82"/>
  <c r="E42" i="82" s="1"/>
  <c r="H42" i="82"/>
  <c r="I42" i="82"/>
  <c r="J42" i="82"/>
  <c r="K42" i="82"/>
  <c r="L42" i="82"/>
  <c r="M42" i="82" s="1"/>
  <c r="D43" i="82"/>
  <c r="E43" i="82" s="1"/>
  <c r="H43" i="82"/>
  <c r="I43" i="82"/>
  <c r="J43" i="82"/>
  <c r="K43" i="82"/>
  <c r="L43" i="82" s="1"/>
  <c r="M43" i="82" s="1"/>
  <c r="D44" i="82"/>
  <c r="E44" i="82" s="1"/>
  <c r="H44" i="82"/>
  <c r="I44" i="82" s="1"/>
  <c r="J44" i="82"/>
  <c r="K44" i="82"/>
  <c r="L44" i="82"/>
  <c r="M44" i="82" s="1"/>
  <c r="D45" i="82"/>
  <c r="H45" i="82"/>
  <c r="I45" i="82" s="1"/>
  <c r="J45" i="82"/>
  <c r="K45" i="82"/>
  <c r="L45" i="82" s="1"/>
  <c r="B46" i="82"/>
  <c r="C46" i="82"/>
  <c r="D46" i="82" s="1"/>
  <c r="F46" i="82"/>
  <c r="G46" i="82"/>
  <c r="H46" i="82"/>
  <c r="I46" i="82" s="1"/>
  <c r="J46" i="82"/>
  <c r="D52" i="82"/>
  <c r="H52" i="82"/>
  <c r="J52" i="82"/>
  <c r="K52" i="82"/>
  <c r="D53" i="82"/>
  <c r="H53" i="82"/>
  <c r="J53" i="82"/>
  <c r="K53" i="82"/>
  <c r="L53" i="82"/>
  <c r="D54" i="82"/>
  <c r="H54" i="82"/>
  <c r="I54" i="82" s="1"/>
  <c r="J54" i="82"/>
  <c r="K54" i="82"/>
  <c r="L54" i="82" s="1"/>
  <c r="D55" i="82"/>
  <c r="H55" i="82"/>
  <c r="J55" i="82"/>
  <c r="K55" i="82"/>
  <c r="L55" i="82"/>
  <c r="D56" i="82"/>
  <c r="H56" i="82"/>
  <c r="J56" i="82"/>
  <c r="K56" i="82"/>
  <c r="L56" i="82" s="1"/>
  <c r="D57" i="82"/>
  <c r="H57" i="82"/>
  <c r="J57" i="82"/>
  <c r="K57" i="82"/>
  <c r="L57" i="82" s="1"/>
  <c r="B58" i="82"/>
  <c r="C58" i="82"/>
  <c r="F58" i="82"/>
  <c r="G58" i="82"/>
  <c r="H58" i="82" s="1"/>
  <c r="J58" i="82"/>
  <c r="D59" i="82"/>
  <c r="H59" i="82"/>
  <c r="J59" i="82"/>
  <c r="L59" i="82" s="1"/>
  <c r="K59" i="82"/>
  <c r="D60" i="82"/>
  <c r="H60" i="82"/>
  <c r="J60" i="82"/>
  <c r="L60" i="82" s="1"/>
  <c r="K60" i="82"/>
  <c r="D61" i="82"/>
  <c r="H61" i="82"/>
  <c r="J61" i="82"/>
  <c r="L61" i="82" s="1"/>
  <c r="K61" i="82"/>
  <c r="D62" i="82"/>
  <c r="H62" i="82"/>
  <c r="J62" i="82"/>
  <c r="L62" i="82" s="1"/>
  <c r="K62" i="82"/>
  <c r="D63" i="82"/>
  <c r="H63" i="82"/>
  <c r="J63" i="82"/>
  <c r="L63" i="82" s="1"/>
  <c r="K63" i="82"/>
  <c r="D64" i="82"/>
  <c r="H64" i="82"/>
  <c r="J64" i="82"/>
  <c r="K64" i="82"/>
  <c r="L64" i="82" s="1"/>
  <c r="B65" i="82"/>
  <c r="C65" i="82"/>
  <c r="D65" i="82" s="1"/>
  <c r="F65" i="82"/>
  <c r="G65" i="82"/>
  <c r="G88" i="82" s="1"/>
  <c r="H65" i="82"/>
  <c r="D66" i="82"/>
  <c r="H66" i="82"/>
  <c r="J66" i="82"/>
  <c r="K66" i="82"/>
  <c r="L66" i="82"/>
  <c r="D67" i="82"/>
  <c r="H67" i="82"/>
  <c r="J67" i="82"/>
  <c r="K67" i="82"/>
  <c r="L67" i="82" s="1"/>
  <c r="D68" i="82"/>
  <c r="H68" i="82"/>
  <c r="J68" i="82"/>
  <c r="K68" i="82"/>
  <c r="L68" i="82"/>
  <c r="D69" i="82"/>
  <c r="H69" i="82"/>
  <c r="J69" i="82"/>
  <c r="K69" i="82"/>
  <c r="L69" i="82"/>
  <c r="D70" i="82"/>
  <c r="H70" i="82"/>
  <c r="J70" i="82"/>
  <c r="K70" i="82"/>
  <c r="L70" i="82" s="1"/>
  <c r="D71" i="82"/>
  <c r="H71" i="82"/>
  <c r="J71" i="82"/>
  <c r="K71" i="82"/>
  <c r="L71" i="82" s="1"/>
  <c r="D72" i="82"/>
  <c r="H72" i="82"/>
  <c r="J72" i="82"/>
  <c r="K72" i="82"/>
  <c r="L72" i="82" s="1"/>
  <c r="D73" i="82"/>
  <c r="H73" i="82"/>
  <c r="J73" i="82"/>
  <c r="K73" i="82"/>
  <c r="L73" i="82"/>
  <c r="D74" i="82"/>
  <c r="H74" i="82"/>
  <c r="J74" i="82"/>
  <c r="K74" i="82"/>
  <c r="L74" i="82"/>
  <c r="D75" i="82"/>
  <c r="H75" i="82"/>
  <c r="J75" i="82"/>
  <c r="K75" i="82"/>
  <c r="L75" i="82"/>
  <c r="D76" i="82"/>
  <c r="H76" i="82"/>
  <c r="J76" i="82"/>
  <c r="K76" i="82"/>
  <c r="L76" i="82" s="1"/>
  <c r="D77" i="82"/>
  <c r="H77" i="82"/>
  <c r="J77" i="82"/>
  <c r="K77" i="82"/>
  <c r="L77" i="82"/>
  <c r="D78" i="82"/>
  <c r="H78" i="82"/>
  <c r="J78" i="82"/>
  <c r="L78" i="82" s="1"/>
  <c r="K78" i="82"/>
  <c r="D79" i="82"/>
  <c r="H79" i="82"/>
  <c r="J79" i="82"/>
  <c r="L79" i="82" s="1"/>
  <c r="K79" i="82"/>
  <c r="B80" i="82"/>
  <c r="C80" i="82"/>
  <c r="D80" i="82"/>
  <c r="F80" i="82"/>
  <c r="G80" i="82"/>
  <c r="D81" i="82"/>
  <c r="H81" i="82"/>
  <c r="J81" i="82"/>
  <c r="L81" i="82" s="1"/>
  <c r="K81" i="82"/>
  <c r="D82" i="82"/>
  <c r="H82" i="82"/>
  <c r="J82" i="82"/>
  <c r="L82" i="82" s="1"/>
  <c r="K82" i="82"/>
  <c r="D83" i="82"/>
  <c r="H83" i="82"/>
  <c r="J83" i="82"/>
  <c r="K83" i="82"/>
  <c r="D84" i="82"/>
  <c r="H84" i="82"/>
  <c r="J84" i="82"/>
  <c r="L84" i="82" s="1"/>
  <c r="K84" i="82"/>
  <c r="K87" i="82" s="1"/>
  <c r="D85" i="82"/>
  <c r="H85" i="82"/>
  <c r="J85" i="82"/>
  <c r="K85" i="82"/>
  <c r="L85" i="82"/>
  <c r="D86" i="82"/>
  <c r="H86" i="82"/>
  <c r="J86" i="82"/>
  <c r="L86" i="82" s="1"/>
  <c r="K86" i="82"/>
  <c r="B87" i="82"/>
  <c r="C87" i="82"/>
  <c r="F87" i="82"/>
  <c r="G87" i="82"/>
  <c r="H87" i="82"/>
  <c r="D93" i="82"/>
  <c r="E93" i="82"/>
  <c r="H93" i="82"/>
  <c r="I93" i="82" s="1"/>
  <c r="J93" i="82"/>
  <c r="K93" i="82"/>
  <c r="D94" i="82"/>
  <c r="H94" i="82"/>
  <c r="J94" i="82"/>
  <c r="K94" i="82"/>
  <c r="D95" i="82"/>
  <c r="E95" i="82"/>
  <c r="H95" i="82"/>
  <c r="I95" i="82" s="1"/>
  <c r="J95" i="82"/>
  <c r="K95" i="82"/>
  <c r="L95" i="82"/>
  <c r="M95" i="82" s="1"/>
  <c r="D96" i="82"/>
  <c r="E96" i="82" s="1"/>
  <c r="H96" i="82"/>
  <c r="I96" i="82" s="1"/>
  <c r="J96" i="82"/>
  <c r="K96" i="82"/>
  <c r="K99" i="82" s="1"/>
  <c r="D97" i="82"/>
  <c r="E97" i="82" s="1"/>
  <c r="H97" i="82"/>
  <c r="I97" i="82" s="1"/>
  <c r="J97" i="82"/>
  <c r="K97" i="82"/>
  <c r="L97" i="82"/>
  <c r="M97" i="82"/>
  <c r="D98" i="82"/>
  <c r="H98" i="82"/>
  <c r="I98" i="82" s="1"/>
  <c r="J98" i="82"/>
  <c r="K98" i="82"/>
  <c r="L98" i="82" s="1"/>
  <c r="B99" i="82"/>
  <c r="C99" i="82"/>
  <c r="C129" i="82" s="1"/>
  <c r="F99" i="82"/>
  <c r="G99" i="82"/>
  <c r="H99" i="82"/>
  <c r="D100" i="82"/>
  <c r="H100" i="82"/>
  <c r="I100" i="82" s="1"/>
  <c r="J100" i="82"/>
  <c r="K100" i="82"/>
  <c r="D101" i="82"/>
  <c r="H101" i="82"/>
  <c r="J101" i="82"/>
  <c r="L101" i="82" s="1"/>
  <c r="K101" i="82"/>
  <c r="D102" i="82"/>
  <c r="E102" i="82"/>
  <c r="H102" i="82"/>
  <c r="J102" i="82"/>
  <c r="K102" i="82"/>
  <c r="D103" i="82"/>
  <c r="H103" i="82"/>
  <c r="I103" i="82"/>
  <c r="J103" i="82"/>
  <c r="K103" i="82"/>
  <c r="D104" i="82"/>
  <c r="E104" i="82"/>
  <c r="H104" i="82"/>
  <c r="I104" i="82" s="1"/>
  <c r="J104" i="82"/>
  <c r="K104" i="82"/>
  <c r="D105" i="82"/>
  <c r="H105" i="82"/>
  <c r="I105" i="82" s="1"/>
  <c r="J105" i="82"/>
  <c r="L105" i="82" s="1"/>
  <c r="K105" i="82"/>
  <c r="B106" i="82"/>
  <c r="C106" i="82"/>
  <c r="D106" i="82" s="1"/>
  <c r="F106" i="82"/>
  <c r="G106" i="82"/>
  <c r="G129" i="82" s="1"/>
  <c r="K106" i="82"/>
  <c r="D107" i="82"/>
  <c r="H107" i="82"/>
  <c r="J107" i="82"/>
  <c r="K107" i="82"/>
  <c r="L107" i="82"/>
  <c r="D108" i="82"/>
  <c r="H108" i="82"/>
  <c r="J108" i="82"/>
  <c r="K108" i="82"/>
  <c r="L108" i="82"/>
  <c r="D109" i="82"/>
  <c r="H109" i="82"/>
  <c r="J109" i="82"/>
  <c r="K109" i="82"/>
  <c r="L109" i="82"/>
  <c r="D110" i="82"/>
  <c r="H110" i="82"/>
  <c r="I110" i="82" s="1"/>
  <c r="J110" i="82"/>
  <c r="K110" i="82"/>
  <c r="L110" i="82"/>
  <c r="D111" i="82"/>
  <c r="H111" i="82"/>
  <c r="J111" i="82"/>
  <c r="K111" i="82"/>
  <c r="L111" i="82" s="1"/>
  <c r="D112" i="82"/>
  <c r="H112" i="82"/>
  <c r="J112" i="82"/>
  <c r="K112" i="82"/>
  <c r="L112" i="82"/>
  <c r="D113" i="82"/>
  <c r="H113" i="82"/>
  <c r="J113" i="82"/>
  <c r="K113" i="82"/>
  <c r="L113" i="82"/>
  <c r="D114" i="82"/>
  <c r="H114" i="82"/>
  <c r="J114" i="82"/>
  <c r="K114" i="82"/>
  <c r="L114" i="82" s="1"/>
  <c r="D115" i="82"/>
  <c r="H115" i="82"/>
  <c r="J115" i="82"/>
  <c r="K115" i="82"/>
  <c r="L115" i="82" s="1"/>
  <c r="D116" i="82"/>
  <c r="E116" i="82"/>
  <c r="H116" i="82"/>
  <c r="J116" i="82"/>
  <c r="K116" i="82"/>
  <c r="L116" i="82"/>
  <c r="D117" i="82"/>
  <c r="H117" i="82"/>
  <c r="J117" i="82"/>
  <c r="K117" i="82"/>
  <c r="L117" i="82"/>
  <c r="D118" i="82"/>
  <c r="E118" i="82" s="1"/>
  <c r="H118" i="82"/>
  <c r="I118" i="82" s="1"/>
  <c r="J118" i="82"/>
  <c r="K118" i="82"/>
  <c r="L118" i="82"/>
  <c r="M118" i="82"/>
  <c r="D119" i="82"/>
  <c r="E119" i="82"/>
  <c r="H119" i="82"/>
  <c r="I119" i="82" s="1"/>
  <c r="J119" i="82"/>
  <c r="K119" i="82"/>
  <c r="L119" i="82" s="1"/>
  <c r="M119" i="82" s="1"/>
  <c r="D120" i="82"/>
  <c r="E120" i="82"/>
  <c r="H120" i="82"/>
  <c r="I120" i="82" s="1"/>
  <c r="J120" i="82"/>
  <c r="K120" i="82"/>
  <c r="L120" i="82"/>
  <c r="M120" i="82" s="1"/>
  <c r="B121" i="82"/>
  <c r="C121" i="82"/>
  <c r="D121" i="82"/>
  <c r="F121" i="82"/>
  <c r="G121" i="82"/>
  <c r="H121" i="82"/>
  <c r="J121" i="82"/>
  <c r="D122" i="82"/>
  <c r="E122" i="82"/>
  <c r="H122" i="82"/>
  <c r="I122" i="82"/>
  <c r="J122" i="82"/>
  <c r="K122" i="82"/>
  <c r="L122" i="82"/>
  <c r="M122" i="82" s="1"/>
  <c r="D123" i="82"/>
  <c r="E123" i="82"/>
  <c r="H123" i="82"/>
  <c r="I123" i="82" s="1"/>
  <c r="J123" i="82"/>
  <c r="L123" i="82" s="1"/>
  <c r="M123" i="82" s="1"/>
  <c r="K123" i="82"/>
  <c r="D124" i="82"/>
  <c r="E124" i="82"/>
  <c r="H124" i="82"/>
  <c r="I124" i="82" s="1"/>
  <c r="J124" i="82"/>
  <c r="K124" i="82"/>
  <c r="L124" i="82"/>
  <c r="M124" i="82" s="1"/>
  <c r="D125" i="82"/>
  <c r="E125" i="82"/>
  <c r="H125" i="82"/>
  <c r="J125" i="82"/>
  <c r="L125" i="82" s="1"/>
  <c r="K125" i="82"/>
  <c r="D126" i="82"/>
  <c r="E126" i="82"/>
  <c r="H126" i="82"/>
  <c r="J126" i="82"/>
  <c r="L126" i="82" s="1"/>
  <c r="K126" i="82"/>
  <c r="K128" i="82" s="1"/>
  <c r="D127" i="82"/>
  <c r="E127" i="82"/>
  <c r="H127" i="82"/>
  <c r="J127" i="82"/>
  <c r="K127" i="82"/>
  <c r="L127" i="82"/>
  <c r="B128" i="82"/>
  <c r="C128" i="82"/>
  <c r="D128" i="82"/>
  <c r="E128" i="82" s="1"/>
  <c r="F128" i="82"/>
  <c r="G128" i="82"/>
  <c r="H128" i="82"/>
  <c r="J134" i="82"/>
  <c r="K134" i="82"/>
  <c r="L134" i="82"/>
  <c r="M134" i="82" s="1"/>
  <c r="J135" i="82"/>
  <c r="K135" i="82"/>
  <c r="J136" i="82"/>
  <c r="L136" i="82" s="1"/>
  <c r="M136" i="82" s="1"/>
  <c r="K136" i="82"/>
  <c r="J137" i="82"/>
  <c r="K137" i="82"/>
  <c r="J138" i="82"/>
  <c r="K138" i="82"/>
  <c r="L138" i="82" s="1"/>
  <c r="M138" i="82" s="1"/>
  <c r="J139" i="82"/>
  <c r="L139" i="82" s="1"/>
  <c r="M139" i="82" s="1"/>
  <c r="K139" i="82"/>
  <c r="J141" i="82"/>
  <c r="K141" i="82"/>
  <c r="L141" i="82" s="1"/>
  <c r="M141" i="82" s="1"/>
  <c r="J142" i="82"/>
  <c r="K142" i="82"/>
  <c r="L142" i="82" s="1"/>
  <c r="M142" i="82" s="1"/>
  <c r="J143" i="82"/>
  <c r="J147" i="82" s="1"/>
  <c r="K143" i="82"/>
  <c r="J144" i="82"/>
  <c r="K144" i="82"/>
  <c r="L144" i="82" s="1"/>
  <c r="M144" i="82" s="1"/>
  <c r="J145" i="82"/>
  <c r="K145" i="82"/>
  <c r="J146" i="82"/>
  <c r="L146" i="82" s="1"/>
  <c r="M146" i="82" s="1"/>
  <c r="K146" i="82"/>
  <c r="J148" i="82"/>
  <c r="K148" i="82"/>
  <c r="L148" i="82" s="1"/>
  <c r="M148" i="82" s="1"/>
  <c r="J149" i="82"/>
  <c r="K149" i="82"/>
  <c r="J150" i="82"/>
  <c r="K150" i="82"/>
  <c r="L150" i="82"/>
  <c r="M150" i="82"/>
  <c r="J151" i="82"/>
  <c r="K151" i="82"/>
  <c r="J152" i="82"/>
  <c r="K152" i="82"/>
  <c r="L152" i="82" s="1"/>
  <c r="M152" i="82" s="1"/>
  <c r="J153" i="82"/>
  <c r="K153" i="82"/>
  <c r="J154" i="82"/>
  <c r="K154" i="82"/>
  <c r="L154" i="82" s="1"/>
  <c r="M154" i="82" s="1"/>
  <c r="J155" i="82"/>
  <c r="K155" i="82"/>
  <c r="L155" i="82"/>
  <c r="M155" i="82" s="1"/>
  <c r="J156" i="82"/>
  <c r="K156" i="82"/>
  <c r="L156" i="82"/>
  <c r="M156" i="82" s="1"/>
  <c r="J157" i="82"/>
  <c r="K157" i="82"/>
  <c r="J158" i="82"/>
  <c r="K158" i="82"/>
  <c r="L158" i="82"/>
  <c r="M158" i="82" s="1"/>
  <c r="J159" i="82"/>
  <c r="K159" i="82"/>
  <c r="L159" i="82"/>
  <c r="M159" i="82" s="1"/>
  <c r="J160" i="82"/>
  <c r="K160" i="82"/>
  <c r="L160" i="82"/>
  <c r="M160" i="82" s="1"/>
  <c r="J161" i="82"/>
  <c r="L161" i="82" s="1"/>
  <c r="M161" i="82" s="1"/>
  <c r="K161" i="82"/>
  <c r="J163" i="82"/>
  <c r="K163" i="82"/>
  <c r="L163" i="82"/>
  <c r="M163" i="82" s="1"/>
  <c r="J164" i="82"/>
  <c r="K164" i="82"/>
  <c r="K169" i="82" s="1"/>
  <c r="L164" i="82"/>
  <c r="M164" i="82" s="1"/>
  <c r="J165" i="82"/>
  <c r="K165" i="82"/>
  <c r="L165" i="82"/>
  <c r="M165" i="82" s="1"/>
  <c r="J166" i="82"/>
  <c r="K166" i="82"/>
  <c r="J167" i="82"/>
  <c r="L167" i="82" s="1"/>
  <c r="M167" i="82" s="1"/>
  <c r="K167" i="82"/>
  <c r="J168" i="82"/>
  <c r="K168" i="82"/>
  <c r="L145" i="82" l="1"/>
  <c r="M145" i="82" s="1"/>
  <c r="J162" i="82"/>
  <c r="L168" i="82"/>
  <c r="M168" i="82" s="1"/>
  <c r="L143" i="82"/>
  <c r="M143" i="82" s="1"/>
  <c r="L153" i="82"/>
  <c r="M153" i="82" s="1"/>
  <c r="L149" i="82"/>
  <c r="M149" i="82" s="1"/>
  <c r="L157" i="82"/>
  <c r="M157" i="82" s="1"/>
  <c r="H106" i="82"/>
  <c r="F129" i="82"/>
  <c r="K65" i="82"/>
  <c r="I84" i="82"/>
  <c r="H80" i="82"/>
  <c r="F88" i="82"/>
  <c r="L96" i="82"/>
  <c r="M96" i="82" s="1"/>
  <c r="L93" i="82"/>
  <c r="M93" i="82" s="1"/>
  <c r="J99" i="82"/>
  <c r="F47" i="82"/>
  <c r="H17" i="82"/>
  <c r="I75" i="82"/>
  <c r="K58" i="82"/>
  <c r="L52" i="82"/>
  <c r="H39" i="82"/>
  <c r="L151" i="82"/>
  <c r="M151" i="82" s="1"/>
  <c r="J140" i="82"/>
  <c r="L135" i="82"/>
  <c r="M135" i="82" s="1"/>
  <c r="L102" i="82"/>
  <c r="D87" i="82"/>
  <c r="B88" i="82"/>
  <c r="I70" i="82"/>
  <c r="H88" i="82"/>
  <c r="I60" i="82" s="1"/>
  <c r="L166" i="82"/>
  <c r="M166" i="82" s="1"/>
  <c r="J169" i="82"/>
  <c r="L169" i="82" s="1"/>
  <c r="M169" i="82" s="1"/>
  <c r="K162" i="82"/>
  <c r="L162" i="82" s="1"/>
  <c r="M162" i="82" s="1"/>
  <c r="L24" i="82"/>
  <c r="K147" i="82"/>
  <c r="L147" i="82" s="1"/>
  <c r="M147" i="82" s="1"/>
  <c r="L137" i="82"/>
  <c r="M137" i="82" s="1"/>
  <c r="D99" i="82"/>
  <c r="B129" i="82"/>
  <c r="I81" i="82"/>
  <c r="I76" i="82"/>
  <c r="I55" i="82"/>
  <c r="K140" i="82"/>
  <c r="K121" i="82"/>
  <c r="L121" i="82" s="1"/>
  <c r="I79" i="82"/>
  <c r="I63" i="82"/>
  <c r="C88" i="82"/>
  <c r="D58" i="82"/>
  <c r="K80" i="82"/>
  <c r="I69" i="82"/>
  <c r="I61" i="82"/>
  <c r="B47" i="82"/>
  <c r="C47" i="82"/>
  <c r="L11" i="82"/>
  <c r="L103" i="82"/>
  <c r="L94" i="82"/>
  <c r="J87" i="82"/>
  <c r="L87" i="82" s="1"/>
  <c r="I82" i="82"/>
  <c r="J80" i="82"/>
  <c r="L80" i="82" s="1"/>
  <c r="I58" i="82"/>
  <c r="K46" i="82"/>
  <c r="L46" i="82" s="1"/>
  <c r="K24" i="82"/>
  <c r="K17" i="82"/>
  <c r="D47" i="82"/>
  <c r="E39" i="82" s="1"/>
  <c r="J128" i="82"/>
  <c r="L128" i="82" s="1"/>
  <c r="I85" i="82"/>
  <c r="I53" i="82"/>
  <c r="K39" i="82"/>
  <c r="L104" i="82"/>
  <c r="M104" i="82" s="1"/>
  <c r="L100" i="82"/>
  <c r="J106" i="82"/>
  <c r="L106" i="82" s="1"/>
  <c r="L83" i="82"/>
  <c r="I59" i="82"/>
  <c r="L38" i="82"/>
  <c r="J39" i="82"/>
  <c r="L39" i="82" s="1"/>
  <c r="L16" i="82"/>
  <c r="M16" i="82" s="1"/>
  <c r="I83" i="82"/>
  <c r="I67" i="82"/>
  <c r="I64" i="82"/>
  <c r="J65" i="82"/>
  <c r="E226" i="80"/>
  <c r="D226" i="80"/>
  <c r="M225" i="80"/>
  <c r="M226" i="80" s="1"/>
  <c r="L225" i="80"/>
  <c r="K225" i="80"/>
  <c r="J225" i="80"/>
  <c r="I225" i="80"/>
  <c r="H225" i="80"/>
  <c r="G225" i="80"/>
  <c r="F225" i="80"/>
  <c r="E225" i="80"/>
  <c r="D225" i="80"/>
  <c r="C225" i="80"/>
  <c r="B225" i="80"/>
  <c r="M224" i="80"/>
  <c r="L224" i="80"/>
  <c r="K224" i="80"/>
  <c r="J224" i="80"/>
  <c r="I224" i="80"/>
  <c r="H224" i="80"/>
  <c r="H223" i="80" s="1"/>
  <c r="G224" i="80"/>
  <c r="F224" i="80"/>
  <c r="F223" i="80" s="1"/>
  <c r="F226" i="80" s="1"/>
  <c r="E224" i="80"/>
  <c r="D224" i="80"/>
  <c r="C224" i="80"/>
  <c r="B224" i="80"/>
  <c r="M223" i="80"/>
  <c r="L223" i="80"/>
  <c r="L226" i="80" s="1"/>
  <c r="K223" i="80"/>
  <c r="H226" i="80"/>
  <c r="G223" i="80"/>
  <c r="E223" i="80"/>
  <c r="D223" i="80"/>
  <c r="M203" i="80"/>
  <c r="J203" i="80"/>
  <c r="F203" i="80"/>
  <c r="N202" i="80"/>
  <c r="N201" i="80"/>
  <c r="M200" i="80"/>
  <c r="L200" i="80"/>
  <c r="L203" i="80" s="1"/>
  <c r="K200" i="80"/>
  <c r="K203" i="80" s="1"/>
  <c r="J200" i="80"/>
  <c r="I200" i="80"/>
  <c r="I203" i="80"/>
  <c r="H200" i="80"/>
  <c r="H203" i="80" s="1"/>
  <c r="G200" i="80"/>
  <c r="G203" i="80" s="1"/>
  <c r="F200" i="80"/>
  <c r="E200" i="80"/>
  <c r="E203" i="80" s="1"/>
  <c r="D200" i="80"/>
  <c r="D203" i="80" s="1"/>
  <c r="C200" i="80"/>
  <c r="C203" i="80" s="1"/>
  <c r="B200" i="80"/>
  <c r="L180" i="80"/>
  <c r="J180" i="80"/>
  <c r="F180" i="80"/>
  <c r="N179" i="80"/>
  <c r="N178" i="80"/>
  <c r="M177" i="80"/>
  <c r="M180" i="80" s="1"/>
  <c r="L177" i="80"/>
  <c r="K177" i="80"/>
  <c r="K180" i="80" s="1"/>
  <c r="J177" i="80"/>
  <c r="I177" i="80"/>
  <c r="I180" i="80" s="1"/>
  <c r="H177" i="80"/>
  <c r="G177" i="80"/>
  <c r="G180" i="80" s="1"/>
  <c r="F177" i="80"/>
  <c r="E177" i="80"/>
  <c r="E180" i="80" s="1"/>
  <c r="D177" i="80"/>
  <c r="C177" i="80"/>
  <c r="B177" i="80"/>
  <c r="B180" i="80" s="1"/>
  <c r="Y164" i="80"/>
  <c r="V172" i="80"/>
  <c r="V169" i="80"/>
  <c r="V166" i="80"/>
  <c r="V164" i="80"/>
  <c r="V161" i="80" a="1"/>
  <c r="V168" i="80"/>
  <c r="S169" i="80"/>
  <c r="S167" i="80"/>
  <c r="S165" i="80"/>
  <c r="S164" i="80"/>
  <c r="S161" i="80" a="1"/>
  <c r="M155" i="80"/>
  <c r="M156" i="80"/>
  <c r="L155" i="80"/>
  <c r="K155" i="80"/>
  <c r="J155" i="80"/>
  <c r="I155" i="80"/>
  <c r="H155" i="80"/>
  <c r="G155" i="80"/>
  <c r="G153" i="80"/>
  <c r="G156" i="80" s="1"/>
  <c r="F155" i="80"/>
  <c r="E155" i="80"/>
  <c r="D155" i="80"/>
  <c r="C155" i="80"/>
  <c r="B155" i="80"/>
  <c r="M154" i="80"/>
  <c r="M153" i="80" s="1"/>
  <c r="L154" i="80"/>
  <c r="K154" i="80"/>
  <c r="K153" i="80"/>
  <c r="K156" i="80"/>
  <c r="J154" i="80"/>
  <c r="J153" i="80" s="1"/>
  <c r="J156" i="80" s="1"/>
  <c r="I154" i="80"/>
  <c r="H154" i="80"/>
  <c r="H153" i="80" s="1"/>
  <c r="G154" i="80"/>
  <c r="F154" i="80"/>
  <c r="E154" i="80"/>
  <c r="D154" i="80"/>
  <c r="D153" i="80"/>
  <c r="D156" i="80" s="1"/>
  <c r="C154" i="80"/>
  <c r="B154" i="80"/>
  <c r="I153" i="80"/>
  <c r="M133" i="80"/>
  <c r="I133" i="80"/>
  <c r="D133" i="80"/>
  <c r="N132" i="80"/>
  <c r="N131" i="80"/>
  <c r="M130" i="80"/>
  <c r="L130" i="80"/>
  <c r="L133" i="80" s="1"/>
  <c r="K130" i="80"/>
  <c r="K133" i="80"/>
  <c r="J130" i="80"/>
  <c r="J133" i="80" s="1"/>
  <c r="I130" i="80"/>
  <c r="H130" i="80"/>
  <c r="H133" i="80"/>
  <c r="G130" i="80"/>
  <c r="G133" i="80"/>
  <c r="F130" i="80"/>
  <c r="F133" i="80"/>
  <c r="E130" i="80"/>
  <c r="E133" i="80" s="1"/>
  <c r="D130" i="80"/>
  <c r="C130" i="80"/>
  <c r="C133" i="80" s="1"/>
  <c r="B130" i="80"/>
  <c r="M110" i="80"/>
  <c r="I110" i="80"/>
  <c r="H110" i="80"/>
  <c r="C110" i="80"/>
  <c r="N109" i="80"/>
  <c r="N108" i="80"/>
  <c r="M107" i="80"/>
  <c r="L107" i="80"/>
  <c r="L110" i="80" s="1"/>
  <c r="K107" i="80"/>
  <c r="K110" i="80" s="1"/>
  <c r="J107" i="80"/>
  <c r="J110" i="80" s="1"/>
  <c r="I107" i="80"/>
  <c r="H107" i="80"/>
  <c r="G107" i="80"/>
  <c r="G110" i="80"/>
  <c r="F107" i="80"/>
  <c r="F110" i="80" s="1"/>
  <c r="E107" i="80"/>
  <c r="E110" i="80" s="1"/>
  <c r="D107" i="80"/>
  <c r="D110" i="80" s="1"/>
  <c r="C107" i="80"/>
  <c r="B107" i="80"/>
  <c r="V98" i="80"/>
  <c r="V97" i="80"/>
  <c r="V95" i="80"/>
  <c r="V93" i="80"/>
  <c r="W93" i="80" s="1"/>
  <c r="V91" i="80" a="1"/>
  <c r="V96" i="80" s="1"/>
  <c r="V100" i="80"/>
  <c r="S102" i="80"/>
  <c r="T102" i="80" s="1"/>
  <c r="S98" i="80"/>
  <c r="S95" i="80"/>
  <c r="S91" i="80" a="1"/>
  <c r="S97" i="80" s="1"/>
  <c r="T97" i="80" s="1"/>
  <c r="F86" i="80"/>
  <c r="M85" i="80"/>
  <c r="L85" i="80"/>
  <c r="K85" i="80"/>
  <c r="K83" i="80" s="1"/>
  <c r="J85" i="80"/>
  <c r="I85" i="80"/>
  <c r="H85" i="80"/>
  <c r="G85" i="80"/>
  <c r="F85" i="80"/>
  <c r="E85" i="80"/>
  <c r="D85" i="80"/>
  <c r="C85" i="80"/>
  <c r="B85" i="80"/>
  <c r="M84" i="80"/>
  <c r="L84" i="80"/>
  <c r="K84" i="80"/>
  <c r="J84" i="80"/>
  <c r="I84" i="80"/>
  <c r="I83" i="80" s="1"/>
  <c r="I86" i="80" s="1"/>
  <c r="H84" i="80"/>
  <c r="H83" i="80"/>
  <c r="G84" i="80"/>
  <c r="G83" i="80" s="1"/>
  <c r="G86" i="80" s="1"/>
  <c r="F84" i="80"/>
  <c r="F83" i="80"/>
  <c r="E84" i="80"/>
  <c r="D84" i="80"/>
  <c r="C84" i="80"/>
  <c r="B84" i="80"/>
  <c r="L83" i="80"/>
  <c r="H63" i="80"/>
  <c r="F63" i="80"/>
  <c r="N62" i="80"/>
  <c r="N61" i="80"/>
  <c r="M60" i="80"/>
  <c r="M63" i="80" s="1"/>
  <c r="L60" i="80"/>
  <c r="L63" i="80"/>
  <c r="K60" i="80"/>
  <c r="K63" i="80"/>
  <c r="J60" i="80"/>
  <c r="J63" i="80"/>
  <c r="I60" i="80"/>
  <c r="I63" i="80" s="1"/>
  <c r="H60" i="80"/>
  <c r="G60" i="80"/>
  <c r="G63" i="80"/>
  <c r="F60" i="80"/>
  <c r="E60" i="80"/>
  <c r="E63" i="80" s="1"/>
  <c r="D60" i="80"/>
  <c r="D63" i="80" s="1"/>
  <c r="C60" i="80"/>
  <c r="B60" i="80"/>
  <c r="I40" i="80"/>
  <c r="N39" i="80"/>
  <c r="N38" i="80"/>
  <c r="M37" i="80"/>
  <c r="M40" i="80" s="1"/>
  <c r="L37" i="80"/>
  <c r="L40" i="80" s="1"/>
  <c r="K37" i="80"/>
  <c r="K40" i="80"/>
  <c r="J37" i="80"/>
  <c r="J40" i="80" s="1"/>
  <c r="I37" i="80"/>
  <c r="H37" i="80"/>
  <c r="H40" i="80" s="1"/>
  <c r="G37" i="80"/>
  <c r="G40" i="80"/>
  <c r="F37" i="80"/>
  <c r="F40" i="80" s="1"/>
  <c r="E37" i="80"/>
  <c r="E40" i="80"/>
  <c r="D37" i="80"/>
  <c r="C37" i="80"/>
  <c r="B37" i="80"/>
  <c r="V31" i="80"/>
  <c r="V25" i="80"/>
  <c r="V22" i="80"/>
  <c r="V21" i="80" a="1"/>
  <c r="S25" i="80"/>
  <c r="S21" i="80" a="1"/>
  <c r="N60" i="80"/>
  <c r="B63" i="80"/>
  <c r="C180" i="80"/>
  <c r="K86" i="80"/>
  <c r="E153" i="80"/>
  <c r="E156" i="80"/>
  <c r="B83" i="80"/>
  <c r="J83" i="80"/>
  <c r="J86" i="80" s="1"/>
  <c r="V99" i="80"/>
  <c r="S23" i="80"/>
  <c r="S29" i="80"/>
  <c r="S91" i="80"/>
  <c r="V91" i="80"/>
  <c r="S171" i="80"/>
  <c r="S162" i="80"/>
  <c r="S172" i="80"/>
  <c r="Y172" i="80" s="1"/>
  <c r="I223" i="80"/>
  <c r="I226" i="80" s="1"/>
  <c r="V102" i="80"/>
  <c r="V94" i="80"/>
  <c r="S30" i="80"/>
  <c r="C40" i="80"/>
  <c r="S92" i="80"/>
  <c r="V92" i="80"/>
  <c r="V101" i="80"/>
  <c r="S161" i="80"/>
  <c r="B86" i="80"/>
  <c r="L127" i="79"/>
  <c r="K127" i="79"/>
  <c r="J127" i="79"/>
  <c r="I127" i="79"/>
  <c r="L126" i="79"/>
  <c r="K126" i="79"/>
  <c r="J126" i="79"/>
  <c r="I126" i="79"/>
  <c r="E126" i="79"/>
  <c r="L125" i="79"/>
  <c r="K125" i="79"/>
  <c r="J125" i="79"/>
  <c r="I125" i="79"/>
  <c r="M125" i="79"/>
  <c r="L124" i="79"/>
  <c r="K124" i="79"/>
  <c r="K128" i="79" s="1"/>
  <c r="J124" i="79"/>
  <c r="I124" i="79"/>
  <c r="L123" i="79"/>
  <c r="K123" i="79"/>
  <c r="J123" i="79"/>
  <c r="I123" i="79"/>
  <c r="M122" i="79"/>
  <c r="L122" i="79"/>
  <c r="K122" i="79"/>
  <c r="J122" i="79"/>
  <c r="N122" i="79" s="1"/>
  <c r="I122" i="79"/>
  <c r="L120" i="79"/>
  <c r="M120" i="79" s="1"/>
  <c r="K120" i="79"/>
  <c r="J120" i="79"/>
  <c r="I120" i="79"/>
  <c r="B120" i="79"/>
  <c r="L119" i="79"/>
  <c r="K119" i="79"/>
  <c r="J119" i="79"/>
  <c r="M119" i="79" s="1"/>
  <c r="I119" i="79"/>
  <c r="L118" i="79"/>
  <c r="K118" i="79"/>
  <c r="J118" i="79"/>
  <c r="I118" i="79"/>
  <c r="L117" i="79"/>
  <c r="K117" i="79"/>
  <c r="J117" i="79"/>
  <c r="I117" i="79"/>
  <c r="E117" i="79"/>
  <c r="L116" i="79"/>
  <c r="K116" i="79"/>
  <c r="J116" i="79"/>
  <c r="I116" i="79"/>
  <c r="L115" i="79"/>
  <c r="K115" i="79"/>
  <c r="J115" i="79"/>
  <c r="I115" i="79"/>
  <c r="L114" i="79"/>
  <c r="K114" i="79"/>
  <c r="J114" i="79"/>
  <c r="I114" i="79"/>
  <c r="M113" i="79"/>
  <c r="L113" i="79"/>
  <c r="K113" i="79"/>
  <c r="J113" i="79"/>
  <c r="I113" i="79"/>
  <c r="L112" i="79"/>
  <c r="K112" i="79"/>
  <c r="J112" i="79"/>
  <c r="I112" i="79"/>
  <c r="M112" i="79" s="1"/>
  <c r="L111" i="79"/>
  <c r="K111" i="79"/>
  <c r="J111" i="79"/>
  <c r="I111" i="79"/>
  <c r="L110" i="79"/>
  <c r="K110" i="79"/>
  <c r="J110" i="79"/>
  <c r="I110" i="79"/>
  <c r="L109" i="79"/>
  <c r="K109" i="79"/>
  <c r="J109" i="79"/>
  <c r="I109" i="79"/>
  <c r="L108" i="79"/>
  <c r="K108" i="79"/>
  <c r="J108" i="79"/>
  <c r="I108" i="79"/>
  <c r="M107" i="79"/>
  <c r="L107" i="79"/>
  <c r="K107" i="79"/>
  <c r="J107" i="79"/>
  <c r="N107" i="79" s="1"/>
  <c r="I107" i="79"/>
  <c r="L105" i="79"/>
  <c r="K105" i="79"/>
  <c r="M105" i="79" s="1"/>
  <c r="J105" i="79"/>
  <c r="I105" i="79"/>
  <c r="L104" i="79"/>
  <c r="K104" i="79"/>
  <c r="J104" i="79"/>
  <c r="I104" i="79"/>
  <c r="B104" i="79"/>
  <c r="F104" i="79" s="1"/>
  <c r="M103" i="79"/>
  <c r="L103" i="79"/>
  <c r="K103" i="79"/>
  <c r="J103" i="79"/>
  <c r="I103" i="79"/>
  <c r="N102" i="79"/>
  <c r="L102" i="79"/>
  <c r="K102" i="79"/>
  <c r="J102" i="79"/>
  <c r="I102" i="79"/>
  <c r="M102" i="79"/>
  <c r="L101" i="79"/>
  <c r="K101" i="79"/>
  <c r="J101" i="79"/>
  <c r="I101" i="79"/>
  <c r="L100" i="79"/>
  <c r="K100" i="79"/>
  <c r="J100" i="79"/>
  <c r="I100" i="79"/>
  <c r="I106" i="79" s="1"/>
  <c r="L98" i="79"/>
  <c r="K98" i="79"/>
  <c r="J98" i="79"/>
  <c r="I98" i="79"/>
  <c r="M98" i="79" s="1"/>
  <c r="L97" i="79"/>
  <c r="K97" i="79"/>
  <c r="J97" i="79"/>
  <c r="I97" i="79"/>
  <c r="L96" i="79"/>
  <c r="K96" i="79"/>
  <c r="J96" i="79"/>
  <c r="I96" i="79"/>
  <c r="L95" i="79"/>
  <c r="K95" i="79"/>
  <c r="J95" i="79"/>
  <c r="I95" i="79"/>
  <c r="L94" i="79"/>
  <c r="K94" i="79"/>
  <c r="J94" i="79"/>
  <c r="I94" i="79"/>
  <c r="C94" i="79"/>
  <c r="L93" i="79"/>
  <c r="K93" i="79"/>
  <c r="J93" i="79"/>
  <c r="I93" i="79"/>
  <c r="L86" i="79"/>
  <c r="K86" i="79"/>
  <c r="J86" i="79"/>
  <c r="N86" i="79" s="1"/>
  <c r="I86" i="79"/>
  <c r="L85" i="79"/>
  <c r="K85" i="79"/>
  <c r="J85" i="79"/>
  <c r="N85" i="79" s="1"/>
  <c r="I85" i="79"/>
  <c r="L84" i="79"/>
  <c r="K84" i="79"/>
  <c r="J84" i="79"/>
  <c r="N84" i="79"/>
  <c r="I84" i="79"/>
  <c r="L83" i="79"/>
  <c r="K83" i="79"/>
  <c r="J83" i="79"/>
  <c r="I83" i="79"/>
  <c r="M82" i="79"/>
  <c r="L82" i="79"/>
  <c r="K82" i="79"/>
  <c r="J82" i="79"/>
  <c r="N82" i="79" s="1"/>
  <c r="I82" i="79"/>
  <c r="L81" i="79"/>
  <c r="K81" i="79"/>
  <c r="J81" i="79"/>
  <c r="I81" i="79"/>
  <c r="L79" i="79"/>
  <c r="K79" i="79"/>
  <c r="J79" i="79"/>
  <c r="I79" i="79"/>
  <c r="L78" i="79"/>
  <c r="K78" i="79"/>
  <c r="J78" i="79"/>
  <c r="I78" i="79"/>
  <c r="L77" i="79"/>
  <c r="K77" i="79"/>
  <c r="J77" i="79"/>
  <c r="I77" i="79"/>
  <c r="L76" i="79"/>
  <c r="K76" i="79"/>
  <c r="J76" i="79"/>
  <c r="I76" i="79"/>
  <c r="I80" i="79" s="1"/>
  <c r="L75" i="79"/>
  <c r="K75" i="79"/>
  <c r="J75" i="79"/>
  <c r="I75" i="79"/>
  <c r="L74" i="79"/>
  <c r="N74" i="79" s="1"/>
  <c r="K74" i="79"/>
  <c r="J74" i="79"/>
  <c r="I74" i="79"/>
  <c r="L73" i="79"/>
  <c r="K73" i="79"/>
  <c r="J73" i="79"/>
  <c r="I73" i="79"/>
  <c r="M73" i="79" s="1"/>
  <c r="N73" i="79" s="1"/>
  <c r="L72" i="79"/>
  <c r="M72" i="79" s="1"/>
  <c r="K72" i="79"/>
  <c r="J72" i="79"/>
  <c r="I72" i="79"/>
  <c r="L71" i="79"/>
  <c r="K71" i="79"/>
  <c r="J71" i="79"/>
  <c r="I71" i="79"/>
  <c r="M71" i="79" s="1"/>
  <c r="L70" i="79"/>
  <c r="K70" i="79"/>
  <c r="J70" i="79"/>
  <c r="I70" i="79"/>
  <c r="L69" i="79"/>
  <c r="K69" i="79"/>
  <c r="J69" i="79"/>
  <c r="I69" i="79"/>
  <c r="L68" i="79"/>
  <c r="M68" i="79" s="1"/>
  <c r="K68" i="79"/>
  <c r="J68" i="79"/>
  <c r="I68" i="79"/>
  <c r="L67" i="79"/>
  <c r="K67" i="79"/>
  <c r="J67" i="79"/>
  <c r="M67" i="79" s="1"/>
  <c r="I67" i="79"/>
  <c r="L66" i="79"/>
  <c r="K66" i="79"/>
  <c r="J66" i="79"/>
  <c r="N66" i="79" s="1"/>
  <c r="I66" i="79"/>
  <c r="L64" i="79"/>
  <c r="K64" i="79"/>
  <c r="M64" i="79" s="1"/>
  <c r="J64" i="79"/>
  <c r="I64" i="79"/>
  <c r="L63" i="79"/>
  <c r="K63" i="79"/>
  <c r="J63" i="79"/>
  <c r="I63" i="79"/>
  <c r="M63" i="79" s="1"/>
  <c r="L62" i="79"/>
  <c r="M62" i="79" s="1"/>
  <c r="K62" i="79"/>
  <c r="J62" i="79"/>
  <c r="I62" i="79"/>
  <c r="L61" i="79"/>
  <c r="K61" i="79"/>
  <c r="J61" i="79"/>
  <c r="I61" i="79"/>
  <c r="L60" i="79"/>
  <c r="L65" i="79" s="1"/>
  <c r="K60" i="79"/>
  <c r="J60" i="79"/>
  <c r="I60" i="79"/>
  <c r="L59" i="79"/>
  <c r="K59" i="79"/>
  <c r="J59" i="79"/>
  <c r="I59" i="79"/>
  <c r="L57" i="79"/>
  <c r="M57" i="79" s="1"/>
  <c r="K57" i="79"/>
  <c r="J57" i="79"/>
  <c r="I57" i="79"/>
  <c r="B57" i="79"/>
  <c r="L56" i="79"/>
  <c r="K56" i="79"/>
  <c r="J56" i="79"/>
  <c r="N56" i="79" s="1"/>
  <c r="I56" i="79"/>
  <c r="L55" i="79"/>
  <c r="K55" i="79"/>
  <c r="J55" i="79"/>
  <c r="I55" i="79"/>
  <c r="M54" i="79"/>
  <c r="L54" i="79"/>
  <c r="K54" i="79"/>
  <c r="J54" i="79"/>
  <c r="I54" i="79"/>
  <c r="E54" i="79"/>
  <c r="L53" i="79"/>
  <c r="K53" i="79"/>
  <c r="J53" i="79"/>
  <c r="I53" i="79"/>
  <c r="C53" i="79"/>
  <c r="L52" i="79"/>
  <c r="K52" i="79"/>
  <c r="J52" i="79"/>
  <c r="I52" i="79"/>
  <c r="L45" i="79"/>
  <c r="K45" i="79"/>
  <c r="J45" i="79"/>
  <c r="I45" i="79"/>
  <c r="D45" i="79"/>
  <c r="L44" i="79"/>
  <c r="N44" i="79"/>
  <c r="K44" i="79"/>
  <c r="J44" i="79"/>
  <c r="I44" i="79"/>
  <c r="M44" i="79" s="1"/>
  <c r="L43" i="79"/>
  <c r="K43" i="79"/>
  <c r="J43" i="79"/>
  <c r="N43" i="79" s="1"/>
  <c r="I43" i="79"/>
  <c r="M43" i="79" s="1"/>
  <c r="L42" i="79"/>
  <c r="K42" i="79"/>
  <c r="J42" i="79"/>
  <c r="I42" i="79"/>
  <c r="L41" i="79"/>
  <c r="L46" i="79" s="1"/>
  <c r="K41" i="79"/>
  <c r="J41" i="79"/>
  <c r="I41" i="79"/>
  <c r="L40" i="79"/>
  <c r="K40" i="79"/>
  <c r="J40" i="79"/>
  <c r="I40" i="79"/>
  <c r="N38" i="79"/>
  <c r="L38" i="79"/>
  <c r="K38" i="79"/>
  <c r="J38" i="79"/>
  <c r="I38" i="79"/>
  <c r="M38" i="79" s="1"/>
  <c r="L37" i="79"/>
  <c r="K37" i="79"/>
  <c r="J37" i="79"/>
  <c r="I37" i="79"/>
  <c r="E37" i="79"/>
  <c r="L36" i="79"/>
  <c r="K36" i="79"/>
  <c r="J36" i="79"/>
  <c r="I36" i="79"/>
  <c r="M36" i="79" s="1"/>
  <c r="L35" i="79"/>
  <c r="K35" i="79"/>
  <c r="K39" i="79"/>
  <c r="J35" i="79"/>
  <c r="I35" i="79"/>
  <c r="E35" i="79"/>
  <c r="C35" i="79"/>
  <c r="L34" i="79"/>
  <c r="K34" i="79"/>
  <c r="J34" i="79"/>
  <c r="I34" i="79"/>
  <c r="M34" i="79" s="1"/>
  <c r="L33" i="79"/>
  <c r="K33" i="79"/>
  <c r="J33" i="79"/>
  <c r="J39" i="79"/>
  <c r="I33" i="79"/>
  <c r="M33" i="79"/>
  <c r="L32" i="79"/>
  <c r="K32" i="79"/>
  <c r="J32" i="79"/>
  <c r="I32" i="79"/>
  <c r="M32" i="79" s="1"/>
  <c r="B32" i="79"/>
  <c r="N31" i="79"/>
  <c r="L31" i="79"/>
  <c r="K31" i="79"/>
  <c r="J31" i="79"/>
  <c r="I31" i="79"/>
  <c r="M31" i="79" s="1"/>
  <c r="L30" i="79"/>
  <c r="K30" i="79"/>
  <c r="J30" i="79"/>
  <c r="I30" i="79"/>
  <c r="L29" i="79"/>
  <c r="K29" i="79"/>
  <c r="J29" i="79"/>
  <c r="I29" i="79"/>
  <c r="L28" i="79"/>
  <c r="K28" i="79"/>
  <c r="J28" i="79"/>
  <c r="I28" i="79"/>
  <c r="M28" i="79" s="1"/>
  <c r="L27" i="79"/>
  <c r="K27" i="79"/>
  <c r="J27" i="79"/>
  <c r="I27" i="79"/>
  <c r="L26" i="79"/>
  <c r="K26" i="79"/>
  <c r="M26" i="79" s="1"/>
  <c r="J26" i="79"/>
  <c r="I26" i="79"/>
  <c r="L25" i="79"/>
  <c r="K25" i="79"/>
  <c r="J25" i="79"/>
  <c r="I25" i="79"/>
  <c r="K24" i="79"/>
  <c r="M23" i="79"/>
  <c r="L23" i="79"/>
  <c r="K23" i="79"/>
  <c r="J23" i="79"/>
  <c r="I23" i="79"/>
  <c r="L22" i="79"/>
  <c r="K22" i="79"/>
  <c r="J22" i="79"/>
  <c r="I22" i="79"/>
  <c r="L21" i="79"/>
  <c r="K21" i="79"/>
  <c r="J21" i="79"/>
  <c r="I21" i="79"/>
  <c r="L20" i="79"/>
  <c r="K20" i="79"/>
  <c r="J20" i="79"/>
  <c r="I20" i="79"/>
  <c r="M20" i="79" s="1"/>
  <c r="C20" i="79"/>
  <c r="L19" i="79"/>
  <c r="K19" i="79"/>
  <c r="J19" i="79"/>
  <c r="I19" i="79"/>
  <c r="M19" i="79" s="1"/>
  <c r="L18" i="79"/>
  <c r="L24" i="79" s="1"/>
  <c r="K18" i="79"/>
  <c r="J18" i="79"/>
  <c r="J24" i="79" s="1"/>
  <c r="I18" i="79"/>
  <c r="L16" i="79"/>
  <c r="K16" i="79"/>
  <c r="J16" i="79"/>
  <c r="M16" i="79" s="1"/>
  <c r="I16" i="79"/>
  <c r="L15" i="79"/>
  <c r="K15" i="79"/>
  <c r="J15" i="79"/>
  <c r="I15" i="79"/>
  <c r="L14" i="79"/>
  <c r="K14" i="79"/>
  <c r="J14" i="79"/>
  <c r="I14" i="79"/>
  <c r="L13" i="79"/>
  <c r="K13" i="79"/>
  <c r="J13" i="79"/>
  <c r="I13" i="79"/>
  <c r="M13" i="79" s="1"/>
  <c r="C13" i="79"/>
  <c r="L12" i="79"/>
  <c r="K12" i="79"/>
  <c r="J12" i="79"/>
  <c r="I12" i="79"/>
  <c r="N11" i="79"/>
  <c r="L11" i="79"/>
  <c r="K11" i="79"/>
  <c r="J11" i="79"/>
  <c r="I11" i="79"/>
  <c r="L250" i="78"/>
  <c r="K250" i="78"/>
  <c r="D127" i="79" s="1"/>
  <c r="J250" i="78"/>
  <c r="C127" i="79" s="1"/>
  <c r="I250" i="78"/>
  <c r="B127" i="79"/>
  <c r="L249" i="78"/>
  <c r="K249" i="78"/>
  <c r="J249" i="78"/>
  <c r="I249" i="78"/>
  <c r="B126" i="79" s="1"/>
  <c r="L248" i="78"/>
  <c r="E125" i="79"/>
  <c r="K248" i="78"/>
  <c r="D125" i="79"/>
  <c r="J248" i="78"/>
  <c r="I248" i="78"/>
  <c r="N247" i="78"/>
  <c r="L247" i="78"/>
  <c r="E124" i="79" s="1"/>
  <c r="K247" i="78"/>
  <c r="D124" i="79"/>
  <c r="J247" i="78"/>
  <c r="C124" i="79"/>
  <c r="F124" i="79" s="1"/>
  <c r="I247" i="78"/>
  <c r="L246" i="78"/>
  <c r="E123" i="79"/>
  <c r="K246" i="78"/>
  <c r="J246" i="78"/>
  <c r="C123" i="79"/>
  <c r="I246" i="78"/>
  <c r="L245" i="78"/>
  <c r="K245" i="78"/>
  <c r="J245" i="78"/>
  <c r="I245" i="78"/>
  <c r="B122" i="79"/>
  <c r="L243" i="78"/>
  <c r="E120" i="79"/>
  <c r="K243" i="78"/>
  <c r="D120" i="79"/>
  <c r="J243" i="78"/>
  <c r="I243" i="78"/>
  <c r="L242" i="78"/>
  <c r="E119" i="79"/>
  <c r="K242" i="78"/>
  <c r="D119" i="79"/>
  <c r="J242" i="78"/>
  <c r="C119" i="79" s="1"/>
  <c r="I242" i="78"/>
  <c r="L241" i="78"/>
  <c r="E118" i="79" s="1"/>
  <c r="K241" i="78"/>
  <c r="D118" i="79"/>
  <c r="J241" i="78"/>
  <c r="C118" i="79" s="1"/>
  <c r="I241" i="78"/>
  <c r="B118" i="79"/>
  <c r="F118" i="79" s="1"/>
  <c r="L240" i="78"/>
  <c r="K240" i="78"/>
  <c r="D117" i="79"/>
  <c r="J240" i="78"/>
  <c r="I240" i="78"/>
  <c r="B117" i="79" s="1"/>
  <c r="L239" i="78"/>
  <c r="K239" i="78"/>
  <c r="J239" i="78"/>
  <c r="I239" i="78"/>
  <c r="M238" i="78"/>
  <c r="L238" i="78"/>
  <c r="E115" i="79" s="1"/>
  <c r="K238" i="78"/>
  <c r="D115" i="79"/>
  <c r="J238" i="78"/>
  <c r="I238" i="78"/>
  <c r="L237" i="78"/>
  <c r="E114" i="79"/>
  <c r="K237" i="78"/>
  <c r="D114" i="79" s="1"/>
  <c r="J237" i="78"/>
  <c r="I237" i="78"/>
  <c r="B114" i="79" s="1"/>
  <c r="L236" i="78"/>
  <c r="E113" i="79"/>
  <c r="F113" i="79" s="1"/>
  <c r="K236" i="78"/>
  <c r="J236" i="78"/>
  <c r="C113" i="79" s="1"/>
  <c r="I236" i="78"/>
  <c r="B113" i="79"/>
  <c r="L235" i="78"/>
  <c r="E112" i="79" s="1"/>
  <c r="K235" i="78"/>
  <c r="D112" i="79"/>
  <c r="J235" i="78"/>
  <c r="I235" i="78"/>
  <c r="B112" i="79" s="1"/>
  <c r="L234" i="78"/>
  <c r="E111" i="79"/>
  <c r="K234" i="78"/>
  <c r="D111" i="79"/>
  <c r="J234" i="78"/>
  <c r="C111" i="79" s="1"/>
  <c r="I234" i="78"/>
  <c r="B111" i="79" s="1"/>
  <c r="L233" i="78"/>
  <c r="E110" i="79"/>
  <c r="K233" i="78"/>
  <c r="J233" i="78"/>
  <c r="C110" i="79"/>
  <c r="I233" i="78"/>
  <c r="B110" i="79" s="1"/>
  <c r="L232" i="78"/>
  <c r="E109" i="79"/>
  <c r="K232" i="78"/>
  <c r="D109" i="79" s="1"/>
  <c r="J232" i="78"/>
  <c r="I232" i="78"/>
  <c r="B109" i="79" s="1"/>
  <c r="L231" i="78"/>
  <c r="E108" i="79" s="1"/>
  <c r="K231" i="78"/>
  <c r="D108" i="79" s="1"/>
  <c r="F108" i="79" s="1"/>
  <c r="J231" i="78"/>
  <c r="I231" i="78"/>
  <c r="M230" i="78"/>
  <c r="L230" i="78"/>
  <c r="E107" i="79" s="1"/>
  <c r="K230" i="78"/>
  <c r="D107" i="79"/>
  <c r="J230" i="78"/>
  <c r="I230" i="78"/>
  <c r="B107" i="79"/>
  <c r="L228" i="78"/>
  <c r="K228" i="78"/>
  <c r="D105" i="79" s="1"/>
  <c r="J228" i="78"/>
  <c r="C105" i="79" s="1"/>
  <c r="I228" i="78"/>
  <c r="M228" i="78" s="1"/>
  <c r="L227" i="78"/>
  <c r="E104" i="79"/>
  <c r="K227" i="78"/>
  <c r="D104" i="79"/>
  <c r="J227" i="78"/>
  <c r="C104" i="79"/>
  <c r="I227" i="78"/>
  <c r="M227" i="78" s="1"/>
  <c r="L226" i="78"/>
  <c r="E103" i="79"/>
  <c r="K226" i="78"/>
  <c r="D103" i="79" s="1"/>
  <c r="J226" i="78"/>
  <c r="C103" i="79" s="1"/>
  <c r="I226" i="78"/>
  <c r="L225" i="78"/>
  <c r="E102" i="79"/>
  <c r="K225" i="78"/>
  <c r="J225" i="78"/>
  <c r="I225" i="78"/>
  <c r="B102" i="79"/>
  <c r="L224" i="78"/>
  <c r="E101" i="79" s="1"/>
  <c r="K224" i="78"/>
  <c r="D101" i="79" s="1"/>
  <c r="J224" i="78"/>
  <c r="I224" i="78"/>
  <c r="M224" i="78" s="1"/>
  <c r="L223" i="78"/>
  <c r="E100" i="79" s="1"/>
  <c r="K223" i="78"/>
  <c r="D100" i="79"/>
  <c r="J223" i="78"/>
  <c r="C100" i="79" s="1"/>
  <c r="I223" i="78"/>
  <c r="L221" i="78"/>
  <c r="E98" i="79"/>
  <c r="K221" i="78"/>
  <c r="J221" i="78"/>
  <c r="I221" i="78"/>
  <c r="B98" i="79" s="1"/>
  <c r="L220" i="78"/>
  <c r="E97" i="79" s="1"/>
  <c r="E99" i="79" s="1"/>
  <c r="K220" i="78"/>
  <c r="D97" i="79"/>
  <c r="J220" i="78"/>
  <c r="C97" i="79"/>
  <c r="I220" i="78"/>
  <c r="L219" i="78"/>
  <c r="E96" i="79"/>
  <c r="K219" i="78"/>
  <c r="D96" i="79" s="1"/>
  <c r="J219" i="78"/>
  <c r="I219" i="78"/>
  <c r="B96" i="79"/>
  <c r="F96" i="79" s="1"/>
  <c r="L218" i="78"/>
  <c r="E95" i="79"/>
  <c r="K218" i="78"/>
  <c r="D95" i="79" s="1"/>
  <c r="J218" i="78"/>
  <c r="C95" i="79" s="1"/>
  <c r="I218" i="78"/>
  <c r="L217" i="78"/>
  <c r="E94" i="79" s="1"/>
  <c r="K217" i="78"/>
  <c r="D94" i="79"/>
  <c r="J217" i="78"/>
  <c r="I217" i="78"/>
  <c r="B94" i="79" s="1"/>
  <c r="L216" i="78"/>
  <c r="E93" i="79" s="1"/>
  <c r="L222" i="78"/>
  <c r="K216" i="78"/>
  <c r="D93" i="79"/>
  <c r="J216" i="78"/>
  <c r="I216" i="78"/>
  <c r="L210" i="78"/>
  <c r="M210" i="78" s="1"/>
  <c r="K210" i="78"/>
  <c r="J210" i="78"/>
  <c r="I210" i="78"/>
  <c r="G210" i="78"/>
  <c r="E210" i="78"/>
  <c r="D210" i="78"/>
  <c r="C210" i="78"/>
  <c r="B210" i="78"/>
  <c r="M209" i="78"/>
  <c r="N209" i="78" s="1"/>
  <c r="G209" i="78"/>
  <c r="F209" i="78"/>
  <c r="H209" i="78"/>
  <c r="M208" i="78"/>
  <c r="N208" i="78" s="1"/>
  <c r="H208" i="78"/>
  <c r="G208" i="78"/>
  <c r="F208" i="78"/>
  <c r="N207" i="78"/>
  <c r="M207" i="78"/>
  <c r="G207" i="78"/>
  <c r="F207" i="78"/>
  <c r="N206" i="78"/>
  <c r="M206" i="78"/>
  <c r="G206" i="78"/>
  <c r="F206" i="78"/>
  <c r="H206" i="78"/>
  <c r="N205" i="78"/>
  <c r="M205" i="78"/>
  <c r="G205" i="78"/>
  <c r="F205" i="78"/>
  <c r="N204" i="78"/>
  <c r="M204" i="78"/>
  <c r="G204" i="78"/>
  <c r="F204" i="78"/>
  <c r="H204" i="78" s="1"/>
  <c r="L203" i="78"/>
  <c r="K203" i="78"/>
  <c r="J203" i="78"/>
  <c r="I203" i="78"/>
  <c r="E203" i="78"/>
  <c r="D203" i="78"/>
  <c r="C203" i="78"/>
  <c r="B203" i="78"/>
  <c r="M202" i="78"/>
  <c r="G202" i="78"/>
  <c r="F202" i="78"/>
  <c r="N201" i="78"/>
  <c r="M201" i="78"/>
  <c r="G201" i="78"/>
  <c r="F201" i="78"/>
  <c r="N200" i="78"/>
  <c r="M200" i="78"/>
  <c r="F200" i="78"/>
  <c r="N199" i="78"/>
  <c r="M199" i="78"/>
  <c r="G199" i="78"/>
  <c r="F199" i="78"/>
  <c r="M198" i="78"/>
  <c r="N198" i="78" s="1"/>
  <c r="G198" i="78"/>
  <c r="F198" i="78"/>
  <c r="M197" i="78"/>
  <c r="G197" i="78"/>
  <c r="F197" i="78"/>
  <c r="M196" i="78"/>
  <c r="F196" i="78"/>
  <c r="N195" i="78"/>
  <c r="M195" i="78"/>
  <c r="G195" i="78"/>
  <c r="F195" i="78"/>
  <c r="M194" i="78"/>
  <c r="G194" i="78"/>
  <c r="F194" i="78"/>
  <c r="M193" i="78"/>
  <c r="G193" i="78"/>
  <c r="F193" i="78"/>
  <c r="N192" i="78"/>
  <c r="M192" i="78"/>
  <c r="G192" i="78"/>
  <c r="F192" i="78"/>
  <c r="N191" i="78"/>
  <c r="M191" i="78"/>
  <c r="G191" i="78"/>
  <c r="F191" i="78"/>
  <c r="M190" i="78"/>
  <c r="N190" i="78" s="1"/>
  <c r="G190" i="78"/>
  <c r="F190" i="78"/>
  <c r="N189" i="78"/>
  <c r="M189" i="78"/>
  <c r="G189" i="78"/>
  <c r="F189" i="78"/>
  <c r="L188" i="78"/>
  <c r="K188" i="78"/>
  <c r="J188" i="78"/>
  <c r="I188" i="78"/>
  <c r="E188" i="78"/>
  <c r="D188" i="78"/>
  <c r="C188" i="78"/>
  <c r="B188" i="78"/>
  <c r="M187" i="78"/>
  <c r="N187" i="78" s="1"/>
  <c r="G187" i="78"/>
  <c r="F187" i="78"/>
  <c r="M186" i="78"/>
  <c r="G186" i="78"/>
  <c r="F186" i="78"/>
  <c r="M185" i="78"/>
  <c r="G185" i="78"/>
  <c r="F185" i="78"/>
  <c r="N184" i="78"/>
  <c r="M184" i="78"/>
  <c r="G184" i="78"/>
  <c r="F184" i="78"/>
  <c r="N183" i="78"/>
  <c r="M183" i="78"/>
  <c r="G183" i="78"/>
  <c r="F183" i="78"/>
  <c r="M182" i="78"/>
  <c r="N182" i="78" s="1"/>
  <c r="G182" i="78"/>
  <c r="F182" i="78"/>
  <c r="L181" i="78"/>
  <c r="L211" i="78" s="1"/>
  <c r="K181" i="78"/>
  <c r="J181" i="78"/>
  <c r="I181" i="78"/>
  <c r="E181" i="78"/>
  <c r="D181" i="78"/>
  <c r="D211" i="78" s="1"/>
  <c r="C181" i="78"/>
  <c r="B181" i="78"/>
  <c r="N180" i="78"/>
  <c r="M180" i="78"/>
  <c r="G180" i="78"/>
  <c r="F180" i="78"/>
  <c r="N179" i="78"/>
  <c r="M179" i="78"/>
  <c r="G179" i="78"/>
  <c r="F179" i="78"/>
  <c r="H179" i="78" s="1"/>
  <c r="M178" i="78"/>
  <c r="N178" i="78" s="1"/>
  <c r="G178" i="78"/>
  <c r="F178" i="78"/>
  <c r="M177" i="78"/>
  <c r="G177" i="78"/>
  <c r="F177" i="78"/>
  <c r="M176" i="78"/>
  <c r="N176" i="78" s="1"/>
  <c r="G176" i="78"/>
  <c r="F176" i="78"/>
  <c r="N175" i="78"/>
  <c r="M175" i="78"/>
  <c r="G175" i="78"/>
  <c r="F175" i="78"/>
  <c r="H175" i="78"/>
  <c r="L168" i="78"/>
  <c r="E86" i="79" s="1"/>
  <c r="K168" i="78"/>
  <c r="D86" i="79"/>
  <c r="J168" i="78"/>
  <c r="I168" i="78"/>
  <c r="B86" i="79"/>
  <c r="L167" i="78"/>
  <c r="E85" i="79"/>
  <c r="G85" i="79" s="1"/>
  <c r="K167" i="78"/>
  <c r="D85" i="79"/>
  <c r="J167" i="78"/>
  <c r="C85" i="79" s="1"/>
  <c r="I167" i="78"/>
  <c r="L166" i="78"/>
  <c r="E84" i="79"/>
  <c r="K166" i="78"/>
  <c r="D84" i="79"/>
  <c r="J166" i="78"/>
  <c r="C84" i="79"/>
  <c r="G84" i="79"/>
  <c r="I166" i="78"/>
  <c r="L165" i="78"/>
  <c r="E83" i="79"/>
  <c r="K165" i="78"/>
  <c r="D83" i="79"/>
  <c r="J165" i="78"/>
  <c r="I165" i="78"/>
  <c r="N164" i="78"/>
  <c r="L164" i="78"/>
  <c r="E82" i="79" s="1"/>
  <c r="K164" i="78"/>
  <c r="D82" i="79"/>
  <c r="J164" i="78"/>
  <c r="C82" i="79"/>
  <c r="G82" i="79" s="1"/>
  <c r="I164" i="78"/>
  <c r="L163" i="78"/>
  <c r="K163" i="78"/>
  <c r="J163" i="78"/>
  <c r="I163" i="78"/>
  <c r="L161" i="78"/>
  <c r="K161" i="78"/>
  <c r="J161" i="78"/>
  <c r="C79" i="79" s="1"/>
  <c r="I161" i="78"/>
  <c r="B79" i="79" s="1"/>
  <c r="L160" i="78"/>
  <c r="E78" i="79"/>
  <c r="K160" i="78"/>
  <c r="D78" i="79" s="1"/>
  <c r="J160" i="78"/>
  <c r="I160" i="78"/>
  <c r="L159" i="78"/>
  <c r="E77" i="79" s="1"/>
  <c r="K159" i="78"/>
  <c r="D77" i="79"/>
  <c r="J159" i="78"/>
  <c r="I159" i="78"/>
  <c r="L158" i="78"/>
  <c r="K158" i="78"/>
  <c r="J158" i="78"/>
  <c r="C76" i="79" s="1"/>
  <c r="I158" i="78"/>
  <c r="L157" i="78"/>
  <c r="E75" i="79" s="1"/>
  <c r="K157" i="78"/>
  <c r="D75" i="79"/>
  <c r="J157" i="78"/>
  <c r="C75" i="79" s="1"/>
  <c r="I157" i="78"/>
  <c r="B75" i="79" s="1"/>
  <c r="L156" i="78"/>
  <c r="K156" i="78"/>
  <c r="J156" i="78"/>
  <c r="I156" i="78"/>
  <c r="M155" i="78"/>
  <c r="N155" i="78" s="1"/>
  <c r="L155" i="78"/>
  <c r="E73" i="79" s="1"/>
  <c r="K155" i="78"/>
  <c r="D73" i="79"/>
  <c r="J155" i="78"/>
  <c r="C73" i="79" s="1"/>
  <c r="I155" i="78"/>
  <c r="B73" i="79" s="1"/>
  <c r="F73" i="79" s="1"/>
  <c r="L154" i="78"/>
  <c r="E72" i="79" s="1"/>
  <c r="K154" i="78"/>
  <c r="D72" i="79"/>
  <c r="J154" i="78"/>
  <c r="I154" i="78"/>
  <c r="B72" i="79" s="1"/>
  <c r="L153" i="78"/>
  <c r="K153" i="78"/>
  <c r="D71" i="79"/>
  <c r="J153" i="78"/>
  <c r="C71" i="79" s="1"/>
  <c r="I153" i="78"/>
  <c r="L152" i="78"/>
  <c r="E70" i="79" s="1"/>
  <c r="K152" i="78"/>
  <c r="D70" i="79"/>
  <c r="J152" i="78"/>
  <c r="I152" i="78"/>
  <c r="L151" i="78"/>
  <c r="K151" i="78"/>
  <c r="D69" i="79"/>
  <c r="J151" i="78"/>
  <c r="I151" i="78"/>
  <c r="B69" i="79" s="1"/>
  <c r="L150" i="78"/>
  <c r="E68" i="79" s="1"/>
  <c r="K150" i="78"/>
  <c r="J150" i="78"/>
  <c r="C68" i="79"/>
  <c r="I150" i="78"/>
  <c r="L149" i="78"/>
  <c r="E67" i="79" s="1"/>
  <c r="K149" i="78"/>
  <c r="D67" i="79"/>
  <c r="J149" i="78"/>
  <c r="I149" i="78"/>
  <c r="B67" i="79"/>
  <c r="L148" i="78"/>
  <c r="E66" i="79"/>
  <c r="K148" i="78"/>
  <c r="D66" i="79" s="1"/>
  <c r="J148" i="78"/>
  <c r="I148" i="78"/>
  <c r="L146" i="78"/>
  <c r="E64" i="79"/>
  <c r="K146" i="78"/>
  <c r="D64" i="79"/>
  <c r="J146" i="78"/>
  <c r="I146" i="78"/>
  <c r="L145" i="78"/>
  <c r="E63" i="79"/>
  <c r="K145" i="78"/>
  <c r="D63" i="79"/>
  <c r="J145" i="78"/>
  <c r="I145" i="78"/>
  <c r="B63" i="79"/>
  <c r="M144" i="78"/>
  <c r="L144" i="78"/>
  <c r="E62" i="79"/>
  <c r="K144" i="78"/>
  <c r="D62" i="79" s="1"/>
  <c r="J144" i="78"/>
  <c r="C62" i="79"/>
  <c r="I144" i="78"/>
  <c r="L143" i="78"/>
  <c r="E61" i="79" s="1"/>
  <c r="K143" i="78"/>
  <c r="J143" i="78"/>
  <c r="I143" i="78"/>
  <c r="L142" i="78"/>
  <c r="E60" i="79" s="1"/>
  <c r="K142" i="78"/>
  <c r="D60" i="79" s="1"/>
  <c r="J142" i="78"/>
  <c r="I142" i="78"/>
  <c r="L141" i="78"/>
  <c r="E59" i="79"/>
  <c r="K141" i="78"/>
  <c r="D59" i="79"/>
  <c r="J141" i="78"/>
  <c r="I141" i="78"/>
  <c r="B59" i="79"/>
  <c r="L139" i="78"/>
  <c r="E57" i="79"/>
  <c r="K139" i="78"/>
  <c r="D57" i="79" s="1"/>
  <c r="J139" i="78"/>
  <c r="I139" i="78"/>
  <c r="L138" i="78"/>
  <c r="E56" i="79"/>
  <c r="K138" i="78"/>
  <c r="D56" i="79"/>
  <c r="J138" i="78"/>
  <c r="I138" i="78"/>
  <c r="B56" i="79" s="1"/>
  <c r="L137" i="78"/>
  <c r="E55" i="79" s="1"/>
  <c r="K137" i="78"/>
  <c r="D55" i="79" s="1"/>
  <c r="J137" i="78"/>
  <c r="I137" i="78"/>
  <c r="L136" i="78"/>
  <c r="L140" i="78"/>
  <c r="K136" i="78"/>
  <c r="D54" i="79"/>
  <c r="J136" i="78"/>
  <c r="I136" i="78"/>
  <c r="L135" i="78"/>
  <c r="K135" i="78"/>
  <c r="D53" i="79"/>
  <c r="J135" i="78"/>
  <c r="I135" i="78"/>
  <c r="L134" i="78"/>
  <c r="E52" i="79" s="1"/>
  <c r="K134" i="78"/>
  <c r="J134" i="78"/>
  <c r="N134" i="78" s="1"/>
  <c r="I134" i="78"/>
  <c r="L128" i="78"/>
  <c r="K128" i="78"/>
  <c r="J128" i="78"/>
  <c r="I128" i="78"/>
  <c r="E128" i="78"/>
  <c r="D128" i="78"/>
  <c r="C128" i="78"/>
  <c r="G128" i="78"/>
  <c r="B128" i="78"/>
  <c r="F128" i="78" s="1"/>
  <c r="N127" i="78"/>
  <c r="M127" i="78"/>
  <c r="G127" i="78"/>
  <c r="F127" i="78"/>
  <c r="N126" i="78"/>
  <c r="M126" i="78"/>
  <c r="G126" i="78"/>
  <c r="F126" i="78"/>
  <c r="N125" i="78"/>
  <c r="M125" i="78"/>
  <c r="O125" i="78" s="1"/>
  <c r="G125" i="78"/>
  <c r="F125" i="78"/>
  <c r="N124" i="78"/>
  <c r="M124" i="78"/>
  <c r="G124" i="78"/>
  <c r="F124" i="78"/>
  <c r="N123" i="78"/>
  <c r="M123" i="78"/>
  <c r="G123" i="78"/>
  <c r="F123" i="78"/>
  <c r="N122" i="78"/>
  <c r="M122" i="78"/>
  <c r="O122" i="78"/>
  <c r="G122" i="78"/>
  <c r="F122" i="78"/>
  <c r="L121" i="78"/>
  <c r="K121" i="78"/>
  <c r="J121" i="78"/>
  <c r="N121" i="78"/>
  <c r="I121" i="78"/>
  <c r="I129" i="78" s="1"/>
  <c r="M121" i="78"/>
  <c r="E121" i="78"/>
  <c r="D121" i="78"/>
  <c r="C121" i="78"/>
  <c r="B121" i="78"/>
  <c r="N120" i="78"/>
  <c r="M120" i="78"/>
  <c r="G120" i="78"/>
  <c r="F120" i="78"/>
  <c r="N119" i="78"/>
  <c r="M119" i="78"/>
  <c r="G119" i="78"/>
  <c r="F119" i="78"/>
  <c r="N118" i="78"/>
  <c r="M118" i="78"/>
  <c r="G118" i="78"/>
  <c r="F118" i="78"/>
  <c r="N117" i="78"/>
  <c r="M117" i="78"/>
  <c r="O117" i="78" s="1"/>
  <c r="F117" i="78"/>
  <c r="N116" i="78"/>
  <c r="M116" i="78"/>
  <c r="G116" i="78"/>
  <c r="F116" i="78"/>
  <c r="N115" i="78"/>
  <c r="M115" i="78"/>
  <c r="G115" i="78"/>
  <c r="F115" i="78"/>
  <c r="N114" i="78"/>
  <c r="M114" i="78"/>
  <c r="G114" i="78"/>
  <c r="F114" i="78"/>
  <c r="N113" i="78"/>
  <c r="M113" i="78"/>
  <c r="F113" i="78"/>
  <c r="N112" i="78"/>
  <c r="M112" i="78"/>
  <c r="G112" i="78"/>
  <c r="F112" i="78"/>
  <c r="N111" i="78"/>
  <c r="M111" i="78"/>
  <c r="G111" i="78"/>
  <c r="F111" i="78"/>
  <c r="N110" i="78"/>
  <c r="M110" i="78"/>
  <c r="F110" i="78"/>
  <c r="N109" i="78"/>
  <c r="M109" i="78"/>
  <c r="F109" i="78"/>
  <c r="G109" i="78" s="1"/>
  <c r="N108" i="78"/>
  <c r="M108" i="78"/>
  <c r="G108" i="78"/>
  <c r="F108" i="78"/>
  <c r="M107" i="78"/>
  <c r="F107" i="78"/>
  <c r="G107" i="78" s="1"/>
  <c r="L106" i="78"/>
  <c r="K106" i="78"/>
  <c r="J106" i="78"/>
  <c r="I106" i="78"/>
  <c r="E106" i="78"/>
  <c r="D106" i="78"/>
  <c r="C106" i="78"/>
  <c r="C129" i="78" s="1"/>
  <c r="B106" i="78"/>
  <c r="N105" i="78"/>
  <c r="M105" i="78"/>
  <c r="G105" i="78"/>
  <c r="F105" i="78"/>
  <c r="N104" i="78"/>
  <c r="M104" i="78"/>
  <c r="G104" i="78"/>
  <c r="F104" i="78"/>
  <c r="M103" i="78"/>
  <c r="G103" i="78"/>
  <c r="F103" i="78"/>
  <c r="N102" i="78"/>
  <c r="M102" i="78"/>
  <c r="G102" i="78"/>
  <c r="F102" i="78"/>
  <c r="N101" i="78"/>
  <c r="M101" i="78"/>
  <c r="G101" i="78"/>
  <c r="F101" i="78"/>
  <c r="N100" i="78"/>
  <c r="M100" i="78"/>
  <c r="G100" i="78"/>
  <c r="F100" i="78"/>
  <c r="L99" i="78"/>
  <c r="K99" i="78"/>
  <c r="K129" i="78" s="1"/>
  <c r="J99" i="78"/>
  <c r="N99" i="78" s="1"/>
  <c r="I99" i="78"/>
  <c r="E99" i="78"/>
  <c r="E129" i="78"/>
  <c r="D99" i="78"/>
  <c r="C99" i="78"/>
  <c r="B99" i="78"/>
  <c r="N98" i="78"/>
  <c r="M98" i="78"/>
  <c r="F98" i="78"/>
  <c r="G98" i="78" s="1"/>
  <c r="N97" i="78"/>
  <c r="M97" i="78"/>
  <c r="O97" i="78"/>
  <c r="F97" i="78"/>
  <c r="N96" i="78"/>
  <c r="M96" i="78"/>
  <c r="F96" i="78"/>
  <c r="N95" i="78"/>
  <c r="M95" i="78"/>
  <c r="G95" i="78"/>
  <c r="F95" i="78"/>
  <c r="N94" i="78"/>
  <c r="M94" i="78"/>
  <c r="G94" i="78"/>
  <c r="F94" i="78"/>
  <c r="N93" i="78"/>
  <c r="M93" i="78"/>
  <c r="G93" i="78"/>
  <c r="F93" i="78"/>
  <c r="L86" i="78"/>
  <c r="K86" i="78"/>
  <c r="K168" i="79"/>
  <c r="J86" i="78"/>
  <c r="I86" i="78"/>
  <c r="I168" i="79"/>
  <c r="L85" i="78"/>
  <c r="K85" i="78"/>
  <c r="D44" i="79"/>
  <c r="J85" i="78"/>
  <c r="M85" i="78" s="1"/>
  <c r="I85" i="78"/>
  <c r="B44" i="79" s="1"/>
  <c r="L84" i="78"/>
  <c r="K84" i="78"/>
  <c r="K166" i="79" s="1"/>
  <c r="J84" i="78"/>
  <c r="I84" i="78"/>
  <c r="L83" i="78"/>
  <c r="K83" i="78"/>
  <c r="J83" i="78"/>
  <c r="I83" i="78"/>
  <c r="L82" i="78"/>
  <c r="K82" i="78"/>
  <c r="J82" i="78"/>
  <c r="J164" i="79" s="1"/>
  <c r="I82" i="78"/>
  <c r="L81" i="78"/>
  <c r="K81" i="78"/>
  <c r="J81" i="78"/>
  <c r="I81" i="78"/>
  <c r="L79" i="78"/>
  <c r="E38" i="79" s="1"/>
  <c r="K79" i="78"/>
  <c r="J79" i="78"/>
  <c r="I79" i="78"/>
  <c r="M79" i="78"/>
  <c r="L78" i="78"/>
  <c r="K78" i="78"/>
  <c r="M78" i="78"/>
  <c r="J78" i="78"/>
  <c r="I78" i="78"/>
  <c r="L77" i="78"/>
  <c r="K77" i="78"/>
  <c r="J77" i="78"/>
  <c r="I77" i="78"/>
  <c r="L76" i="78"/>
  <c r="K76" i="78"/>
  <c r="D35" i="79" s="1"/>
  <c r="J76" i="78"/>
  <c r="I76" i="78"/>
  <c r="L75" i="78"/>
  <c r="L157" i="79" s="1"/>
  <c r="K75" i="78"/>
  <c r="J75" i="78"/>
  <c r="I75" i="78"/>
  <c r="I157" i="79" s="1"/>
  <c r="L74" i="78"/>
  <c r="K74" i="78"/>
  <c r="J74" i="78"/>
  <c r="I74" i="78"/>
  <c r="L73" i="78"/>
  <c r="K73" i="78"/>
  <c r="J73" i="78"/>
  <c r="I73" i="78"/>
  <c r="L72" i="78"/>
  <c r="K72" i="78"/>
  <c r="J72" i="78"/>
  <c r="C31" i="79" s="1"/>
  <c r="I72" i="78"/>
  <c r="L71" i="78"/>
  <c r="K71" i="78"/>
  <c r="J71" i="78"/>
  <c r="I71" i="78"/>
  <c r="L70" i="78"/>
  <c r="K70" i="78"/>
  <c r="J70" i="78"/>
  <c r="I70" i="78"/>
  <c r="B29" i="79" s="1"/>
  <c r="L69" i="78"/>
  <c r="K69" i="78"/>
  <c r="J69" i="78"/>
  <c r="I69" i="78"/>
  <c r="L68" i="78"/>
  <c r="E27" i="79" s="1"/>
  <c r="K68" i="78"/>
  <c r="J68" i="78"/>
  <c r="I68" i="78"/>
  <c r="L67" i="78"/>
  <c r="K67" i="78"/>
  <c r="J67" i="78"/>
  <c r="I67" i="78"/>
  <c r="B26" i="79"/>
  <c r="L66" i="78"/>
  <c r="K66" i="78"/>
  <c r="D25" i="79" s="1"/>
  <c r="J66" i="78"/>
  <c r="C25" i="79" s="1"/>
  <c r="I66" i="78"/>
  <c r="L64" i="78"/>
  <c r="K64" i="78"/>
  <c r="J64" i="78"/>
  <c r="I64" i="78"/>
  <c r="L63" i="78"/>
  <c r="K63" i="78"/>
  <c r="D22" i="79" s="1"/>
  <c r="F22" i="79" s="1"/>
  <c r="J63" i="78"/>
  <c r="I63" i="78"/>
  <c r="L62" i="78"/>
  <c r="K62" i="78"/>
  <c r="J62" i="78"/>
  <c r="I62" i="78"/>
  <c r="L61" i="78"/>
  <c r="K61" i="78"/>
  <c r="J61" i="78"/>
  <c r="I61" i="78"/>
  <c r="L60" i="78"/>
  <c r="K60" i="78"/>
  <c r="J60" i="78"/>
  <c r="C19" i="79"/>
  <c r="I60" i="78"/>
  <c r="L59" i="78"/>
  <c r="K59" i="78"/>
  <c r="J59" i="78"/>
  <c r="I59" i="78"/>
  <c r="L57" i="78"/>
  <c r="L139" i="79"/>
  <c r="K57" i="78"/>
  <c r="D16" i="79" s="1"/>
  <c r="F16" i="79" s="1"/>
  <c r="J57" i="78"/>
  <c r="I57" i="78"/>
  <c r="L56" i="78"/>
  <c r="K56" i="78"/>
  <c r="J56" i="78"/>
  <c r="C15" i="79"/>
  <c r="I56" i="78"/>
  <c r="L55" i="78"/>
  <c r="K55" i="78"/>
  <c r="J55" i="78"/>
  <c r="I55" i="78"/>
  <c r="M55" i="78" s="1"/>
  <c r="M54" i="78"/>
  <c r="L54" i="78"/>
  <c r="E13" i="79"/>
  <c r="K54" i="78"/>
  <c r="D13" i="79" s="1"/>
  <c r="J54" i="78"/>
  <c r="I54" i="78"/>
  <c r="L53" i="78"/>
  <c r="E12" i="79" s="1"/>
  <c r="K53" i="78"/>
  <c r="J53" i="78"/>
  <c r="I53" i="78"/>
  <c r="M53" i="78" s="1"/>
  <c r="L52" i="78"/>
  <c r="K52" i="78"/>
  <c r="J52" i="78"/>
  <c r="I52" i="78"/>
  <c r="L46" i="78"/>
  <c r="K46" i="78"/>
  <c r="J46" i="78"/>
  <c r="I46" i="78"/>
  <c r="E46" i="78"/>
  <c r="D46" i="78"/>
  <c r="C46" i="78"/>
  <c r="B46" i="78"/>
  <c r="N45" i="78"/>
  <c r="M45" i="78"/>
  <c r="F45" i="78"/>
  <c r="G45" i="78" s="1"/>
  <c r="N44" i="78"/>
  <c r="M44" i="78"/>
  <c r="F44" i="78"/>
  <c r="G44" i="78"/>
  <c r="N43" i="78"/>
  <c r="M43" i="78"/>
  <c r="F43" i="78"/>
  <c r="G43" i="78"/>
  <c r="N42" i="78"/>
  <c r="M42" i="78"/>
  <c r="F42" i="78"/>
  <c r="G42" i="78"/>
  <c r="N41" i="78"/>
  <c r="M41" i="78"/>
  <c r="F41" i="78"/>
  <c r="G41" i="78" s="1"/>
  <c r="N40" i="78"/>
  <c r="M40" i="78"/>
  <c r="F40" i="78"/>
  <c r="G40" i="78"/>
  <c r="L39" i="78"/>
  <c r="K39" i="78"/>
  <c r="J39" i="78"/>
  <c r="I39" i="78"/>
  <c r="F39" i="78"/>
  <c r="E39" i="78"/>
  <c r="D39" i="78"/>
  <c r="C39" i="78"/>
  <c r="B39" i="78"/>
  <c r="N38" i="78"/>
  <c r="M38" i="78"/>
  <c r="F38" i="78"/>
  <c r="G38" i="78"/>
  <c r="N37" i="78"/>
  <c r="M37" i="78"/>
  <c r="F37" i="78"/>
  <c r="N36" i="78"/>
  <c r="M36" i="78"/>
  <c r="F36" i="78"/>
  <c r="G36" i="78" s="1"/>
  <c r="N35" i="78"/>
  <c r="M35" i="78"/>
  <c r="F35" i="78"/>
  <c r="G35" i="78"/>
  <c r="N34" i="78"/>
  <c r="M34" i="78"/>
  <c r="F34" i="78"/>
  <c r="G34" i="78" s="1"/>
  <c r="N33" i="78"/>
  <c r="M33" i="78"/>
  <c r="F33" i="78"/>
  <c r="M32" i="78"/>
  <c r="N32" i="78" s="1"/>
  <c r="F32" i="78"/>
  <c r="G32" i="78"/>
  <c r="M31" i="78"/>
  <c r="N31" i="78" s="1"/>
  <c r="F31" i="78"/>
  <c r="G31" i="78" s="1"/>
  <c r="M30" i="78"/>
  <c r="N30" i="78" s="1"/>
  <c r="F30" i="78"/>
  <c r="G30" i="78"/>
  <c r="N29" i="78"/>
  <c r="M29" i="78"/>
  <c r="F29" i="78"/>
  <c r="G29" i="78"/>
  <c r="M28" i="78"/>
  <c r="N28" i="78" s="1"/>
  <c r="F28" i="78"/>
  <c r="G28" i="78"/>
  <c r="N27" i="78"/>
  <c r="M27" i="78"/>
  <c r="F27" i="78"/>
  <c r="G27" i="78"/>
  <c r="M26" i="78"/>
  <c r="F26" i="78"/>
  <c r="G26" i="78" s="1"/>
  <c r="N25" i="78"/>
  <c r="M25" i="78"/>
  <c r="F25" i="78"/>
  <c r="G25" i="78" s="1"/>
  <c r="L24" i="78"/>
  <c r="K24" i="78"/>
  <c r="J24" i="78"/>
  <c r="I24" i="78"/>
  <c r="E24" i="78"/>
  <c r="D24" i="78"/>
  <c r="C24" i="78"/>
  <c r="B24" i="78"/>
  <c r="F24" i="78" s="1"/>
  <c r="M23" i="78"/>
  <c r="F23" i="78"/>
  <c r="G23" i="78" s="1"/>
  <c r="M22" i="78"/>
  <c r="N22" i="78"/>
  <c r="F22" i="78"/>
  <c r="G22" i="78"/>
  <c r="N21" i="78"/>
  <c r="M21" i="78"/>
  <c r="F21" i="78"/>
  <c r="N20" i="78"/>
  <c r="M20" i="78"/>
  <c r="F20" i="78"/>
  <c r="G20" i="78" s="1"/>
  <c r="N19" i="78"/>
  <c r="M19" i="78"/>
  <c r="F19" i="78"/>
  <c r="G19" i="78" s="1"/>
  <c r="N18" i="78"/>
  <c r="M18" i="78"/>
  <c r="F18" i="78"/>
  <c r="L17" i="78"/>
  <c r="K17" i="78"/>
  <c r="K47" i="78"/>
  <c r="J17" i="78"/>
  <c r="I17" i="78"/>
  <c r="E17" i="78"/>
  <c r="D17" i="78"/>
  <c r="D47" i="78" s="1"/>
  <c r="C17" i="78"/>
  <c r="B17" i="78"/>
  <c r="N16" i="78"/>
  <c r="M16" i="78"/>
  <c r="F16" i="78"/>
  <c r="G16" i="78"/>
  <c r="N15" i="78"/>
  <c r="M15" i="78"/>
  <c r="F15" i="78"/>
  <c r="G15" i="78"/>
  <c r="M14" i="78"/>
  <c r="F14" i="78"/>
  <c r="N13" i="78"/>
  <c r="M13" i="78"/>
  <c r="F13" i="78"/>
  <c r="M12" i="78"/>
  <c r="F12" i="78"/>
  <c r="G12" i="78" s="1"/>
  <c r="M11" i="78"/>
  <c r="N11" i="78" s="1"/>
  <c r="F11" i="78"/>
  <c r="G11" i="78" s="1"/>
  <c r="G14" i="78"/>
  <c r="G18" i="78"/>
  <c r="E30" i="79"/>
  <c r="D33" i="79"/>
  <c r="E34" i="79"/>
  <c r="J135" i="79"/>
  <c r="C12" i="79"/>
  <c r="C22" i="79"/>
  <c r="L149" i="79"/>
  <c r="E26" i="79"/>
  <c r="J155" i="79"/>
  <c r="C32" i="79"/>
  <c r="B36" i="79"/>
  <c r="I159" i="79"/>
  <c r="C56" i="79"/>
  <c r="D81" i="79"/>
  <c r="D87" i="79" s="1"/>
  <c r="K169" i="78"/>
  <c r="G196" i="78"/>
  <c r="E127" i="79"/>
  <c r="D61" i="79"/>
  <c r="C18" i="79"/>
  <c r="K145" i="79"/>
  <c r="I151" i="79"/>
  <c r="B28" i="79"/>
  <c r="E43" i="79"/>
  <c r="L166" i="79"/>
  <c r="D113" i="79"/>
  <c r="M236" i="78"/>
  <c r="I46" i="79"/>
  <c r="M40" i="79"/>
  <c r="G33" i="78"/>
  <c r="I158" i="79"/>
  <c r="B35" i="79"/>
  <c r="C74" i="79"/>
  <c r="J162" i="78"/>
  <c r="N194" i="78"/>
  <c r="C126" i="79"/>
  <c r="B27" i="79"/>
  <c r="K154" i="79"/>
  <c r="D31" i="79"/>
  <c r="N107" i="78"/>
  <c r="E79" i="79"/>
  <c r="M161" i="78"/>
  <c r="N186" i="78"/>
  <c r="G37" i="78"/>
  <c r="M39" i="78"/>
  <c r="B13" i="79"/>
  <c r="K137" i="79"/>
  <c r="D14" i="79"/>
  <c r="I146" i="79"/>
  <c r="B23" i="79"/>
  <c r="E28" i="79"/>
  <c r="L154" i="79"/>
  <c r="K158" i="79"/>
  <c r="J161" i="79"/>
  <c r="C38" i="79"/>
  <c r="I87" i="78"/>
  <c r="B40" i="79"/>
  <c r="C41" i="79"/>
  <c r="M82" i="78"/>
  <c r="J167" i="79"/>
  <c r="C44" i="79"/>
  <c r="E45" i="79"/>
  <c r="M86" i="78"/>
  <c r="G113" i="78"/>
  <c r="C52" i="79"/>
  <c r="C78" i="79"/>
  <c r="N160" i="78"/>
  <c r="N161" i="78"/>
  <c r="B125" i="79"/>
  <c r="M248" i="78"/>
  <c r="C16" i="79"/>
  <c r="N19" i="79"/>
  <c r="N45" i="79"/>
  <c r="I65" i="79"/>
  <c r="I138" i="79"/>
  <c r="B15" i="79"/>
  <c r="L143" i="79"/>
  <c r="C29" i="79"/>
  <c r="B77" i="79"/>
  <c r="M159" i="78"/>
  <c r="B211" i="78"/>
  <c r="C116" i="79"/>
  <c r="K142" i="79"/>
  <c r="D19" i="79"/>
  <c r="D43" i="79"/>
  <c r="F99" i="78"/>
  <c r="B83" i="79"/>
  <c r="M165" i="78"/>
  <c r="B31" i="79"/>
  <c r="F31" i="79" s="1"/>
  <c r="N136" i="78"/>
  <c r="L135" i="79"/>
  <c r="L58" i="78"/>
  <c r="J144" i="79"/>
  <c r="M70" i="78"/>
  <c r="N70" i="78" s="1"/>
  <c r="B55" i="79"/>
  <c r="M137" i="78"/>
  <c r="C14" i="79"/>
  <c r="B52" i="79"/>
  <c r="M138" i="78"/>
  <c r="N138" i="78" s="1"/>
  <c r="N202" i="78"/>
  <c r="N26" i="78"/>
  <c r="J136" i="79"/>
  <c r="L137" i="79"/>
  <c r="E14" i="79"/>
  <c r="J143" i="79"/>
  <c r="D27" i="79"/>
  <c r="J153" i="79"/>
  <c r="C30" i="79"/>
  <c r="B33" i="79"/>
  <c r="J157" i="79"/>
  <c r="C34" i="79"/>
  <c r="B37" i="79"/>
  <c r="D38" i="79"/>
  <c r="L129" i="78"/>
  <c r="M99" i="78"/>
  <c r="N227" i="78"/>
  <c r="E15" i="79"/>
  <c r="E16" i="79"/>
  <c r="E31" i="79"/>
  <c r="E23" i="79"/>
  <c r="K160" i="79"/>
  <c r="D37" i="79"/>
  <c r="C43" i="79"/>
  <c r="N84" i="78"/>
  <c r="N157" i="78"/>
  <c r="G75" i="79"/>
  <c r="K152" i="79"/>
  <c r="D29" i="79"/>
  <c r="F29" i="79" s="1"/>
  <c r="C66" i="79"/>
  <c r="J148" i="79"/>
  <c r="C77" i="79"/>
  <c r="G77" i="79" s="1"/>
  <c r="N159" i="78"/>
  <c r="C102" i="79"/>
  <c r="I144" i="79"/>
  <c r="B21" i="79"/>
  <c r="L80" i="78"/>
  <c r="M83" i="78"/>
  <c r="B42" i="79"/>
  <c r="I165" i="79"/>
  <c r="J129" i="78"/>
  <c r="B12" i="79"/>
  <c r="E22" i="79"/>
  <c r="J151" i="79"/>
  <c r="C28" i="79"/>
  <c r="L155" i="79"/>
  <c r="E32" i="79"/>
  <c r="G97" i="78"/>
  <c r="B60" i="79"/>
  <c r="M157" i="78"/>
  <c r="C96" i="79"/>
  <c r="M219" i="78"/>
  <c r="L229" i="78"/>
  <c r="I128" i="79"/>
  <c r="M123" i="79"/>
  <c r="K134" i="79"/>
  <c r="D11" i="79"/>
  <c r="L141" i="79"/>
  <c r="E18" i="79"/>
  <c r="L159" i="79"/>
  <c r="E36" i="79"/>
  <c r="K165" i="79"/>
  <c r="M165" i="79" s="1"/>
  <c r="D42" i="79"/>
  <c r="C108" i="79"/>
  <c r="N231" i="78"/>
  <c r="B123" i="79"/>
  <c r="F123" i="79" s="1"/>
  <c r="M246" i="78"/>
  <c r="K136" i="79"/>
  <c r="N55" i="78"/>
  <c r="I142" i="79"/>
  <c r="K146" i="79"/>
  <c r="D23" i="79"/>
  <c r="B25" i="79"/>
  <c r="F25" i="79" s="1"/>
  <c r="C26" i="79"/>
  <c r="M67" i="78"/>
  <c r="N67" i="78"/>
  <c r="D30" i="79"/>
  <c r="M76" i="78"/>
  <c r="N76" i="78" s="1"/>
  <c r="J160" i="79"/>
  <c r="C37" i="79"/>
  <c r="N78" i="78"/>
  <c r="L161" i="79"/>
  <c r="M84" i="78"/>
  <c r="G117" i="78"/>
  <c r="B129" i="78"/>
  <c r="M141" i="78"/>
  <c r="B61" i="79"/>
  <c r="M143" i="78"/>
  <c r="E76" i="79"/>
  <c r="N197" i="78"/>
  <c r="N210" i="78"/>
  <c r="B105" i="79"/>
  <c r="B116" i="79"/>
  <c r="C21" i="79"/>
  <c r="C54" i="79"/>
  <c r="N83" i="79"/>
  <c r="M83" i="79"/>
  <c r="I99" i="79"/>
  <c r="M93" i="79"/>
  <c r="M114" i="79"/>
  <c r="D52" i="79"/>
  <c r="D58" i="79" s="1"/>
  <c r="K140" i="78"/>
  <c r="E74" i="79"/>
  <c r="N165" i="78"/>
  <c r="C83" i="79"/>
  <c r="G83" i="79"/>
  <c r="C86" i="79"/>
  <c r="G86" i="79" s="1"/>
  <c r="F210" i="78"/>
  <c r="B115" i="79"/>
  <c r="D123" i="79"/>
  <c r="N36" i="79"/>
  <c r="N42" i="79"/>
  <c r="M81" i="79"/>
  <c r="I87" i="79"/>
  <c r="M17" i="78"/>
  <c r="N17" i="78" s="1"/>
  <c r="C11" i="79"/>
  <c r="D12" i="79"/>
  <c r="I141" i="79"/>
  <c r="B18" i="79"/>
  <c r="D20" i="79"/>
  <c r="L152" i="79"/>
  <c r="E29" i="79"/>
  <c r="B34" i="79"/>
  <c r="K159" i="79"/>
  <c r="D36" i="79"/>
  <c r="L160" i="79"/>
  <c r="I164" i="79"/>
  <c r="B41" i="79"/>
  <c r="J165" i="79"/>
  <c r="C42" i="79"/>
  <c r="B76" i="79"/>
  <c r="N166" i="78"/>
  <c r="B101" i="79"/>
  <c r="F101" i="79"/>
  <c r="M29" i="79"/>
  <c r="M42" i="79"/>
  <c r="B45" i="79"/>
  <c r="K46" i="79"/>
  <c r="N76" i="79"/>
  <c r="M76" i="79"/>
  <c r="L136" i="79"/>
  <c r="I149" i="79"/>
  <c r="B82" i="79"/>
  <c r="F82" i="79" s="1"/>
  <c r="M164" i="78"/>
  <c r="B85" i="79"/>
  <c r="F85" i="79" s="1"/>
  <c r="M167" i="78"/>
  <c r="B95" i="79"/>
  <c r="F95" i="79" s="1"/>
  <c r="M218" i="78"/>
  <c r="C101" i="79"/>
  <c r="C109" i="79"/>
  <c r="C120" i="79"/>
  <c r="C122" i="79"/>
  <c r="K121" i="79"/>
  <c r="M115" i="79"/>
  <c r="L134" i="79"/>
  <c r="E11" i="79"/>
  <c r="I139" i="79"/>
  <c r="K149" i="79"/>
  <c r="D26" i="79"/>
  <c r="L150" i="79"/>
  <c r="I155" i="79"/>
  <c r="J156" i="79"/>
  <c r="C33" i="79"/>
  <c r="L158" i="79"/>
  <c r="K164" i="79"/>
  <c r="M164" i="79" s="1"/>
  <c r="D41" i="79"/>
  <c r="L165" i="79"/>
  <c r="E42" i="79"/>
  <c r="D65" i="79"/>
  <c r="M154" i="78"/>
  <c r="F75" i="79"/>
  <c r="N167" i="78"/>
  <c r="M168" i="78"/>
  <c r="N177" i="78"/>
  <c r="K211" i="78"/>
  <c r="N185" i="78"/>
  <c r="N193" i="78"/>
  <c r="J229" i="78"/>
  <c r="M234" i="78"/>
  <c r="G124" i="79"/>
  <c r="M45" i="79"/>
  <c r="L87" i="79"/>
  <c r="N81" i="79"/>
  <c r="G94" i="79"/>
  <c r="J128" i="79"/>
  <c r="B14" i="79"/>
  <c r="I137" i="79"/>
  <c r="J138" i="79"/>
  <c r="K139" i="79"/>
  <c r="I145" i="79"/>
  <c r="B22" i="79"/>
  <c r="L148" i="79"/>
  <c r="E25" i="79"/>
  <c r="B30" i="79"/>
  <c r="D32" i="79"/>
  <c r="I161" i="79"/>
  <c r="B38" i="79"/>
  <c r="E40" i="79"/>
  <c r="I166" i="79"/>
  <c r="B43" i="79"/>
  <c r="F43" i="79" s="1"/>
  <c r="C61" i="79"/>
  <c r="F61" i="79" s="1"/>
  <c r="N143" i="78"/>
  <c r="B74" i="79"/>
  <c r="B84" i="79"/>
  <c r="F84" i="79" s="1"/>
  <c r="M166" i="78"/>
  <c r="M181" i="78"/>
  <c r="B108" i="79"/>
  <c r="M231" i="78"/>
  <c r="M232" i="78"/>
  <c r="B119" i="79"/>
  <c r="F119" i="79" s="1"/>
  <c r="G119" i="79" s="1"/>
  <c r="M243" i="78"/>
  <c r="B16" i="79"/>
  <c r="I24" i="79"/>
  <c r="M24" i="79" s="1"/>
  <c r="M18" i="79"/>
  <c r="E33" i="79"/>
  <c r="N59" i="79"/>
  <c r="M61" i="79"/>
  <c r="M203" i="78"/>
  <c r="E116" i="79"/>
  <c r="E121" i="79" s="1"/>
  <c r="L244" i="78"/>
  <c r="L39" i="79"/>
  <c r="N54" i="79"/>
  <c r="M70" i="79"/>
  <c r="N72" i="79"/>
  <c r="K99" i="79"/>
  <c r="J121" i="79"/>
  <c r="M223" i="78"/>
  <c r="N223" i="78"/>
  <c r="I229" i="78"/>
  <c r="J17" i="79"/>
  <c r="J58" i="79"/>
  <c r="C98" i="79"/>
  <c r="G118" i="79"/>
  <c r="N216" i="78"/>
  <c r="C114" i="79"/>
  <c r="M237" i="78"/>
  <c r="M247" i="78"/>
  <c r="N16" i="79"/>
  <c r="N20" i="79"/>
  <c r="N63" i="79"/>
  <c r="B100" i="79"/>
  <c r="B124" i="79"/>
  <c r="K163" i="79"/>
  <c r="L164" i="79"/>
  <c r="E41" i="79"/>
  <c r="F41" i="79" s="1"/>
  <c r="M217" i="78"/>
  <c r="M241" i="78"/>
  <c r="N33" i="79"/>
  <c r="D40" i="79"/>
  <c r="M41" i="79"/>
  <c r="N41" i="79" s="1"/>
  <c r="I58" i="79"/>
  <c r="N67" i="79"/>
  <c r="N68" i="79"/>
  <c r="M79" i="79"/>
  <c r="K87" i="79"/>
  <c r="M84" i="79"/>
  <c r="M101" i="79"/>
  <c r="I167" i="79"/>
  <c r="K87" i="78"/>
  <c r="L147" i="78"/>
  <c r="F86" i="79"/>
  <c r="J169" i="78"/>
  <c r="K229" i="78"/>
  <c r="M229" i="78" s="1"/>
  <c r="I251" i="78"/>
  <c r="M53" i="79"/>
  <c r="M86" i="79"/>
  <c r="M116" i="79"/>
  <c r="N116" i="79" s="1"/>
  <c r="F94" i="79"/>
  <c r="N57" i="79"/>
  <c r="N61" i="79"/>
  <c r="N119" i="79"/>
  <c r="J106" i="79"/>
  <c r="N120" i="79"/>
  <c r="J65" i="79"/>
  <c r="M109" i="79"/>
  <c r="N109" i="79" s="1"/>
  <c r="N93" i="79"/>
  <c r="N125" i="79"/>
  <c r="J87" i="79"/>
  <c r="N218" i="78"/>
  <c r="N243" i="78"/>
  <c r="G41" i="79"/>
  <c r="G78" i="79"/>
  <c r="B128" i="79"/>
  <c r="G104" i="79"/>
  <c r="N154" i="78"/>
  <c r="G22" i="79"/>
  <c r="N26" i="79"/>
  <c r="N228" i="78"/>
  <c r="E17" i="79"/>
  <c r="F42" i="79"/>
  <c r="G42" i="79"/>
  <c r="F37" i="79"/>
  <c r="B121" i="79"/>
  <c r="N39" i="78"/>
  <c r="C80" i="79"/>
  <c r="F56" i="79"/>
  <c r="G56" i="79"/>
  <c r="N70" i="79"/>
  <c r="F26" i="79"/>
  <c r="G26" i="79" s="1"/>
  <c r="G96" i="79"/>
  <c r="N29" i="79"/>
  <c r="G52" i="79"/>
  <c r="N224" i="78"/>
  <c r="N83" i="78"/>
  <c r="F52" i="79"/>
  <c r="N40" i="79"/>
  <c r="G108" i="79"/>
  <c r="N236" i="78"/>
  <c r="D46" i="79"/>
  <c r="F38" i="79"/>
  <c r="N246" i="78"/>
  <c r="N82" i="78"/>
  <c r="G123" i="79"/>
  <c r="G38" i="79"/>
  <c r="E17" i="82" l="1"/>
  <c r="E20" i="82"/>
  <c r="E23" i="82"/>
  <c r="E21" i="82"/>
  <c r="I86" i="82"/>
  <c r="J47" i="82"/>
  <c r="I62" i="82"/>
  <c r="I77" i="82"/>
  <c r="D129" i="82"/>
  <c r="I57" i="82"/>
  <c r="H129" i="82"/>
  <c r="E47" i="82"/>
  <c r="E12" i="82"/>
  <c r="E26" i="82"/>
  <c r="E11" i="82"/>
  <c r="E25" i="82"/>
  <c r="E19" i="82"/>
  <c r="E29" i="82"/>
  <c r="E41" i="82"/>
  <c r="E15" i="82"/>
  <c r="E18" i="82"/>
  <c r="E28" i="82"/>
  <c r="E31" i="82"/>
  <c r="E13" i="82"/>
  <c r="E30" i="82"/>
  <c r="E27" i="82"/>
  <c r="E14" i="82"/>
  <c r="E45" i="82"/>
  <c r="E38" i="82"/>
  <c r="L140" i="82"/>
  <c r="J170" i="82"/>
  <c r="L99" i="82"/>
  <c r="J129" i="82"/>
  <c r="I68" i="82"/>
  <c r="I17" i="82"/>
  <c r="H47" i="82"/>
  <c r="I80" i="82"/>
  <c r="K129" i="82"/>
  <c r="J88" i="82"/>
  <c r="L65" i="82"/>
  <c r="K170" i="82"/>
  <c r="K47" i="82"/>
  <c r="L17" i="82"/>
  <c r="D88" i="82"/>
  <c r="I39" i="82"/>
  <c r="I88" i="82"/>
  <c r="I87" i="82"/>
  <c r="I71" i="82"/>
  <c r="I74" i="82"/>
  <c r="I78" i="82"/>
  <c r="I66" i="82"/>
  <c r="I73" i="82"/>
  <c r="I56" i="82"/>
  <c r="I52" i="82"/>
  <c r="I65" i="82"/>
  <c r="I72" i="82"/>
  <c r="K88" i="82"/>
  <c r="L58" i="82"/>
  <c r="E24" i="82"/>
  <c r="E46" i="82"/>
  <c r="N39" i="79"/>
  <c r="Y95" i="80"/>
  <c r="N180" i="80"/>
  <c r="F126" i="79"/>
  <c r="N23" i="78"/>
  <c r="K167" i="79"/>
  <c r="D126" i="79"/>
  <c r="M249" i="78"/>
  <c r="K251" i="78"/>
  <c r="C17" i="79"/>
  <c r="G13" i="79"/>
  <c r="T98" i="80"/>
  <c r="Y98" i="80"/>
  <c r="J223" i="80"/>
  <c r="J226" i="80" s="1"/>
  <c r="I88" i="79"/>
  <c r="K150" i="79"/>
  <c r="D68" i="79"/>
  <c r="N152" i="78"/>
  <c r="C70" i="79"/>
  <c r="G70" i="79" s="1"/>
  <c r="J152" i="79"/>
  <c r="M152" i="78"/>
  <c r="E71" i="79"/>
  <c r="L153" i="79"/>
  <c r="N153" i="78"/>
  <c r="E19" i="79"/>
  <c r="L65" i="78"/>
  <c r="L88" i="78" s="1"/>
  <c r="N60" i="78"/>
  <c r="L142" i="79"/>
  <c r="L147" i="79" s="1"/>
  <c r="N75" i="79"/>
  <c r="J80" i="79"/>
  <c r="D17" i="79"/>
  <c r="N165" i="79"/>
  <c r="G66" i="79"/>
  <c r="G21" i="78"/>
  <c r="N53" i="78"/>
  <c r="M160" i="78"/>
  <c r="I160" i="79"/>
  <c r="M160" i="79" s="1"/>
  <c r="I162" i="78"/>
  <c r="B78" i="79"/>
  <c r="F78" i="79" s="1"/>
  <c r="R91" i="80" a="1"/>
  <c r="N107" i="80"/>
  <c r="N110" i="80" s="1"/>
  <c r="B110" i="80"/>
  <c r="N225" i="80"/>
  <c r="B223" i="80"/>
  <c r="B226" i="80" s="1"/>
  <c r="N114" i="79"/>
  <c r="G98" i="79"/>
  <c r="N105" i="79"/>
  <c r="H180" i="80"/>
  <c r="N177" i="80"/>
  <c r="G95" i="79"/>
  <c r="N219" i="78"/>
  <c r="F21" i="79"/>
  <c r="Y30" i="80"/>
  <c r="N137" i="78"/>
  <c r="F33" i="79"/>
  <c r="E39" i="79"/>
  <c r="C40" i="79"/>
  <c r="M81" i="78"/>
  <c r="N81" i="78"/>
  <c r="J163" i="79"/>
  <c r="J87" i="78"/>
  <c r="J211" i="78"/>
  <c r="N188" i="78"/>
  <c r="M188" i="78"/>
  <c r="G200" i="78"/>
  <c r="M239" i="78"/>
  <c r="D116" i="79"/>
  <c r="K244" i="78"/>
  <c r="N130" i="80"/>
  <c r="N133" i="80" s="1"/>
  <c r="B133" i="80"/>
  <c r="U91" i="80" a="1"/>
  <c r="L153" i="80"/>
  <c r="L156" i="80" s="1"/>
  <c r="U161" i="80" a="1"/>
  <c r="N200" i="80"/>
  <c r="B203" i="80"/>
  <c r="G33" i="79"/>
  <c r="F100" i="79"/>
  <c r="N18" i="79"/>
  <c r="N129" i="78"/>
  <c r="F13" i="79"/>
  <c r="J47" i="78"/>
  <c r="M24" i="78"/>
  <c r="B71" i="79"/>
  <c r="F71" i="79" s="1"/>
  <c r="M153" i="78"/>
  <c r="I153" i="79"/>
  <c r="N229" i="78"/>
  <c r="N241" i="78"/>
  <c r="N181" i="78"/>
  <c r="G74" i="79"/>
  <c r="E80" i="79"/>
  <c r="K144" i="79"/>
  <c r="M62" i="78"/>
  <c r="D21" i="79"/>
  <c r="M77" i="78"/>
  <c r="J159" i="79"/>
  <c r="J80" i="78"/>
  <c r="C36" i="79"/>
  <c r="N79" i="78"/>
  <c r="F106" i="78"/>
  <c r="D129" i="78"/>
  <c r="F129" i="78" s="1"/>
  <c r="B53" i="79"/>
  <c r="I135" i="79"/>
  <c r="M135" i="78"/>
  <c r="C64" i="79"/>
  <c r="G64" i="79" s="1"/>
  <c r="N146" i="78"/>
  <c r="J146" i="79"/>
  <c r="B68" i="79"/>
  <c r="F68" i="79" s="1"/>
  <c r="I150" i="79"/>
  <c r="M150" i="79" s="1"/>
  <c r="M150" i="78"/>
  <c r="N112" i="79"/>
  <c r="N113" i="79"/>
  <c r="L121" i="79"/>
  <c r="N115" i="79"/>
  <c r="G29" i="79"/>
  <c r="G13" i="78"/>
  <c r="E47" i="78"/>
  <c r="G17" i="78"/>
  <c r="F17" i="78"/>
  <c r="L162" i="78"/>
  <c r="M156" i="78"/>
  <c r="N156" i="78"/>
  <c r="D76" i="79"/>
  <c r="F76" i="79" s="1"/>
  <c r="K162" i="78"/>
  <c r="M158" i="78"/>
  <c r="I163" i="79"/>
  <c r="B81" i="79"/>
  <c r="I169" i="78"/>
  <c r="M163" i="78"/>
  <c r="C211" i="78"/>
  <c r="G188" i="78"/>
  <c r="M216" i="78"/>
  <c r="B93" i="79"/>
  <c r="I222" i="78"/>
  <c r="D122" i="79"/>
  <c r="D128" i="79" s="1"/>
  <c r="M245" i="78"/>
  <c r="J166" i="79"/>
  <c r="J251" i="78"/>
  <c r="N248" i="78"/>
  <c r="C125" i="79"/>
  <c r="K17" i="79"/>
  <c r="K47" i="79" s="1"/>
  <c r="M11" i="79"/>
  <c r="N13" i="79"/>
  <c r="N64" i="79"/>
  <c r="M97" i="79"/>
  <c r="L99" i="79"/>
  <c r="L106" i="79"/>
  <c r="M100" i="79"/>
  <c r="K169" i="79"/>
  <c r="N237" i="78"/>
  <c r="N203" i="78"/>
  <c r="N164" i="79"/>
  <c r="G109" i="79"/>
  <c r="N53" i="79"/>
  <c r="F114" i="79"/>
  <c r="G114" i="79"/>
  <c r="N234" i="78"/>
  <c r="G101" i="79"/>
  <c r="F102" i="79"/>
  <c r="G102" i="79" s="1"/>
  <c r="C106" i="79"/>
  <c r="E81" i="79"/>
  <c r="E87" i="79" s="1"/>
  <c r="L169" i="78"/>
  <c r="N169" i="78" s="1"/>
  <c r="L163" i="79"/>
  <c r="L169" i="79" s="1"/>
  <c r="D99" i="79"/>
  <c r="F109" i="79"/>
  <c r="D110" i="79"/>
  <c r="M233" i="78"/>
  <c r="F127" i="79"/>
  <c r="G127" i="79"/>
  <c r="M12" i="79"/>
  <c r="I17" i="79"/>
  <c r="K148" i="79"/>
  <c r="M151" i="79"/>
  <c r="N54" i="78"/>
  <c r="K138" i="79"/>
  <c r="M56" i="78"/>
  <c r="D15" i="79"/>
  <c r="F15" i="79" s="1"/>
  <c r="M61" i="78"/>
  <c r="B20" i="79"/>
  <c r="F20" i="79" s="1"/>
  <c r="I143" i="79"/>
  <c r="E21" i="79"/>
  <c r="L144" i="79"/>
  <c r="N62" i="78"/>
  <c r="D28" i="79"/>
  <c r="M69" i="78"/>
  <c r="K151" i="79"/>
  <c r="K153" i="79"/>
  <c r="M71" i="78"/>
  <c r="M73" i="78"/>
  <c r="K155" i="79"/>
  <c r="M155" i="79" s="1"/>
  <c r="K157" i="79"/>
  <c r="M157" i="79" s="1"/>
  <c r="D34" i="79"/>
  <c r="K80" i="78"/>
  <c r="M75" i="78"/>
  <c r="N71" i="79"/>
  <c r="N232" i="78"/>
  <c r="F45" i="79"/>
  <c r="N14" i="78"/>
  <c r="I58" i="78"/>
  <c r="B11" i="79"/>
  <c r="M52" i="78"/>
  <c r="I134" i="79"/>
  <c r="M60" i="78"/>
  <c r="B19" i="79"/>
  <c r="I65" i="78"/>
  <c r="E20" i="79"/>
  <c r="E24" i="79" s="1"/>
  <c r="E47" i="79" s="1"/>
  <c r="N61" i="78"/>
  <c r="C27" i="79"/>
  <c r="M68" i="78"/>
  <c r="J150" i="79"/>
  <c r="G31" i="79"/>
  <c r="C45" i="79"/>
  <c r="N86" i="78"/>
  <c r="J168" i="79"/>
  <c r="G96" i="78"/>
  <c r="C55" i="79"/>
  <c r="J137" i="79"/>
  <c r="J141" i="79"/>
  <c r="C59" i="79"/>
  <c r="N141" i="78"/>
  <c r="J147" i="78"/>
  <c r="M149" i="78"/>
  <c r="J149" i="79"/>
  <c r="C67" i="79"/>
  <c r="N149" i="78"/>
  <c r="N196" i="78"/>
  <c r="C93" i="79"/>
  <c r="J222" i="78"/>
  <c r="I244" i="78"/>
  <c r="M242" i="78"/>
  <c r="E122" i="79"/>
  <c r="E128" i="79" s="1"/>
  <c r="L251" i="78"/>
  <c r="L252" i="78" s="1"/>
  <c r="N245" i="78"/>
  <c r="N24" i="79"/>
  <c r="N32" i="79"/>
  <c r="L58" i="79"/>
  <c r="N52" i="79"/>
  <c r="M52" i="79"/>
  <c r="F120" i="79"/>
  <c r="N87" i="79"/>
  <c r="M87" i="79"/>
  <c r="N217" i="78"/>
  <c r="F122" i="79"/>
  <c r="G21" i="79"/>
  <c r="N123" i="79"/>
  <c r="G43" i="79"/>
  <c r="J58" i="78"/>
  <c r="J134" i="79"/>
  <c r="G16" i="79"/>
  <c r="N103" i="78"/>
  <c r="M129" i="78"/>
  <c r="O111" i="78" s="1"/>
  <c r="B54" i="79"/>
  <c r="F54" i="79" s="1"/>
  <c r="I136" i="79"/>
  <c r="M136" i="79" s="1"/>
  <c r="M136" i="78"/>
  <c r="I148" i="79"/>
  <c r="M148" i="78"/>
  <c r="B66" i="79"/>
  <c r="F66" i="79" s="1"/>
  <c r="M96" i="79"/>
  <c r="J99" i="79"/>
  <c r="M167" i="79"/>
  <c r="M145" i="79"/>
  <c r="F12" i="79"/>
  <c r="F28" i="79"/>
  <c r="N12" i="78"/>
  <c r="G110" i="78"/>
  <c r="E65" i="79"/>
  <c r="K147" i="78"/>
  <c r="K143" i="79"/>
  <c r="N144" i="78"/>
  <c r="M151" i="78"/>
  <c r="C69" i="79"/>
  <c r="C72" i="79"/>
  <c r="J154" i="79"/>
  <c r="N28" i="79"/>
  <c r="G37" i="79"/>
  <c r="N98" i="79"/>
  <c r="E46" i="79"/>
  <c r="G61" i="79"/>
  <c r="F30" i="79"/>
  <c r="F14" i="79"/>
  <c r="G99" i="78"/>
  <c r="F77" i="79"/>
  <c r="B46" i="79"/>
  <c r="M225" i="78"/>
  <c r="D102" i="79"/>
  <c r="D106" i="79" s="1"/>
  <c r="M235" i="78"/>
  <c r="C112" i="79"/>
  <c r="C115" i="79"/>
  <c r="F115" i="79" s="1"/>
  <c r="N238" i="78"/>
  <c r="J244" i="78"/>
  <c r="M21" i="79"/>
  <c r="K65" i="79"/>
  <c r="M65" i="79" s="1"/>
  <c r="M59" i="79"/>
  <c r="M74" i="79"/>
  <c r="K80" i="79"/>
  <c r="E86" i="80"/>
  <c r="M83" i="80"/>
  <c r="M86" i="80" s="1"/>
  <c r="B39" i="79"/>
  <c r="B70" i="79"/>
  <c r="I152" i="79"/>
  <c r="E211" i="78"/>
  <c r="F211" i="78" s="1"/>
  <c r="F181" i="78"/>
  <c r="G181" i="78"/>
  <c r="K222" i="78"/>
  <c r="K252" i="78" s="1"/>
  <c r="M221" i="78"/>
  <c r="D98" i="79"/>
  <c r="F98" i="79" s="1"/>
  <c r="F111" i="79"/>
  <c r="N23" i="79"/>
  <c r="M106" i="79"/>
  <c r="N101" i="79"/>
  <c r="N103" i="79"/>
  <c r="I121" i="79"/>
  <c r="Y92" i="80"/>
  <c r="D83" i="80"/>
  <c r="D86" i="80" s="1"/>
  <c r="N84" i="80"/>
  <c r="G24" i="78"/>
  <c r="C47" i="78"/>
  <c r="M64" i="78"/>
  <c r="J65" i="78"/>
  <c r="C23" i="79"/>
  <c r="M145" i="78"/>
  <c r="L145" i="79"/>
  <c r="G203" i="78"/>
  <c r="M30" i="79"/>
  <c r="F32" i="79"/>
  <c r="G32" i="79" s="1"/>
  <c r="N69" i="79"/>
  <c r="M69" i="79"/>
  <c r="L80" i="79"/>
  <c r="Y171" i="80"/>
  <c r="C156" i="80"/>
  <c r="F35" i="79"/>
  <c r="K58" i="78"/>
  <c r="K135" i="79"/>
  <c r="K140" i="79" s="1"/>
  <c r="M59" i="78"/>
  <c r="K65" i="78"/>
  <c r="K141" i="79"/>
  <c r="D18" i="79"/>
  <c r="N85" i="78"/>
  <c r="L167" i="79"/>
  <c r="E44" i="79"/>
  <c r="N128" i="78"/>
  <c r="M128" i="78"/>
  <c r="O128" i="78" s="1"/>
  <c r="E105" i="79"/>
  <c r="L146" i="79"/>
  <c r="W102" i="80"/>
  <c r="Y102" i="80"/>
  <c r="Z102" i="80" s="1"/>
  <c r="Y25" i="80"/>
  <c r="R21" i="80" a="1"/>
  <c r="D40" i="80"/>
  <c r="E83" i="80"/>
  <c r="G54" i="79"/>
  <c r="I47" i="78"/>
  <c r="M46" i="78"/>
  <c r="N46" i="78"/>
  <c r="G25" i="79"/>
  <c r="M72" i="78"/>
  <c r="I154" i="79"/>
  <c r="M74" i="78"/>
  <c r="I156" i="79"/>
  <c r="I80" i="78"/>
  <c r="M142" i="78"/>
  <c r="N142" i="78"/>
  <c r="C60" i="79"/>
  <c r="G79" i="79"/>
  <c r="N168" i="78"/>
  <c r="M226" i="78"/>
  <c r="B103" i="79"/>
  <c r="F103" i="79" s="1"/>
  <c r="F110" i="79"/>
  <c r="M240" i="78"/>
  <c r="C117" i="79"/>
  <c r="Y23" i="80"/>
  <c r="U21" i="80" a="1"/>
  <c r="C63" i="80"/>
  <c r="N63" i="80"/>
  <c r="F83" i="79"/>
  <c r="F46" i="78"/>
  <c r="M57" i="78"/>
  <c r="M66" i="78"/>
  <c r="L87" i="78"/>
  <c r="L168" i="79"/>
  <c r="M146" i="78"/>
  <c r="B64" i="79"/>
  <c r="F64" i="79" s="1"/>
  <c r="G73" i="79"/>
  <c r="D74" i="79"/>
  <c r="K156" i="79"/>
  <c r="D79" i="79"/>
  <c r="F79" i="79" s="1"/>
  <c r="K161" i="79"/>
  <c r="M161" i="79" s="1"/>
  <c r="G113" i="79"/>
  <c r="M14" i="79"/>
  <c r="N27" i="79"/>
  <c r="M55" i="79"/>
  <c r="F153" i="80"/>
  <c r="F156" i="80" s="1"/>
  <c r="R161" i="80" a="1"/>
  <c r="D180" i="80"/>
  <c r="F27" i="79"/>
  <c r="B47" i="78"/>
  <c r="F47" i="78" s="1"/>
  <c r="G39" i="78"/>
  <c r="J142" i="79"/>
  <c r="M106" i="78"/>
  <c r="F121" i="78"/>
  <c r="M134" i="78"/>
  <c r="J140" i="78"/>
  <c r="C57" i="79"/>
  <c r="M139" i="78"/>
  <c r="J139" i="79"/>
  <c r="C63" i="79"/>
  <c r="N145" i="78"/>
  <c r="J145" i="79"/>
  <c r="G71" i="79"/>
  <c r="N163" i="78"/>
  <c r="I211" i="78"/>
  <c r="M211" i="78" s="1"/>
  <c r="M15" i="79"/>
  <c r="M27" i="79"/>
  <c r="S22" i="80"/>
  <c r="S27" i="80"/>
  <c r="S31" i="80"/>
  <c r="S28" i="80"/>
  <c r="S26" i="80"/>
  <c r="S32" i="80"/>
  <c r="S21" i="80"/>
  <c r="N85" i="80"/>
  <c r="C83" i="80"/>
  <c r="L47" i="78"/>
  <c r="L156" i="79"/>
  <c r="L162" i="79" s="1"/>
  <c r="E69" i="79"/>
  <c r="L151" i="79"/>
  <c r="F203" i="78"/>
  <c r="C107" i="79"/>
  <c r="N230" i="78"/>
  <c r="M250" i="78"/>
  <c r="N34" i="79"/>
  <c r="J46" i="79"/>
  <c r="N117" i="79"/>
  <c r="S24" i="80"/>
  <c r="I156" i="80"/>
  <c r="M63" i="78"/>
  <c r="I140" i="78"/>
  <c r="C81" i="79"/>
  <c r="N60" i="79"/>
  <c r="N62" i="79"/>
  <c r="M95" i="79"/>
  <c r="M118" i="79"/>
  <c r="L128" i="79"/>
  <c r="M128" i="79" s="1"/>
  <c r="M127" i="79"/>
  <c r="K226" i="80"/>
  <c r="J158" i="79"/>
  <c r="J162" i="79" s="1"/>
  <c r="E53" i="79"/>
  <c r="E58" i="79" s="1"/>
  <c r="N135" i="78"/>
  <c r="N220" i="78"/>
  <c r="L138" i="79"/>
  <c r="M22" i="79"/>
  <c r="M124" i="79"/>
  <c r="Y91" i="80"/>
  <c r="V27" i="80"/>
  <c r="V28" i="80"/>
  <c r="V24" i="80"/>
  <c r="V32" i="80"/>
  <c r="V23" i="80"/>
  <c r="V21" i="80"/>
  <c r="V30" i="80"/>
  <c r="V29" i="80"/>
  <c r="Y97" i="80"/>
  <c r="C153" i="80"/>
  <c r="N155" i="80"/>
  <c r="B153" i="80"/>
  <c r="B62" i="79"/>
  <c r="I147" i="78"/>
  <c r="M147" i="78" s="1"/>
  <c r="F188" i="78"/>
  <c r="M220" i="78"/>
  <c r="B97" i="79"/>
  <c r="F97" i="79" s="1"/>
  <c r="L17" i="79"/>
  <c r="M25" i="79"/>
  <c r="M37" i="79"/>
  <c r="M75" i="79"/>
  <c r="M117" i="79"/>
  <c r="M126" i="79"/>
  <c r="V26" i="80"/>
  <c r="Y169" i="80"/>
  <c r="C223" i="80"/>
  <c r="C226" i="80" s="1"/>
  <c r="N224" i="80"/>
  <c r="G226" i="80"/>
  <c r="M35" i="79"/>
  <c r="M60" i="79"/>
  <c r="M66" i="79"/>
  <c r="M77" i="79"/>
  <c r="H86" i="80"/>
  <c r="V165" i="80"/>
  <c r="V171" i="80"/>
  <c r="V162" i="80"/>
  <c r="Y162" i="80" s="1"/>
  <c r="V170" i="80"/>
  <c r="V161" i="80"/>
  <c r="M56" i="79"/>
  <c r="N77" i="79"/>
  <c r="N79" i="79"/>
  <c r="M85" i="79"/>
  <c r="M94" i="79"/>
  <c r="K106" i="79"/>
  <c r="K129" i="79" s="1"/>
  <c r="M111" i="79"/>
  <c r="S99" i="80"/>
  <c r="S100" i="80"/>
  <c r="S94" i="80"/>
  <c r="S101" i="80"/>
  <c r="S93" i="80"/>
  <c r="N154" i="80"/>
  <c r="H156" i="80"/>
  <c r="S168" i="80"/>
  <c r="S166" i="80"/>
  <c r="S163" i="80"/>
  <c r="S170" i="80"/>
  <c r="V163" i="80"/>
  <c r="I39" i="79"/>
  <c r="M39" i="79" s="1"/>
  <c r="K58" i="79"/>
  <c r="M78" i="79"/>
  <c r="M104" i="79"/>
  <c r="M108" i="79"/>
  <c r="M110" i="79"/>
  <c r="Y161" i="80"/>
  <c r="B40" i="80"/>
  <c r="N37" i="80"/>
  <c r="N40" i="80" s="1"/>
  <c r="L86" i="80"/>
  <c r="S96" i="80"/>
  <c r="V167" i="80"/>
  <c r="N203" i="80"/>
  <c r="M65" i="82" l="1"/>
  <c r="E64" i="82"/>
  <c r="E63" i="82"/>
  <c r="E59" i="82"/>
  <c r="E62" i="82"/>
  <c r="E57" i="82"/>
  <c r="E70" i="82"/>
  <c r="E77" i="82"/>
  <c r="E82" i="82"/>
  <c r="E61" i="82"/>
  <c r="E76" i="82"/>
  <c r="E81" i="82"/>
  <c r="E84" i="82"/>
  <c r="E55" i="82"/>
  <c r="E68" i="82"/>
  <c r="E88" i="82"/>
  <c r="E60" i="82"/>
  <c r="E54" i="82"/>
  <c r="E72" i="82"/>
  <c r="E80" i="82"/>
  <c r="E79" i="82"/>
  <c r="E73" i="82"/>
  <c r="E69" i="82"/>
  <c r="E71" i="82"/>
  <c r="E85" i="82"/>
  <c r="E56" i="82"/>
  <c r="E75" i="82"/>
  <c r="E52" i="82"/>
  <c r="E74" i="82"/>
  <c r="E67" i="82"/>
  <c r="E66" i="82"/>
  <c r="E86" i="82"/>
  <c r="E78" i="82"/>
  <c r="E65" i="82"/>
  <c r="E53" i="82"/>
  <c r="E83" i="82"/>
  <c r="I121" i="82"/>
  <c r="I99" i="82"/>
  <c r="I102" i="82"/>
  <c r="I127" i="82"/>
  <c r="I126" i="82"/>
  <c r="I125" i="82"/>
  <c r="I129" i="82"/>
  <c r="I101" i="82"/>
  <c r="I107" i="82"/>
  <c r="I128" i="82"/>
  <c r="I114" i="82"/>
  <c r="I117" i="82"/>
  <c r="I116" i="82"/>
  <c r="I113" i="82"/>
  <c r="I94" i="82"/>
  <c r="I115" i="82"/>
  <c r="I112" i="82"/>
  <c r="I109" i="82"/>
  <c r="I108" i="82"/>
  <c r="I111" i="82"/>
  <c r="E58" i="82"/>
  <c r="M99" i="82"/>
  <c r="L129" i="82"/>
  <c r="I106" i="82"/>
  <c r="E87" i="82"/>
  <c r="L47" i="82"/>
  <c r="I47" i="82"/>
  <c r="I19" i="82"/>
  <c r="I21" i="82"/>
  <c r="I20" i="82"/>
  <c r="I31" i="82"/>
  <c r="I22" i="82"/>
  <c r="I32" i="82"/>
  <c r="I27" i="82"/>
  <c r="I36" i="82"/>
  <c r="I33" i="82"/>
  <c r="I28" i="82"/>
  <c r="I29" i="82"/>
  <c r="I23" i="82"/>
  <c r="I15" i="82"/>
  <c r="I25" i="82"/>
  <c r="I24" i="82"/>
  <c r="I30" i="82"/>
  <c r="I26" i="82"/>
  <c r="L88" i="82"/>
  <c r="M58" i="82" s="1"/>
  <c r="E129" i="82"/>
  <c r="E103" i="82"/>
  <c r="E108" i="82"/>
  <c r="E94" i="82"/>
  <c r="E109" i="82"/>
  <c r="E117" i="82"/>
  <c r="E101" i="82"/>
  <c r="E105" i="82"/>
  <c r="E114" i="82"/>
  <c r="E113" i="82"/>
  <c r="E100" i="82"/>
  <c r="E112" i="82"/>
  <c r="E110" i="82"/>
  <c r="E115" i="82"/>
  <c r="E107" i="82"/>
  <c r="E106" i="82"/>
  <c r="E121" i="82"/>
  <c r="E98" i="82"/>
  <c r="E111" i="82"/>
  <c r="M140" i="82"/>
  <c r="L170" i="82"/>
  <c r="M170" i="82" s="1"/>
  <c r="E99" i="82"/>
  <c r="H101" i="78"/>
  <c r="H97" i="78"/>
  <c r="H124" i="78"/>
  <c r="H123" i="78"/>
  <c r="G129" i="78"/>
  <c r="H120" i="78"/>
  <c r="H107" i="78"/>
  <c r="H119" i="78"/>
  <c r="H118" i="78"/>
  <c r="H108" i="78"/>
  <c r="H115" i="78"/>
  <c r="H98" i="78"/>
  <c r="H113" i="78"/>
  <c r="H114" i="78"/>
  <c r="H109" i="78"/>
  <c r="H116" i="78"/>
  <c r="H122" i="78"/>
  <c r="H117" i="78"/>
  <c r="H103" i="78"/>
  <c r="H100" i="78"/>
  <c r="H105" i="78"/>
  <c r="H129" i="78"/>
  <c r="H127" i="78"/>
  <c r="H102" i="78"/>
  <c r="H125" i="78"/>
  <c r="H93" i="78"/>
  <c r="H111" i="78"/>
  <c r="H112" i="78"/>
  <c r="H104" i="78"/>
  <c r="H96" i="78"/>
  <c r="H110" i="78"/>
  <c r="H126" i="78"/>
  <c r="H128" i="78"/>
  <c r="H95" i="78"/>
  <c r="H94" i="78"/>
  <c r="H99" i="78"/>
  <c r="N63" i="78"/>
  <c r="N15" i="79"/>
  <c r="R24" i="80"/>
  <c r="R28" i="80"/>
  <c r="R27" i="80"/>
  <c r="X27" i="80" s="1"/>
  <c r="R25" i="80"/>
  <c r="R22" i="80"/>
  <c r="R21" i="80"/>
  <c r="R32" i="80"/>
  <c r="R29" i="80"/>
  <c r="R23" i="80"/>
  <c r="R26" i="80"/>
  <c r="X26" i="80" s="1"/>
  <c r="R31" i="80"/>
  <c r="X31" i="80" s="1"/>
  <c r="R30" i="80"/>
  <c r="H182" i="78"/>
  <c r="H177" i="78"/>
  <c r="H180" i="78"/>
  <c r="H193" i="78"/>
  <c r="H178" i="78"/>
  <c r="H191" i="78"/>
  <c r="H190" i="78"/>
  <c r="H186" i="78"/>
  <c r="H189" i="78"/>
  <c r="H195" i="78"/>
  <c r="H210" i="78"/>
  <c r="H185" i="78"/>
  <c r="H196" i="78"/>
  <c r="H205" i="78"/>
  <c r="H202" i="78"/>
  <c r="H207" i="78"/>
  <c r="H197" i="78"/>
  <c r="H201" i="78"/>
  <c r="H198" i="78"/>
  <c r="H183" i="78"/>
  <c r="H211" i="78"/>
  <c r="H187" i="78"/>
  <c r="H194" i="78"/>
  <c r="H192" i="78"/>
  <c r="H184" i="78"/>
  <c r="H200" i="78"/>
  <c r="H176" i="78"/>
  <c r="H199" i="78"/>
  <c r="N71" i="78"/>
  <c r="D88" i="79"/>
  <c r="N151" i="79"/>
  <c r="F60" i="79"/>
  <c r="N25" i="79"/>
  <c r="N57" i="78"/>
  <c r="L88" i="79"/>
  <c r="N58" i="79"/>
  <c r="I169" i="79"/>
  <c r="M169" i="79" s="1"/>
  <c r="M163" i="79"/>
  <c r="T101" i="80"/>
  <c r="Y101" i="80"/>
  <c r="L47" i="79"/>
  <c r="N17" i="79"/>
  <c r="J47" i="79"/>
  <c r="M46" i="79"/>
  <c r="N46" i="79" s="1"/>
  <c r="D80" i="79"/>
  <c r="F74" i="79"/>
  <c r="G46" i="78"/>
  <c r="H46" i="78"/>
  <c r="F69" i="79"/>
  <c r="G69" i="79" s="1"/>
  <c r="B99" i="79"/>
  <c r="F93" i="79"/>
  <c r="N158" i="78"/>
  <c r="M153" i="79"/>
  <c r="J169" i="79"/>
  <c r="N22" i="79"/>
  <c r="T21" i="80"/>
  <c r="Y21" i="80"/>
  <c r="N52" i="78"/>
  <c r="O202" i="78"/>
  <c r="O197" i="78"/>
  <c r="O199" i="78"/>
  <c r="O179" i="78"/>
  <c r="O193" i="78"/>
  <c r="O191" i="78"/>
  <c r="O195" i="78"/>
  <c r="O192" i="78"/>
  <c r="O207" i="78"/>
  <c r="O182" i="78"/>
  <c r="O194" i="78"/>
  <c r="O210" i="78"/>
  <c r="O180" i="78"/>
  <c r="O185" i="78"/>
  <c r="O200" i="78"/>
  <c r="O177" i="78"/>
  <c r="O176" i="78"/>
  <c r="O184" i="78"/>
  <c r="O205" i="78"/>
  <c r="O183" i="78"/>
  <c r="O186" i="78"/>
  <c r="O209" i="78"/>
  <c r="O211" i="78"/>
  <c r="O189" i="78"/>
  <c r="O175" i="78"/>
  <c r="O208" i="78"/>
  <c r="O190" i="78"/>
  <c r="O198" i="78"/>
  <c r="O201" i="78"/>
  <c r="O178" i="78"/>
  <c r="O204" i="78"/>
  <c r="O187" i="78"/>
  <c r="O206" i="78"/>
  <c r="O203" i="78"/>
  <c r="O181" i="78"/>
  <c r="F11" i="79"/>
  <c r="B17" i="79"/>
  <c r="Y165" i="80"/>
  <c r="N235" i="78"/>
  <c r="O196" i="78"/>
  <c r="N139" i="78"/>
  <c r="N68" i="78"/>
  <c r="F57" i="79"/>
  <c r="N72" i="78"/>
  <c r="G27" i="79"/>
  <c r="M143" i="79"/>
  <c r="I147" i="79"/>
  <c r="N150" i="78"/>
  <c r="F117" i="79"/>
  <c r="N30" i="79"/>
  <c r="N55" i="79"/>
  <c r="N65" i="79"/>
  <c r="F59" i="79"/>
  <c r="C65" i="79"/>
  <c r="G59" i="79"/>
  <c r="F125" i="79"/>
  <c r="C128" i="79"/>
  <c r="N239" i="78"/>
  <c r="E106" i="79"/>
  <c r="E129" i="79" s="1"/>
  <c r="F105" i="79"/>
  <c r="M141" i="79"/>
  <c r="N141" i="79"/>
  <c r="J147" i="79"/>
  <c r="N106" i="79"/>
  <c r="N80" i="78"/>
  <c r="N152" i="79"/>
  <c r="H47" i="78"/>
  <c r="H20" i="78"/>
  <c r="H36" i="78"/>
  <c r="H30" i="78"/>
  <c r="H27" i="78"/>
  <c r="H39" i="78"/>
  <c r="H45" i="78"/>
  <c r="H33" i="78"/>
  <c r="H26" i="78"/>
  <c r="H16" i="78"/>
  <c r="H34" i="78"/>
  <c r="H28" i="78"/>
  <c r="H14" i="78"/>
  <c r="H43" i="78"/>
  <c r="H40" i="78"/>
  <c r="H18" i="78"/>
  <c r="H25" i="78"/>
  <c r="H37" i="78"/>
  <c r="H29" i="78"/>
  <c r="H44" i="78"/>
  <c r="H24" i="78"/>
  <c r="H31" i="78"/>
  <c r="H11" i="78"/>
  <c r="H32" i="78"/>
  <c r="H19" i="78"/>
  <c r="H15" i="78"/>
  <c r="H38" i="78"/>
  <c r="H35" i="78"/>
  <c r="H23" i="78"/>
  <c r="H41" i="78"/>
  <c r="H12" i="78"/>
  <c r="H22" i="78"/>
  <c r="H42" i="78"/>
  <c r="H21" i="78"/>
  <c r="H13" i="78"/>
  <c r="N12" i="79"/>
  <c r="L140" i="79"/>
  <c r="L170" i="79" s="1"/>
  <c r="T32" i="80"/>
  <c r="Y32" i="80"/>
  <c r="F53" i="79"/>
  <c r="B58" i="79"/>
  <c r="N153" i="80"/>
  <c r="N156" i="80" s="1"/>
  <c r="B156" i="80"/>
  <c r="T170" i="80"/>
  <c r="Y170" i="80"/>
  <c r="Y94" i="80"/>
  <c r="Z94" i="80" s="1"/>
  <c r="N151" i="78"/>
  <c r="G36" i="79"/>
  <c r="F36" i="79"/>
  <c r="C39" i="79"/>
  <c r="I170" i="78"/>
  <c r="M140" i="78"/>
  <c r="N59" i="78"/>
  <c r="N136" i="79"/>
  <c r="N155" i="79"/>
  <c r="I47" i="79"/>
  <c r="M17" i="79"/>
  <c r="D129" i="79"/>
  <c r="L129" i="79"/>
  <c r="N127" i="79"/>
  <c r="Y100" i="80"/>
  <c r="T100" i="80"/>
  <c r="N240" i="78"/>
  <c r="G122" i="79"/>
  <c r="U95" i="80"/>
  <c r="W95" i="80" s="1"/>
  <c r="U101" i="80"/>
  <c r="W101" i="80" s="1"/>
  <c r="U91" i="80"/>
  <c r="W91" i="80" s="1"/>
  <c r="U102" i="80"/>
  <c r="U97" i="80"/>
  <c r="W97" i="80" s="1"/>
  <c r="U93" i="80"/>
  <c r="U98" i="80"/>
  <c r="W98" i="80" s="1"/>
  <c r="U92" i="80"/>
  <c r="W92" i="80" s="1"/>
  <c r="U99" i="80"/>
  <c r="W99" i="80" s="1"/>
  <c r="U96" i="80"/>
  <c r="W96" i="80" s="1"/>
  <c r="U94" i="80"/>
  <c r="W94" i="80" s="1"/>
  <c r="U100" i="80"/>
  <c r="W100" i="80" s="1"/>
  <c r="Y96" i="80"/>
  <c r="T96" i="80"/>
  <c r="Y166" i="80"/>
  <c r="Z166" i="80" s="1"/>
  <c r="R171" i="80"/>
  <c r="R167" i="80"/>
  <c r="R163" i="80"/>
  <c r="T163" i="80" s="1"/>
  <c r="R164" i="80"/>
  <c r="R168" i="80"/>
  <c r="X168" i="80" s="1"/>
  <c r="R170" i="80"/>
  <c r="R161" i="80"/>
  <c r="R162" i="80"/>
  <c r="R165" i="80"/>
  <c r="R166" i="80"/>
  <c r="X166" i="80" s="1"/>
  <c r="R172" i="80"/>
  <c r="R169" i="80"/>
  <c r="G110" i="79"/>
  <c r="J140" i="79"/>
  <c r="N242" i="78"/>
  <c r="C58" i="79"/>
  <c r="G15" i="79"/>
  <c r="G76" i="79"/>
  <c r="O104" i="78"/>
  <c r="N156" i="79"/>
  <c r="N104" i="79"/>
  <c r="Y168" i="80"/>
  <c r="Z168" i="80" s="1"/>
  <c r="H188" i="78"/>
  <c r="W29" i="80"/>
  <c r="E88" i="79"/>
  <c r="N250" i="78"/>
  <c r="Y31" i="80"/>
  <c r="N145" i="79"/>
  <c r="G121" i="78"/>
  <c r="H121" i="78"/>
  <c r="G103" i="79"/>
  <c r="M80" i="78"/>
  <c r="M47" i="78"/>
  <c r="Y29" i="80"/>
  <c r="N167" i="79"/>
  <c r="M152" i="79"/>
  <c r="G28" i="79"/>
  <c r="O103" i="78"/>
  <c r="J88" i="78"/>
  <c r="M244" i="78"/>
  <c r="N244" i="78" s="1"/>
  <c r="M149" i="79"/>
  <c r="O121" i="78"/>
  <c r="G45" i="79"/>
  <c r="M65" i="78"/>
  <c r="F34" i="79"/>
  <c r="D39" i="79"/>
  <c r="D47" i="79" s="1"/>
  <c r="N56" i="78"/>
  <c r="N233" i="78"/>
  <c r="M166" i="79"/>
  <c r="N166" i="79" s="1"/>
  <c r="G211" i="78"/>
  <c r="F23" i="79"/>
  <c r="O24" i="78"/>
  <c r="O188" i="78"/>
  <c r="G35" i="79"/>
  <c r="N249" i="78"/>
  <c r="W167" i="80"/>
  <c r="J170" i="78"/>
  <c r="H181" i="78"/>
  <c r="N225" i="78"/>
  <c r="M137" i="79"/>
  <c r="N137" i="79" s="1"/>
  <c r="N75" i="78"/>
  <c r="G68" i="79"/>
  <c r="M162" i="78"/>
  <c r="N162" i="78" s="1"/>
  <c r="J88" i="79"/>
  <c r="M80" i="79"/>
  <c r="N80" i="79" s="1"/>
  <c r="F44" i="79"/>
  <c r="N21" i="79"/>
  <c r="F67" i="79"/>
  <c r="G67" i="79" s="1"/>
  <c r="C46" i="79"/>
  <c r="F46" i="79" s="1"/>
  <c r="G126" i="79"/>
  <c r="N35" i="79"/>
  <c r="M158" i="79"/>
  <c r="N158" i="79" s="1"/>
  <c r="N83" i="80"/>
  <c r="T27" i="80"/>
  <c r="Y27" i="80"/>
  <c r="Z27" i="80" s="1"/>
  <c r="N106" i="78"/>
  <c r="O106" i="78"/>
  <c r="N161" i="79"/>
  <c r="N226" i="78"/>
  <c r="M156" i="79"/>
  <c r="I162" i="79"/>
  <c r="M162" i="79" s="1"/>
  <c r="F55" i="79"/>
  <c r="N118" i="79"/>
  <c r="G111" i="79"/>
  <c r="F70" i="79"/>
  <c r="F40" i="79"/>
  <c r="G30" i="79"/>
  <c r="K170" i="78"/>
  <c r="G12" i="79"/>
  <c r="N148" i="78"/>
  <c r="G120" i="79"/>
  <c r="F19" i="79"/>
  <c r="B24" i="79"/>
  <c r="M138" i="79"/>
  <c r="N138" i="79" s="1"/>
  <c r="N47" i="78"/>
  <c r="G100" i="79"/>
  <c r="N128" i="79"/>
  <c r="Y163" i="80"/>
  <c r="T26" i="80"/>
  <c r="Y26" i="80"/>
  <c r="Z26" i="80" s="1"/>
  <c r="K170" i="79"/>
  <c r="O123" i="78"/>
  <c r="O98" i="78"/>
  <c r="O118" i="78"/>
  <c r="O119" i="78"/>
  <c r="O114" i="78"/>
  <c r="O127" i="78"/>
  <c r="O93" i="78"/>
  <c r="O113" i="78"/>
  <c r="O96" i="78"/>
  <c r="O110" i="78"/>
  <c r="O120" i="78"/>
  <c r="O100" i="78"/>
  <c r="O112" i="78"/>
  <c r="O124" i="78"/>
  <c r="O107" i="78"/>
  <c r="O116" i="78"/>
  <c r="O108" i="78"/>
  <c r="O129" i="78"/>
  <c r="O102" i="78"/>
  <c r="O94" i="78"/>
  <c r="O126" i="78"/>
  <c r="O115" i="78"/>
  <c r="O95" i="78"/>
  <c r="M168" i="79"/>
  <c r="N168" i="79" s="1"/>
  <c r="M58" i="78"/>
  <c r="I88" i="78"/>
  <c r="N97" i="79"/>
  <c r="M159" i="79"/>
  <c r="N223" i="80"/>
  <c r="N226" i="80" s="1"/>
  <c r="N108" i="79"/>
  <c r="W27" i="80"/>
  <c r="K88" i="78"/>
  <c r="G14" i="79"/>
  <c r="O109" i="78"/>
  <c r="N69" i="78"/>
  <c r="M146" i="79"/>
  <c r="N146" i="79"/>
  <c r="L170" i="78"/>
  <c r="O99" i="78"/>
  <c r="B65" i="79"/>
  <c r="F65" i="79" s="1"/>
  <c r="F62" i="79"/>
  <c r="F107" i="79"/>
  <c r="N86" i="80"/>
  <c r="Y22" i="80"/>
  <c r="T22" i="80"/>
  <c r="U26" i="80"/>
  <c r="W26" i="80" s="1"/>
  <c r="U22" i="80"/>
  <c r="W22" i="80" s="1"/>
  <c r="U27" i="80"/>
  <c r="U28" i="80"/>
  <c r="U30" i="80"/>
  <c r="W30" i="80" s="1"/>
  <c r="U23" i="80"/>
  <c r="W23" i="80" s="1"/>
  <c r="U29" i="80"/>
  <c r="U31" i="80"/>
  <c r="W31" i="80" s="1"/>
  <c r="U21" i="80"/>
  <c r="U25" i="80"/>
  <c r="W25" i="80" s="1"/>
  <c r="U24" i="80"/>
  <c r="W24" i="80" s="1"/>
  <c r="U32" i="80"/>
  <c r="W32" i="80" s="1"/>
  <c r="N74" i="78"/>
  <c r="D24" i="79"/>
  <c r="F18" i="79"/>
  <c r="Y167" i="80"/>
  <c r="N64" i="78"/>
  <c r="M121" i="79"/>
  <c r="N121" i="79" s="1"/>
  <c r="I129" i="79"/>
  <c r="M129" i="79" s="1"/>
  <c r="N126" i="79"/>
  <c r="C121" i="79"/>
  <c r="G115" i="79"/>
  <c r="B80" i="79"/>
  <c r="F72" i="79"/>
  <c r="G72" i="79"/>
  <c r="M148" i="79"/>
  <c r="O101" i="78"/>
  <c r="J252" i="78"/>
  <c r="N147" i="78"/>
  <c r="O105" i="78"/>
  <c r="N150" i="79"/>
  <c r="N157" i="79"/>
  <c r="M169" i="78"/>
  <c r="M144" i="79"/>
  <c r="N24" i="78"/>
  <c r="B106" i="79"/>
  <c r="F106" i="79" s="1"/>
  <c r="U169" i="80"/>
  <c r="W169" i="80" s="1"/>
  <c r="U170" i="80"/>
  <c r="U171" i="80"/>
  <c r="U172" i="80"/>
  <c r="W172" i="80" s="1"/>
  <c r="U168" i="80"/>
  <c r="W168" i="80" s="1"/>
  <c r="U162" i="80"/>
  <c r="W162" i="80" s="1"/>
  <c r="U167" i="80"/>
  <c r="U164" i="80"/>
  <c r="W164" i="80" s="1"/>
  <c r="U163" i="80"/>
  <c r="W163" i="80" s="1"/>
  <c r="U165" i="80"/>
  <c r="W165" i="80" s="1"/>
  <c r="U166" i="80"/>
  <c r="W166" i="80" s="1"/>
  <c r="U161" i="80"/>
  <c r="W161" i="80" s="1"/>
  <c r="N211" i="78"/>
  <c r="M142" i="79"/>
  <c r="W28" i="80"/>
  <c r="J129" i="79"/>
  <c r="M99" i="79"/>
  <c r="G106" i="78"/>
  <c r="H106" i="78"/>
  <c r="Y99" i="80"/>
  <c r="Z99" i="80" s="1"/>
  <c r="T99" i="80"/>
  <c r="T28" i="80"/>
  <c r="Y28" i="80"/>
  <c r="N14" i="79"/>
  <c r="O46" i="78"/>
  <c r="N110" i="79"/>
  <c r="N96" i="79"/>
  <c r="G20" i="79"/>
  <c r="N160" i="79"/>
  <c r="G19" i="79"/>
  <c r="N111" i="79"/>
  <c r="W170" i="80"/>
  <c r="O117" i="79"/>
  <c r="K88" i="79"/>
  <c r="M58" i="79"/>
  <c r="W21" i="80"/>
  <c r="N124" i="79"/>
  <c r="Y24" i="80"/>
  <c r="G63" i="79"/>
  <c r="F63" i="79"/>
  <c r="Y93" i="80"/>
  <c r="O94" i="79"/>
  <c r="N94" i="79"/>
  <c r="W171" i="80"/>
  <c r="N37" i="79"/>
  <c r="N95" i="79"/>
  <c r="C87" i="79"/>
  <c r="G87" i="79" s="1"/>
  <c r="G81" i="79"/>
  <c r="H203" i="78"/>
  <c r="C86" i="80"/>
  <c r="M139" i="79"/>
  <c r="N78" i="79"/>
  <c r="K162" i="79"/>
  <c r="N66" i="78"/>
  <c r="M154" i="79"/>
  <c r="K147" i="79"/>
  <c r="G47" i="78"/>
  <c r="N221" i="78"/>
  <c r="G112" i="79"/>
  <c r="F112" i="79"/>
  <c r="G53" i="79"/>
  <c r="C24" i="79"/>
  <c r="G93" i="79"/>
  <c r="C99" i="79"/>
  <c r="I140" i="79"/>
  <c r="M134" i="79"/>
  <c r="N73" i="78"/>
  <c r="N100" i="79"/>
  <c r="I252" i="78"/>
  <c r="M222" i="78"/>
  <c r="B87" i="79"/>
  <c r="F81" i="79"/>
  <c r="H17" i="78"/>
  <c r="M135" i="79"/>
  <c r="N77" i="78"/>
  <c r="M251" i="78"/>
  <c r="D121" i="79"/>
  <c r="F116" i="79"/>
  <c r="M87" i="78"/>
  <c r="R93" i="80"/>
  <c r="T93" i="80" s="1"/>
  <c r="R102" i="80"/>
  <c r="X102" i="80" s="1"/>
  <c r="R91" i="80"/>
  <c r="R97" i="80"/>
  <c r="R99" i="80"/>
  <c r="X99" i="80" s="1"/>
  <c r="R98" i="80"/>
  <c r="R96" i="80"/>
  <c r="R95" i="80"/>
  <c r="R94" i="80"/>
  <c r="X94" i="80" s="1"/>
  <c r="R101" i="80"/>
  <c r="X101" i="80" s="1"/>
  <c r="R92" i="80"/>
  <c r="R100" i="80"/>
  <c r="G97" i="79"/>
  <c r="M47" i="82" l="1"/>
  <c r="M13" i="82"/>
  <c r="M28" i="82"/>
  <c r="M18" i="82"/>
  <c r="M31" i="82"/>
  <c r="M21" i="82"/>
  <c r="M41" i="82"/>
  <c r="M26" i="82"/>
  <c r="M36" i="82"/>
  <c r="M15" i="82"/>
  <c r="M20" i="82"/>
  <c r="M32" i="82"/>
  <c r="M25" i="82"/>
  <c r="M22" i="82"/>
  <c r="M30" i="82"/>
  <c r="M45" i="82"/>
  <c r="M19" i="82"/>
  <c r="M33" i="82"/>
  <c r="M27" i="82"/>
  <c r="M14" i="82"/>
  <c r="M12" i="82"/>
  <c r="M23" i="82"/>
  <c r="M29" i="82"/>
  <c r="M46" i="82"/>
  <c r="M11" i="82"/>
  <c r="M39" i="82"/>
  <c r="M38" i="82"/>
  <c r="M24" i="82"/>
  <c r="M17" i="82"/>
  <c r="M129" i="82"/>
  <c r="M113" i="82"/>
  <c r="M108" i="82"/>
  <c r="M117" i="82"/>
  <c r="M110" i="82"/>
  <c r="M101" i="82"/>
  <c r="M98" i="82"/>
  <c r="M125" i="82"/>
  <c r="M127" i="82"/>
  <c r="M112" i="82"/>
  <c r="M126" i="82"/>
  <c r="M115" i="82"/>
  <c r="M105" i="82"/>
  <c r="M116" i="82"/>
  <c r="M109" i="82"/>
  <c r="M114" i="82"/>
  <c r="M111" i="82"/>
  <c r="M107" i="82"/>
  <c r="M102" i="82"/>
  <c r="M121" i="82"/>
  <c r="M128" i="82"/>
  <c r="M106" i="82"/>
  <c r="M100" i="82"/>
  <c r="M103" i="82"/>
  <c r="M94" i="82"/>
  <c r="M88" i="82"/>
  <c r="M85" i="82"/>
  <c r="M64" i="82"/>
  <c r="M69" i="82"/>
  <c r="M68" i="82"/>
  <c r="M60" i="82"/>
  <c r="M61" i="82"/>
  <c r="M53" i="82"/>
  <c r="M71" i="82"/>
  <c r="M70" i="82"/>
  <c r="M79" i="82"/>
  <c r="M73" i="82"/>
  <c r="M72" i="82"/>
  <c r="M77" i="82"/>
  <c r="M59" i="82"/>
  <c r="M82" i="82"/>
  <c r="M78" i="82"/>
  <c r="M57" i="82"/>
  <c r="M76" i="82"/>
  <c r="M86" i="82"/>
  <c r="M84" i="82"/>
  <c r="M54" i="82"/>
  <c r="M75" i="82"/>
  <c r="M67" i="82"/>
  <c r="M81" i="82"/>
  <c r="M56" i="82"/>
  <c r="M63" i="82"/>
  <c r="M74" i="82"/>
  <c r="M66" i="82"/>
  <c r="M55" i="82"/>
  <c r="M62" i="82"/>
  <c r="M52" i="82"/>
  <c r="M87" i="82"/>
  <c r="M83" i="82"/>
  <c r="M80" i="82"/>
  <c r="X92" i="80"/>
  <c r="Z92" i="80" s="1"/>
  <c r="T92" i="80"/>
  <c r="O129" i="79"/>
  <c r="O119" i="79"/>
  <c r="O125" i="79"/>
  <c r="O102" i="79"/>
  <c r="O101" i="79"/>
  <c r="O93" i="79"/>
  <c r="O116" i="79"/>
  <c r="O107" i="79"/>
  <c r="O120" i="79"/>
  <c r="O122" i="79"/>
  <c r="O112" i="79"/>
  <c r="O115" i="79"/>
  <c r="O114" i="79"/>
  <c r="O105" i="79"/>
  <c r="O98" i="79"/>
  <c r="O113" i="79"/>
  <c r="O109" i="79"/>
  <c r="O103" i="79"/>
  <c r="O123" i="79"/>
  <c r="F17" i="79"/>
  <c r="B47" i="79"/>
  <c r="F47" i="79" s="1"/>
  <c r="H44" i="79" s="1"/>
  <c r="X30" i="80"/>
  <c r="Z30" i="80" s="1"/>
  <c r="T30" i="80"/>
  <c r="O156" i="79"/>
  <c r="X169" i="80"/>
  <c r="Z169" i="80" s="1"/>
  <c r="T169" i="80"/>
  <c r="O169" i="79"/>
  <c r="G24" i="79"/>
  <c r="O111" i="79"/>
  <c r="X172" i="80"/>
  <c r="Z172" i="80" s="1"/>
  <c r="T172" i="80"/>
  <c r="X28" i="80"/>
  <c r="O222" i="78"/>
  <c r="O139" i="79"/>
  <c r="O96" i="79"/>
  <c r="G39" i="79"/>
  <c r="O106" i="79"/>
  <c r="N169" i="79"/>
  <c r="X23" i="80"/>
  <c r="Z23" i="80" s="1"/>
  <c r="T23" i="80"/>
  <c r="X24" i="80"/>
  <c r="X96" i="80"/>
  <c r="Z96" i="80" s="1"/>
  <c r="M252" i="78"/>
  <c r="N139" i="79"/>
  <c r="H63" i="79"/>
  <c r="C47" i="79"/>
  <c r="O99" i="79"/>
  <c r="N222" i="78"/>
  <c r="G107" i="79"/>
  <c r="O108" i="79"/>
  <c r="M88" i="78"/>
  <c r="O32" i="78"/>
  <c r="O33" i="78"/>
  <c r="O11" i="78"/>
  <c r="O30" i="78"/>
  <c r="O28" i="78"/>
  <c r="O29" i="78"/>
  <c r="O43" i="78"/>
  <c r="O26" i="78"/>
  <c r="O41" i="78"/>
  <c r="O27" i="78"/>
  <c r="O37" i="78"/>
  <c r="O19" i="78"/>
  <c r="O17" i="78"/>
  <c r="O36" i="78"/>
  <c r="O35" i="78"/>
  <c r="O21" i="78"/>
  <c r="O42" i="78"/>
  <c r="O20" i="78"/>
  <c r="O34" i="78"/>
  <c r="O22" i="78"/>
  <c r="O44" i="78"/>
  <c r="O38" i="78"/>
  <c r="O16" i="78"/>
  <c r="O40" i="78"/>
  <c r="O45" i="78"/>
  <c r="O25" i="78"/>
  <c r="O31" i="78"/>
  <c r="O39" i="78"/>
  <c r="O47" i="78"/>
  <c r="O18" i="78"/>
  <c r="O14" i="78"/>
  <c r="O12" i="78"/>
  <c r="O23" i="78"/>
  <c r="O15" i="78"/>
  <c r="O13" i="78"/>
  <c r="Z31" i="80"/>
  <c r="O126" i="79"/>
  <c r="J170" i="79"/>
  <c r="N140" i="79"/>
  <c r="X165" i="80"/>
  <c r="T165" i="80"/>
  <c r="X171" i="80"/>
  <c r="Z171" i="80" s="1"/>
  <c r="T171" i="80"/>
  <c r="Z32" i="80"/>
  <c r="G125" i="79"/>
  <c r="G57" i="79"/>
  <c r="Z165" i="80"/>
  <c r="X29" i="80"/>
  <c r="T29" i="80"/>
  <c r="H59" i="79"/>
  <c r="O163" i="79"/>
  <c r="Z93" i="80"/>
  <c r="X164" i="80"/>
  <c r="Z164" i="80" s="1"/>
  <c r="T164" i="80"/>
  <c r="F87" i="79"/>
  <c r="F24" i="79"/>
  <c r="O251" i="78"/>
  <c r="F80" i="79"/>
  <c r="H34" i="79"/>
  <c r="G34" i="79"/>
  <c r="O134" i="79"/>
  <c r="O58" i="79"/>
  <c r="T31" i="80"/>
  <c r="N134" i="79"/>
  <c r="O118" i="79"/>
  <c r="O110" i="79"/>
  <c r="M47" i="79"/>
  <c r="N47" i="79" s="1"/>
  <c r="N162" i="79"/>
  <c r="M147" i="79"/>
  <c r="O147" i="79" s="1"/>
  <c r="O128" i="79"/>
  <c r="O153" i="79"/>
  <c r="F99" i="79"/>
  <c r="B129" i="79"/>
  <c r="F39" i="79"/>
  <c r="H60" i="79"/>
  <c r="X32" i="80"/>
  <c r="X91" i="80"/>
  <c r="Z91" i="80" s="1"/>
  <c r="T91" i="80"/>
  <c r="G46" i="79"/>
  <c r="O95" i="79"/>
  <c r="X25" i="80"/>
  <c r="Z25" i="80" s="1"/>
  <c r="T25" i="80"/>
  <c r="O142" i="79"/>
  <c r="O121" i="79"/>
  <c r="G11" i="79"/>
  <c r="O244" i="78"/>
  <c r="O104" i="79"/>
  <c r="F128" i="79"/>
  <c r="G128" i="79" s="1"/>
  <c r="G116" i="79"/>
  <c r="N252" i="78"/>
  <c r="H19" i="79"/>
  <c r="O127" i="79"/>
  <c r="X98" i="80"/>
  <c r="Z98" i="80" s="1"/>
  <c r="Z167" i="80"/>
  <c r="H62" i="79"/>
  <c r="G62" i="79"/>
  <c r="O162" i="78"/>
  <c r="N140" i="78"/>
  <c r="X162" i="80"/>
  <c r="Z162" i="80" s="1"/>
  <c r="T162" i="80"/>
  <c r="G106" i="79"/>
  <c r="I170" i="79"/>
  <c r="M170" i="79" s="1"/>
  <c r="O159" i="79" s="1"/>
  <c r="M140" i="79"/>
  <c r="O140" i="79" s="1"/>
  <c r="O154" i="79"/>
  <c r="T24" i="80"/>
  <c r="N99" i="79"/>
  <c r="O100" i="79"/>
  <c r="G18" i="79"/>
  <c r="H65" i="79"/>
  <c r="O146" i="79"/>
  <c r="O97" i="79"/>
  <c r="M88" i="79"/>
  <c r="N154" i="79"/>
  <c r="N65" i="78"/>
  <c r="N170" i="78"/>
  <c r="N58" i="78"/>
  <c r="O152" i="79"/>
  <c r="G58" i="79"/>
  <c r="C88" i="79"/>
  <c r="X161" i="80"/>
  <c r="Z161" i="80" s="1"/>
  <c r="T161" i="80"/>
  <c r="F58" i="79"/>
  <c r="B88" i="79"/>
  <c r="F88" i="79" s="1"/>
  <c r="H74" i="79" s="1"/>
  <c r="O143" i="79"/>
  <c r="N143" i="79"/>
  <c r="G60" i="79"/>
  <c r="X21" i="80"/>
  <c r="Z21" i="80" s="1"/>
  <c r="O148" i="79"/>
  <c r="N148" i="79"/>
  <c r="O149" i="79"/>
  <c r="H81" i="79"/>
  <c r="O124" i="79"/>
  <c r="N149" i="79"/>
  <c r="Z170" i="80"/>
  <c r="O141" i="79"/>
  <c r="G117" i="79"/>
  <c r="X93" i="80"/>
  <c r="N87" i="78"/>
  <c r="H70" i="79"/>
  <c r="X163" i="80"/>
  <c r="M170" i="78"/>
  <c r="N163" i="79"/>
  <c r="X95" i="80"/>
  <c r="Z95" i="80" s="1"/>
  <c r="T95" i="80"/>
  <c r="O135" i="79"/>
  <c r="N135" i="79"/>
  <c r="N159" i="79"/>
  <c r="Z29" i="80"/>
  <c r="X167" i="80"/>
  <c r="T167" i="80"/>
  <c r="N129" i="79"/>
  <c r="N144" i="79"/>
  <c r="F121" i="79"/>
  <c r="Z163" i="80"/>
  <c r="X100" i="80"/>
  <c r="Z100" i="80" s="1"/>
  <c r="X97" i="80"/>
  <c r="Z97" i="80" s="1"/>
  <c r="C129" i="79"/>
  <c r="Z24" i="80"/>
  <c r="Z28" i="80"/>
  <c r="N142" i="79"/>
  <c r="N251" i="78"/>
  <c r="O168" i="79"/>
  <c r="N153" i="79"/>
  <c r="O138" i="79"/>
  <c r="H55" i="79"/>
  <c r="G40" i="79"/>
  <c r="G44" i="79"/>
  <c r="O137" i="79"/>
  <c r="N88" i="78"/>
  <c r="G23" i="79"/>
  <c r="T168" i="80"/>
  <c r="G55" i="79"/>
  <c r="X170" i="80"/>
  <c r="T166" i="80"/>
  <c r="T94" i="80"/>
  <c r="H53" i="79"/>
  <c r="N147" i="79"/>
  <c r="G105" i="79"/>
  <c r="G65" i="79"/>
  <c r="Z101" i="80"/>
  <c r="X22" i="80"/>
  <c r="Z22" i="80" s="1"/>
  <c r="H17" i="79" l="1"/>
  <c r="G17" i="79"/>
  <c r="H121" i="79"/>
  <c r="O157" i="78"/>
  <c r="O155" i="78"/>
  <c r="O161" i="78"/>
  <c r="O166" i="78"/>
  <c r="O167" i="78"/>
  <c r="O138" i="78"/>
  <c r="O159" i="78"/>
  <c r="O164" i="78"/>
  <c r="O170" i="78"/>
  <c r="O168" i="78"/>
  <c r="O143" i="78"/>
  <c r="O154" i="78"/>
  <c r="O137" i="78"/>
  <c r="O165" i="78"/>
  <c r="O144" i="78"/>
  <c r="O141" i="78"/>
  <c r="O160" i="78"/>
  <c r="O147" i="78"/>
  <c r="O136" i="78"/>
  <c r="O163" i="78"/>
  <c r="O151" i="78"/>
  <c r="O145" i="78"/>
  <c r="O153" i="78"/>
  <c r="O152" i="78"/>
  <c r="O148" i="78"/>
  <c r="O150" i="78"/>
  <c r="O139" i="78"/>
  <c r="O142" i="78"/>
  <c r="O149" i="78"/>
  <c r="O158" i="78"/>
  <c r="O135" i="78"/>
  <c r="O156" i="78"/>
  <c r="O146" i="78"/>
  <c r="O134" i="78"/>
  <c r="O88" i="78"/>
  <c r="O70" i="78"/>
  <c r="O78" i="78"/>
  <c r="O82" i="78"/>
  <c r="O55" i="78"/>
  <c r="O67" i="78"/>
  <c r="O85" i="78"/>
  <c r="O84" i="78"/>
  <c r="O76" i="78"/>
  <c r="O54" i="78"/>
  <c r="O53" i="78"/>
  <c r="O79" i="78"/>
  <c r="O86" i="78"/>
  <c r="O83" i="78"/>
  <c r="O59" i="78"/>
  <c r="O60" i="78"/>
  <c r="O66" i="78"/>
  <c r="O75" i="78"/>
  <c r="O81" i="78"/>
  <c r="O68" i="78"/>
  <c r="O52" i="78"/>
  <c r="O73" i="78"/>
  <c r="O74" i="78"/>
  <c r="O61" i="78"/>
  <c r="O77" i="78"/>
  <c r="O69" i="78"/>
  <c r="O64" i="78"/>
  <c r="O56" i="78"/>
  <c r="O57" i="78"/>
  <c r="O62" i="78"/>
  <c r="O71" i="78"/>
  <c r="O63" i="78"/>
  <c r="O72" i="78"/>
  <c r="O80" i="78"/>
  <c r="H36" i="79"/>
  <c r="G129" i="79"/>
  <c r="H67" i="79"/>
  <c r="O169" i="78"/>
  <c r="H11" i="79"/>
  <c r="O17" i="79"/>
  <c r="N170" i="79"/>
  <c r="H38" i="79"/>
  <c r="H47" i="79"/>
  <c r="H42" i="79"/>
  <c r="H26" i="79"/>
  <c r="H22" i="79"/>
  <c r="H41" i="79"/>
  <c r="H37" i="79"/>
  <c r="H43" i="79"/>
  <c r="H29" i="79"/>
  <c r="H31" i="79"/>
  <c r="H25" i="79"/>
  <c r="H16" i="79"/>
  <c r="H21" i="79"/>
  <c r="H33" i="79"/>
  <c r="H20" i="79"/>
  <c r="H14" i="79"/>
  <c r="H28" i="79"/>
  <c r="H15" i="79"/>
  <c r="H12" i="79"/>
  <c r="H32" i="79"/>
  <c r="H13" i="79"/>
  <c r="H27" i="79"/>
  <c r="H45" i="79"/>
  <c r="H35" i="79"/>
  <c r="H30" i="79"/>
  <c r="O63" i="79"/>
  <c r="O70" i="79"/>
  <c r="O79" i="79"/>
  <c r="O54" i="79"/>
  <c r="O88" i="79"/>
  <c r="O76" i="79"/>
  <c r="O68" i="79"/>
  <c r="O73" i="79"/>
  <c r="O62" i="79"/>
  <c r="O82" i="79"/>
  <c r="O86" i="79"/>
  <c r="O67" i="79"/>
  <c r="O84" i="79"/>
  <c r="O81" i="79"/>
  <c r="O57" i="79"/>
  <c r="O83" i="79"/>
  <c r="O72" i="79"/>
  <c r="O53" i="79"/>
  <c r="O61" i="79"/>
  <c r="O64" i="79"/>
  <c r="O71" i="79"/>
  <c r="O75" i="79"/>
  <c r="O66" i="79"/>
  <c r="O85" i="79"/>
  <c r="O69" i="79"/>
  <c r="O74" i="79"/>
  <c r="O60" i="79"/>
  <c r="O52" i="79"/>
  <c r="O59" i="79"/>
  <c r="O87" i="79"/>
  <c r="O56" i="79"/>
  <c r="O78" i="79"/>
  <c r="O55" i="79"/>
  <c r="O77" i="79"/>
  <c r="O65" i="79"/>
  <c r="H88" i="79"/>
  <c r="H56" i="79"/>
  <c r="H85" i="79"/>
  <c r="H52" i="79"/>
  <c r="H61" i="79"/>
  <c r="H73" i="79"/>
  <c r="H75" i="79"/>
  <c r="H84" i="79"/>
  <c r="H86" i="79"/>
  <c r="H82" i="79"/>
  <c r="H54" i="79"/>
  <c r="H78" i="79"/>
  <c r="H83" i="79"/>
  <c r="H68" i="79"/>
  <c r="H77" i="79"/>
  <c r="H79" i="79"/>
  <c r="H66" i="79"/>
  <c r="H71" i="79"/>
  <c r="H64" i="79"/>
  <c r="H76" i="79"/>
  <c r="O65" i="78"/>
  <c r="H87" i="79"/>
  <c r="H40" i="79"/>
  <c r="O246" i="78"/>
  <c r="O227" i="78"/>
  <c r="O243" i="78"/>
  <c r="O252" i="78"/>
  <c r="O218" i="78"/>
  <c r="O247" i="78"/>
  <c r="O236" i="78"/>
  <c r="O224" i="78"/>
  <c r="O228" i="78"/>
  <c r="O230" i="78"/>
  <c r="O223" i="78"/>
  <c r="O238" i="78"/>
  <c r="O234" i="78"/>
  <c r="O217" i="78"/>
  <c r="O248" i="78"/>
  <c r="O232" i="78"/>
  <c r="O219" i="78"/>
  <c r="O241" i="78"/>
  <c r="O231" i="78"/>
  <c r="O229" i="78"/>
  <c r="O237" i="78"/>
  <c r="O240" i="78"/>
  <c r="O249" i="78"/>
  <c r="O226" i="78"/>
  <c r="O225" i="78"/>
  <c r="O242" i="78"/>
  <c r="O216" i="78"/>
  <c r="O250" i="78"/>
  <c r="O221" i="78"/>
  <c r="O220" i="78"/>
  <c r="O233" i="78"/>
  <c r="O235" i="78"/>
  <c r="O245" i="78"/>
  <c r="O239" i="78"/>
  <c r="N88" i="79"/>
  <c r="H23" i="79"/>
  <c r="H72" i="79"/>
  <c r="H58" i="79"/>
  <c r="O170" i="79"/>
  <c r="O165" i="79"/>
  <c r="O164" i="79"/>
  <c r="O167" i="79"/>
  <c r="O151" i="79"/>
  <c r="O161" i="79"/>
  <c r="O160" i="79"/>
  <c r="O157" i="79"/>
  <c r="O150" i="79"/>
  <c r="O136" i="79"/>
  <c r="O145" i="79"/>
  <c r="O155" i="79"/>
  <c r="H69" i="79"/>
  <c r="O166" i="79"/>
  <c r="O87" i="78"/>
  <c r="H39" i="79"/>
  <c r="O58" i="78"/>
  <c r="H80" i="79"/>
  <c r="G80" i="79"/>
  <c r="O80" i="79"/>
  <c r="H46" i="79"/>
  <c r="H128" i="79"/>
  <c r="O29" i="79"/>
  <c r="O47" i="79"/>
  <c r="O44" i="79"/>
  <c r="O31" i="79"/>
  <c r="O33" i="79"/>
  <c r="O38" i="79"/>
  <c r="O19" i="79"/>
  <c r="O40" i="79"/>
  <c r="O42" i="79"/>
  <c r="O45" i="79"/>
  <c r="O23" i="79"/>
  <c r="O34" i="79"/>
  <c r="O16" i="79"/>
  <c r="O43" i="79"/>
  <c r="O41" i="79"/>
  <c r="O18" i="79"/>
  <c r="O28" i="79"/>
  <c r="O13" i="79"/>
  <c r="O20" i="79"/>
  <c r="O36" i="79"/>
  <c r="O24" i="79"/>
  <c r="O26" i="79"/>
  <c r="O32" i="79"/>
  <c r="O25" i="79"/>
  <c r="O30" i="79"/>
  <c r="O27" i="79"/>
  <c r="O11" i="79"/>
  <c r="O15" i="79"/>
  <c r="O35" i="79"/>
  <c r="O14" i="79"/>
  <c r="O39" i="79"/>
  <c r="O21" i="79"/>
  <c r="O37" i="79"/>
  <c r="O22" i="79"/>
  <c r="O12" i="79"/>
  <c r="G47" i="79"/>
  <c r="H18" i="79"/>
  <c r="G121" i="79"/>
  <c r="G99" i="79"/>
  <c r="O46" i="79"/>
  <c r="G88" i="79"/>
  <c r="O158" i="79"/>
  <c r="F129" i="79"/>
  <c r="H24" i="79"/>
  <c r="O140" i="78"/>
  <c r="O144" i="79"/>
  <c r="O162" i="79"/>
  <c r="H57" i="79"/>
  <c r="H129" i="79" l="1"/>
  <c r="H113" i="79"/>
  <c r="H96" i="79"/>
  <c r="H119" i="79"/>
  <c r="H94" i="79"/>
  <c r="H118" i="79"/>
  <c r="H124" i="79"/>
  <c r="H108" i="79"/>
  <c r="H101" i="79"/>
  <c r="H104" i="79"/>
  <c r="H123" i="79"/>
  <c r="H95" i="79"/>
  <c r="H103" i="79"/>
  <c r="H97" i="79"/>
  <c r="H98" i="79"/>
  <c r="H127" i="79"/>
  <c r="H126" i="79"/>
  <c r="H120" i="79"/>
  <c r="H115" i="79"/>
  <c r="H122" i="79"/>
  <c r="H114" i="79"/>
  <c r="H111" i="79"/>
  <c r="H102" i="79"/>
  <c r="H109" i="79"/>
  <c r="H100" i="79"/>
  <c r="H110" i="79"/>
  <c r="H106" i="79"/>
  <c r="H107" i="79"/>
  <c r="H93" i="79"/>
  <c r="H117" i="79"/>
  <c r="H105" i="79"/>
  <c r="H116" i="79"/>
  <c r="H112" i="79"/>
  <c r="H125" i="79"/>
  <c r="H99" i="79"/>
</calcChain>
</file>

<file path=xl/sharedStrings.xml><?xml version="1.0" encoding="utf-8"?>
<sst xmlns="http://schemas.openxmlformats.org/spreadsheetml/2006/main" count="851" uniqueCount="107">
  <si>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</si>
  <si>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</si>
  <si>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</si>
  <si>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</si>
  <si>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</si>
  <si>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</si>
  <si>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</si>
  <si>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</si>
  <si>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</si>
  <si>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</si>
  <si>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</si>
  <si>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</si>
  <si>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</si>
  <si>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</si>
  <si>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</si>
  <si>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</si>
  <si>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</si>
  <si>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</si>
  <si>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</si>
  <si>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</si>
  <si>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</si>
  <si>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</si>
  <si>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</si>
  <si>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</si>
  <si>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</si>
  <si>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</si>
  <si>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</si>
  <si>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</si>
  <si>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</si>
  <si>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</si>
  <si>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</si>
  <si>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</si>
  <si>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</si>
  <si>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</si>
  <si>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</si>
  <si>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</si>
  <si>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</si>
  <si>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</si>
  <si>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</si>
  <si>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</si>
  <si>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</si>
  <si>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</si>
  <si>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</si>
  <si>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</si>
  <si>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</si>
  <si>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</si>
  <si>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</si>
  <si>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</si>
  <si>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</si>
  <si>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</si>
  <si>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</si>
  <si>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</si>
  <si>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</si>
  <si>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</si>
  <si>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</si>
  <si>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</si>
  <si>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</si>
  <si>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>16:00-17:00</t>
  </si>
  <si>
    <t xml:space="preserve"> 平成28年10月19日（水）　天候：晴れ</t>
    <rPh sb="1" eb="3">
      <t>ヘイセイ</t>
    </rPh>
    <rPh sb="5" eb="6">
      <t>ネン</t>
    </rPh>
    <rPh sb="8" eb="9">
      <t>ガツ</t>
    </rPh>
    <rPh sb="11" eb="12">
      <t>ニチ</t>
    </rPh>
    <rPh sb="13" eb="14">
      <t>スイ</t>
    </rPh>
    <rPh sb="16" eb="18">
      <t>テンコウ</t>
    </rPh>
    <rPh sb="19" eb="20">
      <t>ハ</t>
    </rPh>
    <phoneticPr fontId="1"/>
  </si>
  <si>
    <t>調査年月日：平成28年10月19日(水)</t>
    <rPh sb="18" eb="19">
      <t>スイ</t>
    </rPh>
    <phoneticPr fontId="15"/>
  </si>
  <si>
    <t>調査年月日：平成28年10月19日(水) 天候:晴れ</t>
    <rPh sb="18" eb="19">
      <t>スイ</t>
    </rPh>
    <rPh sb="24" eb="25">
      <t>ハ</t>
    </rPh>
    <phoneticPr fontId="15"/>
  </si>
  <si>
    <t>調査年月日：平成28年10月19日(水)</t>
  </si>
  <si>
    <t>天　候　　:　晴れ</t>
  </si>
  <si>
    <t>［ピーク時（8：00～9：00）］</t>
    <rPh sb="4" eb="5">
      <t>ジ</t>
    </rPh>
    <phoneticPr fontId="1"/>
  </si>
  <si>
    <t>調査時間　:  7時～19時</t>
  </si>
  <si>
    <t>A 流入部( 1+ 2)</t>
  </si>
  <si>
    <t>A 流出部( 3+ 6)</t>
  </si>
  <si>
    <t>A 合計 ( 1+ 2+ 3+ 6)</t>
  </si>
  <si>
    <t>B 流入部( 3+ 4)</t>
  </si>
  <si>
    <t>B 流出部( 2+ 5)</t>
  </si>
  <si>
    <t>B 合計 ( 2+ 3+ 4+ 5)</t>
  </si>
  <si>
    <t>C 流入部( 5+ 6)</t>
  </si>
  <si>
    <t>C 流出部( 1+ 4)</t>
  </si>
  <si>
    <t>C 合計 ( 1+ 4+ 5+ 6)</t>
  </si>
  <si>
    <t>　7:00～19:00（12時間）</t>
    <phoneticPr fontId="1"/>
  </si>
  <si>
    <t>№１１　（仮称）千葉大医学部前</t>
    <rPh sb="5" eb="7">
      <t>カショウ</t>
    </rPh>
    <rPh sb="8" eb="11">
      <t>チバダイ</t>
    </rPh>
    <rPh sb="11" eb="13">
      <t>イガク</t>
    </rPh>
    <rPh sb="13" eb="14">
      <t>ブ</t>
    </rPh>
    <rPh sb="14" eb="15">
      <t>マエ</t>
    </rPh>
    <phoneticPr fontId="1"/>
  </si>
  <si>
    <t>自動車類交通量集計表</t>
    <phoneticPr fontId="15"/>
  </si>
  <si>
    <t>調査方向案内図</t>
    <phoneticPr fontId="15"/>
  </si>
  <si>
    <r>
      <t>調査地点　：№１１ 
　（仮称）千葉大医学部前</t>
    </r>
    <r>
      <rPr>
        <sz val="10"/>
        <rFont val="ＭＳ 明朝"/>
        <family val="1"/>
        <charset val="128"/>
      </rPr>
      <t>　　　　</t>
    </r>
    <rPh sb="13" eb="15">
      <t>カショウ</t>
    </rPh>
    <rPh sb="16" eb="19">
      <t>チバダイ</t>
    </rPh>
    <rPh sb="19" eb="21">
      <t>イガク</t>
    </rPh>
    <rPh sb="21" eb="22">
      <t>ブ</t>
    </rPh>
    <rPh sb="22" eb="23">
      <t>マエ</t>
    </rPh>
    <phoneticPr fontId="15"/>
  </si>
  <si>
    <t>A 合計 ( 1+ 2)</t>
    <phoneticPr fontId="15"/>
  </si>
  <si>
    <t>B 合計 ( 3+ 4)</t>
    <phoneticPr fontId="15"/>
  </si>
  <si>
    <t>z</t>
    <phoneticPr fontId="15"/>
  </si>
  <si>
    <t>C 合計 ( 5+ 6)</t>
    <phoneticPr fontId="15"/>
  </si>
  <si>
    <t>自動車類交通量集計表</t>
    <phoneticPr fontId="15"/>
  </si>
  <si>
    <t>調査方向案内図</t>
    <phoneticPr fontId="15"/>
  </si>
  <si>
    <t>調査地点　：№１１ 
　（仮称）千葉大医学部前　　　　</t>
  </si>
  <si>
    <t>A 流入部( 1+ 2)</t>
    <phoneticPr fontId="15"/>
  </si>
  <si>
    <t>A 流出部( 3+ 6)</t>
    <phoneticPr fontId="15"/>
  </si>
  <si>
    <t>B 流入部( 3+ 4)</t>
    <phoneticPr fontId="15"/>
  </si>
  <si>
    <t>B 流出部( 2+ 5)</t>
    <phoneticPr fontId="15"/>
  </si>
  <si>
    <t>C 流入部( 5+ 6)</t>
    <phoneticPr fontId="15"/>
  </si>
  <si>
    <t>C 流出部( 1+ 4)</t>
    <phoneticPr fontId="15"/>
  </si>
  <si>
    <t>合計</t>
    <phoneticPr fontId="15"/>
  </si>
  <si>
    <t>調査地点：№１１ （仮称）千葉大医学部前</t>
    <rPh sb="10" eb="12">
      <t>カショウ</t>
    </rPh>
    <rPh sb="13" eb="16">
      <t>チバダイ</t>
    </rPh>
    <rPh sb="16" eb="18">
      <t>イガク</t>
    </rPh>
    <rPh sb="18" eb="19">
      <t>ブ</t>
    </rPh>
    <rPh sb="19" eb="20">
      <t>マエ</t>
    </rPh>
    <phoneticPr fontId="15"/>
  </si>
  <si>
    <t>調査方向案内図</t>
    <phoneticPr fontId="1"/>
  </si>
  <si>
    <t>歩行者・自転車通行量集計表</t>
    <phoneticPr fontId="15"/>
  </si>
  <si>
    <t>合  計(人･台)</t>
  </si>
  <si>
    <t>自転車(台)</t>
  </si>
  <si>
    <t>歩行者(人)</t>
  </si>
  <si>
    <t xml:space="preserve">  合計 </t>
  </si>
  <si>
    <t>ｶ</t>
    <phoneticPr fontId="15"/>
  </si>
  <si>
    <t>ｵ</t>
    <phoneticPr fontId="15"/>
  </si>
  <si>
    <t>ｴ</t>
    <phoneticPr fontId="15"/>
  </si>
  <si>
    <t>ｳ</t>
    <phoneticPr fontId="15"/>
  </si>
  <si>
    <t>ｲ</t>
  </si>
  <si>
    <t>ｱ</t>
  </si>
  <si>
    <r>
      <t>調査地点　：№１１</t>
    </r>
    <r>
      <rPr>
        <sz val="10"/>
        <rFont val="ＭＳ 明朝"/>
        <family val="1"/>
        <charset val="128"/>
      </rPr>
      <t>（仮称）千葉大医学部前</t>
    </r>
    <rPh sb="10" eb="12">
      <t>カショウ</t>
    </rPh>
    <rPh sb="13" eb="16">
      <t>チバダイ</t>
    </rPh>
    <rPh sb="16" eb="18">
      <t>イガク</t>
    </rPh>
    <rPh sb="18" eb="19">
      <t>ブ</t>
    </rPh>
    <rPh sb="19" eb="20">
      <t>マエ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</si>
</sst>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2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sz val="10"/>
      <name val="ＭＳ 明朝"/>
      <family val="1"/>
      <charset val="128"/>
    </font>
    <font>
      <u/>
      <sz val="12"/>
      <name val="ＭＳ 明朝"/>
      <family val="1"/>
      <charset val="128"/>
    </font>
    <font>
      <u/>
      <sz val="10"/>
      <name val="ＭＳ 明朝"/>
      <family val="1"/>
      <charset val="128"/>
    </font>
    <font>
      <u/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210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7" fillId="0" borderId="0" xfId="1" applyFont="1" applyAlignment="1">
      <alignment vertical="top"/>
    </xf>
    <xf numFmtId="0" fontId="9" fillId="0" borderId="0" xfId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1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44" xfId="2" applyNumberFormat="1" applyFont="1" applyBorder="1" applyAlignment="1">
      <alignment vertical="center" textRotation="255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vertical="center" wrapText="1"/>
    </xf>
    <xf numFmtId="0" fontId="11" fillId="0" borderId="38" xfId="2" applyNumberFormat="1" applyFont="1" applyBorder="1" applyAlignment="1">
      <alignment vertical="center" wrapText="1"/>
    </xf>
    <xf numFmtId="0" fontId="11" fillId="0" borderId="37" xfId="2" applyNumberFormat="1" applyFont="1" applyBorder="1" applyAlignment="1">
      <alignment vertical="center" wrapText="1"/>
    </xf>
    <xf numFmtId="0" fontId="11" fillId="0" borderId="34" xfId="2" applyNumberFormat="1" applyFont="1" applyBorder="1" applyAlignment="1">
      <alignment vertical="center" wrapText="1"/>
    </xf>
    <xf numFmtId="0" fontId="11" fillId="0" borderId="13" xfId="2" applyNumberFormat="1" applyFont="1" applyBorder="1" applyAlignment="1">
      <alignment vertical="center" wrapText="1"/>
    </xf>
    <xf numFmtId="0" fontId="11" fillId="0" borderId="33" xfId="2" applyNumberFormat="1" applyFont="1" applyBorder="1" applyAlignment="1">
      <alignment vertical="center" wrapText="1"/>
    </xf>
    <xf numFmtId="0" fontId="17" fillId="0" borderId="32" xfId="2" applyNumberFormat="1" applyFont="1" applyBorder="1" applyAlignment="1">
      <alignment vertical="center" textRotation="255"/>
    </xf>
    <xf numFmtId="0" fontId="17" fillId="0" borderId="43" xfId="2" applyNumberFormat="1" applyFont="1" applyBorder="1" applyAlignment="1">
      <alignment vertical="center" textRotation="255"/>
    </xf>
    <xf numFmtId="0" fontId="17" fillId="0" borderId="44" xfId="2" applyNumberFormat="1" applyFont="1" applyBorder="1" applyAlignment="1">
      <alignment vertical="center" textRotation="255"/>
    </xf>
    <xf numFmtId="0" fontId="11" fillId="0" borderId="39" xfId="2" applyNumberFormat="1" applyFont="1" applyBorder="1" applyAlignment="1">
      <alignment horizontal="left" vertical="center" wrapText="1"/>
    </xf>
    <xf numFmtId="0" fontId="11" fillId="0" borderId="38" xfId="2" applyNumberFormat="1" applyFont="1" applyBorder="1" applyAlignment="1">
      <alignment horizontal="left" vertical="center" wrapText="1"/>
    </xf>
    <xf numFmtId="0" fontId="11" fillId="0" borderId="37" xfId="2" applyNumberFormat="1" applyFont="1" applyBorder="1" applyAlignment="1">
      <alignment horizontal="left" vertical="center" wrapText="1"/>
    </xf>
    <xf numFmtId="0" fontId="11" fillId="0" borderId="34" xfId="2" applyNumberFormat="1" applyFont="1" applyBorder="1" applyAlignment="1">
      <alignment horizontal="left" vertical="center" wrapText="1"/>
    </xf>
    <xf numFmtId="0" fontId="11" fillId="0" borderId="13" xfId="2" applyNumberFormat="1" applyFont="1" applyBorder="1" applyAlignment="1">
      <alignment horizontal="left" vertical="center" wrapText="1"/>
    </xf>
    <xf numFmtId="0" fontId="11" fillId="0" borderId="33" xfId="2" applyNumberFormat="1" applyFont="1" applyBorder="1" applyAlignment="1">
      <alignment horizontal="left" vertical="center" wrapText="1"/>
    </xf>
    <xf numFmtId="0" fontId="3" fillId="0" borderId="0" xfId="2" applyNumberFormat="1" applyFont="1" applyAlignment="1">
      <alignment horizontal="right" vertical="center"/>
    </xf>
    <xf numFmtId="0" fontId="3" fillId="0" borderId="0" xfId="2" applyNumberFormat="1" applyFont="1"/>
    <xf numFmtId="0" fontId="3" fillId="0" borderId="0" xfId="2" applyNumberFormat="1" applyFont="1" applyAlignment="1">
      <alignment horizontal="center" wrapText="1"/>
    </xf>
    <xf numFmtId="49" fontId="19" fillId="0" borderId="0" xfId="2" quotePrefix="1" applyNumberFormat="1" applyFont="1" applyBorder="1" applyAlignment="1">
      <alignment horizontal="left" vertical="center"/>
    </xf>
    <xf numFmtId="0" fontId="20" fillId="0" borderId="33" xfId="2" applyNumberFormat="1" applyFont="1" applyBorder="1" applyAlignment="1">
      <alignment horizontal="left" vertical="center"/>
    </xf>
    <xf numFmtId="49" fontId="13" fillId="0" borderId="13" xfId="2" applyNumberFormat="1" applyFont="1" applyBorder="1" applyAlignment="1">
      <alignment horizontal="right" vertical="center"/>
    </xf>
    <xf numFmtId="49" fontId="11" fillId="0" borderId="34" xfId="2" applyNumberFormat="1" applyFont="1" applyBorder="1" applyAlignment="1">
      <alignment horizontal="center" vertical="center" textRotation="255" wrapText="1"/>
    </xf>
    <xf numFmtId="49" fontId="11" fillId="0" borderId="34" xfId="2" applyNumberFormat="1" applyFont="1" applyBorder="1" applyAlignment="1">
      <alignment horizontal="center" vertical="center" textRotation="255" wrapText="1"/>
    </xf>
    <xf numFmtId="0" fontId="11" fillId="0" borderId="33" xfId="2" applyNumberFormat="1" applyFont="1" applyBorder="1" applyAlignment="1">
      <alignment horizontal="left" vertical="center" indent="1"/>
    </xf>
    <xf numFmtId="0" fontId="11" fillId="0" borderId="13" xfId="2" applyNumberFormat="1" applyFont="1" applyBorder="1" applyAlignment="1">
      <alignment horizontal="left" vertical="center" indent="1"/>
    </xf>
    <xf numFmtId="0" fontId="11" fillId="0" borderId="34" xfId="2" applyNumberFormat="1" applyFont="1" applyBorder="1" applyAlignment="1">
      <alignment horizontal="left" vertical="center" indent="1"/>
    </xf>
    <xf numFmtId="0" fontId="20" fillId="0" borderId="35" xfId="2" applyNumberFormat="1" applyFont="1" applyBorder="1" applyAlignment="1">
      <alignment horizontal="left" vertical="center"/>
    </xf>
    <xf numFmtId="49" fontId="13" fillId="0" borderId="0" xfId="2" applyNumberFormat="1" applyFont="1" applyBorder="1" applyAlignment="1">
      <alignment horizontal="right" vertical="center"/>
    </xf>
    <xf numFmtId="49" fontId="11" fillId="0" borderId="36" xfId="2" applyNumberFormat="1" applyFont="1" applyBorder="1" applyAlignment="1">
      <alignment horizontal="center" vertical="center" textRotation="255" wrapText="1"/>
    </xf>
    <xf numFmtId="49" fontId="11" fillId="0" borderId="36" xfId="2" applyNumberFormat="1" applyFont="1" applyBorder="1" applyAlignment="1">
      <alignment horizontal="center" vertical="center" textRotation="255" wrapText="1"/>
    </xf>
    <xf numFmtId="0" fontId="11" fillId="0" borderId="37" xfId="2" applyNumberFormat="1" applyFont="1" applyBorder="1" applyAlignment="1">
      <alignment horizontal="left" vertical="center" indent="1"/>
    </xf>
    <xf numFmtId="0" fontId="11" fillId="0" borderId="38" xfId="2" applyNumberFormat="1" applyFont="1" applyBorder="1" applyAlignment="1">
      <alignment horizontal="left" vertical="center" indent="1"/>
    </xf>
    <xf numFmtId="0" fontId="11" fillId="0" borderId="39" xfId="2" applyNumberFormat="1" applyFont="1" applyBorder="1" applyAlignment="1">
      <alignment horizontal="left" vertical="center" wrapText="1" indent="1"/>
    </xf>
    <xf numFmtId="0" fontId="3" fillId="0" borderId="0" xfId="2" applyNumberFormat="1" applyFont="1" applyAlignment="1">
      <alignment horizontal="left"/>
    </xf>
    <xf numFmtId="0" fontId="11" fillId="0" borderId="29" xfId="2" quotePrefix="1" applyNumberFormat="1" applyFont="1" applyBorder="1" applyAlignment="1">
      <alignment horizontal="left" vertical="center" indent="1"/>
    </xf>
    <xf numFmtId="0" fontId="11" fillId="0" borderId="30" xfId="2" quotePrefix="1" applyNumberFormat="1" applyFont="1" applyBorder="1" applyAlignment="1">
      <alignment horizontal="left" vertical="center" indent="1"/>
    </xf>
    <xf numFmtId="0" fontId="11" fillId="0" borderId="31" xfId="2" quotePrefix="1" applyNumberFormat="1" applyFont="1" applyBorder="1" applyAlignment="1">
      <alignment horizontal="left" vertical="center" indent="1"/>
    </xf>
    <xf numFmtId="0" fontId="21" fillId="0" borderId="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 indent="1"/>
    </xf>
    <xf numFmtId="0" fontId="11" fillId="0" borderId="30" xfId="2" applyNumberFormat="1" applyFont="1" applyBorder="1" applyAlignment="1">
      <alignment horizontal="left" vertical="center" indent="1"/>
    </xf>
    <xf numFmtId="0" fontId="11" fillId="0" borderId="31" xfId="2" applyNumberFormat="1" applyFont="1" applyBorder="1" applyAlignment="1">
      <alignment horizontal="left" vertical="center" indent="1"/>
    </xf>
    <xf numFmtId="0" fontId="16" fillId="0" borderId="0" xfId="2" applyFont="1" applyBorder="1" applyAlignment="1">
      <alignment vertical="center"/>
    </xf>
    <xf numFmtId="0" fontId="16" fillId="0" borderId="35" xfId="2" applyFont="1" applyBorder="1" applyAlignment="1">
      <alignment vertical="center"/>
    </xf>
    <xf numFmtId="49" fontId="13" fillId="0" borderId="0" xfId="2" applyNumberFormat="1" applyFont="1" applyBorder="1" applyAlignment="1">
      <alignment horizontal="left" vertical="center"/>
    </xf>
    <xf numFmtId="0" fontId="22" fillId="0" borderId="0" xfId="2" quotePrefix="1" applyFont="1" applyBorder="1" applyAlignment="1">
      <alignment horizontal="left" vertical="center"/>
    </xf>
    <xf numFmtId="0" fontId="22" fillId="0" borderId="37" xfId="2" quotePrefix="1" applyFont="1" applyBorder="1" applyAlignment="1">
      <alignment horizontal="left" vertical="center"/>
    </xf>
    <xf numFmtId="49" fontId="13" fillId="0" borderId="38" xfId="2" applyNumberFormat="1" applyFont="1" applyBorder="1" applyAlignment="1">
      <alignment horizontal="right" vertical="center"/>
    </xf>
    <xf numFmtId="49" fontId="11" fillId="0" borderId="39" xfId="2" applyNumberFormat="1" applyFont="1" applyBorder="1" applyAlignment="1">
      <alignment horizontal="center" vertical="center" textRotation="255" wrapText="1"/>
    </xf>
    <xf numFmtId="49" fontId="11" fillId="0" borderId="39" xfId="2" applyNumberFormat="1" applyFont="1" applyBorder="1" applyAlignment="1">
      <alignment horizontal="center" vertical="center" textRotation="255" wrapText="1"/>
    </xf>
    <xf numFmtId="0" fontId="11" fillId="0" borderId="39" xfId="2" applyNumberFormat="1" applyFont="1" applyBorder="1" applyAlignment="1">
      <alignment horizontal="left" vertical="center" indent="1"/>
    </xf>
    <xf numFmtId="176" fontId="3" fillId="0" borderId="18" xfId="2" applyNumberFormat="1" applyFont="1" applyBorder="1" applyAlignment="1">
      <alignment horizontal="right" vertical="center"/>
    </xf>
    <xf numFmtId="0" fontId="3" fillId="0" borderId="19" xfId="2" applyNumberFormat="1" applyFont="1" applyBorder="1" applyAlignment="1">
      <alignment horizontal="right" vertical="center"/>
    </xf>
    <xf numFmtId="0" fontId="3" fillId="0" borderId="20" xfId="2" applyNumberFormat="1" applyFont="1" applyBorder="1" applyAlignment="1">
      <alignment horizontal="right" vertical="center"/>
    </xf>
    <xf numFmtId="176" fontId="3" fillId="0" borderId="21" xfId="2" applyNumberFormat="1" applyFont="1" applyBorder="1" applyAlignment="1">
      <alignment horizontal="right" vertical="center"/>
    </xf>
    <xf numFmtId="0" fontId="3" fillId="0" borderId="22" xfId="2" applyNumberFormat="1" applyFont="1" applyBorder="1" applyAlignment="1">
      <alignment horizontal="right" vertical="center"/>
    </xf>
    <xf numFmtId="0" fontId="3" fillId="0" borderId="23" xfId="2" applyNumberFormat="1" applyFont="1" applyBorder="1" applyAlignment="1">
      <alignment horizontal="right" vertical="center"/>
    </xf>
    <xf numFmtId="176" fontId="3" fillId="0" borderId="24" xfId="2" applyNumberFormat="1" applyFont="1" applyBorder="1" applyAlignment="1">
      <alignment horizontal="right" vertical="center"/>
    </xf>
    <xf numFmtId="0" fontId="3" fillId="0" borderId="25" xfId="2" applyNumberFormat="1" applyFont="1" applyBorder="1" applyAlignment="1">
      <alignment horizontal="right" vertical="center"/>
    </xf>
    <xf numFmtId="0" fontId="3" fillId="0" borderId="26" xfId="2" applyNumberFormat="1" applyFont="1" applyBorder="1" applyAlignment="1">
      <alignment horizontal="right" vertical="center"/>
    </xf>
    <xf numFmtId="0" fontId="3" fillId="0" borderId="0" xfId="2" applyNumberFormat="1" applyFont="1" applyBorder="1" applyAlignment="1">
      <alignment horizontal="center" wrapText="1"/>
    </xf>
    <xf numFmtId="0" fontId="3" fillId="0" borderId="18" xfId="2" applyNumberFormat="1" applyFont="1" applyBorder="1" applyAlignment="1">
      <alignment horizontal="center" wrapText="1"/>
    </xf>
    <xf numFmtId="0" fontId="3" fillId="0" borderId="19" xfId="2" quotePrefix="1" applyNumberFormat="1" applyFont="1" applyBorder="1" applyAlignment="1">
      <alignment horizontal="center" wrapText="1"/>
    </xf>
    <xf numFmtId="0" fontId="3" fillId="0" borderId="19" xfId="2" applyNumberFormat="1" applyFont="1" applyBorder="1" applyAlignment="1">
      <alignment horizontal="center" wrapText="1"/>
    </xf>
    <xf numFmtId="0" fontId="3" fillId="0" borderId="27" xfId="2" applyNumberFormat="1" applyFont="1" applyBorder="1" applyAlignment="1">
      <alignment horizontal="center" wrapText="1"/>
    </xf>
    <xf numFmtId="0" fontId="3" fillId="0" borderId="18" xfId="2" quotePrefix="1" applyNumberFormat="1" applyFont="1" applyBorder="1" applyAlignment="1">
      <alignment horizontal="center" wrapText="1"/>
    </xf>
    <xf numFmtId="0" fontId="3" fillId="0" borderId="27" xfId="2" quotePrefix="1" applyNumberFormat="1" applyFont="1" applyBorder="1" applyAlignment="1">
      <alignment horizontal="center" wrapText="1"/>
    </xf>
    <xf numFmtId="0" fontId="3" fillId="0" borderId="28" xfId="2" quotePrefix="1" applyNumberFormat="1" applyFont="1" applyBorder="1" applyAlignment="1">
      <alignment wrapText="1"/>
    </xf>
    <xf numFmtId="0" fontId="3" fillId="0" borderId="0" xfId="2" applyFont="1"/>
    <xf numFmtId="0" fontId="3" fillId="0" borderId="29" xfId="2" applyFont="1" applyBorder="1" applyAlignment="1">
      <alignment horizontal="centerContinuous" vertical="center"/>
    </xf>
    <xf numFmtId="0" fontId="3" fillId="0" borderId="30" xfId="2" applyFont="1" applyBorder="1" applyAlignment="1">
      <alignment horizontal="centerContinuous" vertical="center"/>
    </xf>
    <xf numFmtId="0" fontId="3" fillId="0" borderId="31" xfId="2" applyFont="1" applyBorder="1" applyAlignment="1">
      <alignment horizontal="centerContinuous" vertical="center"/>
    </xf>
    <xf numFmtId="0" fontId="3" fillId="0" borderId="32" xfId="2" applyNumberFormat="1" applyFont="1" applyBorder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変動図!$R$20</c:f>
          <c:strCache>
            <c:ptCount val="1"/>
            <c:pt idx="0">
              <c:v>A 流入部( 1+ 2)</c:v>
            </c:pt>
          </c:strCache>
        </c:strRef>
      </c:tx>
      <c:layout>
        <c:manualLayout>
          <c:xMode val="edge"/>
          <c:yMode val="edge"/>
          <c:x val="0.4434306569343065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変動図!$R$21:$R$32</c:f>
              <c:numCache>
                <c:formatCode>General</c:formatCode>
                <c:ptCount val="12"/>
                <c:pt idx="0">
                  <c:v>434</c:v>
                </c:pt>
                <c:pt idx="1">
                  <c:v>438</c:v>
                </c:pt>
                <c:pt idx="2">
                  <c:v>312</c:v>
                </c:pt>
                <c:pt idx="3">
                  <c:v>290</c:v>
                </c:pt>
                <c:pt idx="4">
                  <c:v>269</c:v>
                </c:pt>
                <c:pt idx="5">
                  <c:v>261</c:v>
                </c:pt>
                <c:pt idx="6">
                  <c:v>258</c:v>
                </c:pt>
                <c:pt idx="7">
                  <c:v>254</c:v>
                </c:pt>
                <c:pt idx="8">
                  <c:v>239</c:v>
                </c:pt>
                <c:pt idx="9">
                  <c:v>298</c:v>
                </c:pt>
                <c:pt idx="10">
                  <c:v>311</c:v>
                </c:pt>
                <c:pt idx="11">
                  <c:v>279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変動図!$S$21:$S$32</c:f>
              <c:numCache>
                <c:formatCode>General</c:formatCode>
                <c:ptCount val="12"/>
                <c:pt idx="0">
                  <c:v>25</c:v>
                </c:pt>
                <c:pt idx="1">
                  <c:v>19</c:v>
                </c:pt>
                <c:pt idx="2">
                  <c:v>19</c:v>
                </c:pt>
                <c:pt idx="3">
                  <c:v>15</c:v>
                </c:pt>
                <c:pt idx="4">
                  <c:v>21</c:v>
                </c:pt>
                <c:pt idx="5">
                  <c:v>19</c:v>
                </c:pt>
                <c:pt idx="6">
                  <c:v>16</c:v>
                </c:pt>
                <c:pt idx="7">
                  <c:v>16</c:v>
                </c:pt>
                <c:pt idx="8">
                  <c:v>15</c:v>
                </c:pt>
                <c:pt idx="9">
                  <c:v>21</c:v>
                </c:pt>
                <c:pt idx="10">
                  <c:v>11</c:v>
                </c:pt>
                <c:pt idx="11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480040"/>
        <c:axId val="54348043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変動図!$T$21:$T$32</c:f>
              <c:numCache>
                <c:formatCode>0.0</c:formatCode>
                <c:ptCount val="12"/>
                <c:pt idx="0">
                  <c:v>5.4466230936819171</c:v>
                </c:pt>
                <c:pt idx="1">
                  <c:v>4.1575492341356668</c:v>
                </c:pt>
                <c:pt idx="2">
                  <c:v>5.7401812688821749</c:v>
                </c:pt>
                <c:pt idx="3">
                  <c:v>4.918032786885246</c:v>
                </c:pt>
                <c:pt idx="4">
                  <c:v>7.2413793103448283</c:v>
                </c:pt>
                <c:pt idx="5">
                  <c:v>6.7857142857142856</c:v>
                </c:pt>
                <c:pt idx="6">
                  <c:v>5.8394160583941606</c:v>
                </c:pt>
                <c:pt idx="7">
                  <c:v>5.9259259259259265</c:v>
                </c:pt>
                <c:pt idx="8">
                  <c:v>5.9055118110236222</c:v>
                </c:pt>
                <c:pt idx="9">
                  <c:v>6.5830721003134789</c:v>
                </c:pt>
                <c:pt idx="10">
                  <c:v>3.4161490683229814</c:v>
                </c:pt>
                <c:pt idx="11">
                  <c:v>4.4520547945205475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8405680"/>
        <c:axId val="608406072"/>
      </c:lineChart>
      <c:catAx>
        <c:axId val="543480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7956204385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4348043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54348043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1313868613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43480040"/>
        <c:crosses val="autoZero"/>
        <c:crossBetween val="between"/>
        <c:majorUnit val="50"/>
      </c:valAx>
      <c:catAx>
        <c:axId val="608405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8406072"/>
        <c:crosses val="autoZero"/>
        <c:auto val="0"/>
        <c:lblAlgn val="ctr"/>
        <c:lblOffset val="100"/>
        <c:noMultiLvlLbl val="0"/>
      </c:catAx>
      <c:valAx>
        <c:axId val="60840607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084056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変動図!$U$20</c:f>
          <c:strCache>
            <c:ptCount val="1"/>
            <c:pt idx="0">
              <c:v>A 流出部( 3+ 6)</c:v>
            </c:pt>
          </c:strCache>
        </c:strRef>
      </c:tx>
      <c:layout>
        <c:manualLayout>
          <c:xMode val="edge"/>
          <c:yMode val="edge"/>
          <c:x val="0.44383561643835617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変動図!$U$21:$U$32</c:f>
              <c:numCache>
                <c:formatCode>General</c:formatCode>
                <c:ptCount val="12"/>
                <c:pt idx="0">
                  <c:v>326</c:v>
                </c:pt>
                <c:pt idx="1">
                  <c:v>331</c:v>
                </c:pt>
                <c:pt idx="2">
                  <c:v>347</c:v>
                </c:pt>
                <c:pt idx="3">
                  <c:v>272</c:v>
                </c:pt>
                <c:pt idx="4">
                  <c:v>230</c:v>
                </c:pt>
                <c:pt idx="5">
                  <c:v>250</c:v>
                </c:pt>
                <c:pt idx="6">
                  <c:v>229</c:v>
                </c:pt>
                <c:pt idx="7">
                  <c:v>261</c:v>
                </c:pt>
                <c:pt idx="8">
                  <c:v>252</c:v>
                </c:pt>
                <c:pt idx="9">
                  <c:v>291</c:v>
                </c:pt>
                <c:pt idx="10">
                  <c:v>411</c:v>
                </c:pt>
                <c:pt idx="11">
                  <c:v>309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変動図!$V$21:$V$32</c:f>
              <c:numCache>
                <c:formatCode>General</c:formatCode>
                <c:ptCount val="12"/>
                <c:pt idx="0">
                  <c:v>19</c:v>
                </c:pt>
                <c:pt idx="1">
                  <c:v>20</c:v>
                </c:pt>
                <c:pt idx="2">
                  <c:v>27</c:v>
                </c:pt>
                <c:pt idx="3">
                  <c:v>18</c:v>
                </c:pt>
                <c:pt idx="4">
                  <c:v>24</c:v>
                </c:pt>
                <c:pt idx="5">
                  <c:v>16</c:v>
                </c:pt>
                <c:pt idx="6">
                  <c:v>16</c:v>
                </c:pt>
                <c:pt idx="7">
                  <c:v>14</c:v>
                </c:pt>
                <c:pt idx="8">
                  <c:v>15</c:v>
                </c:pt>
                <c:pt idx="9">
                  <c:v>21</c:v>
                </c:pt>
                <c:pt idx="10">
                  <c:v>16</c:v>
                </c:pt>
                <c:pt idx="11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08406856"/>
        <c:axId val="60840724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変動図!$W$21:$W$32</c:f>
              <c:numCache>
                <c:formatCode>0.0</c:formatCode>
                <c:ptCount val="12"/>
                <c:pt idx="0">
                  <c:v>5.5072463768115938</c:v>
                </c:pt>
                <c:pt idx="1">
                  <c:v>5.6980056980056979</c:v>
                </c:pt>
                <c:pt idx="2">
                  <c:v>7.2192513368983953</c:v>
                </c:pt>
                <c:pt idx="3">
                  <c:v>6.2068965517241379</c:v>
                </c:pt>
                <c:pt idx="4">
                  <c:v>9.4488188976377945</c:v>
                </c:pt>
                <c:pt idx="5">
                  <c:v>6.0150375939849621</c:v>
                </c:pt>
                <c:pt idx="6">
                  <c:v>6.5306122448979593</c:v>
                </c:pt>
                <c:pt idx="7">
                  <c:v>5.0909090909090908</c:v>
                </c:pt>
                <c:pt idx="8">
                  <c:v>5.6179775280898872</c:v>
                </c:pt>
                <c:pt idx="9">
                  <c:v>6.7307692307692308</c:v>
                </c:pt>
                <c:pt idx="10">
                  <c:v>3.7470725995316161</c:v>
                </c:pt>
                <c:pt idx="11">
                  <c:v>3.7383177570093453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825392"/>
        <c:axId val="242825784"/>
      </c:lineChart>
      <c:catAx>
        <c:axId val="608406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525114155251145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0840724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60840724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926940639269403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08406856"/>
        <c:crosses val="autoZero"/>
        <c:crossBetween val="between"/>
        <c:majorUnit val="50"/>
      </c:valAx>
      <c:catAx>
        <c:axId val="242825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825784"/>
        <c:crosses val="autoZero"/>
        <c:auto val="0"/>
        <c:lblAlgn val="ctr"/>
        <c:lblOffset val="100"/>
        <c:noMultiLvlLbl val="0"/>
      </c:catAx>
      <c:valAx>
        <c:axId val="24282578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51598173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282539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変動図!$X$20</c:f>
          <c:strCache>
            <c:ptCount val="1"/>
            <c:pt idx="0">
              <c:v>A 合計 ( 1+ 2+ 3+ 6)</c:v>
            </c:pt>
          </c:strCache>
        </c:strRef>
      </c:tx>
      <c:layout>
        <c:manualLayout>
          <c:xMode val="edge"/>
          <c:yMode val="edge"/>
          <c:x val="0.397810218978102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変動図!$X$21:$X$32</c:f>
              <c:numCache>
                <c:formatCode>General</c:formatCode>
                <c:ptCount val="12"/>
                <c:pt idx="0">
                  <c:v>760</c:v>
                </c:pt>
                <c:pt idx="1">
                  <c:v>769</c:v>
                </c:pt>
                <c:pt idx="2">
                  <c:v>659</c:v>
                </c:pt>
                <c:pt idx="3">
                  <c:v>562</c:v>
                </c:pt>
                <c:pt idx="4">
                  <c:v>499</c:v>
                </c:pt>
                <c:pt idx="5">
                  <c:v>511</c:v>
                </c:pt>
                <c:pt idx="6">
                  <c:v>487</c:v>
                </c:pt>
                <c:pt idx="7">
                  <c:v>515</c:v>
                </c:pt>
                <c:pt idx="8">
                  <c:v>491</c:v>
                </c:pt>
                <c:pt idx="9">
                  <c:v>589</c:v>
                </c:pt>
                <c:pt idx="10">
                  <c:v>722</c:v>
                </c:pt>
                <c:pt idx="11">
                  <c:v>588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変動図!$Y$21:$Y$32</c:f>
              <c:numCache>
                <c:formatCode>General</c:formatCode>
                <c:ptCount val="12"/>
                <c:pt idx="0">
                  <c:v>44</c:v>
                </c:pt>
                <c:pt idx="1">
                  <c:v>39</c:v>
                </c:pt>
                <c:pt idx="2">
                  <c:v>46</c:v>
                </c:pt>
                <c:pt idx="3">
                  <c:v>33</c:v>
                </c:pt>
                <c:pt idx="4">
                  <c:v>45</c:v>
                </c:pt>
                <c:pt idx="5">
                  <c:v>35</c:v>
                </c:pt>
                <c:pt idx="6">
                  <c:v>32</c:v>
                </c:pt>
                <c:pt idx="7">
                  <c:v>30</c:v>
                </c:pt>
                <c:pt idx="8">
                  <c:v>30</c:v>
                </c:pt>
                <c:pt idx="9">
                  <c:v>42</c:v>
                </c:pt>
                <c:pt idx="10">
                  <c:v>27</c:v>
                </c:pt>
                <c:pt idx="11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2826568"/>
        <c:axId val="24282696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変動図!$Q$21:$Q$32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変動図!$Z$21:$Z$32</c:f>
              <c:numCache>
                <c:formatCode>0.0</c:formatCode>
                <c:ptCount val="12"/>
                <c:pt idx="0">
                  <c:v>5.4726368159203984</c:v>
                </c:pt>
                <c:pt idx="1">
                  <c:v>4.826732673267327</c:v>
                </c:pt>
                <c:pt idx="2">
                  <c:v>6.5248226950354606</c:v>
                </c:pt>
                <c:pt idx="3">
                  <c:v>5.5462184873949578</c:v>
                </c:pt>
                <c:pt idx="4">
                  <c:v>8.2720588235294112</c:v>
                </c:pt>
                <c:pt idx="5">
                  <c:v>6.4102564102564097</c:v>
                </c:pt>
                <c:pt idx="6">
                  <c:v>6.1657032755298653</c:v>
                </c:pt>
                <c:pt idx="7">
                  <c:v>5.5045871559633035</c:v>
                </c:pt>
                <c:pt idx="8">
                  <c:v>5.7581573896353166</c:v>
                </c:pt>
                <c:pt idx="9">
                  <c:v>6.6561014263074476</c:v>
                </c:pt>
                <c:pt idx="10">
                  <c:v>3.6048064085447264</c:v>
                </c:pt>
                <c:pt idx="11">
                  <c:v>4.0783034257748776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419968"/>
        <c:axId val="245420360"/>
      </c:lineChart>
      <c:catAx>
        <c:axId val="24282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795620438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282696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282696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1313868613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2826568"/>
        <c:crosses val="autoZero"/>
        <c:crossBetween val="between"/>
        <c:majorUnit val="100"/>
      </c:valAx>
      <c:catAx>
        <c:axId val="245419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5420360"/>
        <c:crosses val="autoZero"/>
        <c:auto val="0"/>
        <c:lblAlgn val="ctr"/>
        <c:lblOffset val="100"/>
        <c:noMultiLvlLbl val="0"/>
      </c:catAx>
      <c:valAx>
        <c:axId val="2454203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541996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変動図!$R$90</c:f>
          <c:strCache>
            <c:ptCount val="1"/>
            <c:pt idx="0">
              <c:v>B 流入部( 3+ 4)</c:v>
            </c:pt>
          </c:strCache>
        </c:strRef>
      </c:tx>
      <c:layout>
        <c:manualLayout>
          <c:xMode val="edge"/>
          <c:yMode val="edge"/>
          <c:x val="0.44343069398634977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変動図!$R$91:$R$102</c:f>
              <c:numCache>
                <c:formatCode>General</c:formatCode>
                <c:ptCount val="12"/>
                <c:pt idx="0">
                  <c:v>43</c:v>
                </c:pt>
                <c:pt idx="1">
                  <c:v>65</c:v>
                </c:pt>
                <c:pt idx="2">
                  <c:v>68</c:v>
                </c:pt>
                <c:pt idx="3">
                  <c:v>60</c:v>
                </c:pt>
                <c:pt idx="4">
                  <c:v>57</c:v>
                </c:pt>
                <c:pt idx="5">
                  <c:v>44</c:v>
                </c:pt>
                <c:pt idx="6">
                  <c:v>43</c:v>
                </c:pt>
                <c:pt idx="7">
                  <c:v>59</c:v>
                </c:pt>
                <c:pt idx="8">
                  <c:v>57</c:v>
                </c:pt>
                <c:pt idx="9">
                  <c:v>103</c:v>
                </c:pt>
                <c:pt idx="10">
                  <c:v>119</c:v>
                </c:pt>
                <c:pt idx="11">
                  <c:v>93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変動図!$S$91:$S$102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8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5421144"/>
        <c:axId val="24542153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変動図!$T$91:$T$102</c:f>
              <c:numCache>
                <c:formatCode>0.0</c:formatCode>
                <c:ptCount val="12"/>
                <c:pt idx="0">
                  <c:v>6.5217391304347823</c:v>
                </c:pt>
                <c:pt idx="1">
                  <c:v>2.9850746268656714</c:v>
                </c:pt>
                <c:pt idx="2">
                  <c:v>10.526315789473683</c:v>
                </c:pt>
                <c:pt idx="3">
                  <c:v>1.639344262295082</c:v>
                </c:pt>
                <c:pt idx="4">
                  <c:v>3.3898305084745761</c:v>
                </c:pt>
                <c:pt idx="5">
                  <c:v>4.3478260869565215</c:v>
                </c:pt>
                <c:pt idx="6">
                  <c:v>0</c:v>
                </c:pt>
                <c:pt idx="7">
                  <c:v>0</c:v>
                </c:pt>
                <c:pt idx="8">
                  <c:v>6.557377049180328</c:v>
                </c:pt>
                <c:pt idx="9">
                  <c:v>1.9047619047619049</c:v>
                </c:pt>
                <c:pt idx="10">
                  <c:v>0.83333333333333337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984104"/>
        <c:axId val="170984496"/>
      </c:lineChart>
      <c:catAx>
        <c:axId val="245421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542153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542153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5421144"/>
        <c:crosses val="autoZero"/>
        <c:crossBetween val="between"/>
        <c:majorUnit val="50"/>
      </c:valAx>
      <c:catAx>
        <c:axId val="170984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0984496"/>
        <c:crosses val="autoZero"/>
        <c:auto val="0"/>
        <c:lblAlgn val="ctr"/>
        <c:lblOffset val="100"/>
        <c:noMultiLvlLbl val="0"/>
      </c:catAx>
      <c:valAx>
        <c:axId val="17098449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098410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変動図!$U$90</c:f>
          <c:strCache>
            <c:ptCount val="1"/>
            <c:pt idx="0">
              <c:v>B 流出部( 2+ 5)</c:v>
            </c:pt>
          </c:strCache>
        </c:strRef>
      </c:tx>
      <c:layout>
        <c:manualLayout>
          <c:xMode val="edge"/>
          <c:yMode val="edge"/>
          <c:x val="0.4438355847720869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変動図!$U$91:$U$102</c:f>
              <c:numCache>
                <c:formatCode>General</c:formatCode>
                <c:ptCount val="12"/>
                <c:pt idx="0">
                  <c:v>139</c:v>
                </c:pt>
                <c:pt idx="1">
                  <c:v>142</c:v>
                </c:pt>
                <c:pt idx="2">
                  <c:v>83</c:v>
                </c:pt>
                <c:pt idx="3">
                  <c:v>110</c:v>
                </c:pt>
                <c:pt idx="4">
                  <c:v>75</c:v>
                </c:pt>
                <c:pt idx="5">
                  <c:v>63</c:v>
                </c:pt>
                <c:pt idx="6">
                  <c:v>45</c:v>
                </c:pt>
                <c:pt idx="7">
                  <c:v>48</c:v>
                </c:pt>
                <c:pt idx="8">
                  <c:v>54</c:v>
                </c:pt>
                <c:pt idx="9">
                  <c:v>64</c:v>
                </c:pt>
                <c:pt idx="10">
                  <c:v>67</c:v>
                </c:pt>
                <c:pt idx="11">
                  <c:v>41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変動図!$V$91:$V$102</c:f>
              <c:numCache>
                <c:formatCode>General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0985280"/>
        <c:axId val="17098567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変動図!$W$91:$W$102</c:f>
              <c:numCache>
                <c:formatCode>0.0</c:formatCode>
                <c:ptCount val="12"/>
                <c:pt idx="0">
                  <c:v>2.7972027972027971</c:v>
                </c:pt>
                <c:pt idx="1">
                  <c:v>2.0689655172413794</c:v>
                </c:pt>
                <c:pt idx="2">
                  <c:v>0</c:v>
                </c:pt>
                <c:pt idx="3">
                  <c:v>2.6548672566371683</c:v>
                </c:pt>
                <c:pt idx="4">
                  <c:v>2.5974025974025974</c:v>
                </c:pt>
                <c:pt idx="5">
                  <c:v>5.9701492537313428</c:v>
                </c:pt>
                <c:pt idx="6">
                  <c:v>4.2553191489361701</c:v>
                </c:pt>
                <c:pt idx="7">
                  <c:v>4</c:v>
                </c:pt>
                <c:pt idx="8">
                  <c:v>1.8181818181818181</c:v>
                </c:pt>
                <c:pt idx="9">
                  <c:v>3.0303030303030303</c:v>
                </c:pt>
                <c:pt idx="10">
                  <c:v>2.8985507246376812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747232"/>
        <c:axId val="579747624"/>
      </c:lineChart>
      <c:catAx>
        <c:axId val="17098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1522791307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098567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098567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46362782637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0985280"/>
        <c:crosses val="autoZero"/>
        <c:crossBetween val="between"/>
        <c:majorUnit val="50"/>
      </c:valAx>
      <c:catAx>
        <c:axId val="579747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9747624"/>
        <c:crosses val="autoZero"/>
        <c:auto val="0"/>
        <c:lblAlgn val="ctr"/>
        <c:lblOffset val="100"/>
        <c:noMultiLvlLbl val="0"/>
      </c:catAx>
      <c:valAx>
        <c:axId val="57974762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7974723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変動図!$X$90</c:f>
          <c:strCache>
            <c:ptCount val="1"/>
            <c:pt idx="0">
              <c:v>B 合計 ( 2+ 3+ 4+ 5)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変動図!$X$91:$X$102</c:f>
              <c:numCache>
                <c:formatCode>General</c:formatCode>
                <c:ptCount val="12"/>
                <c:pt idx="0">
                  <c:v>182</c:v>
                </c:pt>
                <c:pt idx="1">
                  <c:v>207</c:v>
                </c:pt>
                <c:pt idx="2">
                  <c:v>151</c:v>
                </c:pt>
                <c:pt idx="3">
                  <c:v>170</c:v>
                </c:pt>
                <c:pt idx="4">
                  <c:v>132</c:v>
                </c:pt>
                <c:pt idx="5">
                  <c:v>107</c:v>
                </c:pt>
                <c:pt idx="6">
                  <c:v>88</c:v>
                </c:pt>
                <c:pt idx="7">
                  <c:v>107</c:v>
                </c:pt>
                <c:pt idx="8">
                  <c:v>111</c:v>
                </c:pt>
                <c:pt idx="9">
                  <c:v>167</c:v>
                </c:pt>
                <c:pt idx="10">
                  <c:v>186</c:v>
                </c:pt>
                <c:pt idx="11">
                  <c:v>134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変動図!$Y$91:$Y$102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8</c:v>
                </c:pt>
                <c:pt idx="3">
                  <c:v>4</c:v>
                </c:pt>
                <c:pt idx="4">
                  <c:v>4</c:v>
                </c:pt>
                <c:pt idx="5">
                  <c:v>6</c:v>
                </c:pt>
                <c:pt idx="6">
                  <c:v>2</c:v>
                </c:pt>
                <c:pt idx="7">
                  <c:v>2</c:v>
                </c:pt>
                <c:pt idx="8">
                  <c:v>5</c:v>
                </c:pt>
                <c:pt idx="9">
                  <c:v>4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79748408"/>
        <c:axId val="57974880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変動図!$Q$91:$Q$102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変動図!$Z$91:$Z$102</c:f>
              <c:numCache>
                <c:formatCode>0.0</c:formatCode>
                <c:ptCount val="12"/>
                <c:pt idx="0">
                  <c:v>3.7037037037037033</c:v>
                </c:pt>
                <c:pt idx="1">
                  <c:v>2.358490566037736</c:v>
                </c:pt>
                <c:pt idx="2">
                  <c:v>5.0314465408805038</c:v>
                </c:pt>
                <c:pt idx="3">
                  <c:v>2.2988505747126435</c:v>
                </c:pt>
                <c:pt idx="4">
                  <c:v>2.9411764705882351</c:v>
                </c:pt>
                <c:pt idx="5">
                  <c:v>5.3097345132743365</c:v>
                </c:pt>
                <c:pt idx="6">
                  <c:v>2.2222222222222223</c:v>
                </c:pt>
                <c:pt idx="7">
                  <c:v>1.834862385321101</c:v>
                </c:pt>
                <c:pt idx="8">
                  <c:v>4.3103448275862073</c:v>
                </c:pt>
                <c:pt idx="9">
                  <c:v>2.3391812865497075</c:v>
                </c:pt>
                <c:pt idx="10">
                  <c:v>1.5873015873015872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168440"/>
        <c:axId val="566168832"/>
      </c:lineChart>
      <c:catAx>
        <c:axId val="579748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7974880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57974880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79748408"/>
        <c:crosses val="autoZero"/>
        <c:crossBetween val="between"/>
        <c:majorUnit val="100"/>
      </c:valAx>
      <c:catAx>
        <c:axId val="566168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6168832"/>
        <c:crosses val="autoZero"/>
        <c:auto val="0"/>
        <c:lblAlgn val="ctr"/>
        <c:lblOffset val="100"/>
        <c:noMultiLvlLbl val="0"/>
      </c:catAx>
      <c:valAx>
        <c:axId val="56616883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6616844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変動図!$R$160</c:f>
          <c:strCache>
            <c:ptCount val="1"/>
            <c:pt idx="0">
              <c:v>C 流入部( 5+ 6)</c:v>
            </c:pt>
          </c:strCache>
        </c:strRef>
      </c:tx>
      <c:layout>
        <c:manualLayout>
          <c:xMode val="edge"/>
          <c:yMode val="edge"/>
          <c:x val="0.44343069398634977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変動図!$R$161:$R$172</c:f>
              <c:numCache>
                <c:formatCode>General</c:formatCode>
                <c:ptCount val="12"/>
                <c:pt idx="0">
                  <c:v>296</c:v>
                </c:pt>
                <c:pt idx="1">
                  <c:v>291</c:v>
                </c:pt>
                <c:pt idx="2">
                  <c:v>299</c:v>
                </c:pt>
                <c:pt idx="3">
                  <c:v>256</c:v>
                </c:pt>
                <c:pt idx="4">
                  <c:v>207</c:v>
                </c:pt>
                <c:pt idx="5">
                  <c:v>229</c:v>
                </c:pt>
                <c:pt idx="6">
                  <c:v>199</c:v>
                </c:pt>
                <c:pt idx="7">
                  <c:v>227</c:v>
                </c:pt>
                <c:pt idx="8">
                  <c:v>214</c:v>
                </c:pt>
                <c:pt idx="9">
                  <c:v>229</c:v>
                </c:pt>
                <c:pt idx="10">
                  <c:v>310</c:v>
                </c:pt>
                <c:pt idx="11">
                  <c:v>228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変動図!$S$161:$S$172</c:f>
              <c:numCache>
                <c:formatCode>General</c:formatCode>
                <c:ptCount val="12"/>
                <c:pt idx="0">
                  <c:v>16</c:v>
                </c:pt>
                <c:pt idx="1">
                  <c:v>19</c:v>
                </c:pt>
                <c:pt idx="2">
                  <c:v>20</c:v>
                </c:pt>
                <c:pt idx="3">
                  <c:v>17</c:v>
                </c:pt>
                <c:pt idx="4">
                  <c:v>22</c:v>
                </c:pt>
                <c:pt idx="5">
                  <c:v>14</c:v>
                </c:pt>
                <c:pt idx="6">
                  <c:v>16</c:v>
                </c:pt>
                <c:pt idx="7">
                  <c:v>14</c:v>
                </c:pt>
                <c:pt idx="8">
                  <c:v>11</c:v>
                </c:pt>
                <c:pt idx="9">
                  <c:v>20</c:v>
                </c:pt>
                <c:pt idx="10">
                  <c:v>16</c:v>
                </c:pt>
                <c:pt idx="11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66169616"/>
        <c:axId val="5661700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変動図!$T$161:$T$172</c:f>
              <c:numCache>
                <c:formatCode>0.0</c:formatCode>
                <c:ptCount val="12"/>
                <c:pt idx="0">
                  <c:v>5.1282051282051277</c:v>
                </c:pt>
                <c:pt idx="1">
                  <c:v>6.129032258064516</c:v>
                </c:pt>
                <c:pt idx="2">
                  <c:v>6.2695924764890272</c:v>
                </c:pt>
                <c:pt idx="3">
                  <c:v>6.2271062271062272</c:v>
                </c:pt>
                <c:pt idx="4">
                  <c:v>9.606986899563319</c:v>
                </c:pt>
                <c:pt idx="5">
                  <c:v>5.761316872427984</c:v>
                </c:pt>
                <c:pt idx="6">
                  <c:v>7.441860465116279</c:v>
                </c:pt>
                <c:pt idx="7">
                  <c:v>5.809128630705394</c:v>
                </c:pt>
                <c:pt idx="8">
                  <c:v>4.8888888888888893</c:v>
                </c:pt>
                <c:pt idx="9">
                  <c:v>8.0321285140562253</c:v>
                </c:pt>
                <c:pt idx="10">
                  <c:v>4.9079754601226995</c:v>
                </c:pt>
                <c:pt idx="11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006312"/>
        <c:axId val="619006704"/>
      </c:lineChart>
      <c:catAx>
        <c:axId val="566169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661700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5661700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66169616"/>
        <c:crosses val="autoZero"/>
        <c:crossBetween val="between"/>
        <c:majorUnit val="50"/>
      </c:valAx>
      <c:catAx>
        <c:axId val="619006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9006704"/>
        <c:crosses val="autoZero"/>
        <c:auto val="0"/>
        <c:lblAlgn val="ctr"/>
        <c:lblOffset val="100"/>
        <c:noMultiLvlLbl val="0"/>
      </c:catAx>
      <c:valAx>
        <c:axId val="61900670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190063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変動図!$U$160</c:f>
          <c:strCache>
            <c:ptCount val="1"/>
            <c:pt idx="0">
              <c:v>C 流出部( 1+ 4)</c:v>
            </c:pt>
          </c:strCache>
        </c:strRef>
      </c:tx>
      <c:layout>
        <c:manualLayout>
          <c:xMode val="edge"/>
          <c:yMode val="edge"/>
          <c:x val="0.4438355847720869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変動図!$U$161:$U$172</c:f>
              <c:numCache>
                <c:formatCode>General</c:formatCode>
                <c:ptCount val="12"/>
                <c:pt idx="0">
                  <c:v>308</c:v>
                </c:pt>
                <c:pt idx="1">
                  <c:v>321</c:v>
                </c:pt>
                <c:pt idx="2">
                  <c:v>249</c:v>
                </c:pt>
                <c:pt idx="3">
                  <c:v>224</c:v>
                </c:pt>
                <c:pt idx="4">
                  <c:v>228</c:v>
                </c:pt>
                <c:pt idx="5">
                  <c:v>221</c:v>
                </c:pt>
                <c:pt idx="6">
                  <c:v>226</c:v>
                </c:pt>
                <c:pt idx="7">
                  <c:v>231</c:v>
                </c:pt>
                <c:pt idx="8">
                  <c:v>204</c:v>
                </c:pt>
                <c:pt idx="9">
                  <c:v>275</c:v>
                </c:pt>
                <c:pt idx="10">
                  <c:v>262</c:v>
                </c:pt>
                <c:pt idx="11">
                  <c:v>250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変動図!$V$161:$V$172</c:f>
              <c:numCache>
                <c:formatCode>General</c:formatCode>
                <c:ptCount val="12"/>
                <c:pt idx="0">
                  <c:v>21</c:v>
                </c:pt>
                <c:pt idx="1">
                  <c:v>17</c:v>
                </c:pt>
                <c:pt idx="2">
                  <c:v>20</c:v>
                </c:pt>
                <c:pt idx="3">
                  <c:v>12</c:v>
                </c:pt>
                <c:pt idx="4">
                  <c:v>19</c:v>
                </c:pt>
                <c:pt idx="5">
                  <c:v>15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20</c:v>
                </c:pt>
                <c:pt idx="10">
                  <c:v>10</c:v>
                </c:pt>
                <c:pt idx="11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19007488"/>
        <c:axId val="6190078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変動図!$W$161:$W$172</c:f>
              <c:numCache>
                <c:formatCode>0.0</c:formatCode>
                <c:ptCount val="12"/>
                <c:pt idx="0">
                  <c:v>6.3829787234042552</c:v>
                </c:pt>
                <c:pt idx="1">
                  <c:v>5.0295857988165684</c:v>
                </c:pt>
                <c:pt idx="2">
                  <c:v>7.4349442379182156</c:v>
                </c:pt>
                <c:pt idx="3">
                  <c:v>5.0847457627118651</c:v>
                </c:pt>
                <c:pt idx="4">
                  <c:v>7.6923076923076925</c:v>
                </c:pt>
                <c:pt idx="5">
                  <c:v>6.3559322033898304</c:v>
                </c:pt>
                <c:pt idx="6">
                  <c:v>5.833333333333333</c:v>
                </c:pt>
                <c:pt idx="7">
                  <c:v>5.7142857142857144</c:v>
                </c:pt>
                <c:pt idx="8">
                  <c:v>6.4220183486238538</c:v>
                </c:pt>
                <c:pt idx="9">
                  <c:v>6.7796610169491522</c:v>
                </c:pt>
                <c:pt idx="10">
                  <c:v>3.6764705882352944</c:v>
                </c:pt>
                <c:pt idx="11">
                  <c:v>4.9429657794676807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0442344"/>
        <c:axId val="700442736"/>
      </c:lineChart>
      <c:catAx>
        <c:axId val="619007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1522791307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190078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61900788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46362782637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19007488"/>
        <c:crosses val="autoZero"/>
        <c:crossBetween val="between"/>
        <c:majorUnit val="50"/>
      </c:valAx>
      <c:catAx>
        <c:axId val="700442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0442736"/>
        <c:crosses val="autoZero"/>
        <c:auto val="0"/>
        <c:lblAlgn val="ctr"/>
        <c:lblOffset val="100"/>
        <c:noMultiLvlLbl val="0"/>
      </c:catAx>
      <c:valAx>
        <c:axId val="70044273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70044234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変動図!$X$160</c:f>
          <c:strCache>
            <c:ptCount val="1"/>
            <c:pt idx="0">
              <c:v>C 合計 ( 1+ 4+ 5+ 6)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変動図!$X$161:$X$172</c:f>
              <c:numCache>
                <c:formatCode>General</c:formatCode>
                <c:ptCount val="12"/>
                <c:pt idx="0">
                  <c:v>604</c:v>
                </c:pt>
                <c:pt idx="1">
                  <c:v>612</c:v>
                </c:pt>
                <c:pt idx="2">
                  <c:v>548</c:v>
                </c:pt>
                <c:pt idx="3">
                  <c:v>480</c:v>
                </c:pt>
                <c:pt idx="4">
                  <c:v>435</c:v>
                </c:pt>
                <c:pt idx="5">
                  <c:v>450</c:v>
                </c:pt>
                <c:pt idx="6">
                  <c:v>425</c:v>
                </c:pt>
                <c:pt idx="7">
                  <c:v>458</c:v>
                </c:pt>
                <c:pt idx="8">
                  <c:v>418</c:v>
                </c:pt>
                <c:pt idx="9">
                  <c:v>504</c:v>
                </c:pt>
                <c:pt idx="10">
                  <c:v>572</c:v>
                </c:pt>
                <c:pt idx="11">
                  <c:v>478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変動図!$Y$161:$Y$172</c:f>
              <c:numCache>
                <c:formatCode>General</c:formatCode>
                <c:ptCount val="12"/>
                <c:pt idx="0">
                  <c:v>37</c:v>
                </c:pt>
                <c:pt idx="1">
                  <c:v>36</c:v>
                </c:pt>
                <c:pt idx="2">
                  <c:v>40</c:v>
                </c:pt>
                <c:pt idx="3">
                  <c:v>29</c:v>
                </c:pt>
                <c:pt idx="4">
                  <c:v>41</c:v>
                </c:pt>
                <c:pt idx="5">
                  <c:v>29</c:v>
                </c:pt>
                <c:pt idx="6">
                  <c:v>30</c:v>
                </c:pt>
                <c:pt idx="7">
                  <c:v>28</c:v>
                </c:pt>
                <c:pt idx="8">
                  <c:v>25</c:v>
                </c:pt>
                <c:pt idx="9">
                  <c:v>40</c:v>
                </c:pt>
                <c:pt idx="10">
                  <c:v>26</c:v>
                </c:pt>
                <c:pt idx="11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700443520"/>
        <c:axId val="70044391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変動図!$Q$161:$Q$172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変動図!$Z$161:$Z$172</c:f>
              <c:numCache>
                <c:formatCode>0.0</c:formatCode>
                <c:ptCount val="12"/>
                <c:pt idx="0">
                  <c:v>5.77223088923557</c:v>
                </c:pt>
                <c:pt idx="1">
                  <c:v>5.5555555555555554</c:v>
                </c:pt>
                <c:pt idx="2">
                  <c:v>6.8027210884353746</c:v>
                </c:pt>
                <c:pt idx="3">
                  <c:v>5.6974459724950881</c:v>
                </c:pt>
                <c:pt idx="4">
                  <c:v>8.6134453781512601</c:v>
                </c:pt>
                <c:pt idx="5">
                  <c:v>6.0542797494780798</c:v>
                </c:pt>
                <c:pt idx="6">
                  <c:v>6.593406593406594</c:v>
                </c:pt>
                <c:pt idx="7">
                  <c:v>5.761316872427984</c:v>
                </c:pt>
                <c:pt idx="8">
                  <c:v>5.6433408577878108</c:v>
                </c:pt>
                <c:pt idx="9">
                  <c:v>7.3529411764705888</c:v>
                </c:pt>
                <c:pt idx="10">
                  <c:v>4.3478260869565215</c:v>
                </c:pt>
                <c:pt idx="11">
                  <c:v>4.9701789264413518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1935600"/>
        <c:axId val="541935992"/>
      </c:lineChart>
      <c:catAx>
        <c:axId val="700443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70044391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70044391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700443520"/>
        <c:crosses val="autoZero"/>
        <c:crossBetween val="between"/>
        <c:majorUnit val="100"/>
      </c:valAx>
      <c:catAx>
        <c:axId val="541935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1935992"/>
        <c:crosses val="autoZero"/>
        <c:auto val="0"/>
        <c:lblAlgn val="ctr"/>
        <c:lblOffset val="100"/>
        <c:noMultiLvlLbl val="0"/>
      </c:catAx>
      <c:valAx>
        <c:axId val="54193599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4193560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38100</xdr:rowOff>
    </xdr:from>
    <xdr:to>
      <xdr:col>3</xdr:col>
      <xdr:colOff>676275</xdr:colOff>
      <xdr:row>27</xdr:row>
      <xdr:rowOff>114300</xdr:rowOff>
    </xdr:to>
    <xdr:pic>
      <xdr:nvPicPr>
        <xdr:cNvPr id="5121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276350"/>
          <a:ext cx="3933825" cy="401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29</xdr:row>
      <xdr:rowOff>38100</xdr:rowOff>
    </xdr:from>
    <xdr:to>
      <xdr:col>3</xdr:col>
      <xdr:colOff>676275</xdr:colOff>
      <xdr:row>52</xdr:row>
      <xdr:rowOff>114300</xdr:rowOff>
    </xdr:to>
    <xdr:pic>
      <xdr:nvPicPr>
        <xdr:cNvPr id="5122" name="図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562600"/>
          <a:ext cx="3933825" cy="401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161925</xdr:colOff>
      <xdr:row>2</xdr:row>
      <xdr:rowOff>95250</xdr:rowOff>
    </xdr:from>
    <xdr:to>
      <xdr:col>14</xdr:col>
      <xdr:colOff>171450</xdr:colOff>
      <xdr:row>5</xdr:row>
      <xdr:rowOff>304800</xdr:rowOff>
    </xdr:to>
    <xdr:pic>
      <xdr:nvPicPr>
        <xdr:cNvPr id="6145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9050" y="1085850"/>
          <a:ext cx="2524125" cy="1714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123825</xdr:rowOff>
    </xdr:from>
    <xdr:to>
      <xdr:col>15</xdr:col>
      <xdr:colOff>0</xdr:colOff>
      <xdr:row>6</xdr:row>
      <xdr:rowOff>0</xdr:rowOff>
    </xdr:to>
    <xdr:grpSp>
      <xdr:nvGrpSpPr>
        <xdr:cNvPr id="7169" name="グループ化 1"/>
        <xdr:cNvGrpSpPr>
          <a:grpSpLocks/>
        </xdr:cNvGrpSpPr>
      </xdr:nvGrpSpPr>
      <xdr:grpSpPr bwMode="auto">
        <a:xfrm>
          <a:off x="3676650" y="1143000"/>
          <a:ext cx="2924175" cy="1771650"/>
          <a:chOff x="3276600" y="1143000"/>
          <a:chExt cx="2524125" cy="1718196"/>
        </a:xfrm>
      </xdr:grpSpPr>
      <xdr:pic>
        <xdr:nvPicPr>
          <xdr:cNvPr id="7170" name="図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76600" y="1143000"/>
            <a:ext cx="2524125" cy="171819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7171" name="直線コネクタ 10"/>
          <xdr:cNvCxnSpPr>
            <a:cxnSpLocks noChangeShapeType="1"/>
          </xdr:cNvCxnSpPr>
        </xdr:nvCxnSpPr>
        <xdr:spPr bwMode="auto">
          <a:xfrm>
            <a:off x="3648075" y="1438275"/>
            <a:ext cx="0" cy="4953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7172" name="直線コネクタ 5"/>
          <xdr:cNvCxnSpPr>
            <a:cxnSpLocks noChangeShapeType="1"/>
          </xdr:cNvCxnSpPr>
        </xdr:nvCxnSpPr>
        <xdr:spPr bwMode="auto">
          <a:xfrm>
            <a:off x="4267200" y="2505075"/>
            <a:ext cx="581025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6" name="テキスト ボックス 5"/>
          <xdr:cNvSpPr txBox="1"/>
        </xdr:nvSpPr>
        <xdr:spPr bwMode="auto">
          <a:xfrm>
            <a:off x="3515035" y="1540217"/>
            <a:ext cx="164438" cy="15703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7174" name="直線コネクタ 10"/>
          <xdr:cNvCxnSpPr>
            <a:cxnSpLocks noChangeShapeType="1"/>
          </xdr:cNvCxnSpPr>
        </xdr:nvCxnSpPr>
        <xdr:spPr bwMode="auto">
          <a:xfrm>
            <a:off x="5486400" y="1447800"/>
            <a:ext cx="0" cy="47625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8" name="テキスト ボックス 7"/>
          <xdr:cNvSpPr txBox="1"/>
        </xdr:nvSpPr>
        <xdr:spPr bwMode="auto">
          <a:xfrm>
            <a:off x="4403001" y="2390078"/>
            <a:ext cx="164438" cy="15703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  <xdr:sp macro="" textlink="">
        <xdr:nvSpPr>
          <xdr:cNvPr id="9" name="テキスト ボックス 8"/>
          <xdr:cNvSpPr txBox="1"/>
        </xdr:nvSpPr>
        <xdr:spPr bwMode="auto">
          <a:xfrm>
            <a:off x="5323854" y="1540217"/>
            <a:ext cx="164438" cy="15703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14</xdr:col>
      <xdr:colOff>9525</xdr:colOff>
      <xdr:row>34</xdr:row>
      <xdr:rowOff>104775</xdr:rowOff>
    </xdr:to>
    <xdr:graphicFrame macro="">
      <xdr:nvGraphicFramePr>
        <xdr:cNvPr id="8193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8194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8195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8196" name="sen"/>
        <xdr:cNvGrpSpPr>
          <a:grpSpLocks/>
        </xdr:cNvGrpSpPr>
      </xdr:nvGrpSpPr>
      <xdr:grpSpPr bwMode="auto">
        <a:xfrm>
          <a:off x="228600" y="3518087"/>
          <a:ext cx="361950" cy="66675"/>
          <a:chOff x="-57" y="-15"/>
          <a:chExt cx="38" cy="7"/>
        </a:xfrm>
      </xdr:grpSpPr>
      <xdr:sp macro="" textlink="">
        <xdr:nvSpPr>
          <xdr:cNvPr id="8206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8207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14</xdr:col>
      <xdr:colOff>9525</xdr:colOff>
      <xdr:row>57</xdr:row>
      <xdr:rowOff>104775</xdr:rowOff>
    </xdr:to>
    <xdr:graphicFrame macro="">
      <xdr:nvGraphicFramePr>
        <xdr:cNvPr id="819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14</xdr:col>
      <xdr:colOff>9525</xdr:colOff>
      <xdr:row>80</xdr:row>
      <xdr:rowOff>85725</xdr:rowOff>
    </xdr:to>
    <xdr:graphicFrame macro="">
      <xdr:nvGraphicFramePr>
        <xdr:cNvPr id="8198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238125</xdr:colOff>
      <xdr:row>3</xdr:row>
      <xdr:rowOff>190500</xdr:rowOff>
    </xdr:from>
    <xdr:to>
      <xdr:col>13</xdr:col>
      <xdr:colOff>514350</xdr:colOff>
      <xdr:row>14</xdr:row>
      <xdr:rowOff>85725</xdr:rowOff>
    </xdr:to>
    <xdr:pic>
      <xdr:nvPicPr>
        <xdr:cNvPr id="8199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1076325"/>
          <a:ext cx="3248025" cy="2200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13</xdr:col>
      <xdr:colOff>714375</xdr:colOff>
      <xdr:row>104</xdr:row>
      <xdr:rowOff>104775</xdr:rowOff>
    </xdr:to>
    <xdr:graphicFrame macro="">
      <xdr:nvGraphicFramePr>
        <xdr:cNvPr id="820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13</xdr:col>
      <xdr:colOff>714375</xdr:colOff>
      <xdr:row>127</xdr:row>
      <xdr:rowOff>104775</xdr:rowOff>
    </xdr:to>
    <xdr:graphicFrame macro="">
      <xdr:nvGraphicFramePr>
        <xdr:cNvPr id="82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13</xdr:col>
      <xdr:colOff>714375</xdr:colOff>
      <xdr:row>150</xdr:row>
      <xdr:rowOff>85725</xdr:rowOff>
    </xdr:to>
    <xdr:graphicFrame macro="">
      <xdr:nvGraphicFramePr>
        <xdr:cNvPr id="82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13</xdr:col>
      <xdr:colOff>714375</xdr:colOff>
      <xdr:row>174</xdr:row>
      <xdr:rowOff>104775</xdr:rowOff>
    </xdr:to>
    <xdr:graphicFrame macro="">
      <xdr:nvGraphicFramePr>
        <xdr:cNvPr id="8203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181</xdr:row>
      <xdr:rowOff>28575</xdr:rowOff>
    </xdr:from>
    <xdr:to>
      <xdr:col>13</xdr:col>
      <xdr:colOff>714375</xdr:colOff>
      <xdr:row>197</xdr:row>
      <xdr:rowOff>104775</xdr:rowOff>
    </xdr:to>
    <xdr:graphicFrame macro="">
      <xdr:nvGraphicFramePr>
        <xdr:cNvPr id="8204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13</xdr:col>
      <xdr:colOff>714375</xdr:colOff>
      <xdr:row>220</xdr:row>
      <xdr:rowOff>85725</xdr:rowOff>
    </xdr:to>
    <xdr:graphicFrame macro="">
      <xdr:nvGraphicFramePr>
        <xdr:cNvPr id="8205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28575</xdr:colOff>
      <xdr:row>2</xdr:row>
      <xdr:rowOff>142875</xdr:rowOff>
    </xdr:from>
    <xdr:ext cx="2286000" cy="1571625"/>
    <xdr:pic>
      <xdr:nvPicPr>
        <xdr:cNvPr id="2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2775" y="504825"/>
          <a:ext cx="2286000" cy="1571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2503;&#12525;&#12472;&#12455;&#12463;&#12488;/&#37117;&#24066;&#20132;&#36890;/47&#26399;/&#21315;&#33865;&#20132;&#36890;&#37327;&#35519;&#26619;/&#35519;&#26619;&#32080;&#26524;/&#9733;&#21315;&#33865;&#24066;&#38598;&#35336;&#34920;&#19968;&#24335;(&#26368;&#32066;&#29256;)/&#27497;&#34892;&#32773;&#20132;&#36890;&#37327;/&#8470;11/&#27497;&#34892;&#32773;&#20132;&#36890;&#37327;&#38598;&#35336;&#34920;_&#8470;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11(2)"/>
      <sheetName val="No11(3)"/>
      <sheetName val="No11(4)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B3" sqref="B3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119" t="s">
        <v>50</v>
      </c>
      <c r="B1" s="120"/>
      <c r="C1" s="120"/>
      <c r="D1" s="121"/>
    </row>
    <row r="2" spans="1:4" ht="24" customHeight="1" thickBot="1">
      <c r="A2" s="21" t="s">
        <v>51</v>
      </c>
      <c r="B2" s="22" t="s">
        <v>58</v>
      </c>
      <c r="C2" s="23" t="s">
        <v>52</v>
      </c>
      <c r="D2" s="24" t="s">
        <v>74</v>
      </c>
    </row>
    <row r="3" spans="1:4" ht="24" customHeight="1" thickBot="1">
      <c r="A3" s="21" t="s">
        <v>53</v>
      </c>
      <c r="B3" s="25" t="s">
        <v>75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63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workbookViewId="0">
      <selection activeCell="X8" sqref="X8"/>
    </sheetView>
  </sheetViews>
  <sheetFormatPr defaultColWidth="5.125" defaultRowHeight="11.25"/>
  <cols>
    <col min="1" max="1" width="9.625" style="41" customWidth="1"/>
    <col min="2" max="15" width="5.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2" t="s">
        <v>76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123" t="s">
        <v>59</v>
      </c>
      <c r="B2" s="124"/>
      <c r="C2" s="124"/>
      <c r="D2" s="124"/>
      <c r="E2" s="124"/>
      <c r="F2" s="125"/>
      <c r="G2" s="83"/>
      <c r="H2" s="129" t="s">
        <v>77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26"/>
      <c r="B3" s="127"/>
      <c r="C3" s="127"/>
      <c r="D3" s="127"/>
      <c r="E3" s="127"/>
      <c r="F3" s="128"/>
      <c r="H3" s="130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2" t="s">
        <v>55</v>
      </c>
      <c r="B4" s="133"/>
      <c r="C4" s="133"/>
      <c r="D4" s="133"/>
      <c r="E4" s="133"/>
      <c r="F4" s="134"/>
      <c r="H4" s="130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5" t="s">
        <v>56</v>
      </c>
      <c r="B5" s="136"/>
      <c r="C5" s="136"/>
      <c r="D5" s="136"/>
      <c r="E5" s="136"/>
      <c r="F5" s="137"/>
      <c r="H5" s="130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38" t="s">
        <v>78</v>
      </c>
      <c r="B6" s="139"/>
      <c r="C6" s="139"/>
      <c r="D6" s="139"/>
      <c r="E6" s="139"/>
      <c r="F6" s="140"/>
      <c r="H6" s="130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1"/>
      <c r="B7" s="142"/>
      <c r="C7" s="142"/>
      <c r="D7" s="142"/>
      <c r="E7" s="142"/>
      <c r="F7" s="143"/>
      <c r="H7" s="131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51</v>
      </c>
      <c r="C11" s="57">
        <v>2</v>
      </c>
      <c r="D11" s="57">
        <v>5</v>
      </c>
      <c r="E11" s="57">
        <v>0</v>
      </c>
      <c r="F11" s="57">
        <f>SUM(B11:E11)</f>
        <v>58</v>
      </c>
      <c r="G11" s="56">
        <f>IF(SUM(C11,E11)=0,0,SUM(C11,E11)/F11*100)</f>
        <v>3.4482758620689653</v>
      </c>
      <c r="H11" s="55">
        <f>IF(F11=0,0,F11/F$47*100)</f>
        <v>2.0343739038933708</v>
      </c>
      <c r="I11" s="57">
        <v>14</v>
      </c>
      <c r="J11" s="57">
        <v>0</v>
      </c>
      <c r="K11" s="57">
        <v>2</v>
      </c>
      <c r="L11" s="57">
        <v>1</v>
      </c>
      <c r="M11" s="57">
        <f>SUM(I11:L11)</f>
        <v>17</v>
      </c>
      <c r="N11" s="56">
        <f>IF(SUM(J11,L11)=0,0,SUM(J11,L11)/M11*100)</f>
        <v>5.8823529411764701</v>
      </c>
      <c r="O11" s="55">
        <f t="shared" ref="O11:O47" si="0">IF(M11=0,0,M11/M$47*100)</f>
        <v>2.1464646464646462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39</v>
      </c>
      <c r="C12" s="53">
        <v>2</v>
      </c>
      <c r="D12" s="53">
        <v>7</v>
      </c>
      <c r="E12" s="53">
        <v>3</v>
      </c>
      <c r="F12" s="53">
        <f t="shared" ref="F12:F47" si="1">SUM(B12:E12)</f>
        <v>51</v>
      </c>
      <c r="G12" s="52">
        <f t="shared" ref="G12:G47" si="2">IF(SUM(C12,E12)=0,0,SUM(C12,E12)/F12*100)</f>
        <v>9.8039215686274517</v>
      </c>
      <c r="H12" s="51">
        <f>IF(F12=0,0,F12/F$47*100)</f>
        <v>1.7888460189407225</v>
      </c>
      <c r="I12" s="53">
        <v>19</v>
      </c>
      <c r="J12" s="53">
        <v>0</v>
      </c>
      <c r="K12" s="53">
        <v>2</v>
      </c>
      <c r="L12" s="53">
        <v>1</v>
      </c>
      <c r="M12" s="53">
        <f t="shared" ref="M12:M47" si="3">SUM(I12:L12)</f>
        <v>22</v>
      </c>
      <c r="N12" s="52">
        <f t="shared" ref="N12:N21" si="4">IF(SUM(J12,L12)=0,0,SUM(J12,L12)/M12*100)</f>
        <v>4.5454545454545459</v>
      </c>
      <c r="O12" s="51">
        <f t="shared" si="0"/>
        <v>2.7777777777777777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36</v>
      </c>
      <c r="C13" s="53">
        <v>1</v>
      </c>
      <c r="D13" s="53">
        <v>3</v>
      </c>
      <c r="E13" s="53">
        <v>0</v>
      </c>
      <c r="F13" s="53">
        <f t="shared" si="1"/>
        <v>40</v>
      </c>
      <c r="G13" s="52">
        <f t="shared" si="2"/>
        <v>2.5</v>
      </c>
      <c r="H13" s="51">
        <f>IF(F13=0,0,F13/F$47*100)</f>
        <v>1.4030164854437039</v>
      </c>
      <c r="I13" s="53">
        <v>18</v>
      </c>
      <c r="J13" s="53">
        <v>0</v>
      </c>
      <c r="K13" s="53">
        <v>4</v>
      </c>
      <c r="L13" s="53">
        <v>0</v>
      </c>
      <c r="M13" s="53">
        <f t="shared" si="3"/>
        <v>22</v>
      </c>
      <c r="N13" s="52">
        <f t="shared" si="4"/>
        <v>0</v>
      </c>
      <c r="O13" s="51">
        <f t="shared" si="0"/>
        <v>2.7777777777777777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38</v>
      </c>
      <c r="C14" s="53">
        <v>4</v>
      </c>
      <c r="D14" s="53">
        <v>4</v>
      </c>
      <c r="E14" s="53">
        <v>2</v>
      </c>
      <c r="F14" s="53">
        <f t="shared" si="1"/>
        <v>48</v>
      </c>
      <c r="G14" s="52">
        <f t="shared" si="2"/>
        <v>12.5</v>
      </c>
      <c r="H14" s="51">
        <f t="shared" ref="H14:H47" si="5">IF(F14=0,0,F14/F$47*100)</f>
        <v>1.6836197825324448</v>
      </c>
      <c r="I14" s="53">
        <v>16</v>
      </c>
      <c r="J14" s="53">
        <v>1</v>
      </c>
      <c r="K14" s="53">
        <v>1</v>
      </c>
      <c r="L14" s="53">
        <v>0</v>
      </c>
      <c r="M14" s="53">
        <f t="shared" si="3"/>
        <v>18</v>
      </c>
      <c r="N14" s="52">
        <f t="shared" si="4"/>
        <v>5.5555555555555554</v>
      </c>
      <c r="O14" s="51">
        <f t="shared" si="0"/>
        <v>2.2727272727272729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44</v>
      </c>
      <c r="C15" s="53">
        <v>1</v>
      </c>
      <c r="D15" s="53">
        <v>6</v>
      </c>
      <c r="E15" s="53">
        <v>2</v>
      </c>
      <c r="F15" s="53">
        <f t="shared" si="1"/>
        <v>53</v>
      </c>
      <c r="G15" s="52">
        <f t="shared" si="2"/>
        <v>5.6603773584905666</v>
      </c>
      <c r="H15" s="51">
        <f t="shared" si="5"/>
        <v>1.8589968432129078</v>
      </c>
      <c r="I15" s="53">
        <v>33</v>
      </c>
      <c r="J15" s="53">
        <v>0</v>
      </c>
      <c r="K15" s="53">
        <v>1</v>
      </c>
      <c r="L15" s="53">
        <v>0</v>
      </c>
      <c r="M15" s="53">
        <f t="shared" si="3"/>
        <v>34</v>
      </c>
      <c r="N15" s="52">
        <f t="shared" si="4"/>
        <v>0</v>
      </c>
      <c r="O15" s="51">
        <f t="shared" si="0"/>
        <v>4.2929292929292924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39</v>
      </c>
      <c r="C16" s="53">
        <v>4</v>
      </c>
      <c r="D16" s="53">
        <v>9</v>
      </c>
      <c r="E16" s="53">
        <v>0</v>
      </c>
      <c r="F16" s="53">
        <f t="shared" si="1"/>
        <v>52</v>
      </c>
      <c r="G16" s="52">
        <f t="shared" si="2"/>
        <v>7.6923076923076925</v>
      </c>
      <c r="H16" s="51">
        <f t="shared" si="5"/>
        <v>1.823921431076815</v>
      </c>
      <c r="I16" s="53">
        <v>17</v>
      </c>
      <c r="J16" s="53">
        <v>1</v>
      </c>
      <c r="K16" s="53">
        <v>1</v>
      </c>
      <c r="L16" s="53">
        <v>0</v>
      </c>
      <c r="M16" s="53">
        <f t="shared" si="3"/>
        <v>19</v>
      </c>
      <c r="N16" s="52">
        <f t="shared" si="4"/>
        <v>5.2631578947368416</v>
      </c>
      <c r="O16" s="51">
        <f t="shared" si="0"/>
        <v>2.3989898989898988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247</v>
      </c>
      <c r="C17" s="49">
        <f>SUM(C11:C16)</f>
        <v>14</v>
      </c>
      <c r="D17" s="49">
        <f>SUM(D11:D16)</f>
        <v>34</v>
      </c>
      <c r="E17" s="49">
        <f>SUM(E11:E16)</f>
        <v>7</v>
      </c>
      <c r="F17" s="49">
        <f t="shared" si="1"/>
        <v>302</v>
      </c>
      <c r="G17" s="48">
        <f t="shared" si="2"/>
        <v>6.9536423841059598</v>
      </c>
      <c r="H17" s="47">
        <f t="shared" si="5"/>
        <v>10.592774465099964</v>
      </c>
      <c r="I17" s="49">
        <f>SUM(I11:I16)</f>
        <v>117</v>
      </c>
      <c r="J17" s="49">
        <f>SUM(J11:J16)</f>
        <v>2</v>
      </c>
      <c r="K17" s="49">
        <f>SUM(K11:K16)</f>
        <v>11</v>
      </c>
      <c r="L17" s="49">
        <f>SUM(L11:L16)</f>
        <v>2</v>
      </c>
      <c r="M17" s="49">
        <f t="shared" si="3"/>
        <v>132</v>
      </c>
      <c r="N17" s="48">
        <f t="shared" si="4"/>
        <v>3.0303030303030303</v>
      </c>
      <c r="O17" s="47">
        <f t="shared" si="0"/>
        <v>16.666666666666664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50</v>
      </c>
      <c r="C18" s="57">
        <v>2</v>
      </c>
      <c r="D18" s="57">
        <v>9</v>
      </c>
      <c r="E18" s="57">
        <v>0</v>
      </c>
      <c r="F18" s="57">
        <f t="shared" si="1"/>
        <v>61</v>
      </c>
      <c r="G18" s="56">
        <f t="shared" si="2"/>
        <v>3.278688524590164</v>
      </c>
      <c r="H18" s="55">
        <f t="shared" si="5"/>
        <v>2.1396001403016487</v>
      </c>
      <c r="I18" s="57">
        <v>18</v>
      </c>
      <c r="J18" s="57">
        <v>0</v>
      </c>
      <c r="K18" s="57">
        <v>2</v>
      </c>
      <c r="L18" s="57">
        <v>0</v>
      </c>
      <c r="M18" s="57">
        <f t="shared" si="3"/>
        <v>20</v>
      </c>
      <c r="N18" s="56">
        <f t="shared" si="4"/>
        <v>0</v>
      </c>
      <c r="O18" s="55">
        <f t="shared" si="0"/>
        <v>2.5252525252525251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44</v>
      </c>
      <c r="C19" s="53">
        <v>2</v>
      </c>
      <c r="D19" s="53">
        <v>8</v>
      </c>
      <c r="E19" s="53">
        <v>1</v>
      </c>
      <c r="F19" s="53">
        <f t="shared" si="1"/>
        <v>55</v>
      </c>
      <c r="G19" s="52">
        <f t="shared" si="2"/>
        <v>5.4545454545454541</v>
      </c>
      <c r="H19" s="51">
        <f t="shared" si="5"/>
        <v>1.9291476674850931</v>
      </c>
      <c r="I19" s="53">
        <v>22</v>
      </c>
      <c r="J19" s="53">
        <v>0</v>
      </c>
      <c r="K19" s="53">
        <v>1</v>
      </c>
      <c r="L19" s="53">
        <v>0</v>
      </c>
      <c r="M19" s="53">
        <f t="shared" si="3"/>
        <v>23</v>
      </c>
      <c r="N19" s="52">
        <f t="shared" si="4"/>
        <v>0</v>
      </c>
      <c r="O19" s="51">
        <f t="shared" si="0"/>
        <v>2.904040404040404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51</v>
      </c>
      <c r="C20" s="53">
        <v>3</v>
      </c>
      <c r="D20" s="53">
        <v>4</v>
      </c>
      <c r="E20" s="53">
        <v>0</v>
      </c>
      <c r="F20" s="53">
        <f t="shared" si="1"/>
        <v>58</v>
      </c>
      <c r="G20" s="52">
        <f t="shared" si="2"/>
        <v>5.1724137931034484</v>
      </c>
      <c r="H20" s="51">
        <f t="shared" si="5"/>
        <v>2.0343739038933708</v>
      </c>
      <c r="I20" s="53">
        <v>28</v>
      </c>
      <c r="J20" s="53">
        <v>0</v>
      </c>
      <c r="K20" s="53">
        <v>1</v>
      </c>
      <c r="L20" s="53">
        <v>0</v>
      </c>
      <c r="M20" s="53">
        <f t="shared" si="3"/>
        <v>29</v>
      </c>
      <c r="N20" s="52">
        <f t="shared" si="4"/>
        <v>0</v>
      </c>
      <c r="O20" s="51">
        <f t="shared" si="0"/>
        <v>3.6616161616161618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43</v>
      </c>
      <c r="C21" s="53">
        <v>2</v>
      </c>
      <c r="D21" s="53">
        <v>5</v>
      </c>
      <c r="E21" s="53">
        <v>0</v>
      </c>
      <c r="F21" s="53">
        <f t="shared" si="1"/>
        <v>50</v>
      </c>
      <c r="G21" s="52">
        <f t="shared" si="2"/>
        <v>4</v>
      </c>
      <c r="H21" s="51">
        <f>IF(F21=0,0,F21/F$47*100)</f>
        <v>1.7537706068046297</v>
      </c>
      <c r="I21" s="53">
        <v>16</v>
      </c>
      <c r="J21" s="53">
        <v>0</v>
      </c>
      <c r="K21" s="53">
        <v>3</v>
      </c>
      <c r="L21" s="53">
        <v>0</v>
      </c>
      <c r="M21" s="53">
        <f t="shared" si="3"/>
        <v>19</v>
      </c>
      <c r="N21" s="52">
        <f t="shared" si="4"/>
        <v>0</v>
      </c>
      <c r="O21" s="51">
        <f t="shared" si="0"/>
        <v>2.3989898989898988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50</v>
      </c>
      <c r="C22" s="53">
        <v>3</v>
      </c>
      <c r="D22" s="53">
        <v>2</v>
      </c>
      <c r="E22" s="53">
        <v>1</v>
      </c>
      <c r="F22" s="53">
        <f t="shared" si="1"/>
        <v>56</v>
      </c>
      <c r="G22" s="52">
        <f>IF(SUM(C22,E22)=0,0,SUM(C22,E22)/F22*100)</f>
        <v>7.1428571428571423</v>
      </c>
      <c r="H22" s="51">
        <f t="shared" si="5"/>
        <v>1.9642230796211857</v>
      </c>
      <c r="I22" s="53">
        <v>23</v>
      </c>
      <c r="J22" s="53">
        <v>1</v>
      </c>
      <c r="K22" s="53">
        <v>1</v>
      </c>
      <c r="L22" s="53">
        <v>1</v>
      </c>
      <c r="M22" s="53">
        <f t="shared" si="3"/>
        <v>26</v>
      </c>
      <c r="N22" s="52">
        <f>IF(SUM(J22,L22)=0,0,SUM(J22,L22)/M22*100)</f>
        <v>7.6923076923076925</v>
      </c>
      <c r="O22" s="51">
        <f t="shared" si="0"/>
        <v>3.2828282828282833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26</v>
      </c>
      <c r="C23" s="53">
        <v>2</v>
      </c>
      <c r="D23" s="53">
        <v>0</v>
      </c>
      <c r="E23" s="53">
        <v>0</v>
      </c>
      <c r="F23" s="53">
        <f t="shared" si="1"/>
        <v>28</v>
      </c>
      <c r="G23" s="52">
        <f t="shared" si="2"/>
        <v>7.1428571428571423</v>
      </c>
      <c r="H23" s="51">
        <f t="shared" si="5"/>
        <v>0.98211153981059285</v>
      </c>
      <c r="I23" s="53">
        <v>9</v>
      </c>
      <c r="J23" s="53">
        <v>0</v>
      </c>
      <c r="K23" s="53">
        <v>3</v>
      </c>
      <c r="L23" s="53">
        <v>1</v>
      </c>
      <c r="M23" s="53">
        <f t="shared" si="3"/>
        <v>13</v>
      </c>
      <c r="N23" s="52">
        <f>IF(SUM(J23,L23)=0,0,SUM(J23,L23)/M23*100)</f>
        <v>7.6923076923076925</v>
      </c>
      <c r="O23" s="51">
        <f t="shared" si="0"/>
        <v>1.6414141414141417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264</v>
      </c>
      <c r="C24" s="49">
        <f>SUM(C18:C23)</f>
        <v>14</v>
      </c>
      <c r="D24" s="49">
        <f>SUM(D18:D23)</f>
        <v>28</v>
      </c>
      <c r="E24" s="49">
        <f>SUM(E18:E23)</f>
        <v>2</v>
      </c>
      <c r="F24" s="49">
        <f t="shared" si="1"/>
        <v>308</v>
      </c>
      <c r="G24" s="48">
        <f>IF(SUM(C24,E24)=0,0,SUM(C24,E24)/F24*100)</f>
        <v>5.1948051948051948</v>
      </c>
      <c r="H24" s="47">
        <f t="shared" si="5"/>
        <v>10.80322693791652</v>
      </c>
      <c r="I24" s="49">
        <f>SUM(I18:I23)</f>
        <v>116</v>
      </c>
      <c r="J24" s="49">
        <f>SUM(J18:J23)</f>
        <v>1</v>
      </c>
      <c r="K24" s="49">
        <f>SUM(K18:K23)</f>
        <v>11</v>
      </c>
      <c r="L24" s="49">
        <f>SUM(L18:L23)</f>
        <v>2</v>
      </c>
      <c r="M24" s="49">
        <f t="shared" si="3"/>
        <v>130</v>
      </c>
      <c r="N24" s="48">
        <f>IF(SUM(J24,L24)=0,0,SUM(J24,L24)/M24*100)</f>
        <v>2.3076923076923079</v>
      </c>
      <c r="O24" s="47">
        <f>IF(M24=0,0,M24/M$47*100)</f>
        <v>16.414141414141415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199</v>
      </c>
      <c r="C25" s="53">
        <v>13</v>
      </c>
      <c r="D25" s="53">
        <v>23</v>
      </c>
      <c r="E25" s="53">
        <v>6</v>
      </c>
      <c r="F25" s="53">
        <f t="shared" si="1"/>
        <v>241</v>
      </c>
      <c r="G25" s="52">
        <f t="shared" si="2"/>
        <v>7.8838174273858916</v>
      </c>
      <c r="H25" s="51">
        <f t="shared" si="5"/>
        <v>8.4531743247983169</v>
      </c>
      <c r="I25" s="53">
        <v>63</v>
      </c>
      <c r="J25" s="53">
        <v>0</v>
      </c>
      <c r="K25" s="53">
        <v>8</v>
      </c>
      <c r="L25" s="53">
        <v>0</v>
      </c>
      <c r="M25" s="53">
        <f t="shared" si="3"/>
        <v>71</v>
      </c>
      <c r="N25" s="52">
        <f t="shared" ref="N25:N47" si="6">IF(SUM(J25,L25)=0,0,SUM(J25,L25)/M25*100)</f>
        <v>0</v>
      </c>
      <c r="O25" s="51">
        <f t="shared" si="0"/>
        <v>8.9646464646464636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179</v>
      </c>
      <c r="C26" s="53">
        <v>8</v>
      </c>
      <c r="D26" s="53">
        <v>19</v>
      </c>
      <c r="E26" s="53">
        <v>4</v>
      </c>
      <c r="F26" s="53">
        <f t="shared" si="1"/>
        <v>210</v>
      </c>
      <c r="G26" s="52">
        <f t="shared" si="2"/>
        <v>5.7142857142857144</v>
      </c>
      <c r="H26" s="51">
        <f t="shared" si="5"/>
        <v>7.3658365485794466</v>
      </c>
      <c r="I26" s="53">
        <v>62</v>
      </c>
      <c r="J26" s="53">
        <v>0</v>
      </c>
      <c r="K26" s="53">
        <v>15</v>
      </c>
      <c r="L26" s="53">
        <v>3</v>
      </c>
      <c r="M26" s="53">
        <f>SUM(I26:L26)</f>
        <v>80</v>
      </c>
      <c r="N26" s="52">
        <f t="shared" si="6"/>
        <v>3.75</v>
      </c>
      <c r="O26" s="51">
        <f t="shared" si="0"/>
        <v>10.1010101010101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166</v>
      </c>
      <c r="C27" s="53">
        <v>12</v>
      </c>
      <c r="D27" s="53">
        <v>27</v>
      </c>
      <c r="E27" s="53">
        <v>7</v>
      </c>
      <c r="F27" s="53">
        <f t="shared" si="1"/>
        <v>212</v>
      </c>
      <c r="G27" s="52">
        <f t="shared" si="2"/>
        <v>8.9622641509433958</v>
      </c>
      <c r="H27" s="51">
        <f t="shared" si="5"/>
        <v>7.4359873728516312</v>
      </c>
      <c r="I27" s="53">
        <v>44</v>
      </c>
      <c r="J27" s="53">
        <v>0</v>
      </c>
      <c r="K27" s="53">
        <v>11</v>
      </c>
      <c r="L27" s="53">
        <v>2</v>
      </c>
      <c r="M27" s="53">
        <f t="shared" si="3"/>
        <v>57</v>
      </c>
      <c r="N27" s="52">
        <f t="shared" si="6"/>
        <v>3.5087719298245612</v>
      </c>
      <c r="O27" s="51">
        <f t="shared" si="0"/>
        <v>7.1969696969696972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173</v>
      </c>
      <c r="C28" s="53">
        <v>12</v>
      </c>
      <c r="D28" s="53">
        <v>27</v>
      </c>
      <c r="E28" s="53">
        <v>3</v>
      </c>
      <c r="F28" s="53">
        <f t="shared" si="1"/>
        <v>215</v>
      </c>
      <c r="G28" s="52">
        <f t="shared" si="2"/>
        <v>6.9767441860465116</v>
      </c>
      <c r="H28" s="51">
        <f t="shared" si="5"/>
        <v>7.5412136092599082</v>
      </c>
      <c r="I28" s="53">
        <v>34</v>
      </c>
      <c r="J28" s="53">
        <v>1</v>
      </c>
      <c r="K28" s="53">
        <v>8</v>
      </c>
      <c r="L28" s="53">
        <v>3</v>
      </c>
      <c r="M28" s="53">
        <f t="shared" si="3"/>
        <v>46</v>
      </c>
      <c r="N28" s="52">
        <f t="shared" si="6"/>
        <v>8.695652173913043</v>
      </c>
      <c r="O28" s="51">
        <f t="shared" si="0"/>
        <v>5.808080808080808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171</v>
      </c>
      <c r="C29" s="53">
        <v>11</v>
      </c>
      <c r="D29" s="53">
        <v>32</v>
      </c>
      <c r="E29" s="53">
        <v>3</v>
      </c>
      <c r="F29" s="53">
        <f t="shared" si="1"/>
        <v>217</v>
      </c>
      <c r="G29" s="52">
        <f t="shared" si="2"/>
        <v>6.4516129032258061</v>
      </c>
      <c r="H29" s="51">
        <f t="shared" si="5"/>
        <v>7.6113644335320947</v>
      </c>
      <c r="I29" s="53">
        <v>33</v>
      </c>
      <c r="J29" s="53">
        <v>1</v>
      </c>
      <c r="K29" s="53">
        <v>6</v>
      </c>
      <c r="L29" s="53">
        <v>1</v>
      </c>
      <c r="M29" s="53">
        <f t="shared" si="3"/>
        <v>41</v>
      </c>
      <c r="N29" s="52">
        <f t="shared" si="6"/>
        <v>4.8780487804878048</v>
      </c>
      <c r="O29" s="51">
        <f t="shared" si="0"/>
        <v>5.1767676767676765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176</v>
      </c>
      <c r="C30" s="53">
        <v>11</v>
      </c>
      <c r="D30" s="53">
        <v>27</v>
      </c>
      <c r="E30" s="53">
        <v>3</v>
      </c>
      <c r="F30" s="53">
        <f t="shared" si="1"/>
        <v>217</v>
      </c>
      <c r="G30" s="52">
        <f t="shared" si="2"/>
        <v>6.4516129032258061</v>
      </c>
      <c r="H30" s="51">
        <f t="shared" si="5"/>
        <v>7.6113644335320947</v>
      </c>
      <c r="I30" s="53">
        <v>27</v>
      </c>
      <c r="J30" s="53">
        <v>2</v>
      </c>
      <c r="K30" s="53">
        <v>8</v>
      </c>
      <c r="L30" s="53">
        <v>0</v>
      </c>
      <c r="M30" s="53">
        <f t="shared" si="3"/>
        <v>37</v>
      </c>
      <c r="N30" s="52">
        <f t="shared" si="6"/>
        <v>5.4054054054054053</v>
      </c>
      <c r="O30" s="51">
        <f t="shared" si="0"/>
        <v>4.6717171717171722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160</v>
      </c>
      <c r="C31" s="53">
        <v>10</v>
      </c>
      <c r="D31" s="53">
        <v>18</v>
      </c>
      <c r="E31" s="53">
        <v>4</v>
      </c>
      <c r="F31" s="53">
        <f t="shared" si="1"/>
        <v>192</v>
      </c>
      <c r="G31" s="52">
        <f t="shared" si="2"/>
        <v>7.291666666666667</v>
      </c>
      <c r="H31" s="51">
        <f t="shared" si="5"/>
        <v>6.7344791301297793</v>
      </c>
      <c r="I31" s="53">
        <v>41</v>
      </c>
      <c r="J31" s="53">
        <v>0</v>
      </c>
      <c r="K31" s="53">
        <v>5</v>
      </c>
      <c r="L31" s="53">
        <v>1</v>
      </c>
      <c r="M31" s="53">
        <f t="shared" si="3"/>
        <v>47</v>
      </c>
      <c r="N31" s="52">
        <f t="shared" si="6"/>
        <v>2.1276595744680851</v>
      </c>
      <c r="O31" s="51">
        <f t="shared" si="0"/>
        <v>5.9343434343434343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57</v>
      </c>
      <c r="B32" s="53">
        <v>204</v>
      </c>
      <c r="C32" s="53">
        <v>13</v>
      </c>
      <c r="D32" s="53">
        <v>18</v>
      </c>
      <c r="E32" s="53">
        <v>7</v>
      </c>
      <c r="F32" s="53">
        <f t="shared" si="1"/>
        <v>242</v>
      </c>
      <c r="G32" s="52">
        <f t="shared" si="2"/>
        <v>8.2644628099173563</v>
      </c>
      <c r="H32" s="51">
        <f t="shared" si="5"/>
        <v>8.4882497369344083</v>
      </c>
      <c r="I32" s="53">
        <v>47</v>
      </c>
      <c r="J32" s="53">
        <v>1</v>
      </c>
      <c r="K32" s="53">
        <v>8</v>
      </c>
      <c r="L32" s="53">
        <v>0</v>
      </c>
      <c r="M32" s="53">
        <f t="shared" si="3"/>
        <v>56</v>
      </c>
      <c r="N32" s="52">
        <f t="shared" si="6"/>
        <v>1.7857142857142856</v>
      </c>
      <c r="O32" s="51">
        <f t="shared" si="0"/>
        <v>7.0707070707070701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27</v>
      </c>
      <c r="C33" s="57">
        <v>1</v>
      </c>
      <c r="D33" s="57">
        <v>5</v>
      </c>
      <c r="E33" s="57">
        <v>0</v>
      </c>
      <c r="F33" s="57">
        <f t="shared" si="1"/>
        <v>33</v>
      </c>
      <c r="G33" s="56">
        <f t="shared" si="2"/>
        <v>3.0303030303030303</v>
      </c>
      <c r="H33" s="55">
        <f t="shared" si="5"/>
        <v>1.1574886004910558</v>
      </c>
      <c r="I33" s="57">
        <v>6</v>
      </c>
      <c r="J33" s="57">
        <v>0</v>
      </c>
      <c r="K33" s="57">
        <v>0</v>
      </c>
      <c r="L33" s="57">
        <v>0</v>
      </c>
      <c r="M33" s="57">
        <f t="shared" si="3"/>
        <v>6</v>
      </c>
      <c r="N33" s="56">
        <f t="shared" si="6"/>
        <v>0</v>
      </c>
      <c r="O33" s="55">
        <f t="shared" si="0"/>
        <v>0.75757575757575757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44</v>
      </c>
      <c r="C34" s="53">
        <v>2</v>
      </c>
      <c r="D34" s="53">
        <v>7</v>
      </c>
      <c r="E34" s="53">
        <v>0</v>
      </c>
      <c r="F34" s="53">
        <f t="shared" si="1"/>
        <v>53</v>
      </c>
      <c r="G34" s="52">
        <f t="shared" si="2"/>
        <v>3.7735849056603774</v>
      </c>
      <c r="H34" s="51">
        <f t="shared" si="5"/>
        <v>1.8589968432129078</v>
      </c>
      <c r="I34" s="53">
        <v>11</v>
      </c>
      <c r="J34" s="53">
        <v>0</v>
      </c>
      <c r="K34" s="53">
        <v>4</v>
      </c>
      <c r="L34" s="53">
        <v>0</v>
      </c>
      <c r="M34" s="53">
        <f t="shared" si="3"/>
        <v>15</v>
      </c>
      <c r="N34" s="52">
        <f t="shared" si="6"/>
        <v>0</v>
      </c>
      <c r="O34" s="51">
        <f t="shared" si="0"/>
        <v>1.893939393939394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47</v>
      </c>
      <c r="C35" s="53">
        <v>2</v>
      </c>
      <c r="D35" s="53">
        <v>2</v>
      </c>
      <c r="E35" s="53">
        <v>0</v>
      </c>
      <c r="F35" s="53">
        <f t="shared" si="1"/>
        <v>51</v>
      </c>
      <c r="G35" s="52">
        <f t="shared" si="2"/>
        <v>3.9215686274509802</v>
      </c>
      <c r="H35" s="51">
        <f t="shared" si="5"/>
        <v>1.7888460189407225</v>
      </c>
      <c r="I35" s="53">
        <v>9</v>
      </c>
      <c r="J35" s="53">
        <v>0</v>
      </c>
      <c r="K35" s="53">
        <v>3</v>
      </c>
      <c r="L35" s="53">
        <v>0</v>
      </c>
      <c r="M35" s="53">
        <f t="shared" si="3"/>
        <v>12</v>
      </c>
      <c r="N35" s="52">
        <f t="shared" si="6"/>
        <v>0</v>
      </c>
      <c r="O35" s="51">
        <f t="shared" si="0"/>
        <v>1.5151515151515151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25</v>
      </c>
      <c r="C36" s="53">
        <v>1</v>
      </c>
      <c r="D36" s="53">
        <v>4</v>
      </c>
      <c r="E36" s="53">
        <v>0</v>
      </c>
      <c r="F36" s="53">
        <f t="shared" si="1"/>
        <v>30</v>
      </c>
      <c r="G36" s="52">
        <f t="shared" si="2"/>
        <v>3.3333333333333335</v>
      </c>
      <c r="H36" s="51">
        <f t="shared" si="5"/>
        <v>1.052262364082778</v>
      </c>
      <c r="I36" s="53">
        <v>8</v>
      </c>
      <c r="J36" s="53">
        <v>0</v>
      </c>
      <c r="K36" s="53">
        <v>0</v>
      </c>
      <c r="L36" s="53">
        <v>0</v>
      </c>
      <c r="M36" s="53">
        <f t="shared" si="3"/>
        <v>8</v>
      </c>
      <c r="N36" s="52">
        <f t="shared" si="6"/>
        <v>0</v>
      </c>
      <c r="O36" s="51">
        <f t="shared" si="0"/>
        <v>1.0101010101010102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28</v>
      </c>
      <c r="C37" s="53">
        <v>3</v>
      </c>
      <c r="D37" s="53">
        <v>8</v>
      </c>
      <c r="E37" s="53">
        <v>0</v>
      </c>
      <c r="F37" s="53">
        <f t="shared" si="1"/>
        <v>39</v>
      </c>
      <c r="G37" s="52">
        <f t="shared" si="2"/>
        <v>7.6923076923076925</v>
      </c>
      <c r="H37" s="51">
        <f t="shared" si="5"/>
        <v>1.3679410733076114</v>
      </c>
      <c r="I37" s="53">
        <v>9</v>
      </c>
      <c r="J37" s="53">
        <v>1</v>
      </c>
      <c r="K37" s="53">
        <v>2</v>
      </c>
      <c r="L37" s="53">
        <v>0</v>
      </c>
      <c r="M37" s="53">
        <f t="shared" si="3"/>
        <v>12</v>
      </c>
      <c r="N37" s="52">
        <f t="shared" si="6"/>
        <v>8.3333333333333321</v>
      </c>
      <c r="O37" s="51">
        <f t="shared" si="0"/>
        <v>1.5151515151515151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43</v>
      </c>
      <c r="C38" s="53">
        <v>1</v>
      </c>
      <c r="D38" s="53">
        <v>4</v>
      </c>
      <c r="E38" s="53">
        <v>0</v>
      </c>
      <c r="F38" s="53">
        <f t="shared" si="1"/>
        <v>48</v>
      </c>
      <c r="G38" s="52">
        <f t="shared" si="2"/>
        <v>2.083333333333333</v>
      </c>
      <c r="H38" s="51">
        <f t="shared" si="5"/>
        <v>1.6836197825324448</v>
      </c>
      <c r="I38" s="53">
        <v>3</v>
      </c>
      <c r="J38" s="53">
        <v>0</v>
      </c>
      <c r="K38" s="53">
        <v>1</v>
      </c>
      <c r="L38" s="53">
        <v>0</v>
      </c>
      <c r="M38" s="53">
        <f t="shared" si="3"/>
        <v>4</v>
      </c>
      <c r="N38" s="52">
        <f t="shared" si="6"/>
        <v>0</v>
      </c>
      <c r="O38" s="51">
        <f t="shared" si="0"/>
        <v>0.50505050505050508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214</v>
      </c>
      <c r="C39" s="49">
        <f>SUM(C33:C38)</f>
        <v>10</v>
      </c>
      <c r="D39" s="49">
        <f>SUM(D33:D38)</f>
        <v>30</v>
      </c>
      <c r="E39" s="49">
        <f>SUM(E33:E38)</f>
        <v>0</v>
      </c>
      <c r="F39" s="49">
        <f t="shared" si="1"/>
        <v>254</v>
      </c>
      <c r="G39" s="48">
        <f t="shared" si="2"/>
        <v>3.9370078740157481</v>
      </c>
      <c r="H39" s="47">
        <f t="shared" si="5"/>
        <v>8.9091546825675199</v>
      </c>
      <c r="I39" s="49">
        <f>SUM(I33:I38)</f>
        <v>46</v>
      </c>
      <c r="J39" s="49">
        <f>SUM(J33:J38)</f>
        <v>1</v>
      </c>
      <c r="K39" s="49">
        <f>SUM(K33:K38)</f>
        <v>10</v>
      </c>
      <c r="L39" s="49">
        <f>SUM(L33:L38)</f>
        <v>0</v>
      </c>
      <c r="M39" s="49">
        <f t="shared" si="3"/>
        <v>57</v>
      </c>
      <c r="N39" s="48">
        <f t="shared" si="6"/>
        <v>1.7543859649122806</v>
      </c>
      <c r="O39" s="47">
        <f t="shared" si="0"/>
        <v>7.1969696969696972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33</v>
      </c>
      <c r="C40" s="57">
        <v>3</v>
      </c>
      <c r="D40" s="57">
        <v>5</v>
      </c>
      <c r="E40" s="57">
        <v>0</v>
      </c>
      <c r="F40" s="57">
        <f t="shared" si="1"/>
        <v>41</v>
      </c>
      <c r="G40" s="56">
        <f t="shared" si="2"/>
        <v>7.3170731707317067</v>
      </c>
      <c r="H40" s="55">
        <f t="shared" si="5"/>
        <v>1.4380918975797967</v>
      </c>
      <c r="I40" s="57">
        <v>7</v>
      </c>
      <c r="J40" s="57">
        <v>0</v>
      </c>
      <c r="K40" s="57">
        <v>1</v>
      </c>
      <c r="L40" s="57">
        <v>0</v>
      </c>
      <c r="M40" s="57">
        <f t="shared" si="3"/>
        <v>8</v>
      </c>
      <c r="N40" s="56">
        <f t="shared" si="6"/>
        <v>0</v>
      </c>
      <c r="O40" s="55">
        <f t="shared" si="0"/>
        <v>1.0101010101010102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30</v>
      </c>
      <c r="C41" s="53">
        <v>1</v>
      </c>
      <c r="D41" s="53">
        <v>4</v>
      </c>
      <c r="E41" s="53">
        <v>0</v>
      </c>
      <c r="F41" s="53">
        <f t="shared" si="1"/>
        <v>35</v>
      </c>
      <c r="G41" s="52">
        <f t="shared" si="2"/>
        <v>2.8571428571428572</v>
      </c>
      <c r="H41" s="51">
        <f t="shared" si="5"/>
        <v>1.2276394247632409</v>
      </c>
      <c r="I41" s="53">
        <v>3</v>
      </c>
      <c r="J41" s="53">
        <v>0</v>
      </c>
      <c r="K41" s="53">
        <v>0</v>
      </c>
      <c r="L41" s="53">
        <v>0</v>
      </c>
      <c r="M41" s="53">
        <f t="shared" si="3"/>
        <v>3</v>
      </c>
      <c r="N41" s="52">
        <f t="shared" si="6"/>
        <v>0</v>
      </c>
      <c r="O41" s="51">
        <f t="shared" si="0"/>
        <v>0.37878787878787878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44</v>
      </c>
      <c r="C42" s="53">
        <v>2</v>
      </c>
      <c r="D42" s="53">
        <v>9</v>
      </c>
      <c r="E42" s="53">
        <v>0</v>
      </c>
      <c r="F42" s="53">
        <f t="shared" si="1"/>
        <v>55</v>
      </c>
      <c r="G42" s="52">
        <f t="shared" si="2"/>
        <v>3.6363636363636362</v>
      </c>
      <c r="H42" s="51">
        <f t="shared" si="5"/>
        <v>1.9291476674850931</v>
      </c>
      <c r="I42" s="53">
        <v>3</v>
      </c>
      <c r="J42" s="53">
        <v>0</v>
      </c>
      <c r="K42" s="53">
        <v>2</v>
      </c>
      <c r="L42" s="53">
        <v>0</v>
      </c>
      <c r="M42" s="53">
        <f t="shared" si="3"/>
        <v>5</v>
      </c>
      <c r="N42" s="52">
        <f t="shared" si="6"/>
        <v>0</v>
      </c>
      <c r="O42" s="51">
        <f>IF(M42=0,0,M42/M$47*100)</f>
        <v>0.63131313131313127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35</v>
      </c>
      <c r="C43" s="53">
        <v>3</v>
      </c>
      <c r="D43" s="53">
        <v>1</v>
      </c>
      <c r="E43" s="53">
        <v>1</v>
      </c>
      <c r="F43" s="53">
        <f t="shared" si="1"/>
        <v>40</v>
      </c>
      <c r="G43" s="52">
        <f t="shared" si="2"/>
        <v>10</v>
      </c>
      <c r="H43" s="51">
        <f t="shared" si="5"/>
        <v>1.4030164854437039</v>
      </c>
      <c r="I43" s="53">
        <v>3</v>
      </c>
      <c r="J43" s="53">
        <v>0</v>
      </c>
      <c r="K43" s="53">
        <v>0</v>
      </c>
      <c r="L43" s="53">
        <v>0</v>
      </c>
      <c r="M43" s="53">
        <f t="shared" si="3"/>
        <v>3</v>
      </c>
      <c r="N43" s="52">
        <f t="shared" si="6"/>
        <v>0</v>
      </c>
      <c r="O43" s="51">
        <f>IF(M43=0,0,M43/M$47*100)</f>
        <v>0.37878787878787878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37</v>
      </c>
      <c r="C44" s="53">
        <v>1</v>
      </c>
      <c r="D44" s="53">
        <v>3</v>
      </c>
      <c r="E44" s="53">
        <v>0</v>
      </c>
      <c r="F44" s="53">
        <f t="shared" si="1"/>
        <v>41</v>
      </c>
      <c r="G44" s="52">
        <f t="shared" si="2"/>
        <v>2.4390243902439024</v>
      </c>
      <c r="H44" s="51">
        <f t="shared" si="5"/>
        <v>1.4380918975797967</v>
      </c>
      <c r="I44" s="53">
        <v>8</v>
      </c>
      <c r="J44" s="53">
        <v>0</v>
      </c>
      <c r="K44" s="53">
        <v>1</v>
      </c>
      <c r="L44" s="53">
        <v>0</v>
      </c>
      <c r="M44" s="53">
        <f t="shared" si="3"/>
        <v>9</v>
      </c>
      <c r="N44" s="52">
        <f t="shared" si="6"/>
        <v>0</v>
      </c>
      <c r="O44" s="51">
        <f t="shared" si="0"/>
        <v>1.1363636363636365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25</v>
      </c>
      <c r="C45" s="53">
        <v>2</v>
      </c>
      <c r="D45" s="53">
        <v>2</v>
      </c>
      <c r="E45" s="53">
        <v>0</v>
      </c>
      <c r="F45" s="53">
        <f t="shared" si="1"/>
        <v>29</v>
      </c>
      <c r="G45" s="52">
        <f t="shared" si="2"/>
        <v>6.8965517241379306</v>
      </c>
      <c r="H45" s="51">
        <f t="shared" si="5"/>
        <v>1.0171869519466854</v>
      </c>
      <c r="I45" s="53">
        <v>10</v>
      </c>
      <c r="J45" s="53">
        <v>0</v>
      </c>
      <c r="K45" s="53">
        <v>0</v>
      </c>
      <c r="L45" s="53">
        <v>0</v>
      </c>
      <c r="M45" s="53">
        <f t="shared" si="3"/>
        <v>10</v>
      </c>
      <c r="N45" s="52">
        <f t="shared" si="6"/>
        <v>0</v>
      </c>
      <c r="O45" s="51">
        <f t="shared" si="0"/>
        <v>1.2626262626262625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204</v>
      </c>
      <c r="C46" s="49">
        <f>SUM(C40:C45)</f>
        <v>12</v>
      </c>
      <c r="D46" s="49">
        <f>SUM(D40:D45)</f>
        <v>24</v>
      </c>
      <c r="E46" s="49">
        <f>SUM(E40:E45)</f>
        <v>1</v>
      </c>
      <c r="F46" s="49">
        <f t="shared" si="1"/>
        <v>241</v>
      </c>
      <c r="G46" s="48">
        <f t="shared" si="2"/>
        <v>5.394190871369295</v>
      </c>
      <c r="H46" s="47">
        <f t="shared" si="5"/>
        <v>8.4531743247983169</v>
      </c>
      <c r="I46" s="49">
        <f>SUM(I40:I45)</f>
        <v>34</v>
      </c>
      <c r="J46" s="49">
        <f>SUM(J40:J45)</f>
        <v>0</v>
      </c>
      <c r="K46" s="49">
        <f>SUM(K40:K45)</f>
        <v>4</v>
      </c>
      <c r="L46" s="49">
        <f>SUM(L40:L45)</f>
        <v>0</v>
      </c>
      <c r="M46" s="49">
        <f>SUM(I46:L46)</f>
        <v>38</v>
      </c>
      <c r="N46" s="48">
        <f t="shared" si="6"/>
        <v>0</v>
      </c>
      <c r="O46" s="47">
        <f t="shared" si="0"/>
        <v>4.7979797979797976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2357</v>
      </c>
      <c r="C47" s="49">
        <f>SUM(C17,C24:C32,C39,C46)</f>
        <v>140</v>
      </c>
      <c r="D47" s="49">
        <f>SUM(D17,D24:D32,D39,D46)</f>
        <v>307</v>
      </c>
      <c r="E47" s="49">
        <f>SUM(E17,E24:E32,E39,E46)</f>
        <v>47</v>
      </c>
      <c r="F47" s="49">
        <f t="shared" si="1"/>
        <v>2851</v>
      </c>
      <c r="G47" s="48">
        <f t="shared" si="2"/>
        <v>6.5591020694493158</v>
      </c>
      <c r="H47" s="47">
        <f t="shared" si="5"/>
        <v>100</v>
      </c>
      <c r="I47" s="49">
        <f>SUM(I17,I24:I32,I39,I46)</f>
        <v>664</v>
      </c>
      <c r="J47" s="49">
        <f>SUM(J17,J24:J32,J39,J46)</f>
        <v>9</v>
      </c>
      <c r="K47" s="49">
        <f>SUM(K17,K24:K32,K39,K46)</f>
        <v>105</v>
      </c>
      <c r="L47" s="49">
        <f>SUM(L17,L24:L32,L39,L46)</f>
        <v>14</v>
      </c>
      <c r="M47" s="49">
        <f t="shared" si="3"/>
        <v>792</v>
      </c>
      <c r="N47" s="48">
        <f t="shared" si="6"/>
        <v>2.904040404040404</v>
      </c>
      <c r="O47" s="47">
        <f t="shared" si="0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2" customHeight="1">
      <c r="A50" s="70" t="s">
        <v>0</v>
      </c>
      <c r="B50" s="69"/>
      <c r="C50" s="68"/>
      <c r="D50" s="68"/>
      <c r="E50" s="68"/>
      <c r="F50" s="68"/>
      <c r="G50" s="68"/>
      <c r="H50" s="67"/>
      <c r="I50" s="69" t="s">
        <v>79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9.6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/>
      <c r="C52" s="57"/>
      <c r="D52" s="57"/>
      <c r="E52" s="57"/>
      <c r="F52" s="57"/>
      <c r="G52" s="56"/>
      <c r="H52" s="55"/>
      <c r="I52" s="57">
        <f>SUM(方向別!B11,方向別!I11)</f>
        <v>65</v>
      </c>
      <c r="J52" s="57">
        <f>SUM(方向別!C11,方向別!J11)</f>
        <v>2</v>
      </c>
      <c r="K52" s="57">
        <f>SUM(方向別!D11,方向別!K11)</f>
        <v>7</v>
      </c>
      <c r="L52" s="57">
        <f>SUM(方向別!E11,方向別!L11)</f>
        <v>1</v>
      </c>
      <c r="M52" s="57">
        <f t="shared" ref="M52:M88" si="7">SUM(I52:L52)</f>
        <v>75</v>
      </c>
      <c r="N52" s="56">
        <f t="shared" ref="N52:N88" si="8">IF(SUM(J52,L52)=0,0,SUM(J52,L52)/M52*100)</f>
        <v>4</v>
      </c>
      <c r="O52" s="55">
        <f t="shared" ref="O52:O88" si="9">IF(M52=0,0,M52/M$88*100)</f>
        <v>2.0587427944002195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/>
      <c r="C53" s="53"/>
      <c r="D53" s="53"/>
      <c r="E53" s="53"/>
      <c r="F53" s="53"/>
      <c r="G53" s="52"/>
      <c r="H53" s="51"/>
      <c r="I53" s="53">
        <f>SUM(方向別!B12,方向別!I12)</f>
        <v>58</v>
      </c>
      <c r="J53" s="53">
        <f>SUM(方向別!C12,方向別!J12)</f>
        <v>2</v>
      </c>
      <c r="K53" s="53">
        <f>SUM(方向別!D12,方向別!K12)</f>
        <v>9</v>
      </c>
      <c r="L53" s="53">
        <f>SUM(方向別!E12,方向別!L12)</f>
        <v>4</v>
      </c>
      <c r="M53" s="53">
        <f t="shared" si="7"/>
        <v>73</v>
      </c>
      <c r="N53" s="52">
        <f t="shared" si="8"/>
        <v>8.2191780821917799</v>
      </c>
      <c r="O53" s="51">
        <f t="shared" si="9"/>
        <v>2.0038429865495471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/>
      <c r="C54" s="53"/>
      <c r="D54" s="53"/>
      <c r="E54" s="53"/>
      <c r="F54" s="53"/>
      <c r="G54" s="52"/>
      <c r="H54" s="51"/>
      <c r="I54" s="53">
        <f>SUM(方向別!B13,方向別!I13)</f>
        <v>54</v>
      </c>
      <c r="J54" s="53">
        <f>SUM(方向別!C13,方向別!J13)</f>
        <v>1</v>
      </c>
      <c r="K54" s="53">
        <f>SUM(方向別!D13,方向別!K13)</f>
        <v>7</v>
      </c>
      <c r="L54" s="53">
        <f>SUM(方向別!E13,方向別!L13)</f>
        <v>0</v>
      </c>
      <c r="M54" s="53">
        <f t="shared" si="7"/>
        <v>62</v>
      </c>
      <c r="N54" s="52">
        <f t="shared" si="8"/>
        <v>1.6129032258064515</v>
      </c>
      <c r="O54" s="51">
        <f t="shared" si="9"/>
        <v>1.7018940433708483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/>
      <c r="C55" s="53"/>
      <c r="D55" s="53"/>
      <c r="E55" s="53"/>
      <c r="F55" s="53"/>
      <c r="G55" s="52"/>
      <c r="H55" s="51"/>
      <c r="I55" s="53">
        <f>SUM(方向別!B14,方向別!I14)</f>
        <v>54</v>
      </c>
      <c r="J55" s="53">
        <f>SUM(方向別!C14,方向別!J14)</f>
        <v>5</v>
      </c>
      <c r="K55" s="53">
        <f>SUM(方向別!D14,方向別!K14)</f>
        <v>5</v>
      </c>
      <c r="L55" s="53">
        <f>SUM(方向別!E14,方向別!L14)</f>
        <v>2</v>
      </c>
      <c r="M55" s="53">
        <f t="shared" si="7"/>
        <v>66</v>
      </c>
      <c r="N55" s="52">
        <f t="shared" si="8"/>
        <v>10.606060606060606</v>
      </c>
      <c r="O55" s="51">
        <f t="shared" si="9"/>
        <v>1.8116936590721933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/>
      <c r="C56" s="53"/>
      <c r="D56" s="53"/>
      <c r="E56" s="53"/>
      <c r="F56" s="53"/>
      <c r="G56" s="52"/>
      <c r="H56" s="51"/>
      <c r="I56" s="53">
        <f>SUM(方向別!B15,方向別!I15)</f>
        <v>77</v>
      </c>
      <c r="J56" s="53">
        <f>SUM(方向別!C15,方向別!J15)</f>
        <v>1</v>
      </c>
      <c r="K56" s="53">
        <f>SUM(方向別!D15,方向別!K15)</f>
        <v>7</v>
      </c>
      <c r="L56" s="53">
        <f>SUM(方向別!E15,方向別!L15)</f>
        <v>2</v>
      </c>
      <c r="M56" s="53">
        <f t="shared" si="7"/>
        <v>87</v>
      </c>
      <c r="N56" s="52">
        <f t="shared" si="8"/>
        <v>3.4482758620689653</v>
      </c>
      <c r="O56" s="51">
        <f t="shared" si="9"/>
        <v>2.3881416415042547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/>
      <c r="C57" s="53"/>
      <c r="D57" s="53"/>
      <c r="E57" s="53"/>
      <c r="F57" s="53"/>
      <c r="G57" s="52"/>
      <c r="H57" s="51"/>
      <c r="I57" s="53">
        <f>SUM(方向別!B16,方向別!I16)</f>
        <v>56</v>
      </c>
      <c r="J57" s="53">
        <f>SUM(方向別!C16,方向別!J16)</f>
        <v>5</v>
      </c>
      <c r="K57" s="53">
        <f>SUM(方向別!D16,方向別!K16)</f>
        <v>10</v>
      </c>
      <c r="L57" s="53">
        <f>SUM(方向別!E16,方向別!L16)</f>
        <v>0</v>
      </c>
      <c r="M57" s="53">
        <f t="shared" si="7"/>
        <v>71</v>
      </c>
      <c r="N57" s="52">
        <f t="shared" si="8"/>
        <v>7.042253521126761</v>
      </c>
      <c r="O57" s="51">
        <f t="shared" si="9"/>
        <v>1.9489431786988747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/>
      <c r="C58" s="49"/>
      <c r="D58" s="49"/>
      <c r="E58" s="49"/>
      <c r="F58" s="49"/>
      <c r="G58" s="48"/>
      <c r="H58" s="47"/>
      <c r="I58" s="49">
        <f>SUM(I52:I57)</f>
        <v>364</v>
      </c>
      <c r="J58" s="49">
        <f>SUM(J52:J57)</f>
        <v>16</v>
      </c>
      <c r="K58" s="49">
        <f>SUM(K52:K57)</f>
        <v>45</v>
      </c>
      <c r="L58" s="49">
        <f>SUM(L52:L57)</f>
        <v>9</v>
      </c>
      <c r="M58" s="49">
        <f t="shared" si="7"/>
        <v>434</v>
      </c>
      <c r="N58" s="48">
        <f t="shared" si="8"/>
        <v>5.7603686635944698</v>
      </c>
      <c r="O58" s="47">
        <f t="shared" si="9"/>
        <v>11.913258303595937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/>
      <c r="C59" s="57"/>
      <c r="D59" s="57"/>
      <c r="E59" s="57"/>
      <c r="F59" s="57"/>
      <c r="G59" s="56"/>
      <c r="H59" s="55"/>
      <c r="I59" s="57">
        <f>SUM(方向別!B18,方向別!I18)</f>
        <v>68</v>
      </c>
      <c r="J59" s="57">
        <f>SUM(方向別!C18,方向別!J18)</f>
        <v>2</v>
      </c>
      <c r="K59" s="57">
        <f>SUM(方向別!D18,方向別!K18)</f>
        <v>11</v>
      </c>
      <c r="L59" s="57">
        <f>SUM(方向別!E18,方向別!L18)</f>
        <v>0</v>
      </c>
      <c r="M59" s="57">
        <f t="shared" si="7"/>
        <v>81</v>
      </c>
      <c r="N59" s="56">
        <f t="shared" si="8"/>
        <v>2.4691358024691357</v>
      </c>
      <c r="O59" s="55">
        <f t="shared" si="9"/>
        <v>2.2234422179522371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/>
      <c r="C60" s="53"/>
      <c r="D60" s="53"/>
      <c r="E60" s="53"/>
      <c r="F60" s="53"/>
      <c r="G60" s="52"/>
      <c r="H60" s="51"/>
      <c r="I60" s="53">
        <f>SUM(方向別!B19,方向別!I19)</f>
        <v>66</v>
      </c>
      <c r="J60" s="53">
        <f>SUM(方向別!C19,方向別!J19)</f>
        <v>2</v>
      </c>
      <c r="K60" s="53">
        <f>SUM(方向別!D19,方向別!K19)</f>
        <v>9</v>
      </c>
      <c r="L60" s="53">
        <f>SUM(方向別!E19,方向別!L19)</f>
        <v>1</v>
      </c>
      <c r="M60" s="53">
        <f t="shared" si="7"/>
        <v>78</v>
      </c>
      <c r="N60" s="52">
        <f t="shared" si="8"/>
        <v>3.8461538461538463</v>
      </c>
      <c r="O60" s="51">
        <f t="shared" si="9"/>
        <v>2.1410925061762285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/>
      <c r="C61" s="53"/>
      <c r="D61" s="53"/>
      <c r="E61" s="53"/>
      <c r="F61" s="53"/>
      <c r="G61" s="52"/>
      <c r="H61" s="51"/>
      <c r="I61" s="53">
        <f>SUM(方向別!B20,方向別!I20)</f>
        <v>79</v>
      </c>
      <c r="J61" s="53">
        <f>SUM(方向別!C20,方向別!J20)</f>
        <v>3</v>
      </c>
      <c r="K61" s="53">
        <f>SUM(方向別!D20,方向別!K20)</f>
        <v>5</v>
      </c>
      <c r="L61" s="53">
        <f>SUM(方向別!E20,方向別!L20)</f>
        <v>0</v>
      </c>
      <c r="M61" s="53">
        <f t="shared" si="7"/>
        <v>87</v>
      </c>
      <c r="N61" s="52">
        <f t="shared" si="8"/>
        <v>3.4482758620689653</v>
      </c>
      <c r="O61" s="51">
        <f t="shared" si="9"/>
        <v>2.3881416415042547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/>
      <c r="C62" s="53"/>
      <c r="D62" s="53"/>
      <c r="E62" s="53"/>
      <c r="F62" s="53"/>
      <c r="G62" s="52"/>
      <c r="H62" s="51"/>
      <c r="I62" s="53">
        <f>SUM(方向別!B21,方向別!I21)</f>
        <v>59</v>
      </c>
      <c r="J62" s="53">
        <f>SUM(方向別!C21,方向別!J21)</f>
        <v>2</v>
      </c>
      <c r="K62" s="53">
        <f>SUM(方向別!D21,方向別!K21)</f>
        <v>8</v>
      </c>
      <c r="L62" s="53">
        <f>SUM(方向別!E21,方向別!L21)</f>
        <v>0</v>
      </c>
      <c r="M62" s="53">
        <f t="shared" si="7"/>
        <v>69</v>
      </c>
      <c r="N62" s="52">
        <f t="shared" si="8"/>
        <v>2.8985507246376812</v>
      </c>
      <c r="O62" s="51">
        <f t="shared" si="9"/>
        <v>1.8940433708482018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/>
      <c r="C63" s="53"/>
      <c r="D63" s="53"/>
      <c r="E63" s="53"/>
      <c r="F63" s="53"/>
      <c r="G63" s="52"/>
      <c r="H63" s="51"/>
      <c r="I63" s="53">
        <f>SUM(方向別!B22,方向別!I22)</f>
        <v>73</v>
      </c>
      <c r="J63" s="53">
        <f>SUM(方向別!C22,方向別!J22)</f>
        <v>4</v>
      </c>
      <c r="K63" s="53">
        <f>SUM(方向別!D22,方向別!K22)</f>
        <v>3</v>
      </c>
      <c r="L63" s="53">
        <f>SUM(方向別!E22,方向別!L22)</f>
        <v>2</v>
      </c>
      <c r="M63" s="53">
        <f t="shared" si="7"/>
        <v>82</v>
      </c>
      <c r="N63" s="52">
        <f t="shared" si="8"/>
        <v>7.3170731707317067</v>
      </c>
      <c r="O63" s="51">
        <f t="shared" si="9"/>
        <v>2.2508921218775733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/>
      <c r="C64" s="53"/>
      <c r="D64" s="53"/>
      <c r="E64" s="53"/>
      <c r="F64" s="53"/>
      <c r="G64" s="52"/>
      <c r="H64" s="51"/>
      <c r="I64" s="53">
        <f>SUM(方向別!B23,方向別!I23)</f>
        <v>35</v>
      </c>
      <c r="J64" s="53">
        <f>SUM(方向別!C23,方向別!J23)</f>
        <v>2</v>
      </c>
      <c r="K64" s="53">
        <f>SUM(方向別!D23,方向別!K23)</f>
        <v>3</v>
      </c>
      <c r="L64" s="53">
        <f>SUM(方向別!E23,方向別!L23)</f>
        <v>1</v>
      </c>
      <c r="M64" s="53">
        <f t="shared" si="7"/>
        <v>41</v>
      </c>
      <c r="N64" s="52">
        <f t="shared" si="8"/>
        <v>7.3170731707317067</v>
      </c>
      <c r="O64" s="51">
        <f t="shared" si="9"/>
        <v>1.1254460609387866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/>
      <c r="C65" s="49"/>
      <c r="D65" s="49"/>
      <c r="E65" s="49"/>
      <c r="F65" s="49"/>
      <c r="G65" s="48"/>
      <c r="H65" s="47"/>
      <c r="I65" s="49">
        <f>SUM(I59:I64)</f>
        <v>380</v>
      </c>
      <c r="J65" s="49">
        <f>SUM(J59:J64)</f>
        <v>15</v>
      </c>
      <c r="K65" s="49">
        <f>SUM(K59:K64)</f>
        <v>39</v>
      </c>
      <c r="L65" s="49">
        <f>SUM(L59:L64)</f>
        <v>4</v>
      </c>
      <c r="M65" s="49">
        <f t="shared" si="7"/>
        <v>438</v>
      </c>
      <c r="N65" s="48">
        <f t="shared" si="8"/>
        <v>4.3378995433789953</v>
      </c>
      <c r="O65" s="47">
        <f t="shared" si="9"/>
        <v>12.023057919297282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/>
      <c r="C66" s="53"/>
      <c r="D66" s="53"/>
      <c r="E66" s="53"/>
      <c r="F66" s="53"/>
      <c r="G66" s="52"/>
      <c r="H66" s="51"/>
      <c r="I66" s="53">
        <f>SUM(方向別!B25,方向別!I25)</f>
        <v>262</v>
      </c>
      <c r="J66" s="53">
        <f>SUM(方向別!C25,方向別!J25)</f>
        <v>13</v>
      </c>
      <c r="K66" s="53">
        <f>SUM(方向別!D25,方向別!K25)</f>
        <v>31</v>
      </c>
      <c r="L66" s="53">
        <f>SUM(方向別!E25,方向別!L25)</f>
        <v>6</v>
      </c>
      <c r="M66" s="53">
        <f t="shared" si="7"/>
        <v>312</v>
      </c>
      <c r="N66" s="52">
        <f t="shared" si="8"/>
        <v>6.0897435897435894</v>
      </c>
      <c r="O66" s="51">
        <f t="shared" si="9"/>
        <v>8.5643700247049139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/>
      <c r="C67" s="53"/>
      <c r="D67" s="53"/>
      <c r="E67" s="53"/>
      <c r="F67" s="53"/>
      <c r="G67" s="52"/>
      <c r="H67" s="51"/>
      <c r="I67" s="53">
        <f>SUM(方向別!B26,方向別!I26)</f>
        <v>241</v>
      </c>
      <c r="J67" s="53">
        <f>SUM(方向別!C26,方向別!J26)</f>
        <v>8</v>
      </c>
      <c r="K67" s="53">
        <f>SUM(方向別!D26,方向別!K26)</f>
        <v>34</v>
      </c>
      <c r="L67" s="53">
        <f>SUM(方向別!E26,方向別!L26)</f>
        <v>7</v>
      </c>
      <c r="M67" s="53">
        <f t="shared" si="7"/>
        <v>290</v>
      </c>
      <c r="N67" s="52">
        <f t="shared" si="8"/>
        <v>5.1724137931034484</v>
      </c>
      <c r="O67" s="51">
        <f t="shared" si="9"/>
        <v>7.9604721383475159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/>
      <c r="C68" s="53"/>
      <c r="D68" s="53"/>
      <c r="E68" s="53"/>
      <c r="F68" s="53"/>
      <c r="G68" s="52"/>
      <c r="H68" s="51"/>
      <c r="I68" s="53">
        <f>SUM(方向別!B27,方向別!I27)</f>
        <v>210</v>
      </c>
      <c r="J68" s="53">
        <f>SUM(方向別!C27,方向別!J27)</f>
        <v>12</v>
      </c>
      <c r="K68" s="53">
        <f>SUM(方向別!D27,方向別!K27)</f>
        <v>38</v>
      </c>
      <c r="L68" s="53">
        <f>SUM(方向別!E27,方向別!L27)</f>
        <v>9</v>
      </c>
      <c r="M68" s="53">
        <f t="shared" si="7"/>
        <v>269</v>
      </c>
      <c r="N68" s="52">
        <f t="shared" si="8"/>
        <v>7.8066914498141262</v>
      </c>
      <c r="O68" s="51">
        <f t="shared" si="9"/>
        <v>7.384024155915454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/>
      <c r="C69" s="53"/>
      <c r="D69" s="53"/>
      <c r="E69" s="53"/>
      <c r="F69" s="53"/>
      <c r="G69" s="52"/>
      <c r="H69" s="51"/>
      <c r="I69" s="53">
        <f>SUM(方向別!B28,方向別!I28)</f>
        <v>207</v>
      </c>
      <c r="J69" s="53">
        <f>SUM(方向別!C28,方向別!J28)</f>
        <v>13</v>
      </c>
      <c r="K69" s="53">
        <f>SUM(方向別!D28,方向別!K28)</f>
        <v>35</v>
      </c>
      <c r="L69" s="53">
        <f>SUM(方向別!E28,方向別!L28)</f>
        <v>6</v>
      </c>
      <c r="M69" s="53">
        <f t="shared" si="7"/>
        <v>261</v>
      </c>
      <c r="N69" s="52">
        <f t="shared" si="8"/>
        <v>7.2796934865900385</v>
      </c>
      <c r="O69" s="51">
        <f t="shared" si="9"/>
        <v>7.1644249245127645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/>
      <c r="C70" s="53"/>
      <c r="D70" s="53"/>
      <c r="E70" s="53"/>
      <c r="F70" s="53"/>
      <c r="G70" s="52"/>
      <c r="H70" s="51"/>
      <c r="I70" s="53">
        <f>SUM(方向別!B29,方向別!I29)</f>
        <v>204</v>
      </c>
      <c r="J70" s="53">
        <f>SUM(方向別!C29,方向別!J29)</f>
        <v>12</v>
      </c>
      <c r="K70" s="53">
        <f>SUM(方向別!D29,方向別!K29)</f>
        <v>38</v>
      </c>
      <c r="L70" s="53">
        <f>SUM(方向別!E29,方向別!L29)</f>
        <v>4</v>
      </c>
      <c r="M70" s="53">
        <f t="shared" si="7"/>
        <v>258</v>
      </c>
      <c r="N70" s="52">
        <f t="shared" si="8"/>
        <v>6.2015503875968996</v>
      </c>
      <c r="O70" s="51">
        <f t="shared" si="9"/>
        <v>7.082075212736755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/>
      <c r="C71" s="53"/>
      <c r="D71" s="53"/>
      <c r="E71" s="53"/>
      <c r="F71" s="53"/>
      <c r="G71" s="52"/>
      <c r="H71" s="51"/>
      <c r="I71" s="53">
        <f>SUM(方向別!B30,方向別!I30)</f>
        <v>203</v>
      </c>
      <c r="J71" s="53">
        <f>SUM(方向別!C30,方向別!J30)</f>
        <v>13</v>
      </c>
      <c r="K71" s="53">
        <f>SUM(方向別!D30,方向別!K30)</f>
        <v>35</v>
      </c>
      <c r="L71" s="53">
        <f>SUM(方向別!E30,方向別!L30)</f>
        <v>3</v>
      </c>
      <c r="M71" s="53">
        <f t="shared" si="7"/>
        <v>254</v>
      </c>
      <c r="N71" s="52">
        <f t="shared" si="8"/>
        <v>6.2992125984251963</v>
      </c>
      <c r="O71" s="51">
        <f t="shared" si="9"/>
        <v>6.9722755970354102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/>
      <c r="C72" s="53"/>
      <c r="D72" s="53"/>
      <c r="E72" s="53"/>
      <c r="F72" s="53"/>
      <c r="G72" s="52"/>
      <c r="H72" s="51"/>
      <c r="I72" s="53">
        <f>SUM(方向別!B31,方向別!I31)</f>
        <v>201</v>
      </c>
      <c r="J72" s="53">
        <f>SUM(方向別!C31,方向別!J31)</f>
        <v>10</v>
      </c>
      <c r="K72" s="53">
        <f>SUM(方向別!D31,方向別!K31)</f>
        <v>23</v>
      </c>
      <c r="L72" s="53">
        <f>SUM(方向別!E31,方向別!L31)</f>
        <v>5</v>
      </c>
      <c r="M72" s="53">
        <f t="shared" si="7"/>
        <v>239</v>
      </c>
      <c r="N72" s="52">
        <f t="shared" si="8"/>
        <v>6.2761506276150625</v>
      </c>
      <c r="O72" s="51">
        <f t="shared" si="9"/>
        <v>6.5605270381553673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57</v>
      </c>
      <c r="B73" s="53"/>
      <c r="C73" s="53"/>
      <c r="D73" s="53"/>
      <c r="E73" s="53"/>
      <c r="F73" s="53"/>
      <c r="G73" s="52"/>
      <c r="H73" s="51"/>
      <c r="I73" s="53">
        <f>SUM(方向別!B32,方向別!I32)</f>
        <v>251</v>
      </c>
      <c r="J73" s="53">
        <f>SUM(方向別!C32,方向別!J32)</f>
        <v>14</v>
      </c>
      <c r="K73" s="53">
        <f>SUM(方向別!D32,方向別!K32)</f>
        <v>26</v>
      </c>
      <c r="L73" s="53">
        <f>SUM(方向別!E32,方向別!L32)</f>
        <v>7</v>
      </c>
      <c r="M73" s="53">
        <f t="shared" si="7"/>
        <v>298</v>
      </c>
      <c r="N73" s="52">
        <f t="shared" si="8"/>
        <v>7.0469798657718119</v>
      </c>
      <c r="O73" s="51">
        <f t="shared" si="9"/>
        <v>8.1800713697502054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/>
      <c r="C74" s="57"/>
      <c r="D74" s="57"/>
      <c r="E74" s="57"/>
      <c r="F74" s="57"/>
      <c r="G74" s="56"/>
      <c r="H74" s="55"/>
      <c r="I74" s="57">
        <f>SUM(方向別!B33,方向別!I33)</f>
        <v>33</v>
      </c>
      <c r="J74" s="57">
        <f>SUM(方向別!C33,方向別!J33)</f>
        <v>1</v>
      </c>
      <c r="K74" s="57">
        <f>SUM(方向別!D33,方向別!K33)</f>
        <v>5</v>
      </c>
      <c r="L74" s="57">
        <f>SUM(方向別!E33,方向別!L33)</f>
        <v>0</v>
      </c>
      <c r="M74" s="57">
        <f t="shared" si="7"/>
        <v>39</v>
      </c>
      <c r="N74" s="56">
        <f t="shared" si="8"/>
        <v>2.5641025641025639</v>
      </c>
      <c r="O74" s="55">
        <f t="shared" si="9"/>
        <v>1.0705462530881142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/>
      <c r="C75" s="53"/>
      <c r="D75" s="53"/>
      <c r="E75" s="53"/>
      <c r="F75" s="53"/>
      <c r="G75" s="52"/>
      <c r="H75" s="51"/>
      <c r="I75" s="53">
        <f>SUM(方向別!B34,方向別!I34)</f>
        <v>55</v>
      </c>
      <c r="J75" s="53">
        <f>SUM(方向別!C34,方向別!J34)</f>
        <v>2</v>
      </c>
      <c r="K75" s="53">
        <f>SUM(方向別!D34,方向別!K34)</f>
        <v>11</v>
      </c>
      <c r="L75" s="53">
        <f>SUM(方向別!E34,方向別!L34)</f>
        <v>0</v>
      </c>
      <c r="M75" s="53">
        <f t="shared" si="7"/>
        <v>68</v>
      </c>
      <c r="N75" s="52">
        <f t="shared" si="8"/>
        <v>2.9411764705882351</v>
      </c>
      <c r="O75" s="51">
        <f t="shared" si="9"/>
        <v>1.8665934669228657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/>
      <c r="C76" s="53"/>
      <c r="D76" s="53"/>
      <c r="E76" s="53"/>
      <c r="F76" s="53"/>
      <c r="G76" s="52"/>
      <c r="H76" s="51"/>
      <c r="I76" s="53">
        <f>SUM(方向別!B35,方向別!I35)</f>
        <v>56</v>
      </c>
      <c r="J76" s="53">
        <f>SUM(方向別!C35,方向別!J35)</f>
        <v>2</v>
      </c>
      <c r="K76" s="53">
        <f>SUM(方向別!D35,方向別!K35)</f>
        <v>5</v>
      </c>
      <c r="L76" s="53">
        <f>SUM(方向別!E35,方向別!L35)</f>
        <v>0</v>
      </c>
      <c r="M76" s="53">
        <f t="shared" si="7"/>
        <v>63</v>
      </c>
      <c r="N76" s="52">
        <f t="shared" si="8"/>
        <v>3.1746031746031744</v>
      </c>
      <c r="O76" s="51">
        <f t="shared" si="9"/>
        <v>1.7293439472961845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/>
      <c r="C77" s="53"/>
      <c r="D77" s="53"/>
      <c r="E77" s="53"/>
      <c r="F77" s="53"/>
      <c r="G77" s="52"/>
      <c r="H77" s="51"/>
      <c r="I77" s="53">
        <f>SUM(方向別!B36,方向別!I36)</f>
        <v>33</v>
      </c>
      <c r="J77" s="53">
        <f>SUM(方向別!C36,方向別!J36)</f>
        <v>1</v>
      </c>
      <c r="K77" s="53">
        <f>SUM(方向別!D36,方向別!K36)</f>
        <v>4</v>
      </c>
      <c r="L77" s="53">
        <f>SUM(方向別!E36,方向別!L36)</f>
        <v>0</v>
      </c>
      <c r="M77" s="53">
        <f t="shared" si="7"/>
        <v>38</v>
      </c>
      <c r="N77" s="52">
        <f t="shared" si="8"/>
        <v>2.6315789473684208</v>
      </c>
      <c r="O77" s="51">
        <f t="shared" si="9"/>
        <v>1.043096349162778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/>
      <c r="C78" s="53"/>
      <c r="D78" s="53"/>
      <c r="E78" s="53"/>
      <c r="F78" s="53"/>
      <c r="G78" s="52"/>
      <c r="H78" s="51"/>
      <c r="I78" s="53">
        <f>SUM(方向別!B37,方向別!I37)</f>
        <v>37</v>
      </c>
      <c r="J78" s="53">
        <f>SUM(方向別!C37,方向別!J37)</f>
        <v>4</v>
      </c>
      <c r="K78" s="53">
        <f>SUM(方向別!D37,方向別!K37)</f>
        <v>10</v>
      </c>
      <c r="L78" s="53">
        <f>SUM(方向別!E37,方向別!L37)</f>
        <v>0</v>
      </c>
      <c r="M78" s="53">
        <f t="shared" si="7"/>
        <v>51</v>
      </c>
      <c r="N78" s="52">
        <f t="shared" si="8"/>
        <v>7.8431372549019605</v>
      </c>
      <c r="O78" s="51">
        <f t="shared" si="9"/>
        <v>1.3999451001921495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/>
      <c r="C79" s="53"/>
      <c r="D79" s="53"/>
      <c r="E79" s="53"/>
      <c r="F79" s="53"/>
      <c r="G79" s="52"/>
      <c r="H79" s="51"/>
      <c r="I79" s="53">
        <f>SUM(方向別!B38,方向別!I38)</f>
        <v>46</v>
      </c>
      <c r="J79" s="53">
        <f>SUM(方向別!C38,方向別!J38)</f>
        <v>1</v>
      </c>
      <c r="K79" s="53">
        <f>SUM(方向別!D38,方向別!K38)</f>
        <v>5</v>
      </c>
      <c r="L79" s="53">
        <f>SUM(方向別!E38,方向別!L38)</f>
        <v>0</v>
      </c>
      <c r="M79" s="53">
        <f t="shared" si="7"/>
        <v>52</v>
      </c>
      <c r="N79" s="52">
        <f t="shared" si="8"/>
        <v>1.9230769230769231</v>
      </c>
      <c r="O79" s="51">
        <f t="shared" si="9"/>
        <v>1.4273950041174857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/>
      <c r="C80" s="49"/>
      <c r="D80" s="49"/>
      <c r="E80" s="49"/>
      <c r="F80" s="49"/>
      <c r="G80" s="48"/>
      <c r="H80" s="47"/>
      <c r="I80" s="49">
        <f>SUM(I74:I79)</f>
        <v>260</v>
      </c>
      <c r="J80" s="49">
        <f>SUM(J74:J79)</f>
        <v>11</v>
      </c>
      <c r="K80" s="49">
        <f>SUM(K74:K79)</f>
        <v>40</v>
      </c>
      <c r="L80" s="49">
        <f>SUM(L74:L79)</f>
        <v>0</v>
      </c>
      <c r="M80" s="49">
        <f t="shared" si="7"/>
        <v>311</v>
      </c>
      <c r="N80" s="48">
        <f t="shared" si="8"/>
        <v>3.536977491961415</v>
      </c>
      <c r="O80" s="47">
        <f t="shared" si="9"/>
        <v>8.5369201207795768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/>
      <c r="C81" s="57"/>
      <c r="D81" s="57"/>
      <c r="E81" s="57"/>
      <c r="F81" s="57"/>
      <c r="G81" s="56"/>
      <c r="H81" s="55"/>
      <c r="I81" s="57">
        <f>SUM(方向別!B40,方向別!I40)</f>
        <v>40</v>
      </c>
      <c r="J81" s="57">
        <f>SUM(方向別!C40,方向別!J40)</f>
        <v>3</v>
      </c>
      <c r="K81" s="57">
        <f>SUM(方向別!D40,方向別!K40)</f>
        <v>6</v>
      </c>
      <c r="L81" s="57">
        <f>SUM(方向別!E40,方向別!L40)</f>
        <v>0</v>
      </c>
      <c r="M81" s="57">
        <f t="shared" si="7"/>
        <v>49</v>
      </c>
      <c r="N81" s="56">
        <f t="shared" si="8"/>
        <v>6.1224489795918364</v>
      </c>
      <c r="O81" s="55">
        <f t="shared" si="9"/>
        <v>1.3450452923414769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/>
      <c r="C82" s="53"/>
      <c r="D82" s="53"/>
      <c r="E82" s="53"/>
      <c r="F82" s="53"/>
      <c r="G82" s="52"/>
      <c r="H82" s="51"/>
      <c r="I82" s="53">
        <f>SUM(方向別!B41,方向別!I41)</f>
        <v>33</v>
      </c>
      <c r="J82" s="53">
        <f>SUM(方向別!C41,方向別!J41)</f>
        <v>1</v>
      </c>
      <c r="K82" s="53">
        <f>SUM(方向別!D41,方向別!K41)</f>
        <v>4</v>
      </c>
      <c r="L82" s="53">
        <f>SUM(方向別!E41,方向別!L41)</f>
        <v>0</v>
      </c>
      <c r="M82" s="53">
        <f t="shared" si="7"/>
        <v>38</v>
      </c>
      <c r="N82" s="52">
        <f t="shared" si="8"/>
        <v>2.6315789473684208</v>
      </c>
      <c r="O82" s="51">
        <f t="shared" si="9"/>
        <v>1.043096349162778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/>
      <c r="C83" s="53"/>
      <c r="D83" s="53"/>
      <c r="E83" s="53"/>
      <c r="F83" s="53"/>
      <c r="G83" s="52"/>
      <c r="H83" s="51"/>
      <c r="I83" s="53">
        <f>SUM(方向別!B42,方向別!I42)</f>
        <v>47</v>
      </c>
      <c r="J83" s="53">
        <f>SUM(方向別!C42,方向別!J42)</f>
        <v>2</v>
      </c>
      <c r="K83" s="53">
        <f>SUM(方向別!D42,方向別!K42)</f>
        <v>11</v>
      </c>
      <c r="L83" s="53">
        <f>SUM(方向別!E42,方向別!L42)</f>
        <v>0</v>
      </c>
      <c r="M83" s="53">
        <f t="shared" si="7"/>
        <v>60</v>
      </c>
      <c r="N83" s="52">
        <f t="shared" si="8"/>
        <v>3.3333333333333335</v>
      </c>
      <c r="O83" s="51">
        <f t="shared" si="9"/>
        <v>1.6469942355201759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/>
      <c r="C84" s="53"/>
      <c r="D84" s="53"/>
      <c r="E84" s="53"/>
      <c r="F84" s="53"/>
      <c r="G84" s="52"/>
      <c r="H84" s="51"/>
      <c r="I84" s="53">
        <f>SUM(方向別!B43,方向別!I43)</f>
        <v>38</v>
      </c>
      <c r="J84" s="53">
        <f>SUM(方向別!C43,方向別!J43)</f>
        <v>3</v>
      </c>
      <c r="K84" s="53">
        <f>SUM(方向別!D43,方向別!K43)</f>
        <v>1</v>
      </c>
      <c r="L84" s="53">
        <f>SUM(方向別!E43,方向別!L43)</f>
        <v>1</v>
      </c>
      <c r="M84" s="53">
        <f t="shared" si="7"/>
        <v>43</v>
      </c>
      <c r="N84" s="52">
        <f t="shared" si="8"/>
        <v>9.3023255813953494</v>
      </c>
      <c r="O84" s="51">
        <f t="shared" si="9"/>
        <v>1.1803458687894592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/>
      <c r="C85" s="53"/>
      <c r="D85" s="53"/>
      <c r="E85" s="53"/>
      <c r="F85" s="53"/>
      <c r="G85" s="52"/>
      <c r="H85" s="51"/>
      <c r="I85" s="53">
        <f>SUM(方向別!B44,方向別!I44)</f>
        <v>45</v>
      </c>
      <c r="J85" s="53">
        <f>SUM(方向別!C44,方向別!J44)</f>
        <v>1</v>
      </c>
      <c r="K85" s="53">
        <f>SUM(方向別!D44,方向別!K44)</f>
        <v>4</v>
      </c>
      <c r="L85" s="53">
        <f>SUM(方向別!E44,方向別!L44)</f>
        <v>0</v>
      </c>
      <c r="M85" s="53">
        <f t="shared" si="7"/>
        <v>50</v>
      </c>
      <c r="N85" s="52">
        <f t="shared" si="8"/>
        <v>2</v>
      </c>
      <c r="O85" s="51">
        <f t="shared" si="9"/>
        <v>1.372495196266813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/>
      <c r="C86" s="53"/>
      <c r="D86" s="53"/>
      <c r="E86" s="53"/>
      <c r="F86" s="53"/>
      <c r="G86" s="52"/>
      <c r="H86" s="51"/>
      <c r="I86" s="53">
        <f>SUM(方向別!B45,方向別!I45)</f>
        <v>35</v>
      </c>
      <c r="J86" s="53">
        <f>SUM(方向別!C45,方向別!J45)</f>
        <v>2</v>
      </c>
      <c r="K86" s="53">
        <f>SUM(方向別!D45,方向別!K45)</f>
        <v>2</v>
      </c>
      <c r="L86" s="53">
        <f>SUM(方向別!E45,方向別!L45)</f>
        <v>0</v>
      </c>
      <c r="M86" s="53">
        <f t="shared" si="7"/>
        <v>39</v>
      </c>
      <c r="N86" s="52">
        <f t="shared" si="8"/>
        <v>5.1282051282051277</v>
      </c>
      <c r="O86" s="51">
        <f t="shared" si="9"/>
        <v>1.0705462530881142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/>
      <c r="C87" s="49"/>
      <c r="D87" s="49"/>
      <c r="E87" s="49"/>
      <c r="F87" s="49"/>
      <c r="G87" s="48"/>
      <c r="H87" s="47"/>
      <c r="I87" s="49">
        <f>SUM(I81:I86)</f>
        <v>238</v>
      </c>
      <c r="J87" s="49">
        <f>SUM(J81:J86)</f>
        <v>12</v>
      </c>
      <c r="K87" s="49">
        <f>SUM(K81:K86)</f>
        <v>28</v>
      </c>
      <c r="L87" s="49">
        <f>SUM(L81:L86)</f>
        <v>1</v>
      </c>
      <c r="M87" s="49">
        <f t="shared" si="7"/>
        <v>279</v>
      </c>
      <c r="N87" s="48">
        <f t="shared" si="8"/>
        <v>4.6594982078853047</v>
      </c>
      <c r="O87" s="47">
        <f t="shared" si="9"/>
        <v>7.658523195168816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/>
      <c r="C88" s="49"/>
      <c r="D88" s="49"/>
      <c r="E88" s="49"/>
      <c r="F88" s="49"/>
      <c r="G88" s="48"/>
      <c r="H88" s="47"/>
      <c r="I88" s="49">
        <f>SUM(I58,I65:I73,I80,I87)</f>
        <v>3021</v>
      </c>
      <c r="J88" s="49">
        <f>SUM(J58,J65:J73,J80,J87)</f>
        <v>149</v>
      </c>
      <c r="K88" s="49">
        <f>SUM(K58,K65:K73,K80,K87)</f>
        <v>412</v>
      </c>
      <c r="L88" s="49">
        <f>SUM(L58,L65:L73,L80,L87)</f>
        <v>61</v>
      </c>
      <c r="M88" s="49">
        <f t="shared" si="7"/>
        <v>3643</v>
      </c>
      <c r="N88" s="48">
        <f t="shared" si="8"/>
        <v>5.764479824320615</v>
      </c>
      <c r="O88" s="47">
        <f t="shared" si="9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2" customHeight="1">
      <c r="A91" s="70" t="s">
        <v>0</v>
      </c>
      <c r="B91" s="69">
        <v>3</v>
      </c>
      <c r="C91" s="68"/>
      <c r="D91" s="68"/>
      <c r="E91" s="68"/>
      <c r="F91" s="68"/>
      <c r="G91" s="68"/>
      <c r="H91" s="67"/>
      <c r="I91" s="69">
        <v>4</v>
      </c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9.6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>
        <v>5</v>
      </c>
      <c r="C93" s="57">
        <v>0</v>
      </c>
      <c r="D93" s="57">
        <v>0</v>
      </c>
      <c r="E93" s="57">
        <v>0</v>
      </c>
      <c r="F93" s="57">
        <f t="shared" ref="F93:F129" si="10">SUM(B93:E93)</f>
        <v>5</v>
      </c>
      <c r="G93" s="56">
        <f t="shared" ref="G93:G129" si="11">IF(SUM(C93,E93)=0,0,SUM(C93,E93)/F93*100)</f>
        <v>0</v>
      </c>
      <c r="H93" s="55">
        <f t="shared" ref="H93:H129" si="12">IF(F93=0,0,F93/F$129*100)</f>
        <v>0.75414781297134237</v>
      </c>
      <c r="I93" s="57">
        <v>1</v>
      </c>
      <c r="J93" s="57">
        <v>0</v>
      </c>
      <c r="K93" s="57">
        <v>0</v>
      </c>
      <c r="L93" s="57">
        <v>0</v>
      </c>
      <c r="M93" s="57">
        <f t="shared" ref="M93:M129" si="13">SUM(I93:L93)</f>
        <v>1</v>
      </c>
      <c r="N93" s="56">
        <f t="shared" ref="N93:N129" si="14">IF(SUM(J93,L93)=0,0,SUM(J93,L93)/M93*100)</f>
        <v>0</v>
      </c>
      <c r="O93" s="55">
        <f t="shared" ref="O93:O129" si="15">IF(M93=0,0,M93/M$129*100)</f>
        <v>0.67567567567567566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v>6</v>
      </c>
      <c r="C94" s="53">
        <v>0</v>
      </c>
      <c r="D94" s="53">
        <v>2</v>
      </c>
      <c r="E94" s="53">
        <v>0</v>
      </c>
      <c r="F94" s="53">
        <f t="shared" si="10"/>
        <v>8</v>
      </c>
      <c r="G94" s="52">
        <f t="shared" si="11"/>
        <v>0</v>
      </c>
      <c r="H94" s="51">
        <f t="shared" si="12"/>
        <v>1.206636500754148</v>
      </c>
      <c r="I94" s="53">
        <v>0</v>
      </c>
      <c r="J94" s="53">
        <v>0</v>
      </c>
      <c r="K94" s="53">
        <v>1</v>
      </c>
      <c r="L94" s="53">
        <v>0</v>
      </c>
      <c r="M94" s="53">
        <f t="shared" si="13"/>
        <v>1</v>
      </c>
      <c r="N94" s="52">
        <f t="shared" si="14"/>
        <v>0</v>
      </c>
      <c r="O94" s="51">
        <f t="shared" si="15"/>
        <v>0.67567567567567566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>
        <v>2</v>
      </c>
      <c r="C95" s="53">
        <v>0</v>
      </c>
      <c r="D95" s="53">
        <v>1</v>
      </c>
      <c r="E95" s="53">
        <v>0</v>
      </c>
      <c r="F95" s="53">
        <f t="shared" si="10"/>
        <v>3</v>
      </c>
      <c r="G95" s="52">
        <f t="shared" si="11"/>
        <v>0</v>
      </c>
      <c r="H95" s="51">
        <f t="shared" si="12"/>
        <v>0.45248868778280549</v>
      </c>
      <c r="I95" s="53">
        <v>1</v>
      </c>
      <c r="J95" s="53">
        <v>0</v>
      </c>
      <c r="K95" s="53">
        <v>0</v>
      </c>
      <c r="L95" s="53">
        <v>0</v>
      </c>
      <c r="M95" s="53">
        <f t="shared" si="13"/>
        <v>1</v>
      </c>
      <c r="N95" s="52">
        <f t="shared" si="14"/>
        <v>0</v>
      </c>
      <c r="O95" s="51">
        <f t="shared" si="15"/>
        <v>0.67567567567567566</v>
      </c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>
        <v>3</v>
      </c>
      <c r="C96" s="53">
        <v>0</v>
      </c>
      <c r="D96" s="53">
        <v>0</v>
      </c>
      <c r="E96" s="53">
        <v>1</v>
      </c>
      <c r="F96" s="53">
        <f t="shared" si="10"/>
        <v>4</v>
      </c>
      <c r="G96" s="52">
        <f t="shared" si="11"/>
        <v>25</v>
      </c>
      <c r="H96" s="51">
        <f t="shared" si="12"/>
        <v>0.60331825037707398</v>
      </c>
      <c r="I96" s="53">
        <v>1</v>
      </c>
      <c r="J96" s="53">
        <v>0</v>
      </c>
      <c r="K96" s="53">
        <v>0</v>
      </c>
      <c r="L96" s="53">
        <v>0</v>
      </c>
      <c r="M96" s="53">
        <f t="shared" si="13"/>
        <v>1</v>
      </c>
      <c r="N96" s="52">
        <f t="shared" si="14"/>
        <v>0</v>
      </c>
      <c r="O96" s="51">
        <f t="shared" si="15"/>
        <v>0.67567567567567566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>
        <v>10</v>
      </c>
      <c r="C97" s="53">
        <v>0</v>
      </c>
      <c r="D97" s="53">
        <v>0</v>
      </c>
      <c r="E97" s="53">
        <v>1</v>
      </c>
      <c r="F97" s="53">
        <f t="shared" si="10"/>
        <v>11</v>
      </c>
      <c r="G97" s="52">
        <f t="shared" si="11"/>
        <v>9.0909090909090917</v>
      </c>
      <c r="H97" s="51">
        <f t="shared" si="12"/>
        <v>1.6591251885369533</v>
      </c>
      <c r="I97" s="53">
        <v>0</v>
      </c>
      <c r="J97" s="53">
        <v>0</v>
      </c>
      <c r="K97" s="53">
        <v>0</v>
      </c>
      <c r="L97" s="53">
        <v>0</v>
      </c>
      <c r="M97" s="53">
        <f t="shared" si="13"/>
        <v>0</v>
      </c>
      <c r="N97" s="52">
        <f t="shared" si="14"/>
        <v>0</v>
      </c>
      <c r="O97" s="51">
        <f t="shared" si="15"/>
        <v>0</v>
      </c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>
        <v>5</v>
      </c>
      <c r="C98" s="53">
        <v>0</v>
      </c>
      <c r="D98" s="53">
        <v>0</v>
      </c>
      <c r="E98" s="53">
        <v>1</v>
      </c>
      <c r="F98" s="53">
        <f t="shared" si="10"/>
        <v>6</v>
      </c>
      <c r="G98" s="52">
        <f t="shared" si="11"/>
        <v>16.666666666666664</v>
      </c>
      <c r="H98" s="51">
        <f t="shared" si="12"/>
        <v>0.90497737556561098</v>
      </c>
      <c r="I98" s="53">
        <v>2</v>
      </c>
      <c r="J98" s="53">
        <v>0</v>
      </c>
      <c r="K98" s="53">
        <v>0</v>
      </c>
      <c r="L98" s="53">
        <v>0</v>
      </c>
      <c r="M98" s="53">
        <f t="shared" si="13"/>
        <v>2</v>
      </c>
      <c r="N98" s="52">
        <f t="shared" si="14"/>
        <v>0</v>
      </c>
      <c r="O98" s="51">
        <f t="shared" si="15"/>
        <v>1.3513513513513513</v>
      </c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>
        <f>SUM(B93:B98)</f>
        <v>31</v>
      </c>
      <c r="C99" s="49">
        <f>SUM(C93:C98)</f>
        <v>0</v>
      </c>
      <c r="D99" s="49">
        <f>SUM(D93:D98)</f>
        <v>3</v>
      </c>
      <c r="E99" s="49">
        <f>SUM(E93:E98)</f>
        <v>3</v>
      </c>
      <c r="F99" s="49">
        <f t="shared" si="10"/>
        <v>37</v>
      </c>
      <c r="G99" s="48">
        <f t="shared" si="11"/>
        <v>8.1081081081081088</v>
      </c>
      <c r="H99" s="47">
        <f t="shared" si="12"/>
        <v>5.5806938159879342</v>
      </c>
      <c r="I99" s="49">
        <f>SUM(I93:I98)</f>
        <v>5</v>
      </c>
      <c r="J99" s="49">
        <f>SUM(J93:J98)</f>
        <v>0</v>
      </c>
      <c r="K99" s="49">
        <f>SUM(K93:K98)</f>
        <v>1</v>
      </c>
      <c r="L99" s="49">
        <f>SUM(L93:L98)</f>
        <v>0</v>
      </c>
      <c r="M99" s="49">
        <f t="shared" si="13"/>
        <v>6</v>
      </c>
      <c r="N99" s="48">
        <f t="shared" si="14"/>
        <v>0</v>
      </c>
      <c r="O99" s="47">
        <f t="shared" si="15"/>
        <v>4.0540540540540544</v>
      </c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>
        <v>9</v>
      </c>
      <c r="C100" s="57">
        <v>0</v>
      </c>
      <c r="D100" s="57">
        <v>2</v>
      </c>
      <c r="E100" s="57">
        <v>0</v>
      </c>
      <c r="F100" s="57">
        <f t="shared" si="10"/>
        <v>11</v>
      </c>
      <c r="G100" s="56">
        <f t="shared" si="11"/>
        <v>0</v>
      </c>
      <c r="H100" s="55">
        <f t="shared" si="12"/>
        <v>1.6591251885369533</v>
      </c>
      <c r="I100" s="57">
        <v>0</v>
      </c>
      <c r="J100" s="57">
        <v>0</v>
      </c>
      <c r="K100" s="57">
        <v>1</v>
      </c>
      <c r="L100" s="57">
        <v>0</v>
      </c>
      <c r="M100" s="57">
        <f t="shared" si="13"/>
        <v>1</v>
      </c>
      <c r="N100" s="56">
        <f t="shared" si="14"/>
        <v>0</v>
      </c>
      <c r="O100" s="55">
        <f t="shared" si="15"/>
        <v>0.67567567567567566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>
        <v>8</v>
      </c>
      <c r="C101" s="53">
        <v>1</v>
      </c>
      <c r="D101" s="53">
        <v>4</v>
      </c>
      <c r="E101" s="53">
        <v>0</v>
      </c>
      <c r="F101" s="53">
        <f t="shared" si="10"/>
        <v>13</v>
      </c>
      <c r="G101" s="52">
        <f t="shared" si="11"/>
        <v>7.6923076923076925</v>
      </c>
      <c r="H101" s="51">
        <f t="shared" si="12"/>
        <v>1.9607843137254901</v>
      </c>
      <c r="I101" s="53">
        <v>1</v>
      </c>
      <c r="J101" s="53">
        <v>0</v>
      </c>
      <c r="K101" s="53">
        <v>0</v>
      </c>
      <c r="L101" s="53">
        <v>0</v>
      </c>
      <c r="M101" s="53">
        <f t="shared" si="13"/>
        <v>1</v>
      </c>
      <c r="N101" s="52">
        <f t="shared" si="14"/>
        <v>0</v>
      </c>
      <c r="O101" s="51">
        <f t="shared" si="15"/>
        <v>0.67567567567567566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>
        <v>8</v>
      </c>
      <c r="C102" s="53">
        <v>0</v>
      </c>
      <c r="D102" s="53">
        <v>0</v>
      </c>
      <c r="E102" s="53">
        <v>0</v>
      </c>
      <c r="F102" s="53">
        <f t="shared" si="10"/>
        <v>8</v>
      </c>
      <c r="G102" s="52">
        <f t="shared" si="11"/>
        <v>0</v>
      </c>
      <c r="H102" s="51">
        <f t="shared" si="12"/>
        <v>1.206636500754148</v>
      </c>
      <c r="I102" s="53">
        <v>1</v>
      </c>
      <c r="J102" s="53">
        <v>0</v>
      </c>
      <c r="K102" s="53">
        <v>0</v>
      </c>
      <c r="L102" s="53">
        <v>0</v>
      </c>
      <c r="M102" s="53">
        <f t="shared" si="13"/>
        <v>1</v>
      </c>
      <c r="N102" s="52">
        <f t="shared" si="14"/>
        <v>0</v>
      </c>
      <c r="O102" s="51">
        <f t="shared" si="15"/>
        <v>0.67567567567567566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>
        <v>8</v>
      </c>
      <c r="C103" s="53">
        <v>0</v>
      </c>
      <c r="D103" s="53">
        <v>0</v>
      </c>
      <c r="E103" s="53">
        <v>0</v>
      </c>
      <c r="F103" s="53">
        <f t="shared" si="10"/>
        <v>8</v>
      </c>
      <c r="G103" s="52">
        <f t="shared" si="11"/>
        <v>0</v>
      </c>
      <c r="H103" s="51">
        <f t="shared" si="12"/>
        <v>1.206636500754148</v>
      </c>
      <c r="I103" s="53">
        <v>1</v>
      </c>
      <c r="J103" s="53">
        <v>0</v>
      </c>
      <c r="K103" s="53">
        <v>0</v>
      </c>
      <c r="L103" s="53">
        <v>1</v>
      </c>
      <c r="M103" s="53">
        <f t="shared" si="13"/>
        <v>2</v>
      </c>
      <c r="N103" s="52">
        <f t="shared" si="14"/>
        <v>50</v>
      </c>
      <c r="O103" s="51">
        <f t="shared" si="15"/>
        <v>1.3513513513513513</v>
      </c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>
        <v>7</v>
      </c>
      <c r="C104" s="53">
        <v>0</v>
      </c>
      <c r="D104" s="53">
        <v>1</v>
      </c>
      <c r="E104" s="53">
        <v>0</v>
      </c>
      <c r="F104" s="53">
        <f t="shared" si="10"/>
        <v>8</v>
      </c>
      <c r="G104" s="52">
        <f t="shared" si="11"/>
        <v>0</v>
      </c>
      <c r="H104" s="51">
        <f t="shared" si="12"/>
        <v>1.206636500754148</v>
      </c>
      <c r="I104" s="53">
        <v>3</v>
      </c>
      <c r="J104" s="53">
        <v>0</v>
      </c>
      <c r="K104" s="53">
        <v>1</v>
      </c>
      <c r="L104" s="53">
        <v>0</v>
      </c>
      <c r="M104" s="53">
        <f t="shared" si="13"/>
        <v>4</v>
      </c>
      <c r="N104" s="52">
        <f t="shared" si="14"/>
        <v>0</v>
      </c>
      <c r="O104" s="51">
        <f t="shared" si="15"/>
        <v>2.7027027027027026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>
        <v>4</v>
      </c>
      <c r="C105" s="53">
        <v>0</v>
      </c>
      <c r="D105" s="53">
        <v>0</v>
      </c>
      <c r="E105" s="53">
        <v>0</v>
      </c>
      <c r="F105" s="53">
        <f t="shared" si="10"/>
        <v>4</v>
      </c>
      <c r="G105" s="52">
        <f t="shared" si="11"/>
        <v>0</v>
      </c>
      <c r="H105" s="51">
        <f t="shared" si="12"/>
        <v>0.60331825037707398</v>
      </c>
      <c r="I105" s="53">
        <v>4</v>
      </c>
      <c r="J105" s="53">
        <v>0</v>
      </c>
      <c r="K105" s="53">
        <v>0</v>
      </c>
      <c r="L105" s="53">
        <v>0</v>
      </c>
      <c r="M105" s="53">
        <f t="shared" si="13"/>
        <v>4</v>
      </c>
      <c r="N105" s="52">
        <f t="shared" si="14"/>
        <v>0</v>
      </c>
      <c r="O105" s="51">
        <f t="shared" si="15"/>
        <v>2.7027027027027026</v>
      </c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>
        <f>SUM(B100:B105)</f>
        <v>44</v>
      </c>
      <c r="C106" s="49">
        <f>SUM(C100:C105)</f>
        <v>1</v>
      </c>
      <c r="D106" s="49">
        <f>SUM(D100:D105)</f>
        <v>7</v>
      </c>
      <c r="E106" s="49">
        <f>SUM(E100:E105)</f>
        <v>0</v>
      </c>
      <c r="F106" s="49">
        <f t="shared" si="10"/>
        <v>52</v>
      </c>
      <c r="G106" s="48">
        <f t="shared" si="11"/>
        <v>1.9230769230769231</v>
      </c>
      <c r="H106" s="47">
        <f t="shared" si="12"/>
        <v>7.8431372549019605</v>
      </c>
      <c r="I106" s="49">
        <f>SUM(I100:I105)</f>
        <v>10</v>
      </c>
      <c r="J106" s="49">
        <f>SUM(J100:J105)</f>
        <v>0</v>
      </c>
      <c r="K106" s="49">
        <f>SUM(K100:K105)</f>
        <v>2</v>
      </c>
      <c r="L106" s="49">
        <f>SUM(L100:L105)</f>
        <v>1</v>
      </c>
      <c r="M106" s="49">
        <f t="shared" si="13"/>
        <v>13</v>
      </c>
      <c r="N106" s="48">
        <f t="shared" si="14"/>
        <v>7.6923076923076925</v>
      </c>
      <c r="O106" s="47">
        <f t="shared" si="15"/>
        <v>8.7837837837837842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>
        <v>45</v>
      </c>
      <c r="C107" s="53">
        <v>1</v>
      </c>
      <c r="D107" s="53">
        <v>8</v>
      </c>
      <c r="E107" s="53">
        <v>6</v>
      </c>
      <c r="F107" s="53">
        <f t="shared" si="10"/>
        <v>60</v>
      </c>
      <c r="G107" s="52">
        <f t="shared" si="11"/>
        <v>11.666666666666666</v>
      </c>
      <c r="H107" s="51">
        <f t="shared" si="12"/>
        <v>9.0497737556561084</v>
      </c>
      <c r="I107" s="53">
        <v>6</v>
      </c>
      <c r="J107" s="53">
        <v>0</v>
      </c>
      <c r="K107" s="53">
        <v>1</v>
      </c>
      <c r="L107" s="53">
        <v>1</v>
      </c>
      <c r="M107" s="53">
        <f t="shared" si="13"/>
        <v>8</v>
      </c>
      <c r="N107" s="52">
        <f t="shared" si="14"/>
        <v>12.5</v>
      </c>
      <c r="O107" s="51">
        <f t="shared" si="15"/>
        <v>5.4054054054054053</v>
      </c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>
        <v>33</v>
      </c>
      <c r="C108" s="53">
        <v>0</v>
      </c>
      <c r="D108" s="53">
        <v>12</v>
      </c>
      <c r="E108" s="53">
        <v>1</v>
      </c>
      <c r="F108" s="53">
        <f t="shared" si="10"/>
        <v>46</v>
      </c>
      <c r="G108" s="52">
        <f t="shared" si="11"/>
        <v>2.1739130434782608</v>
      </c>
      <c r="H108" s="51">
        <f t="shared" si="12"/>
        <v>6.9381598793363501</v>
      </c>
      <c r="I108" s="53">
        <v>13</v>
      </c>
      <c r="J108" s="53">
        <v>0</v>
      </c>
      <c r="K108" s="53">
        <v>1</v>
      </c>
      <c r="L108" s="53">
        <v>0</v>
      </c>
      <c r="M108" s="53">
        <f t="shared" si="13"/>
        <v>14</v>
      </c>
      <c r="N108" s="52">
        <f t="shared" si="14"/>
        <v>0</v>
      </c>
      <c r="O108" s="51">
        <f t="shared" si="15"/>
        <v>9.4594594594594597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>
        <v>33</v>
      </c>
      <c r="C109" s="53">
        <v>1</v>
      </c>
      <c r="D109" s="53">
        <v>6</v>
      </c>
      <c r="E109" s="53">
        <v>1</v>
      </c>
      <c r="F109" s="53">
        <f t="shared" si="10"/>
        <v>41</v>
      </c>
      <c r="G109" s="52">
        <f t="shared" si="11"/>
        <v>4.8780487804878048</v>
      </c>
      <c r="H109" s="51">
        <f t="shared" si="12"/>
        <v>6.1840120663650078</v>
      </c>
      <c r="I109" s="53">
        <v>16</v>
      </c>
      <c r="J109" s="53">
        <v>0</v>
      </c>
      <c r="K109" s="53">
        <v>0</v>
      </c>
      <c r="L109" s="53">
        <v>0</v>
      </c>
      <c r="M109" s="53">
        <f t="shared" si="13"/>
        <v>16</v>
      </c>
      <c r="N109" s="52">
        <f t="shared" si="14"/>
        <v>0</v>
      </c>
      <c r="O109" s="51">
        <f t="shared" si="15"/>
        <v>10.810810810810811</v>
      </c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>
        <v>31</v>
      </c>
      <c r="C110" s="53">
        <v>0</v>
      </c>
      <c r="D110" s="53">
        <v>5</v>
      </c>
      <c r="E110" s="53">
        <v>2</v>
      </c>
      <c r="F110" s="53">
        <f t="shared" si="10"/>
        <v>38</v>
      </c>
      <c r="G110" s="52">
        <f t="shared" si="11"/>
        <v>5.2631578947368416</v>
      </c>
      <c r="H110" s="51">
        <f t="shared" si="12"/>
        <v>5.7315233785822022</v>
      </c>
      <c r="I110" s="53">
        <v>6</v>
      </c>
      <c r="J110" s="53">
        <v>0</v>
      </c>
      <c r="K110" s="53">
        <v>0</v>
      </c>
      <c r="L110" s="53">
        <v>0</v>
      </c>
      <c r="M110" s="53">
        <f t="shared" si="13"/>
        <v>6</v>
      </c>
      <c r="N110" s="52">
        <f t="shared" si="14"/>
        <v>0</v>
      </c>
      <c r="O110" s="51">
        <f t="shared" si="15"/>
        <v>4.0540540540540544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>
        <v>29</v>
      </c>
      <c r="C111" s="53">
        <v>0</v>
      </c>
      <c r="D111" s="53">
        <v>5</v>
      </c>
      <c r="E111" s="53">
        <v>0</v>
      </c>
      <c r="F111" s="53">
        <f t="shared" si="10"/>
        <v>34</v>
      </c>
      <c r="G111" s="52">
        <f t="shared" si="11"/>
        <v>0</v>
      </c>
      <c r="H111" s="51">
        <f t="shared" si="12"/>
        <v>5.1282051282051277</v>
      </c>
      <c r="I111" s="53">
        <v>7</v>
      </c>
      <c r="J111" s="53">
        <v>0</v>
      </c>
      <c r="K111" s="53">
        <v>2</v>
      </c>
      <c r="L111" s="53">
        <v>0</v>
      </c>
      <c r="M111" s="53">
        <f t="shared" si="13"/>
        <v>9</v>
      </c>
      <c r="N111" s="52">
        <f t="shared" si="14"/>
        <v>0</v>
      </c>
      <c r="O111" s="51">
        <f t="shared" si="15"/>
        <v>6.0810810810810816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>
        <v>31</v>
      </c>
      <c r="C112" s="53">
        <v>0</v>
      </c>
      <c r="D112" s="53">
        <v>14</v>
      </c>
      <c r="E112" s="53">
        <v>0</v>
      </c>
      <c r="F112" s="53">
        <f t="shared" si="10"/>
        <v>45</v>
      </c>
      <c r="G112" s="52">
        <f t="shared" si="11"/>
        <v>0</v>
      </c>
      <c r="H112" s="51">
        <f t="shared" si="12"/>
        <v>6.7873303167420813</v>
      </c>
      <c r="I112" s="53">
        <v>12</v>
      </c>
      <c r="J112" s="53">
        <v>0</v>
      </c>
      <c r="K112" s="53">
        <v>2</v>
      </c>
      <c r="L112" s="53">
        <v>0</v>
      </c>
      <c r="M112" s="53">
        <f t="shared" si="13"/>
        <v>14</v>
      </c>
      <c r="N112" s="52">
        <f t="shared" si="14"/>
        <v>0</v>
      </c>
      <c r="O112" s="51">
        <f t="shared" si="15"/>
        <v>9.4594594594594597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>
        <v>38</v>
      </c>
      <c r="C113" s="53">
        <v>1</v>
      </c>
      <c r="D113" s="53">
        <v>3</v>
      </c>
      <c r="E113" s="53">
        <v>3</v>
      </c>
      <c r="F113" s="53">
        <f t="shared" si="10"/>
        <v>45</v>
      </c>
      <c r="G113" s="52">
        <f t="shared" si="11"/>
        <v>8.8888888888888893</v>
      </c>
      <c r="H113" s="51">
        <f t="shared" si="12"/>
        <v>6.7873303167420813</v>
      </c>
      <c r="I113" s="53">
        <v>11</v>
      </c>
      <c r="J113" s="53">
        <v>0</v>
      </c>
      <c r="K113" s="53">
        <v>1</v>
      </c>
      <c r="L113" s="53">
        <v>0</v>
      </c>
      <c r="M113" s="53">
        <f t="shared" si="13"/>
        <v>12</v>
      </c>
      <c r="N113" s="52">
        <f t="shared" si="14"/>
        <v>0</v>
      </c>
      <c r="O113" s="51">
        <f t="shared" si="15"/>
        <v>8.1081081081081088</v>
      </c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57</v>
      </c>
      <c r="B114" s="53">
        <v>56</v>
      </c>
      <c r="C114" s="53">
        <v>0</v>
      </c>
      <c r="D114" s="53">
        <v>12</v>
      </c>
      <c r="E114" s="53">
        <v>2</v>
      </c>
      <c r="F114" s="53">
        <f t="shared" si="10"/>
        <v>70</v>
      </c>
      <c r="G114" s="52">
        <f t="shared" si="11"/>
        <v>2.8571428571428572</v>
      </c>
      <c r="H114" s="51">
        <f t="shared" si="12"/>
        <v>10.558069381598793</v>
      </c>
      <c r="I114" s="53">
        <v>32</v>
      </c>
      <c r="J114" s="53">
        <v>0</v>
      </c>
      <c r="K114" s="53">
        <v>1</v>
      </c>
      <c r="L114" s="53">
        <v>0</v>
      </c>
      <c r="M114" s="53">
        <f t="shared" si="13"/>
        <v>33</v>
      </c>
      <c r="N114" s="52">
        <f t="shared" si="14"/>
        <v>0</v>
      </c>
      <c r="O114" s="51">
        <f t="shared" si="15"/>
        <v>22.297297297297298</v>
      </c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>
        <v>11</v>
      </c>
      <c r="C115" s="57">
        <v>0</v>
      </c>
      <c r="D115" s="57">
        <v>1</v>
      </c>
      <c r="E115" s="57">
        <v>0</v>
      </c>
      <c r="F115" s="57">
        <f t="shared" si="10"/>
        <v>12</v>
      </c>
      <c r="G115" s="56">
        <f t="shared" si="11"/>
        <v>0</v>
      </c>
      <c r="H115" s="55">
        <f t="shared" si="12"/>
        <v>1.809954751131222</v>
      </c>
      <c r="I115" s="57">
        <v>1</v>
      </c>
      <c r="J115" s="57">
        <v>0</v>
      </c>
      <c r="K115" s="57">
        <v>1</v>
      </c>
      <c r="L115" s="57">
        <v>0</v>
      </c>
      <c r="M115" s="57">
        <f t="shared" si="13"/>
        <v>2</v>
      </c>
      <c r="N115" s="56">
        <f t="shared" si="14"/>
        <v>0</v>
      </c>
      <c r="O115" s="55">
        <f t="shared" si="15"/>
        <v>1.3513513513513513</v>
      </c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>
        <v>16</v>
      </c>
      <c r="C116" s="53">
        <v>0</v>
      </c>
      <c r="D116" s="53">
        <v>3</v>
      </c>
      <c r="E116" s="53">
        <v>0</v>
      </c>
      <c r="F116" s="53">
        <f t="shared" si="10"/>
        <v>19</v>
      </c>
      <c r="G116" s="52">
        <f t="shared" si="11"/>
        <v>0</v>
      </c>
      <c r="H116" s="51">
        <f t="shared" si="12"/>
        <v>2.8657616892911011</v>
      </c>
      <c r="I116" s="53">
        <v>1</v>
      </c>
      <c r="J116" s="53">
        <v>0</v>
      </c>
      <c r="K116" s="53">
        <v>0</v>
      </c>
      <c r="L116" s="53">
        <v>0</v>
      </c>
      <c r="M116" s="53">
        <f t="shared" si="13"/>
        <v>1</v>
      </c>
      <c r="N116" s="52">
        <f t="shared" si="14"/>
        <v>0</v>
      </c>
      <c r="O116" s="51">
        <f t="shared" si="15"/>
        <v>0.67567567567567566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>
        <v>14</v>
      </c>
      <c r="C117" s="53">
        <v>0</v>
      </c>
      <c r="D117" s="53">
        <v>7</v>
      </c>
      <c r="E117" s="53">
        <v>1</v>
      </c>
      <c r="F117" s="53">
        <f t="shared" si="10"/>
        <v>22</v>
      </c>
      <c r="G117" s="52">
        <f t="shared" si="11"/>
        <v>4.5454545454545459</v>
      </c>
      <c r="H117" s="51">
        <f t="shared" si="12"/>
        <v>3.3182503770739067</v>
      </c>
      <c r="I117" s="53">
        <v>0</v>
      </c>
      <c r="J117" s="53">
        <v>0</v>
      </c>
      <c r="K117" s="53">
        <v>0</v>
      </c>
      <c r="L117" s="53">
        <v>0</v>
      </c>
      <c r="M117" s="53">
        <f t="shared" si="13"/>
        <v>0</v>
      </c>
      <c r="N117" s="52">
        <f t="shared" si="14"/>
        <v>0</v>
      </c>
      <c r="O117" s="51">
        <f t="shared" si="15"/>
        <v>0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>
        <v>11</v>
      </c>
      <c r="C118" s="53">
        <v>0</v>
      </c>
      <c r="D118" s="53">
        <v>3</v>
      </c>
      <c r="E118" s="53">
        <v>0</v>
      </c>
      <c r="F118" s="53">
        <f t="shared" si="10"/>
        <v>14</v>
      </c>
      <c r="G118" s="52">
        <f t="shared" si="11"/>
        <v>0</v>
      </c>
      <c r="H118" s="51">
        <f t="shared" si="12"/>
        <v>2.1116138763197587</v>
      </c>
      <c r="I118" s="53">
        <v>2</v>
      </c>
      <c r="J118" s="53">
        <v>0</v>
      </c>
      <c r="K118" s="53">
        <v>0</v>
      </c>
      <c r="L118" s="53">
        <v>0</v>
      </c>
      <c r="M118" s="53">
        <f t="shared" si="13"/>
        <v>2</v>
      </c>
      <c r="N118" s="52">
        <f t="shared" si="14"/>
        <v>0</v>
      </c>
      <c r="O118" s="51">
        <f t="shared" si="15"/>
        <v>1.3513513513513513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>
        <v>20</v>
      </c>
      <c r="C119" s="53">
        <v>0</v>
      </c>
      <c r="D119" s="53">
        <v>1</v>
      </c>
      <c r="E119" s="53">
        <v>0</v>
      </c>
      <c r="F119" s="53">
        <f t="shared" si="10"/>
        <v>21</v>
      </c>
      <c r="G119" s="52">
        <f t="shared" si="11"/>
        <v>0</v>
      </c>
      <c r="H119" s="51">
        <f t="shared" si="12"/>
        <v>3.1674208144796379</v>
      </c>
      <c r="I119" s="53">
        <v>1</v>
      </c>
      <c r="J119" s="53">
        <v>0</v>
      </c>
      <c r="K119" s="53">
        <v>0</v>
      </c>
      <c r="L119" s="53">
        <v>0</v>
      </c>
      <c r="M119" s="53">
        <f t="shared" si="13"/>
        <v>1</v>
      </c>
      <c r="N119" s="52">
        <f t="shared" si="14"/>
        <v>0</v>
      </c>
      <c r="O119" s="51">
        <f t="shared" si="15"/>
        <v>0.67567567567567566</v>
      </c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>
        <v>21</v>
      </c>
      <c r="C120" s="53">
        <v>0</v>
      </c>
      <c r="D120" s="53">
        <v>2</v>
      </c>
      <c r="E120" s="53">
        <v>0</v>
      </c>
      <c r="F120" s="53">
        <f t="shared" si="10"/>
        <v>23</v>
      </c>
      <c r="G120" s="52">
        <f t="shared" si="11"/>
        <v>0</v>
      </c>
      <c r="H120" s="51">
        <f t="shared" si="12"/>
        <v>3.4690799396681751</v>
      </c>
      <c r="I120" s="53">
        <v>2</v>
      </c>
      <c r="J120" s="53">
        <v>0</v>
      </c>
      <c r="K120" s="53">
        <v>0</v>
      </c>
      <c r="L120" s="53">
        <v>0</v>
      </c>
      <c r="M120" s="53">
        <f t="shared" si="13"/>
        <v>2</v>
      </c>
      <c r="N120" s="52">
        <f t="shared" si="14"/>
        <v>0</v>
      </c>
      <c r="O120" s="51">
        <f t="shared" si="15"/>
        <v>1.3513513513513513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>
        <f>SUM(B115:B120)</f>
        <v>93</v>
      </c>
      <c r="C121" s="49">
        <f>SUM(C115:C120)</f>
        <v>0</v>
      </c>
      <c r="D121" s="49">
        <f>SUM(D115:D120)</f>
        <v>17</v>
      </c>
      <c r="E121" s="49">
        <f>SUM(E115:E120)</f>
        <v>1</v>
      </c>
      <c r="F121" s="49">
        <f t="shared" si="10"/>
        <v>111</v>
      </c>
      <c r="G121" s="48">
        <f t="shared" si="11"/>
        <v>0.90090090090090091</v>
      </c>
      <c r="H121" s="47">
        <f t="shared" si="12"/>
        <v>16.742081447963798</v>
      </c>
      <c r="I121" s="49">
        <f>SUM(I115:I120)</f>
        <v>7</v>
      </c>
      <c r="J121" s="49">
        <f>SUM(J115:J120)</f>
        <v>0</v>
      </c>
      <c r="K121" s="49">
        <f>SUM(K115:K120)</f>
        <v>1</v>
      </c>
      <c r="L121" s="49">
        <f>SUM(L115:L120)</f>
        <v>0</v>
      </c>
      <c r="M121" s="49">
        <f t="shared" si="13"/>
        <v>8</v>
      </c>
      <c r="N121" s="48">
        <f t="shared" si="14"/>
        <v>0</v>
      </c>
      <c r="O121" s="47">
        <f t="shared" si="15"/>
        <v>5.4054054054054053</v>
      </c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>
        <v>19</v>
      </c>
      <c r="C122" s="57">
        <v>0</v>
      </c>
      <c r="D122" s="57">
        <v>1</v>
      </c>
      <c r="E122" s="57">
        <v>0</v>
      </c>
      <c r="F122" s="57">
        <f t="shared" si="10"/>
        <v>20</v>
      </c>
      <c r="G122" s="56">
        <f t="shared" si="11"/>
        <v>0</v>
      </c>
      <c r="H122" s="55">
        <f t="shared" si="12"/>
        <v>3.0165912518853695</v>
      </c>
      <c r="I122" s="57">
        <v>0</v>
      </c>
      <c r="J122" s="57">
        <v>0</v>
      </c>
      <c r="K122" s="57">
        <v>0</v>
      </c>
      <c r="L122" s="57">
        <v>0</v>
      </c>
      <c r="M122" s="57">
        <f t="shared" si="13"/>
        <v>0</v>
      </c>
      <c r="N122" s="56">
        <f t="shared" si="14"/>
        <v>0</v>
      </c>
      <c r="O122" s="55">
        <f t="shared" si="15"/>
        <v>0</v>
      </c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>
        <v>15</v>
      </c>
      <c r="C123" s="53">
        <v>0</v>
      </c>
      <c r="D123" s="53">
        <v>1</v>
      </c>
      <c r="E123" s="53">
        <v>0</v>
      </c>
      <c r="F123" s="53">
        <f t="shared" si="10"/>
        <v>16</v>
      </c>
      <c r="G123" s="52">
        <f t="shared" si="11"/>
        <v>0</v>
      </c>
      <c r="H123" s="51">
        <f t="shared" si="12"/>
        <v>2.4132730015082959</v>
      </c>
      <c r="I123" s="53">
        <v>2</v>
      </c>
      <c r="J123" s="53">
        <v>0</v>
      </c>
      <c r="K123" s="53">
        <v>0</v>
      </c>
      <c r="L123" s="53">
        <v>0</v>
      </c>
      <c r="M123" s="53">
        <f t="shared" si="13"/>
        <v>2</v>
      </c>
      <c r="N123" s="52">
        <f t="shared" si="14"/>
        <v>0</v>
      </c>
      <c r="O123" s="51">
        <f t="shared" si="15"/>
        <v>1.3513513513513513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>
        <v>8</v>
      </c>
      <c r="C124" s="53">
        <v>0</v>
      </c>
      <c r="D124" s="53">
        <v>1</v>
      </c>
      <c r="E124" s="53">
        <v>0</v>
      </c>
      <c r="F124" s="53">
        <f t="shared" si="10"/>
        <v>9</v>
      </c>
      <c r="G124" s="52">
        <f t="shared" si="11"/>
        <v>0</v>
      </c>
      <c r="H124" s="51">
        <f t="shared" si="12"/>
        <v>1.3574660633484164</v>
      </c>
      <c r="I124" s="53">
        <v>4</v>
      </c>
      <c r="J124" s="53">
        <v>0</v>
      </c>
      <c r="K124" s="53">
        <v>0</v>
      </c>
      <c r="L124" s="53">
        <v>0</v>
      </c>
      <c r="M124" s="53">
        <f t="shared" si="13"/>
        <v>4</v>
      </c>
      <c r="N124" s="52">
        <f t="shared" si="14"/>
        <v>0</v>
      </c>
      <c r="O124" s="51">
        <f t="shared" si="15"/>
        <v>2.7027027027027026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>
        <v>9</v>
      </c>
      <c r="C125" s="53">
        <v>0</v>
      </c>
      <c r="D125" s="53">
        <v>1</v>
      </c>
      <c r="E125" s="53">
        <v>0</v>
      </c>
      <c r="F125" s="53">
        <f t="shared" si="10"/>
        <v>10</v>
      </c>
      <c r="G125" s="52">
        <f t="shared" si="11"/>
        <v>0</v>
      </c>
      <c r="H125" s="51">
        <f t="shared" si="12"/>
        <v>1.5082956259426847</v>
      </c>
      <c r="I125" s="53">
        <v>0</v>
      </c>
      <c r="J125" s="53">
        <v>0</v>
      </c>
      <c r="K125" s="53">
        <v>0</v>
      </c>
      <c r="L125" s="53">
        <v>0</v>
      </c>
      <c r="M125" s="53">
        <f t="shared" si="13"/>
        <v>0</v>
      </c>
      <c r="N125" s="52">
        <f t="shared" si="14"/>
        <v>0</v>
      </c>
      <c r="O125" s="51">
        <f t="shared" si="15"/>
        <v>0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v>13</v>
      </c>
      <c r="C126" s="53">
        <v>0</v>
      </c>
      <c r="D126" s="53">
        <v>0</v>
      </c>
      <c r="E126" s="53">
        <v>0</v>
      </c>
      <c r="F126" s="53">
        <f t="shared" si="10"/>
        <v>13</v>
      </c>
      <c r="G126" s="52">
        <f t="shared" si="11"/>
        <v>0</v>
      </c>
      <c r="H126" s="51">
        <f t="shared" si="12"/>
        <v>1.9607843137254901</v>
      </c>
      <c r="I126" s="53">
        <v>2</v>
      </c>
      <c r="J126" s="53">
        <v>0</v>
      </c>
      <c r="K126" s="53">
        <v>0</v>
      </c>
      <c r="L126" s="53">
        <v>0</v>
      </c>
      <c r="M126" s="53">
        <f t="shared" si="13"/>
        <v>2</v>
      </c>
      <c r="N126" s="52">
        <f t="shared" si="14"/>
        <v>0</v>
      </c>
      <c r="O126" s="51">
        <f t="shared" si="15"/>
        <v>1.3513513513513513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>
        <v>15</v>
      </c>
      <c r="C127" s="53">
        <v>0</v>
      </c>
      <c r="D127" s="53">
        <v>1</v>
      </c>
      <c r="E127" s="53">
        <v>0</v>
      </c>
      <c r="F127" s="53">
        <f t="shared" si="10"/>
        <v>16</v>
      </c>
      <c r="G127" s="52">
        <f t="shared" si="11"/>
        <v>0</v>
      </c>
      <c r="H127" s="51">
        <f t="shared" si="12"/>
        <v>2.4132730015082959</v>
      </c>
      <c r="I127" s="53">
        <v>1</v>
      </c>
      <c r="J127" s="53">
        <v>0</v>
      </c>
      <c r="K127" s="53">
        <v>0</v>
      </c>
      <c r="L127" s="53">
        <v>0</v>
      </c>
      <c r="M127" s="53">
        <f t="shared" si="13"/>
        <v>1</v>
      </c>
      <c r="N127" s="52">
        <f t="shared" si="14"/>
        <v>0</v>
      </c>
      <c r="O127" s="51">
        <f t="shared" si="15"/>
        <v>0.67567567567567566</v>
      </c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>
        <f>SUM(B122:B127)</f>
        <v>79</v>
      </c>
      <c r="C128" s="49">
        <f>SUM(C122:C127)</f>
        <v>0</v>
      </c>
      <c r="D128" s="49">
        <f>SUM(D122:D127)</f>
        <v>5</v>
      </c>
      <c r="E128" s="49">
        <f>SUM(E122:E127)</f>
        <v>0</v>
      </c>
      <c r="F128" s="49">
        <f t="shared" si="10"/>
        <v>84</v>
      </c>
      <c r="G128" s="48">
        <f t="shared" si="11"/>
        <v>0</v>
      </c>
      <c r="H128" s="47">
        <f t="shared" si="12"/>
        <v>12.669683257918551</v>
      </c>
      <c r="I128" s="49">
        <f>SUM(I122:I127)</f>
        <v>9</v>
      </c>
      <c r="J128" s="49">
        <f>SUM(J122:J127)</f>
        <v>0</v>
      </c>
      <c r="K128" s="49">
        <f>SUM(K122:K127)</f>
        <v>0</v>
      </c>
      <c r="L128" s="49">
        <f>SUM(L122:L127)</f>
        <v>0</v>
      </c>
      <c r="M128" s="49">
        <f t="shared" si="13"/>
        <v>9</v>
      </c>
      <c r="N128" s="48">
        <f t="shared" si="14"/>
        <v>0</v>
      </c>
      <c r="O128" s="47">
        <f t="shared" si="15"/>
        <v>6.0810810810810816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>
        <f>SUM(B99,B106:B114,B121,B128)</f>
        <v>543</v>
      </c>
      <c r="C129" s="49">
        <f>SUM(C99,C106:C114,C121,C128)</f>
        <v>4</v>
      </c>
      <c r="D129" s="49">
        <f>SUM(D99,D106:D114,D121,D128)</f>
        <v>97</v>
      </c>
      <c r="E129" s="49">
        <f>SUM(E99,E106:E114,E121,E128)</f>
        <v>19</v>
      </c>
      <c r="F129" s="49">
        <f t="shared" si="10"/>
        <v>663</v>
      </c>
      <c r="G129" s="48">
        <f t="shared" si="11"/>
        <v>3.4690799396681751</v>
      </c>
      <c r="H129" s="47">
        <f t="shared" si="12"/>
        <v>100</v>
      </c>
      <c r="I129" s="49">
        <f>SUM(I99,I106:I114,I121,I128)</f>
        <v>134</v>
      </c>
      <c r="J129" s="49">
        <f>SUM(J99,J106:J114,J121,J128)</f>
        <v>0</v>
      </c>
      <c r="K129" s="49">
        <f>SUM(K99,K106:K114,K121,K128)</f>
        <v>12</v>
      </c>
      <c r="L129" s="49">
        <f>SUM(L99,L106:L114,L121,L128)</f>
        <v>2</v>
      </c>
      <c r="M129" s="49">
        <f t="shared" si="13"/>
        <v>148</v>
      </c>
      <c r="N129" s="48">
        <f t="shared" si="14"/>
        <v>1.3513513513513513</v>
      </c>
      <c r="O129" s="47">
        <f t="shared" si="15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2" customHeight="1">
      <c r="A132" s="70" t="s">
        <v>0</v>
      </c>
      <c r="B132" s="69"/>
      <c r="C132" s="68"/>
      <c r="D132" s="68"/>
      <c r="E132" s="68"/>
      <c r="F132" s="68"/>
      <c r="G132" s="68"/>
      <c r="H132" s="67"/>
      <c r="I132" s="69" t="s">
        <v>80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/>
      <c r="C134" s="57"/>
      <c r="D134" s="57"/>
      <c r="E134" s="57"/>
      <c r="F134" s="57"/>
      <c r="G134" s="56"/>
      <c r="H134" s="55"/>
      <c r="I134" s="57">
        <f>SUM(方向別!B93,方向別!I93)</f>
        <v>6</v>
      </c>
      <c r="J134" s="57">
        <f>SUM(方向別!C93,方向別!J93)</f>
        <v>0</v>
      </c>
      <c r="K134" s="57">
        <f>SUM(方向別!D93,方向別!K93)</f>
        <v>0</v>
      </c>
      <c r="L134" s="57">
        <f>SUM(方向別!E93,方向別!L93)</f>
        <v>0</v>
      </c>
      <c r="M134" s="57">
        <f t="shared" ref="M134:M170" si="16">SUM(I134:L134)</f>
        <v>6</v>
      </c>
      <c r="N134" s="56">
        <f t="shared" ref="N134:N170" si="17">IF(SUM(J134,L134)=0,0,SUM(J134,L134)/M134*100)</f>
        <v>0</v>
      </c>
      <c r="O134" s="55">
        <f t="shared" ref="O134:O170" si="18">IF(M134=0,0,M134/M$170*100)</f>
        <v>0.73982737361282369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/>
      <c r="C135" s="53"/>
      <c r="D135" s="53"/>
      <c r="E135" s="53"/>
      <c r="F135" s="53"/>
      <c r="G135" s="52"/>
      <c r="H135" s="51"/>
      <c r="I135" s="53">
        <f>SUM(方向別!B94,方向別!I94)</f>
        <v>6</v>
      </c>
      <c r="J135" s="53">
        <f>SUM(方向別!C94,方向別!J94)</f>
        <v>0</v>
      </c>
      <c r="K135" s="53">
        <f>SUM(方向別!D94,方向別!K94)</f>
        <v>3</v>
      </c>
      <c r="L135" s="53">
        <f>SUM(方向別!E94,方向別!L94)</f>
        <v>0</v>
      </c>
      <c r="M135" s="53">
        <f t="shared" si="16"/>
        <v>9</v>
      </c>
      <c r="N135" s="52">
        <f t="shared" si="17"/>
        <v>0</v>
      </c>
      <c r="O135" s="51">
        <f t="shared" si="18"/>
        <v>1.1097410604192355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/>
      <c r="C136" s="53"/>
      <c r="D136" s="53"/>
      <c r="E136" s="53"/>
      <c r="F136" s="53"/>
      <c r="G136" s="52"/>
      <c r="H136" s="51"/>
      <c r="I136" s="53">
        <f>SUM(方向別!B95,方向別!I95)</f>
        <v>3</v>
      </c>
      <c r="J136" s="53">
        <f>SUM(方向別!C95,方向別!J95)</f>
        <v>0</v>
      </c>
      <c r="K136" s="53">
        <f>SUM(方向別!D95,方向別!K95)</f>
        <v>1</v>
      </c>
      <c r="L136" s="53">
        <f>SUM(方向別!E95,方向別!L95)</f>
        <v>0</v>
      </c>
      <c r="M136" s="53">
        <f t="shared" si="16"/>
        <v>4</v>
      </c>
      <c r="N136" s="52">
        <f t="shared" si="17"/>
        <v>0</v>
      </c>
      <c r="O136" s="51">
        <f t="shared" si="18"/>
        <v>0.49321824907521578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/>
      <c r="C137" s="53"/>
      <c r="D137" s="53"/>
      <c r="E137" s="53"/>
      <c r="F137" s="53"/>
      <c r="G137" s="52"/>
      <c r="H137" s="51"/>
      <c r="I137" s="53">
        <f>SUM(方向別!B96,方向別!I96)</f>
        <v>4</v>
      </c>
      <c r="J137" s="53">
        <f>SUM(方向別!C96,方向別!J96)</f>
        <v>0</v>
      </c>
      <c r="K137" s="53">
        <f>SUM(方向別!D96,方向別!K96)</f>
        <v>0</v>
      </c>
      <c r="L137" s="53">
        <f>SUM(方向別!E96,方向別!L96)</f>
        <v>1</v>
      </c>
      <c r="M137" s="53">
        <f t="shared" si="16"/>
        <v>5</v>
      </c>
      <c r="N137" s="52">
        <f t="shared" si="17"/>
        <v>20</v>
      </c>
      <c r="O137" s="51">
        <f t="shared" si="18"/>
        <v>0.61652281134401976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/>
      <c r="C138" s="53"/>
      <c r="D138" s="53"/>
      <c r="E138" s="53"/>
      <c r="F138" s="53"/>
      <c r="G138" s="52"/>
      <c r="H138" s="51"/>
      <c r="I138" s="53">
        <f>SUM(方向別!B97,方向別!I97)</f>
        <v>10</v>
      </c>
      <c r="J138" s="53">
        <f>SUM(方向別!C97,方向別!J97)</f>
        <v>0</v>
      </c>
      <c r="K138" s="53">
        <f>SUM(方向別!D97,方向別!K97)</f>
        <v>0</v>
      </c>
      <c r="L138" s="53">
        <f>SUM(方向別!E97,方向別!L97)</f>
        <v>1</v>
      </c>
      <c r="M138" s="53">
        <f t="shared" si="16"/>
        <v>11</v>
      </c>
      <c r="N138" s="52">
        <f t="shared" si="17"/>
        <v>9.0909090909090917</v>
      </c>
      <c r="O138" s="51">
        <f t="shared" si="18"/>
        <v>1.3563501849568433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/>
      <c r="C139" s="53"/>
      <c r="D139" s="53"/>
      <c r="E139" s="53"/>
      <c r="F139" s="53"/>
      <c r="G139" s="52"/>
      <c r="H139" s="51"/>
      <c r="I139" s="53">
        <f>SUM(方向別!B98,方向別!I98)</f>
        <v>7</v>
      </c>
      <c r="J139" s="53">
        <f>SUM(方向別!C98,方向別!J98)</f>
        <v>0</v>
      </c>
      <c r="K139" s="53">
        <f>SUM(方向別!D98,方向別!K98)</f>
        <v>0</v>
      </c>
      <c r="L139" s="53">
        <f>SUM(方向別!E98,方向別!L98)</f>
        <v>1</v>
      </c>
      <c r="M139" s="53">
        <f t="shared" si="16"/>
        <v>8</v>
      </c>
      <c r="N139" s="52">
        <f t="shared" si="17"/>
        <v>12.5</v>
      </c>
      <c r="O139" s="51">
        <f t="shared" si="18"/>
        <v>0.98643649815043155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/>
      <c r="C140" s="49"/>
      <c r="D140" s="49"/>
      <c r="E140" s="49"/>
      <c r="F140" s="49"/>
      <c r="G140" s="48"/>
      <c r="H140" s="47"/>
      <c r="I140" s="49">
        <f>SUM(I134:I139)</f>
        <v>36</v>
      </c>
      <c r="J140" s="49">
        <f>SUM(J134:J139)</f>
        <v>0</v>
      </c>
      <c r="K140" s="49">
        <f>SUM(K134:K139)</f>
        <v>4</v>
      </c>
      <c r="L140" s="49">
        <f>SUM(L134:L139)</f>
        <v>3</v>
      </c>
      <c r="M140" s="49">
        <f t="shared" si="16"/>
        <v>43</v>
      </c>
      <c r="N140" s="48">
        <f t="shared" si="17"/>
        <v>6.9767441860465116</v>
      </c>
      <c r="O140" s="47">
        <f t="shared" si="18"/>
        <v>5.3020961775585702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/>
      <c r="C141" s="57"/>
      <c r="D141" s="57"/>
      <c r="E141" s="57"/>
      <c r="F141" s="57"/>
      <c r="G141" s="56"/>
      <c r="H141" s="55"/>
      <c r="I141" s="57">
        <f>SUM(方向別!B100,方向別!I100)</f>
        <v>9</v>
      </c>
      <c r="J141" s="57">
        <f>SUM(方向別!C100,方向別!J100)</f>
        <v>0</v>
      </c>
      <c r="K141" s="57">
        <f>SUM(方向別!D100,方向別!K100)</f>
        <v>3</v>
      </c>
      <c r="L141" s="57">
        <f>SUM(方向別!E100,方向別!L100)</f>
        <v>0</v>
      </c>
      <c r="M141" s="57">
        <f t="shared" si="16"/>
        <v>12</v>
      </c>
      <c r="N141" s="56">
        <f t="shared" si="17"/>
        <v>0</v>
      </c>
      <c r="O141" s="55">
        <f t="shared" si="18"/>
        <v>1.4796547472256474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/>
      <c r="C142" s="53"/>
      <c r="D142" s="53"/>
      <c r="E142" s="53"/>
      <c r="F142" s="53"/>
      <c r="G142" s="52"/>
      <c r="H142" s="51"/>
      <c r="I142" s="53">
        <f>SUM(方向別!B101,方向別!I101)</f>
        <v>9</v>
      </c>
      <c r="J142" s="53">
        <f>SUM(方向別!C101,方向別!J101)</f>
        <v>1</v>
      </c>
      <c r="K142" s="53">
        <f>SUM(方向別!D101,方向別!K101)</f>
        <v>4</v>
      </c>
      <c r="L142" s="53">
        <f>SUM(方向別!E101,方向別!L101)</f>
        <v>0</v>
      </c>
      <c r="M142" s="53">
        <f t="shared" si="16"/>
        <v>14</v>
      </c>
      <c r="N142" s="52">
        <f t="shared" si="17"/>
        <v>7.1428571428571423</v>
      </c>
      <c r="O142" s="51">
        <f t="shared" si="18"/>
        <v>1.726263871763255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/>
      <c r="C143" s="53"/>
      <c r="D143" s="53"/>
      <c r="E143" s="53"/>
      <c r="F143" s="53"/>
      <c r="G143" s="52"/>
      <c r="H143" s="51"/>
      <c r="I143" s="53">
        <f>SUM(方向別!B102,方向別!I102)</f>
        <v>9</v>
      </c>
      <c r="J143" s="53">
        <f>SUM(方向別!C102,方向別!J102)</f>
        <v>0</v>
      </c>
      <c r="K143" s="53">
        <f>SUM(方向別!D102,方向別!K102)</f>
        <v>0</v>
      </c>
      <c r="L143" s="53">
        <f>SUM(方向別!E102,方向別!L102)</f>
        <v>0</v>
      </c>
      <c r="M143" s="53">
        <f t="shared" si="16"/>
        <v>9</v>
      </c>
      <c r="N143" s="52">
        <f t="shared" si="17"/>
        <v>0</v>
      </c>
      <c r="O143" s="51">
        <f t="shared" si="18"/>
        <v>1.1097410604192355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/>
      <c r="C144" s="53"/>
      <c r="D144" s="53"/>
      <c r="E144" s="53"/>
      <c r="F144" s="53"/>
      <c r="G144" s="52"/>
      <c r="H144" s="51"/>
      <c r="I144" s="53">
        <f>SUM(方向別!B103,方向別!I103)</f>
        <v>9</v>
      </c>
      <c r="J144" s="53">
        <f>SUM(方向別!C103,方向別!J103)</f>
        <v>0</v>
      </c>
      <c r="K144" s="53">
        <f>SUM(方向別!D103,方向別!K103)</f>
        <v>0</v>
      </c>
      <c r="L144" s="53">
        <f>SUM(方向別!E103,方向別!L103)</f>
        <v>1</v>
      </c>
      <c r="M144" s="53">
        <f t="shared" si="16"/>
        <v>10</v>
      </c>
      <c r="N144" s="52">
        <f t="shared" si="17"/>
        <v>10</v>
      </c>
      <c r="O144" s="51">
        <f t="shared" si="18"/>
        <v>1.2330456226880395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/>
      <c r="C145" s="53"/>
      <c r="D145" s="53"/>
      <c r="E145" s="53"/>
      <c r="F145" s="53"/>
      <c r="G145" s="52"/>
      <c r="H145" s="51"/>
      <c r="I145" s="53">
        <f>SUM(方向別!B104,方向別!I104)</f>
        <v>10</v>
      </c>
      <c r="J145" s="53">
        <f>SUM(方向別!C104,方向別!J104)</f>
        <v>0</v>
      </c>
      <c r="K145" s="53">
        <f>SUM(方向別!D104,方向別!K104)</f>
        <v>2</v>
      </c>
      <c r="L145" s="53">
        <f>SUM(方向別!E104,方向別!L104)</f>
        <v>0</v>
      </c>
      <c r="M145" s="53">
        <f t="shared" si="16"/>
        <v>12</v>
      </c>
      <c r="N145" s="52">
        <f t="shared" si="17"/>
        <v>0</v>
      </c>
      <c r="O145" s="51">
        <f t="shared" si="18"/>
        <v>1.4796547472256474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/>
      <c r="C146" s="53"/>
      <c r="D146" s="53"/>
      <c r="E146" s="53"/>
      <c r="F146" s="53"/>
      <c r="G146" s="52"/>
      <c r="H146" s="51"/>
      <c r="I146" s="53">
        <f>SUM(方向別!B105,方向別!I105)</f>
        <v>8</v>
      </c>
      <c r="J146" s="53">
        <f>SUM(方向別!C105,方向別!J105)</f>
        <v>0</v>
      </c>
      <c r="K146" s="53">
        <f>SUM(方向別!D105,方向別!K105)</f>
        <v>0</v>
      </c>
      <c r="L146" s="53">
        <f>SUM(方向別!E105,方向別!L105)</f>
        <v>0</v>
      </c>
      <c r="M146" s="53">
        <f t="shared" si="16"/>
        <v>8</v>
      </c>
      <c r="N146" s="52">
        <f t="shared" si="17"/>
        <v>0</v>
      </c>
      <c r="O146" s="51">
        <f t="shared" si="18"/>
        <v>0.98643649815043155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/>
      <c r="C147" s="49"/>
      <c r="D147" s="49"/>
      <c r="E147" s="49"/>
      <c r="F147" s="49"/>
      <c r="G147" s="48"/>
      <c r="H147" s="47"/>
      <c r="I147" s="49">
        <f>SUM(I141:I146)</f>
        <v>54</v>
      </c>
      <c r="J147" s="49">
        <f>SUM(J141:J146)</f>
        <v>1</v>
      </c>
      <c r="K147" s="49">
        <f>SUM(K141:K146)</f>
        <v>9</v>
      </c>
      <c r="L147" s="49">
        <f>SUM(L141:L146)</f>
        <v>1</v>
      </c>
      <c r="M147" s="49">
        <f t="shared" si="16"/>
        <v>65</v>
      </c>
      <c r="N147" s="48">
        <f t="shared" si="17"/>
        <v>3.0769230769230771</v>
      </c>
      <c r="O147" s="47">
        <f t="shared" si="18"/>
        <v>8.0147965474722564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/>
      <c r="C148" s="53"/>
      <c r="D148" s="53"/>
      <c r="E148" s="53"/>
      <c r="F148" s="53"/>
      <c r="G148" s="52"/>
      <c r="H148" s="51"/>
      <c r="I148" s="53">
        <f>SUM(方向別!B107,方向別!I107)</f>
        <v>51</v>
      </c>
      <c r="J148" s="53">
        <f>SUM(方向別!C107,方向別!J107)</f>
        <v>1</v>
      </c>
      <c r="K148" s="53">
        <f>SUM(方向別!D107,方向別!K107)</f>
        <v>9</v>
      </c>
      <c r="L148" s="53">
        <f>SUM(方向別!E107,方向別!L107)</f>
        <v>7</v>
      </c>
      <c r="M148" s="53">
        <f t="shared" si="16"/>
        <v>68</v>
      </c>
      <c r="N148" s="52">
        <f t="shared" si="17"/>
        <v>11.76470588235294</v>
      </c>
      <c r="O148" s="51">
        <f t="shared" si="18"/>
        <v>8.3847102342786677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/>
      <c r="C149" s="53"/>
      <c r="D149" s="53"/>
      <c r="E149" s="53"/>
      <c r="F149" s="53"/>
      <c r="G149" s="52"/>
      <c r="H149" s="51"/>
      <c r="I149" s="53">
        <f>SUM(方向別!B108,方向別!I108)</f>
        <v>46</v>
      </c>
      <c r="J149" s="53">
        <f>SUM(方向別!C108,方向別!J108)</f>
        <v>0</v>
      </c>
      <c r="K149" s="53">
        <f>SUM(方向別!D108,方向別!K108)</f>
        <v>13</v>
      </c>
      <c r="L149" s="53">
        <f>SUM(方向別!E108,方向別!L108)</f>
        <v>1</v>
      </c>
      <c r="M149" s="53">
        <f t="shared" si="16"/>
        <v>60</v>
      </c>
      <c r="N149" s="52">
        <f t="shared" si="17"/>
        <v>1.6666666666666667</v>
      </c>
      <c r="O149" s="51">
        <f t="shared" si="18"/>
        <v>7.3982737361282371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/>
      <c r="C150" s="53"/>
      <c r="D150" s="53"/>
      <c r="E150" s="53"/>
      <c r="F150" s="53"/>
      <c r="G150" s="52"/>
      <c r="H150" s="51"/>
      <c r="I150" s="53">
        <f>SUM(方向別!B109,方向別!I109)</f>
        <v>49</v>
      </c>
      <c r="J150" s="53">
        <f>SUM(方向別!C109,方向別!J109)</f>
        <v>1</v>
      </c>
      <c r="K150" s="53">
        <f>SUM(方向別!D109,方向別!K109)</f>
        <v>6</v>
      </c>
      <c r="L150" s="53">
        <f>SUM(方向別!E109,方向別!L109)</f>
        <v>1</v>
      </c>
      <c r="M150" s="53">
        <f t="shared" si="16"/>
        <v>57</v>
      </c>
      <c r="N150" s="52">
        <f t="shared" si="17"/>
        <v>3.5087719298245612</v>
      </c>
      <c r="O150" s="51">
        <f t="shared" si="18"/>
        <v>7.0283600493218241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/>
      <c r="C151" s="53"/>
      <c r="D151" s="53"/>
      <c r="E151" s="53"/>
      <c r="F151" s="53"/>
      <c r="G151" s="52"/>
      <c r="H151" s="51"/>
      <c r="I151" s="53">
        <f>SUM(方向別!B110,方向別!I110)</f>
        <v>37</v>
      </c>
      <c r="J151" s="53">
        <f>SUM(方向別!C110,方向別!J110)</f>
        <v>0</v>
      </c>
      <c r="K151" s="53">
        <f>SUM(方向別!D110,方向別!K110)</f>
        <v>5</v>
      </c>
      <c r="L151" s="53">
        <f>SUM(方向別!E110,方向別!L110)</f>
        <v>2</v>
      </c>
      <c r="M151" s="53">
        <f t="shared" si="16"/>
        <v>44</v>
      </c>
      <c r="N151" s="52">
        <f t="shared" si="17"/>
        <v>4.5454545454545459</v>
      </c>
      <c r="O151" s="51">
        <f t="shared" si="18"/>
        <v>5.4254007398273734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/>
      <c r="C152" s="53"/>
      <c r="D152" s="53"/>
      <c r="E152" s="53"/>
      <c r="F152" s="53"/>
      <c r="G152" s="52"/>
      <c r="H152" s="51"/>
      <c r="I152" s="53">
        <f>SUM(方向別!B111,方向別!I111)</f>
        <v>36</v>
      </c>
      <c r="J152" s="53">
        <f>SUM(方向別!C111,方向別!J111)</f>
        <v>0</v>
      </c>
      <c r="K152" s="53">
        <f>SUM(方向別!D111,方向別!K111)</f>
        <v>7</v>
      </c>
      <c r="L152" s="53">
        <f>SUM(方向別!E111,方向別!L111)</f>
        <v>0</v>
      </c>
      <c r="M152" s="53">
        <f t="shared" si="16"/>
        <v>43</v>
      </c>
      <c r="N152" s="52">
        <f t="shared" si="17"/>
        <v>0</v>
      </c>
      <c r="O152" s="51">
        <f t="shared" si="18"/>
        <v>5.3020961775585702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/>
      <c r="C153" s="53"/>
      <c r="D153" s="53"/>
      <c r="E153" s="53"/>
      <c r="F153" s="53"/>
      <c r="G153" s="52"/>
      <c r="H153" s="51"/>
      <c r="I153" s="53">
        <f>SUM(方向別!B112,方向別!I112)</f>
        <v>43</v>
      </c>
      <c r="J153" s="53">
        <f>SUM(方向別!C112,方向別!J112)</f>
        <v>0</v>
      </c>
      <c r="K153" s="53">
        <f>SUM(方向別!D112,方向別!K112)</f>
        <v>16</v>
      </c>
      <c r="L153" s="53">
        <f>SUM(方向別!E112,方向別!L112)</f>
        <v>0</v>
      </c>
      <c r="M153" s="53">
        <f t="shared" si="16"/>
        <v>59</v>
      </c>
      <c r="N153" s="52">
        <f t="shared" si="17"/>
        <v>0</v>
      </c>
      <c r="O153" s="51">
        <f t="shared" si="18"/>
        <v>7.2749691738594331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/>
      <c r="C154" s="53"/>
      <c r="D154" s="53"/>
      <c r="E154" s="53"/>
      <c r="F154" s="53"/>
      <c r="G154" s="52"/>
      <c r="H154" s="51"/>
      <c r="I154" s="53">
        <f>SUM(方向別!B113,方向別!I113)</f>
        <v>49</v>
      </c>
      <c r="J154" s="53">
        <f>SUM(方向別!C113,方向別!J113)</f>
        <v>1</v>
      </c>
      <c r="K154" s="53">
        <f>SUM(方向別!D113,方向別!K113)</f>
        <v>4</v>
      </c>
      <c r="L154" s="53">
        <f>SUM(方向別!E113,方向別!L113)</f>
        <v>3</v>
      </c>
      <c r="M154" s="53">
        <f t="shared" si="16"/>
        <v>57</v>
      </c>
      <c r="N154" s="52">
        <f t="shared" si="17"/>
        <v>7.0175438596491224</v>
      </c>
      <c r="O154" s="51">
        <f t="shared" si="18"/>
        <v>7.0283600493218241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57</v>
      </c>
      <c r="B155" s="53"/>
      <c r="C155" s="53"/>
      <c r="D155" s="53"/>
      <c r="E155" s="53"/>
      <c r="F155" s="53"/>
      <c r="G155" s="52"/>
      <c r="H155" s="51"/>
      <c r="I155" s="53">
        <f>SUM(方向別!B114,方向別!I114)</f>
        <v>88</v>
      </c>
      <c r="J155" s="53">
        <f>SUM(方向別!C114,方向別!J114)</f>
        <v>0</v>
      </c>
      <c r="K155" s="53">
        <f>SUM(方向別!D114,方向別!K114)</f>
        <v>13</v>
      </c>
      <c r="L155" s="53">
        <f>SUM(方向別!E114,方向別!L114)</f>
        <v>2</v>
      </c>
      <c r="M155" s="53">
        <f t="shared" si="16"/>
        <v>103</v>
      </c>
      <c r="N155" s="52">
        <f t="shared" si="17"/>
        <v>1.9417475728155338</v>
      </c>
      <c r="O155" s="51">
        <f t="shared" si="18"/>
        <v>12.700369913686806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/>
      <c r="C156" s="57"/>
      <c r="D156" s="57"/>
      <c r="E156" s="57"/>
      <c r="F156" s="57"/>
      <c r="G156" s="56"/>
      <c r="H156" s="55"/>
      <c r="I156" s="57">
        <f>SUM(方向別!B115,方向別!I115)</f>
        <v>12</v>
      </c>
      <c r="J156" s="57">
        <f>SUM(方向別!C115,方向別!J115)</f>
        <v>0</v>
      </c>
      <c r="K156" s="57">
        <f>SUM(方向別!D115,方向別!K115)</f>
        <v>2</v>
      </c>
      <c r="L156" s="57">
        <f>SUM(方向別!E115,方向別!L115)</f>
        <v>0</v>
      </c>
      <c r="M156" s="57">
        <f t="shared" si="16"/>
        <v>14</v>
      </c>
      <c r="N156" s="56">
        <f t="shared" si="17"/>
        <v>0</v>
      </c>
      <c r="O156" s="55">
        <f t="shared" si="18"/>
        <v>1.726263871763255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/>
      <c r="C157" s="53"/>
      <c r="D157" s="53"/>
      <c r="E157" s="53"/>
      <c r="F157" s="53"/>
      <c r="G157" s="52"/>
      <c r="H157" s="51"/>
      <c r="I157" s="53">
        <f>SUM(方向別!B116,方向別!I116)</f>
        <v>17</v>
      </c>
      <c r="J157" s="53">
        <f>SUM(方向別!C116,方向別!J116)</f>
        <v>0</v>
      </c>
      <c r="K157" s="53">
        <f>SUM(方向別!D116,方向別!K116)</f>
        <v>3</v>
      </c>
      <c r="L157" s="53">
        <f>SUM(方向別!E116,方向別!L116)</f>
        <v>0</v>
      </c>
      <c r="M157" s="53">
        <f t="shared" si="16"/>
        <v>20</v>
      </c>
      <c r="N157" s="52">
        <f t="shared" si="17"/>
        <v>0</v>
      </c>
      <c r="O157" s="51">
        <f t="shared" si="18"/>
        <v>2.466091245376079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/>
      <c r="C158" s="53"/>
      <c r="D158" s="53"/>
      <c r="E158" s="53"/>
      <c r="F158" s="53"/>
      <c r="G158" s="52"/>
      <c r="H158" s="51"/>
      <c r="I158" s="53">
        <f>SUM(方向別!B117,方向別!I117)</f>
        <v>14</v>
      </c>
      <c r="J158" s="53">
        <f>SUM(方向別!C117,方向別!J117)</f>
        <v>0</v>
      </c>
      <c r="K158" s="53">
        <f>SUM(方向別!D117,方向別!K117)</f>
        <v>7</v>
      </c>
      <c r="L158" s="53">
        <f>SUM(方向別!E117,方向別!L117)</f>
        <v>1</v>
      </c>
      <c r="M158" s="53">
        <f t="shared" si="16"/>
        <v>22</v>
      </c>
      <c r="N158" s="52">
        <f t="shared" si="17"/>
        <v>4.5454545454545459</v>
      </c>
      <c r="O158" s="51">
        <f t="shared" si="18"/>
        <v>2.7127003699136867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/>
      <c r="C159" s="53"/>
      <c r="D159" s="53"/>
      <c r="E159" s="53"/>
      <c r="F159" s="53"/>
      <c r="G159" s="52"/>
      <c r="H159" s="51"/>
      <c r="I159" s="53">
        <f>SUM(方向別!B118,方向別!I118)</f>
        <v>13</v>
      </c>
      <c r="J159" s="53">
        <f>SUM(方向別!C118,方向別!J118)</f>
        <v>0</v>
      </c>
      <c r="K159" s="53">
        <f>SUM(方向別!D118,方向別!K118)</f>
        <v>3</v>
      </c>
      <c r="L159" s="53">
        <f>SUM(方向別!E118,方向別!L118)</f>
        <v>0</v>
      </c>
      <c r="M159" s="53">
        <f t="shared" si="16"/>
        <v>16</v>
      </c>
      <c r="N159" s="52">
        <f t="shared" si="17"/>
        <v>0</v>
      </c>
      <c r="O159" s="51">
        <f t="shared" si="18"/>
        <v>1.9728729963008631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/>
      <c r="C160" s="53"/>
      <c r="D160" s="53"/>
      <c r="E160" s="53"/>
      <c r="F160" s="53"/>
      <c r="G160" s="52"/>
      <c r="H160" s="51"/>
      <c r="I160" s="53">
        <f>SUM(方向別!B119,方向別!I119)</f>
        <v>21</v>
      </c>
      <c r="J160" s="53">
        <f>SUM(方向別!C119,方向別!J119)</f>
        <v>0</v>
      </c>
      <c r="K160" s="53">
        <f>SUM(方向別!D119,方向別!K119)</f>
        <v>1</v>
      </c>
      <c r="L160" s="53">
        <f>SUM(方向別!E119,方向別!L119)</f>
        <v>0</v>
      </c>
      <c r="M160" s="53">
        <f t="shared" si="16"/>
        <v>22</v>
      </c>
      <c r="N160" s="52">
        <f t="shared" si="17"/>
        <v>0</v>
      </c>
      <c r="O160" s="51">
        <f t="shared" si="18"/>
        <v>2.7127003699136867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/>
      <c r="C161" s="53"/>
      <c r="D161" s="53"/>
      <c r="E161" s="53"/>
      <c r="F161" s="53"/>
      <c r="G161" s="52"/>
      <c r="H161" s="51"/>
      <c r="I161" s="53">
        <f>SUM(方向別!B120,方向別!I120)</f>
        <v>23</v>
      </c>
      <c r="J161" s="53">
        <f>SUM(方向別!C120,方向別!J120)</f>
        <v>0</v>
      </c>
      <c r="K161" s="53">
        <f>SUM(方向別!D120,方向別!K120)</f>
        <v>2</v>
      </c>
      <c r="L161" s="53">
        <f>SUM(方向別!E120,方向別!L120)</f>
        <v>0</v>
      </c>
      <c r="M161" s="53">
        <f t="shared" si="16"/>
        <v>25</v>
      </c>
      <c r="N161" s="52">
        <f t="shared" si="17"/>
        <v>0</v>
      </c>
      <c r="O161" s="51">
        <f t="shared" si="18"/>
        <v>3.0826140567200988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/>
      <c r="C162" s="49"/>
      <c r="D162" s="49"/>
      <c r="E162" s="49"/>
      <c r="F162" s="49"/>
      <c r="G162" s="48"/>
      <c r="H162" s="47"/>
      <c r="I162" s="49">
        <f>SUM(I156:I161)</f>
        <v>100</v>
      </c>
      <c r="J162" s="49">
        <f>SUM(J156:J161)</f>
        <v>0</v>
      </c>
      <c r="K162" s="49">
        <f>SUM(K156:K161)</f>
        <v>18</v>
      </c>
      <c r="L162" s="49">
        <f>SUM(L156:L161)</f>
        <v>1</v>
      </c>
      <c r="M162" s="49">
        <f t="shared" si="16"/>
        <v>119</v>
      </c>
      <c r="N162" s="48">
        <f t="shared" si="17"/>
        <v>0.84033613445378152</v>
      </c>
      <c r="O162" s="47">
        <f t="shared" si="18"/>
        <v>14.673242909987669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/>
      <c r="C163" s="57"/>
      <c r="D163" s="57"/>
      <c r="E163" s="57"/>
      <c r="F163" s="57"/>
      <c r="G163" s="56"/>
      <c r="H163" s="55"/>
      <c r="I163" s="57">
        <f>SUM(方向別!B122,方向別!I122)</f>
        <v>19</v>
      </c>
      <c r="J163" s="57">
        <f>SUM(方向別!C122,方向別!J122)</f>
        <v>0</v>
      </c>
      <c r="K163" s="57">
        <f>SUM(方向別!D122,方向別!K122)</f>
        <v>1</v>
      </c>
      <c r="L163" s="57">
        <f>SUM(方向別!E122,方向別!L122)</f>
        <v>0</v>
      </c>
      <c r="M163" s="57">
        <f t="shared" si="16"/>
        <v>20</v>
      </c>
      <c r="N163" s="56">
        <f t="shared" si="17"/>
        <v>0</v>
      </c>
      <c r="O163" s="55">
        <f t="shared" si="18"/>
        <v>2.466091245376079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/>
      <c r="C164" s="53"/>
      <c r="D164" s="53"/>
      <c r="E164" s="53"/>
      <c r="F164" s="53"/>
      <c r="G164" s="52"/>
      <c r="H164" s="51"/>
      <c r="I164" s="53">
        <f>SUM(方向別!B123,方向別!I123)</f>
        <v>17</v>
      </c>
      <c r="J164" s="53">
        <f>SUM(方向別!C123,方向別!J123)</f>
        <v>0</v>
      </c>
      <c r="K164" s="53">
        <f>SUM(方向別!D123,方向別!K123)</f>
        <v>1</v>
      </c>
      <c r="L164" s="53">
        <f>SUM(方向別!E123,方向別!L123)</f>
        <v>0</v>
      </c>
      <c r="M164" s="53">
        <f t="shared" si="16"/>
        <v>18</v>
      </c>
      <c r="N164" s="52">
        <f t="shared" si="17"/>
        <v>0</v>
      </c>
      <c r="O164" s="51">
        <f t="shared" si="18"/>
        <v>2.219482120838471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/>
      <c r="C165" s="53"/>
      <c r="D165" s="53"/>
      <c r="E165" s="53"/>
      <c r="F165" s="53"/>
      <c r="G165" s="52"/>
      <c r="H165" s="51"/>
      <c r="I165" s="53">
        <f>SUM(方向別!B124,方向別!I124)</f>
        <v>12</v>
      </c>
      <c r="J165" s="53">
        <f>SUM(方向別!C124,方向別!J124)</f>
        <v>0</v>
      </c>
      <c r="K165" s="53">
        <f>SUM(方向別!D124,方向別!K124)</f>
        <v>1</v>
      </c>
      <c r="L165" s="53">
        <f>SUM(方向別!E124,方向別!L124)</f>
        <v>0</v>
      </c>
      <c r="M165" s="53">
        <f t="shared" si="16"/>
        <v>13</v>
      </c>
      <c r="N165" s="52">
        <f t="shared" si="17"/>
        <v>0</v>
      </c>
      <c r="O165" s="51">
        <f t="shared" si="18"/>
        <v>1.6029593094944512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/>
      <c r="C166" s="53"/>
      <c r="D166" s="53"/>
      <c r="E166" s="53"/>
      <c r="F166" s="53"/>
      <c r="G166" s="52"/>
      <c r="H166" s="51"/>
      <c r="I166" s="53">
        <f>SUM(方向別!B125,方向別!I125)</f>
        <v>9</v>
      </c>
      <c r="J166" s="53">
        <f>SUM(方向別!C125,方向別!J125)</f>
        <v>0</v>
      </c>
      <c r="K166" s="53">
        <f>SUM(方向別!D125,方向別!K125)</f>
        <v>1</v>
      </c>
      <c r="L166" s="53">
        <f>SUM(方向別!E125,方向別!L125)</f>
        <v>0</v>
      </c>
      <c r="M166" s="53">
        <f t="shared" si="16"/>
        <v>10</v>
      </c>
      <c r="N166" s="52">
        <f t="shared" si="17"/>
        <v>0</v>
      </c>
      <c r="O166" s="51">
        <f t="shared" si="18"/>
        <v>1.2330456226880395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/>
      <c r="C167" s="53"/>
      <c r="D167" s="53"/>
      <c r="E167" s="53"/>
      <c r="F167" s="53"/>
      <c r="G167" s="52"/>
      <c r="H167" s="51"/>
      <c r="I167" s="53">
        <f>SUM(方向別!B126,方向別!I126)</f>
        <v>15</v>
      </c>
      <c r="J167" s="53">
        <f>SUM(方向別!C126,方向別!J126)</f>
        <v>0</v>
      </c>
      <c r="K167" s="53">
        <f>SUM(方向別!D126,方向別!K126)</f>
        <v>0</v>
      </c>
      <c r="L167" s="53">
        <f>SUM(方向別!E126,方向別!L126)</f>
        <v>0</v>
      </c>
      <c r="M167" s="53">
        <f t="shared" si="16"/>
        <v>15</v>
      </c>
      <c r="N167" s="52">
        <f t="shared" si="17"/>
        <v>0</v>
      </c>
      <c r="O167" s="51">
        <f t="shared" si="18"/>
        <v>1.8495684340320593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/>
      <c r="C168" s="53"/>
      <c r="D168" s="53"/>
      <c r="E168" s="53"/>
      <c r="F168" s="53"/>
      <c r="G168" s="52"/>
      <c r="H168" s="51"/>
      <c r="I168" s="53">
        <f>SUM(方向別!B127,方向別!I127)</f>
        <v>16</v>
      </c>
      <c r="J168" s="53">
        <f>SUM(方向別!C127,方向別!J127)</f>
        <v>0</v>
      </c>
      <c r="K168" s="53">
        <f>SUM(方向別!D127,方向別!K127)</f>
        <v>1</v>
      </c>
      <c r="L168" s="53">
        <f>SUM(方向別!E127,方向別!L127)</f>
        <v>0</v>
      </c>
      <c r="M168" s="53">
        <f t="shared" si="16"/>
        <v>17</v>
      </c>
      <c r="N168" s="52">
        <f t="shared" si="17"/>
        <v>0</v>
      </c>
      <c r="O168" s="51">
        <f t="shared" si="18"/>
        <v>2.0961775585696669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/>
      <c r="C169" s="49"/>
      <c r="D169" s="49"/>
      <c r="E169" s="49"/>
      <c r="F169" s="49"/>
      <c r="G169" s="48"/>
      <c r="H169" s="47"/>
      <c r="I169" s="49">
        <f>SUM(I163:I168)</f>
        <v>88</v>
      </c>
      <c r="J169" s="49">
        <f>SUM(J163:J168)</f>
        <v>0</v>
      </c>
      <c r="K169" s="49">
        <f>SUM(K163:K168)</f>
        <v>5</v>
      </c>
      <c r="L169" s="49">
        <f>SUM(L163:L168)</f>
        <v>0</v>
      </c>
      <c r="M169" s="49">
        <f t="shared" si="16"/>
        <v>93</v>
      </c>
      <c r="N169" s="48">
        <f t="shared" si="17"/>
        <v>0</v>
      </c>
      <c r="O169" s="47">
        <f t="shared" si="18"/>
        <v>11.467324290998766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/>
      <c r="C170" s="49"/>
      <c r="D170" s="49"/>
      <c r="E170" s="49"/>
      <c r="F170" s="49"/>
      <c r="G170" s="48"/>
      <c r="H170" s="47"/>
      <c r="I170" s="49">
        <f>SUM(I140,I147:I155,I162,I169)</f>
        <v>677</v>
      </c>
      <c r="J170" s="49">
        <f>SUM(J140,J147:J155,J162,J169)</f>
        <v>4</v>
      </c>
      <c r="K170" s="49">
        <f>SUM(K140,K147:K155,K162,K169)</f>
        <v>109</v>
      </c>
      <c r="L170" s="49">
        <f>SUM(L140,L147:L155,L162,L169)</f>
        <v>21</v>
      </c>
      <c r="M170" s="49">
        <f t="shared" si="16"/>
        <v>811</v>
      </c>
      <c r="N170" s="48">
        <f t="shared" si="17"/>
        <v>3.0826140567200988</v>
      </c>
      <c r="O170" s="47">
        <f t="shared" si="18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2" customHeight="1">
      <c r="A173" s="70" t="s">
        <v>0</v>
      </c>
      <c r="B173" s="69">
        <v>5</v>
      </c>
      <c r="C173" s="68"/>
      <c r="D173" s="68"/>
      <c r="E173" s="68"/>
      <c r="F173" s="68"/>
      <c r="G173" s="68"/>
      <c r="H173" s="67"/>
      <c r="I173" s="69">
        <v>6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>
        <v>0</v>
      </c>
      <c r="C175" s="57">
        <v>0</v>
      </c>
      <c r="D175" s="57">
        <v>0</v>
      </c>
      <c r="E175" s="57">
        <v>0</v>
      </c>
      <c r="F175" s="57">
        <f t="shared" ref="F175:F211" si="19">SUM(B175:E175)</f>
        <v>0</v>
      </c>
      <c r="G175" s="56">
        <f t="shared" ref="G175:G211" si="20">IF(SUM(C175,E175)=0,0,SUM(C175,E175)/F175*100)</f>
        <v>0</v>
      </c>
      <c r="H175" s="55">
        <f t="shared" ref="H175:H211" si="21">IF(F175=0,0,F175/F$211*100)</f>
        <v>0</v>
      </c>
      <c r="I175" s="57">
        <v>26</v>
      </c>
      <c r="J175" s="57">
        <v>0</v>
      </c>
      <c r="K175" s="57">
        <v>1</v>
      </c>
      <c r="L175" s="57">
        <v>0</v>
      </c>
      <c r="M175" s="57">
        <f t="shared" ref="M175:M211" si="22">SUM(I175:L175)</f>
        <v>27</v>
      </c>
      <c r="N175" s="56">
        <f t="shared" ref="N175:N211" si="23">IF(SUM(J175,L175)=0,0,SUM(J175,L175)/M175*100)</f>
        <v>0</v>
      </c>
      <c r="O175" s="55">
        <f t="shared" ref="O175:O211" si="24">IF(M175=0,0,M175/M$211*100)</f>
        <v>0.9486999297259312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>
        <v>1</v>
      </c>
      <c r="C176" s="53">
        <v>0</v>
      </c>
      <c r="D176" s="53">
        <v>1</v>
      </c>
      <c r="E176" s="53">
        <v>0</v>
      </c>
      <c r="F176" s="53">
        <f t="shared" si="19"/>
        <v>2</v>
      </c>
      <c r="G176" s="52">
        <f t="shared" si="20"/>
        <v>0</v>
      </c>
      <c r="H176" s="51">
        <f t="shared" si="21"/>
        <v>1.4388489208633095</v>
      </c>
      <c r="I176" s="53">
        <v>30</v>
      </c>
      <c r="J176" s="53">
        <v>2</v>
      </c>
      <c r="K176" s="53">
        <v>2</v>
      </c>
      <c r="L176" s="53">
        <v>0</v>
      </c>
      <c r="M176" s="53">
        <f t="shared" si="22"/>
        <v>34</v>
      </c>
      <c r="N176" s="52">
        <f t="shared" si="23"/>
        <v>5.8823529411764701</v>
      </c>
      <c r="O176" s="51">
        <f t="shared" si="24"/>
        <v>1.1946591707659873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>
        <v>3</v>
      </c>
      <c r="C177" s="53">
        <v>0</v>
      </c>
      <c r="D177" s="53">
        <v>0</v>
      </c>
      <c r="E177" s="53">
        <v>0</v>
      </c>
      <c r="F177" s="53">
        <f t="shared" si="19"/>
        <v>3</v>
      </c>
      <c r="G177" s="52">
        <f t="shared" si="20"/>
        <v>0</v>
      </c>
      <c r="H177" s="51">
        <f t="shared" si="21"/>
        <v>2.1582733812949639</v>
      </c>
      <c r="I177" s="53">
        <v>38</v>
      </c>
      <c r="J177" s="53">
        <v>1</v>
      </c>
      <c r="K177" s="53">
        <v>2</v>
      </c>
      <c r="L177" s="53">
        <v>0</v>
      </c>
      <c r="M177" s="53">
        <f t="shared" si="22"/>
        <v>41</v>
      </c>
      <c r="N177" s="52">
        <f t="shared" si="23"/>
        <v>2.4390243902439024</v>
      </c>
      <c r="O177" s="51">
        <f t="shared" si="24"/>
        <v>1.4406184118060434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>
        <v>1</v>
      </c>
      <c r="C178" s="53">
        <v>0</v>
      </c>
      <c r="D178" s="53">
        <v>0</v>
      </c>
      <c r="E178" s="53">
        <v>0</v>
      </c>
      <c r="F178" s="53">
        <f t="shared" si="19"/>
        <v>1</v>
      </c>
      <c r="G178" s="52">
        <f t="shared" si="20"/>
        <v>0</v>
      </c>
      <c r="H178" s="51">
        <f t="shared" si="21"/>
        <v>0.71942446043165476</v>
      </c>
      <c r="I178" s="53">
        <v>55</v>
      </c>
      <c r="J178" s="53">
        <v>2</v>
      </c>
      <c r="K178" s="53">
        <v>5</v>
      </c>
      <c r="L178" s="53">
        <v>4</v>
      </c>
      <c r="M178" s="53">
        <f t="shared" si="22"/>
        <v>66</v>
      </c>
      <c r="N178" s="52">
        <f t="shared" si="23"/>
        <v>9.0909090909090917</v>
      </c>
      <c r="O178" s="51">
        <f t="shared" si="24"/>
        <v>2.3190442726633873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>
        <v>0</v>
      </c>
      <c r="C179" s="53">
        <v>0</v>
      </c>
      <c r="D179" s="53">
        <v>0</v>
      </c>
      <c r="E179" s="53">
        <v>0</v>
      </c>
      <c r="F179" s="53">
        <f t="shared" si="19"/>
        <v>0</v>
      </c>
      <c r="G179" s="52">
        <f t="shared" si="20"/>
        <v>0</v>
      </c>
      <c r="H179" s="51">
        <f t="shared" si="21"/>
        <v>0</v>
      </c>
      <c r="I179" s="53">
        <v>60</v>
      </c>
      <c r="J179" s="53">
        <v>2</v>
      </c>
      <c r="K179" s="53">
        <v>2</v>
      </c>
      <c r="L179" s="53">
        <v>1</v>
      </c>
      <c r="M179" s="53">
        <f t="shared" si="22"/>
        <v>65</v>
      </c>
      <c r="N179" s="52">
        <f t="shared" si="23"/>
        <v>4.6153846153846159</v>
      </c>
      <c r="O179" s="51">
        <f t="shared" si="24"/>
        <v>2.2839072382290935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>
        <v>1</v>
      </c>
      <c r="C180" s="53">
        <v>0</v>
      </c>
      <c r="D180" s="53">
        <v>0</v>
      </c>
      <c r="E180" s="53">
        <v>0</v>
      </c>
      <c r="F180" s="53">
        <f t="shared" si="19"/>
        <v>1</v>
      </c>
      <c r="G180" s="52">
        <f t="shared" si="20"/>
        <v>0</v>
      </c>
      <c r="H180" s="51">
        <f t="shared" si="21"/>
        <v>0.71942446043165476</v>
      </c>
      <c r="I180" s="53">
        <v>48</v>
      </c>
      <c r="J180" s="53">
        <v>3</v>
      </c>
      <c r="K180" s="53">
        <v>4</v>
      </c>
      <c r="L180" s="53">
        <v>1</v>
      </c>
      <c r="M180" s="53">
        <f t="shared" si="22"/>
        <v>56</v>
      </c>
      <c r="N180" s="52">
        <f t="shared" si="23"/>
        <v>7.1428571428571423</v>
      </c>
      <c r="O180" s="51">
        <f t="shared" si="24"/>
        <v>1.9676739283204496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>
        <f>SUM(B175:B180)</f>
        <v>6</v>
      </c>
      <c r="C181" s="49">
        <f>SUM(C175:C180)</f>
        <v>0</v>
      </c>
      <c r="D181" s="49">
        <f>SUM(D175:D180)</f>
        <v>1</v>
      </c>
      <c r="E181" s="49">
        <f>SUM(E175:E180)</f>
        <v>0</v>
      </c>
      <c r="F181" s="49">
        <f t="shared" si="19"/>
        <v>7</v>
      </c>
      <c r="G181" s="48">
        <f t="shared" si="20"/>
        <v>0</v>
      </c>
      <c r="H181" s="47">
        <f t="shared" si="21"/>
        <v>5.0359712230215825</v>
      </c>
      <c r="I181" s="49">
        <f>SUM(I175:I180)</f>
        <v>257</v>
      </c>
      <c r="J181" s="49">
        <f>SUM(J175:J180)</f>
        <v>10</v>
      </c>
      <c r="K181" s="49">
        <f>SUM(K175:K180)</f>
        <v>16</v>
      </c>
      <c r="L181" s="49">
        <f>SUM(L175:L180)</f>
        <v>6</v>
      </c>
      <c r="M181" s="49">
        <f t="shared" si="22"/>
        <v>289</v>
      </c>
      <c r="N181" s="48">
        <f t="shared" si="23"/>
        <v>5.5363321799307963</v>
      </c>
      <c r="O181" s="47">
        <f t="shared" si="24"/>
        <v>10.154602951510892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>
        <v>1</v>
      </c>
      <c r="C182" s="57">
        <v>0</v>
      </c>
      <c r="D182" s="57">
        <v>0</v>
      </c>
      <c r="E182" s="57">
        <v>0</v>
      </c>
      <c r="F182" s="57">
        <f t="shared" si="19"/>
        <v>1</v>
      </c>
      <c r="G182" s="56">
        <f t="shared" si="20"/>
        <v>0</v>
      </c>
      <c r="H182" s="55">
        <f t="shared" si="21"/>
        <v>0.71942446043165476</v>
      </c>
      <c r="I182" s="57">
        <v>43</v>
      </c>
      <c r="J182" s="57">
        <v>2</v>
      </c>
      <c r="K182" s="57">
        <v>6</v>
      </c>
      <c r="L182" s="57">
        <v>0</v>
      </c>
      <c r="M182" s="57">
        <f t="shared" si="22"/>
        <v>51</v>
      </c>
      <c r="N182" s="56">
        <f t="shared" si="23"/>
        <v>3.9215686274509802</v>
      </c>
      <c r="O182" s="55">
        <f t="shared" si="24"/>
        <v>1.7919887561489811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>
        <v>2</v>
      </c>
      <c r="C183" s="53">
        <v>0</v>
      </c>
      <c r="D183" s="53">
        <v>0</v>
      </c>
      <c r="E183" s="53">
        <v>0</v>
      </c>
      <c r="F183" s="53">
        <f t="shared" si="19"/>
        <v>2</v>
      </c>
      <c r="G183" s="52">
        <f t="shared" si="20"/>
        <v>0</v>
      </c>
      <c r="H183" s="51">
        <f t="shared" si="21"/>
        <v>1.4388489208633095</v>
      </c>
      <c r="I183" s="53">
        <v>38</v>
      </c>
      <c r="J183" s="53">
        <v>2</v>
      </c>
      <c r="K183" s="53">
        <v>3</v>
      </c>
      <c r="L183" s="53">
        <v>0</v>
      </c>
      <c r="M183" s="53">
        <f t="shared" si="22"/>
        <v>43</v>
      </c>
      <c r="N183" s="52">
        <f t="shared" si="23"/>
        <v>4.6511627906976747</v>
      </c>
      <c r="O183" s="51">
        <f t="shared" si="24"/>
        <v>1.5108924806746311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>
        <v>2</v>
      </c>
      <c r="C184" s="53">
        <v>0</v>
      </c>
      <c r="D184" s="53">
        <v>0</v>
      </c>
      <c r="E184" s="53">
        <v>0</v>
      </c>
      <c r="F184" s="53">
        <f t="shared" si="19"/>
        <v>2</v>
      </c>
      <c r="G184" s="52">
        <f t="shared" si="20"/>
        <v>0</v>
      </c>
      <c r="H184" s="51">
        <f t="shared" si="21"/>
        <v>1.4388489208633095</v>
      </c>
      <c r="I184" s="53">
        <v>23</v>
      </c>
      <c r="J184" s="53">
        <v>3</v>
      </c>
      <c r="K184" s="53">
        <v>2</v>
      </c>
      <c r="L184" s="53">
        <v>1</v>
      </c>
      <c r="M184" s="53">
        <f t="shared" si="22"/>
        <v>29</v>
      </c>
      <c r="N184" s="52">
        <f t="shared" si="23"/>
        <v>13.793103448275861</v>
      </c>
      <c r="O184" s="51">
        <f t="shared" si="24"/>
        <v>1.0189739985945185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>
        <v>1</v>
      </c>
      <c r="C185" s="53">
        <v>0</v>
      </c>
      <c r="D185" s="53">
        <v>0</v>
      </c>
      <c r="E185" s="53">
        <v>0</v>
      </c>
      <c r="F185" s="53">
        <f t="shared" si="19"/>
        <v>1</v>
      </c>
      <c r="G185" s="52">
        <f t="shared" si="20"/>
        <v>0</v>
      </c>
      <c r="H185" s="51">
        <f t="shared" si="21"/>
        <v>0.71942446043165476</v>
      </c>
      <c r="I185" s="53">
        <v>49</v>
      </c>
      <c r="J185" s="53">
        <v>3</v>
      </c>
      <c r="K185" s="53">
        <v>7</v>
      </c>
      <c r="L185" s="53">
        <v>0</v>
      </c>
      <c r="M185" s="53">
        <f t="shared" si="22"/>
        <v>59</v>
      </c>
      <c r="N185" s="52">
        <f t="shared" si="23"/>
        <v>5.0847457627118651</v>
      </c>
      <c r="O185" s="51">
        <f t="shared" si="24"/>
        <v>2.0730850316233309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>
        <v>4</v>
      </c>
      <c r="C186" s="53">
        <v>0</v>
      </c>
      <c r="D186" s="53">
        <v>0</v>
      </c>
      <c r="E186" s="53">
        <v>0</v>
      </c>
      <c r="F186" s="53">
        <f t="shared" si="19"/>
        <v>4</v>
      </c>
      <c r="G186" s="52">
        <f t="shared" si="20"/>
        <v>0</v>
      </c>
      <c r="H186" s="51">
        <f t="shared" si="21"/>
        <v>2.877697841726619</v>
      </c>
      <c r="I186" s="53">
        <v>39</v>
      </c>
      <c r="J186" s="53">
        <v>3</v>
      </c>
      <c r="K186" s="53">
        <v>4</v>
      </c>
      <c r="L186" s="53">
        <v>1</v>
      </c>
      <c r="M186" s="53">
        <f t="shared" si="22"/>
        <v>47</v>
      </c>
      <c r="N186" s="52">
        <f t="shared" si="23"/>
        <v>8.5106382978723403</v>
      </c>
      <c r="O186" s="51">
        <f t="shared" si="24"/>
        <v>1.651440618411806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>
        <v>1</v>
      </c>
      <c r="C187" s="53">
        <v>0</v>
      </c>
      <c r="D187" s="53">
        <v>1</v>
      </c>
      <c r="E187" s="53">
        <v>0</v>
      </c>
      <c r="F187" s="53">
        <f t="shared" si="19"/>
        <v>2</v>
      </c>
      <c r="G187" s="52">
        <f t="shared" si="20"/>
        <v>0</v>
      </c>
      <c r="H187" s="51">
        <f t="shared" si="21"/>
        <v>1.4388489208633095</v>
      </c>
      <c r="I187" s="53">
        <v>44</v>
      </c>
      <c r="J187" s="53">
        <v>2</v>
      </c>
      <c r="K187" s="53">
        <v>2</v>
      </c>
      <c r="L187" s="53">
        <v>2</v>
      </c>
      <c r="M187" s="53">
        <f t="shared" si="22"/>
        <v>50</v>
      </c>
      <c r="N187" s="52">
        <f t="shared" si="23"/>
        <v>8</v>
      </c>
      <c r="O187" s="51">
        <f t="shared" si="24"/>
        <v>1.7568517217146873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>
        <f>SUM(B182:B187)</f>
        <v>11</v>
      </c>
      <c r="C188" s="49">
        <f>SUM(C182:C187)</f>
        <v>0</v>
      </c>
      <c r="D188" s="49">
        <f>SUM(D182:D187)</f>
        <v>1</v>
      </c>
      <c r="E188" s="49">
        <f>SUM(E182:E187)</f>
        <v>0</v>
      </c>
      <c r="F188" s="49">
        <f t="shared" si="19"/>
        <v>12</v>
      </c>
      <c r="G188" s="48">
        <f t="shared" si="20"/>
        <v>0</v>
      </c>
      <c r="H188" s="47">
        <f t="shared" si="21"/>
        <v>8.6330935251798557</v>
      </c>
      <c r="I188" s="49">
        <f>SUM(I182:I187)</f>
        <v>236</v>
      </c>
      <c r="J188" s="49">
        <f>SUM(J182:J187)</f>
        <v>15</v>
      </c>
      <c r="K188" s="49">
        <f>SUM(K182:K187)</f>
        <v>24</v>
      </c>
      <c r="L188" s="49">
        <f>SUM(L182:L187)</f>
        <v>4</v>
      </c>
      <c r="M188" s="49">
        <f t="shared" si="22"/>
        <v>279</v>
      </c>
      <c r="N188" s="48">
        <f t="shared" si="23"/>
        <v>6.8100358422939076</v>
      </c>
      <c r="O188" s="47">
        <f t="shared" si="24"/>
        <v>9.8032326071679563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>
        <v>10</v>
      </c>
      <c r="C189" s="53">
        <v>0</v>
      </c>
      <c r="D189" s="53">
        <v>2</v>
      </c>
      <c r="E189" s="53">
        <v>0</v>
      </c>
      <c r="F189" s="53">
        <f t="shared" si="19"/>
        <v>12</v>
      </c>
      <c r="G189" s="52">
        <f t="shared" si="20"/>
        <v>0</v>
      </c>
      <c r="H189" s="51">
        <f t="shared" si="21"/>
        <v>8.6330935251798557</v>
      </c>
      <c r="I189" s="53">
        <v>234</v>
      </c>
      <c r="J189" s="53">
        <v>13</v>
      </c>
      <c r="K189" s="53">
        <v>33</v>
      </c>
      <c r="L189" s="53">
        <v>7</v>
      </c>
      <c r="M189" s="53">
        <f t="shared" si="22"/>
        <v>287</v>
      </c>
      <c r="N189" s="52">
        <f t="shared" si="23"/>
        <v>6.968641114982578</v>
      </c>
      <c r="O189" s="51">
        <f t="shared" si="24"/>
        <v>10.084328882642305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>
        <v>23</v>
      </c>
      <c r="C190" s="53">
        <v>0</v>
      </c>
      <c r="D190" s="53">
        <v>7</v>
      </c>
      <c r="E190" s="53">
        <v>0</v>
      </c>
      <c r="F190" s="53">
        <f t="shared" si="19"/>
        <v>30</v>
      </c>
      <c r="G190" s="52">
        <f t="shared" si="20"/>
        <v>0</v>
      </c>
      <c r="H190" s="51">
        <f t="shared" si="21"/>
        <v>21.582733812949641</v>
      </c>
      <c r="I190" s="53">
        <v>178</v>
      </c>
      <c r="J190" s="53">
        <v>10</v>
      </c>
      <c r="K190" s="53">
        <v>31</v>
      </c>
      <c r="L190" s="53">
        <v>7</v>
      </c>
      <c r="M190" s="53">
        <f t="shared" si="22"/>
        <v>226</v>
      </c>
      <c r="N190" s="52">
        <f t="shared" si="23"/>
        <v>7.5221238938053103</v>
      </c>
      <c r="O190" s="51">
        <f t="shared" si="24"/>
        <v>7.9409697821503862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>
        <v>15</v>
      </c>
      <c r="C191" s="53">
        <v>0</v>
      </c>
      <c r="D191" s="53">
        <v>3</v>
      </c>
      <c r="E191" s="53">
        <v>0</v>
      </c>
      <c r="F191" s="53">
        <f t="shared" si="19"/>
        <v>18</v>
      </c>
      <c r="G191" s="52">
        <f t="shared" si="20"/>
        <v>0</v>
      </c>
      <c r="H191" s="51">
        <f t="shared" si="21"/>
        <v>12.949640287769784</v>
      </c>
      <c r="I191" s="53">
        <v>137</v>
      </c>
      <c r="J191" s="53">
        <v>12</v>
      </c>
      <c r="K191" s="53">
        <v>30</v>
      </c>
      <c r="L191" s="53">
        <v>10</v>
      </c>
      <c r="M191" s="53">
        <f t="shared" si="22"/>
        <v>189</v>
      </c>
      <c r="N191" s="52">
        <f t="shared" si="23"/>
        <v>11.640211640211639</v>
      </c>
      <c r="O191" s="51">
        <f t="shared" si="24"/>
        <v>6.6408995080815174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>
        <v>15</v>
      </c>
      <c r="C192" s="53">
        <v>0</v>
      </c>
      <c r="D192" s="53">
        <v>2</v>
      </c>
      <c r="E192" s="53">
        <v>0</v>
      </c>
      <c r="F192" s="53">
        <f t="shared" si="19"/>
        <v>17</v>
      </c>
      <c r="G192" s="52">
        <f t="shared" si="20"/>
        <v>0</v>
      </c>
      <c r="H192" s="51">
        <f t="shared" si="21"/>
        <v>12.23021582733813</v>
      </c>
      <c r="I192" s="53">
        <v>186</v>
      </c>
      <c r="J192" s="53">
        <v>10</v>
      </c>
      <c r="K192" s="53">
        <v>12</v>
      </c>
      <c r="L192" s="53">
        <v>4</v>
      </c>
      <c r="M192" s="53">
        <f t="shared" si="22"/>
        <v>212</v>
      </c>
      <c r="N192" s="52">
        <f t="shared" si="23"/>
        <v>6.6037735849056602</v>
      </c>
      <c r="O192" s="51">
        <f t="shared" si="24"/>
        <v>7.4490513000702734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>
        <v>4</v>
      </c>
      <c r="C193" s="53">
        <v>0</v>
      </c>
      <c r="D193" s="53">
        <v>0</v>
      </c>
      <c r="E193" s="53">
        <v>0</v>
      </c>
      <c r="F193" s="53">
        <f t="shared" si="19"/>
        <v>4</v>
      </c>
      <c r="G193" s="52">
        <f t="shared" si="20"/>
        <v>0</v>
      </c>
      <c r="H193" s="51">
        <f t="shared" si="21"/>
        <v>2.877697841726619</v>
      </c>
      <c r="I193" s="53">
        <v>158</v>
      </c>
      <c r="J193" s="53">
        <v>11</v>
      </c>
      <c r="K193" s="53">
        <v>21</v>
      </c>
      <c r="L193" s="53">
        <v>5</v>
      </c>
      <c r="M193" s="53">
        <f t="shared" si="22"/>
        <v>195</v>
      </c>
      <c r="N193" s="52">
        <f t="shared" si="23"/>
        <v>8.2051282051282044</v>
      </c>
      <c r="O193" s="51">
        <f t="shared" si="24"/>
        <v>6.8517217146872813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>
        <v>8</v>
      </c>
      <c r="C194" s="53">
        <v>0</v>
      </c>
      <c r="D194" s="53">
        <v>3</v>
      </c>
      <c r="E194" s="53">
        <v>0</v>
      </c>
      <c r="F194" s="53">
        <f t="shared" si="19"/>
        <v>11</v>
      </c>
      <c r="G194" s="52">
        <f t="shared" si="20"/>
        <v>0</v>
      </c>
      <c r="H194" s="51">
        <f t="shared" si="21"/>
        <v>7.9136690647482011</v>
      </c>
      <c r="I194" s="53">
        <v>175</v>
      </c>
      <c r="J194" s="53">
        <v>11</v>
      </c>
      <c r="K194" s="53">
        <v>27</v>
      </c>
      <c r="L194" s="53">
        <v>3</v>
      </c>
      <c r="M194" s="53">
        <f t="shared" si="22"/>
        <v>216</v>
      </c>
      <c r="N194" s="52">
        <f t="shared" si="23"/>
        <v>6.481481481481481</v>
      </c>
      <c r="O194" s="51">
        <f t="shared" si="24"/>
        <v>7.5895994378074496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>
        <v>6</v>
      </c>
      <c r="C195" s="53">
        <v>0</v>
      </c>
      <c r="D195" s="53">
        <v>1</v>
      </c>
      <c r="E195" s="53">
        <v>0</v>
      </c>
      <c r="F195" s="53">
        <f t="shared" si="19"/>
        <v>7</v>
      </c>
      <c r="G195" s="52">
        <f t="shared" si="20"/>
        <v>0</v>
      </c>
      <c r="H195" s="51">
        <f t="shared" si="21"/>
        <v>5.0359712230215825</v>
      </c>
      <c r="I195" s="53">
        <v>159</v>
      </c>
      <c r="J195" s="53">
        <v>10</v>
      </c>
      <c r="K195" s="53">
        <v>37</v>
      </c>
      <c r="L195" s="53">
        <v>1</v>
      </c>
      <c r="M195" s="53">
        <f t="shared" si="22"/>
        <v>207</v>
      </c>
      <c r="N195" s="52">
        <f t="shared" si="23"/>
        <v>5.3140096618357484</v>
      </c>
      <c r="O195" s="51">
        <f t="shared" si="24"/>
        <v>7.2733661278988055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57</v>
      </c>
      <c r="B196" s="53">
        <v>6</v>
      </c>
      <c r="C196" s="53">
        <v>0</v>
      </c>
      <c r="D196" s="53">
        <v>1</v>
      </c>
      <c r="E196" s="53">
        <v>1</v>
      </c>
      <c r="F196" s="53">
        <f t="shared" si="19"/>
        <v>8</v>
      </c>
      <c r="G196" s="52">
        <f t="shared" si="20"/>
        <v>12.5</v>
      </c>
      <c r="H196" s="51">
        <f t="shared" si="21"/>
        <v>5.755395683453238</v>
      </c>
      <c r="I196" s="53">
        <v>165</v>
      </c>
      <c r="J196" s="53">
        <v>11</v>
      </c>
      <c r="K196" s="53">
        <v>37</v>
      </c>
      <c r="L196" s="53">
        <v>8</v>
      </c>
      <c r="M196" s="53">
        <f t="shared" si="22"/>
        <v>221</v>
      </c>
      <c r="N196" s="52">
        <f t="shared" si="23"/>
        <v>8.5972850678733028</v>
      </c>
      <c r="O196" s="51">
        <f t="shared" si="24"/>
        <v>7.7652846099789175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>
        <v>1</v>
      </c>
      <c r="C197" s="57">
        <v>0</v>
      </c>
      <c r="D197" s="57">
        <v>0</v>
      </c>
      <c r="E197" s="57">
        <v>0</v>
      </c>
      <c r="F197" s="57">
        <f t="shared" si="19"/>
        <v>1</v>
      </c>
      <c r="G197" s="56">
        <f t="shared" si="20"/>
        <v>0</v>
      </c>
      <c r="H197" s="55">
        <f t="shared" si="21"/>
        <v>0.71942446043165476</v>
      </c>
      <c r="I197" s="57">
        <v>38</v>
      </c>
      <c r="J197" s="57">
        <v>2</v>
      </c>
      <c r="K197" s="57">
        <v>11</v>
      </c>
      <c r="L197" s="57">
        <v>0</v>
      </c>
      <c r="M197" s="57">
        <f t="shared" si="22"/>
        <v>51</v>
      </c>
      <c r="N197" s="56">
        <f t="shared" si="23"/>
        <v>3.9215686274509802</v>
      </c>
      <c r="O197" s="55">
        <f t="shared" si="24"/>
        <v>1.7919887561489811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>
        <v>1</v>
      </c>
      <c r="C198" s="53">
        <v>0</v>
      </c>
      <c r="D198" s="53">
        <v>0</v>
      </c>
      <c r="E198" s="53">
        <v>0</v>
      </c>
      <c r="F198" s="53">
        <f t="shared" si="19"/>
        <v>1</v>
      </c>
      <c r="G198" s="52">
        <f t="shared" si="20"/>
        <v>0</v>
      </c>
      <c r="H198" s="51">
        <f t="shared" si="21"/>
        <v>0.71942446043165476</v>
      </c>
      <c r="I198" s="53">
        <v>42</v>
      </c>
      <c r="J198" s="53">
        <v>2</v>
      </c>
      <c r="K198" s="53">
        <v>6</v>
      </c>
      <c r="L198" s="53">
        <v>2</v>
      </c>
      <c r="M198" s="53">
        <f t="shared" si="22"/>
        <v>52</v>
      </c>
      <c r="N198" s="52">
        <f t="shared" si="23"/>
        <v>7.6923076923076925</v>
      </c>
      <c r="O198" s="51">
        <f t="shared" si="24"/>
        <v>1.8271257905832747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>
        <v>1</v>
      </c>
      <c r="C199" s="53">
        <v>0</v>
      </c>
      <c r="D199" s="53">
        <v>0</v>
      </c>
      <c r="E199" s="53">
        <v>0</v>
      </c>
      <c r="F199" s="53">
        <f t="shared" si="19"/>
        <v>1</v>
      </c>
      <c r="G199" s="52">
        <f t="shared" si="20"/>
        <v>0</v>
      </c>
      <c r="H199" s="51">
        <f t="shared" si="21"/>
        <v>0.71942446043165476</v>
      </c>
      <c r="I199" s="53">
        <v>38</v>
      </c>
      <c r="J199" s="53">
        <v>2</v>
      </c>
      <c r="K199" s="53">
        <v>8</v>
      </c>
      <c r="L199" s="53">
        <v>0</v>
      </c>
      <c r="M199" s="53">
        <f t="shared" si="22"/>
        <v>48</v>
      </c>
      <c r="N199" s="52">
        <f t="shared" si="23"/>
        <v>4.1666666666666661</v>
      </c>
      <c r="O199" s="51">
        <f t="shared" si="24"/>
        <v>1.6865776528460996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>
        <v>1</v>
      </c>
      <c r="C200" s="53">
        <v>0</v>
      </c>
      <c r="D200" s="53">
        <v>0</v>
      </c>
      <c r="E200" s="53">
        <v>1</v>
      </c>
      <c r="F200" s="53">
        <f t="shared" si="19"/>
        <v>2</v>
      </c>
      <c r="G200" s="52">
        <f t="shared" si="20"/>
        <v>50</v>
      </c>
      <c r="H200" s="51">
        <f t="shared" si="21"/>
        <v>1.4388489208633095</v>
      </c>
      <c r="I200" s="53">
        <v>47</v>
      </c>
      <c r="J200" s="53">
        <v>1</v>
      </c>
      <c r="K200" s="53">
        <v>3</v>
      </c>
      <c r="L200" s="53">
        <v>1</v>
      </c>
      <c r="M200" s="53">
        <f t="shared" si="22"/>
        <v>52</v>
      </c>
      <c r="N200" s="52">
        <f t="shared" si="23"/>
        <v>3.8461538461538463</v>
      </c>
      <c r="O200" s="51">
        <f t="shared" si="24"/>
        <v>1.8271257905832747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>
        <v>2</v>
      </c>
      <c r="C201" s="53">
        <v>0</v>
      </c>
      <c r="D201" s="53">
        <v>0</v>
      </c>
      <c r="E201" s="53">
        <v>0</v>
      </c>
      <c r="F201" s="53">
        <f t="shared" si="19"/>
        <v>2</v>
      </c>
      <c r="G201" s="52">
        <f t="shared" si="20"/>
        <v>0</v>
      </c>
      <c r="H201" s="51">
        <f t="shared" si="21"/>
        <v>1.4388489208633095</v>
      </c>
      <c r="I201" s="53">
        <v>32</v>
      </c>
      <c r="J201" s="53">
        <v>3</v>
      </c>
      <c r="K201" s="53">
        <v>9</v>
      </c>
      <c r="L201" s="53">
        <v>1</v>
      </c>
      <c r="M201" s="53">
        <f t="shared" si="22"/>
        <v>45</v>
      </c>
      <c r="N201" s="52">
        <f t="shared" si="23"/>
        <v>8.8888888888888893</v>
      </c>
      <c r="O201" s="51">
        <f t="shared" si="24"/>
        <v>1.5811665495432183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>
        <v>3</v>
      </c>
      <c r="C202" s="53">
        <v>0</v>
      </c>
      <c r="D202" s="53">
        <v>0</v>
      </c>
      <c r="E202" s="53">
        <v>0</v>
      </c>
      <c r="F202" s="53">
        <f t="shared" si="19"/>
        <v>3</v>
      </c>
      <c r="G202" s="52">
        <f t="shared" si="20"/>
        <v>0</v>
      </c>
      <c r="H202" s="51">
        <f t="shared" si="21"/>
        <v>2.1582733812949639</v>
      </c>
      <c r="I202" s="53">
        <v>44</v>
      </c>
      <c r="J202" s="53">
        <v>0</v>
      </c>
      <c r="K202" s="53">
        <v>7</v>
      </c>
      <c r="L202" s="53">
        <v>1</v>
      </c>
      <c r="M202" s="53">
        <f t="shared" si="22"/>
        <v>52</v>
      </c>
      <c r="N202" s="52">
        <f t="shared" si="23"/>
        <v>1.9230769230769231</v>
      </c>
      <c r="O202" s="51">
        <f t="shared" si="24"/>
        <v>1.8271257905832747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>
        <f>SUM(B197:B202)</f>
        <v>9</v>
      </c>
      <c r="C203" s="49">
        <f>SUM(C197:C202)</f>
        <v>0</v>
      </c>
      <c r="D203" s="49">
        <f>SUM(D197:D202)</f>
        <v>0</v>
      </c>
      <c r="E203" s="49">
        <f>SUM(E197:E202)</f>
        <v>1</v>
      </c>
      <c r="F203" s="49">
        <f t="shared" si="19"/>
        <v>10</v>
      </c>
      <c r="G203" s="48">
        <f t="shared" si="20"/>
        <v>10</v>
      </c>
      <c r="H203" s="47">
        <f t="shared" si="21"/>
        <v>7.1942446043165464</v>
      </c>
      <c r="I203" s="49">
        <f>SUM(I197:I202)</f>
        <v>241</v>
      </c>
      <c r="J203" s="49">
        <f>SUM(J197:J202)</f>
        <v>10</v>
      </c>
      <c r="K203" s="49">
        <f>SUM(K197:K202)</f>
        <v>44</v>
      </c>
      <c r="L203" s="49">
        <f>SUM(L197:L202)</f>
        <v>5</v>
      </c>
      <c r="M203" s="49">
        <f t="shared" si="22"/>
        <v>300</v>
      </c>
      <c r="N203" s="48">
        <f t="shared" si="23"/>
        <v>5</v>
      </c>
      <c r="O203" s="47">
        <f t="shared" si="24"/>
        <v>10.541110330288124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>
        <v>0</v>
      </c>
      <c r="C204" s="57">
        <v>0</v>
      </c>
      <c r="D204" s="57">
        <v>0</v>
      </c>
      <c r="E204" s="57">
        <v>0</v>
      </c>
      <c r="F204" s="57">
        <f t="shared" si="19"/>
        <v>0</v>
      </c>
      <c r="G204" s="56">
        <f t="shared" si="20"/>
        <v>0</v>
      </c>
      <c r="H204" s="55">
        <f t="shared" si="21"/>
        <v>0</v>
      </c>
      <c r="I204" s="57">
        <v>39</v>
      </c>
      <c r="J204" s="57">
        <v>3</v>
      </c>
      <c r="K204" s="57">
        <v>2</v>
      </c>
      <c r="L204" s="57">
        <v>0</v>
      </c>
      <c r="M204" s="57">
        <f t="shared" si="22"/>
        <v>44</v>
      </c>
      <c r="N204" s="56">
        <f t="shared" si="23"/>
        <v>6.8181818181818175</v>
      </c>
      <c r="O204" s="55">
        <f t="shared" si="24"/>
        <v>1.5460295151089247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>
        <v>0</v>
      </c>
      <c r="C205" s="53">
        <v>0</v>
      </c>
      <c r="D205" s="53">
        <v>1</v>
      </c>
      <c r="E205" s="53">
        <v>0</v>
      </c>
      <c r="F205" s="53">
        <f t="shared" si="19"/>
        <v>1</v>
      </c>
      <c r="G205" s="52">
        <f t="shared" si="20"/>
        <v>0</v>
      </c>
      <c r="H205" s="51">
        <f t="shared" si="21"/>
        <v>0.71942446043165476</v>
      </c>
      <c r="I205" s="53">
        <v>43</v>
      </c>
      <c r="J205" s="53">
        <v>2</v>
      </c>
      <c r="K205" s="53">
        <v>9</v>
      </c>
      <c r="L205" s="53">
        <v>0</v>
      </c>
      <c r="M205" s="53">
        <f t="shared" si="22"/>
        <v>54</v>
      </c>
      <c r="N205" s="52">
        <f t="shared" si="23"/>
        <v>3.7037037037037033</v>
      </c>
      <c r="O205" s="51">
        <f t="shared" si="24"/>
        <v>1.8973998594518624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>
        <v>0</v>
      </c>
      <c r="C206" s="53">
        <v>0</v>
      </c>
      <c r="D206" s="53">
        <v>0</v>
      </c>
      <c r="E206" s="53">
        <v>0</v>
      </c>
      <c r="F206" s="53">
        <f t="shared" si="19"/>
        <v>0</v>
      </c>
      <c r="G206" s="52">
        <f t="shared" si="20"/>
        <v>0</v>
      </c>
      <c r="H206" s="51">
        <f t="shared" si="21"/>
        <v>0</v>
      </c>
      <c r="I206" s="53">
        <v>25</v>
      </c>
      <c r="J206" s="53">
        <v>0</v>
      </c>
      <c r="K206" s="53">
        <v>4</v>
      </c>
      <c r="L206" s="53">
        <v>0</v>
      </c>
      <c r="M206" s="53">
        <f t="shared" si="22"/>
        <v>29</v>
      </c>
      <c r="N206" s="52">
        <f t="shared" si="23"/>
        <v>0</v>
      </c>
      <c r="O206" s="51">
        <f t="shared" si="24"/>
        <v>1.0189739985945185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>
        <v>2</v>
      </c>
      <c r="C207" s="53">
        <v>0</v>
      </c>
      <c r="D207" s="53">
        <v>0</v>
      </c>
      <c r="E207" s="53">
        <v>0</v>
      </c>
      <c r="F207" s="53">
        <f t="shared" si="19"/>
        <v>2</v>
      </c>
      <c r="G207" s="52">
        <f t="shared" si="20"/>
        <v>0</v>
      </c>
      <c r="H207" s="51">
        <f t="shared" si="21"/>
        <v>1.4388489208633095</v>
      </c>
      <c r="I207" s="53">
        <v>25</v>
      </c>
      <c r="J207" s="53">
        <v>3</v>
      </c>
      <c r="K207" s="53">
        <v>6</v>
      </c>
      <c r="L207" s="53">
        <v>0</v>
      </c>
      <c r="M207" s="53">
        <f t="shared" si="22"/>
        <v>34</v>
      </c>
      <c r="N207" s="52">
        <f t="shared" si="23"/>
        <v>8.8235294117647065</v>
      </c>
      <c r="O207" s="51">
        <f t="shared" si="24"/>
        <v>1.1946591707659873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>
        <v>0</v>
      </c>
      <c r="C208" s="53">
        <v>0</v>
      </c>
      <c r="D208" s="53">
        <v>0</v>
      </c>
      <c r="E208" s="53">
        <v>0</v>
      </c>
      <c r="F208" s="53">
        <f t="shared" si="19"/>
        <v>0</v>
      </c>
      <c r="G208" s="52">
        <f t="shared" si="20"/>
        <v>0</v>
      </c>
      <c r="H208" s="51">
        <f t="shared" si="21"/>
        <v>0</v>
      </c>
      <c r="I208" s="53">
        <v>33</v>
      </c>
      <c r="J208" s="53">
        <v>2</v>
      </c>
      <c r="K208" s="53">
        <v>3</v>
      </c>
      <c r="L208" s="53">
        <v>0</v>
      </c>
      <c r="M208" s="53">
        <f t="shared" si="22"/>
        <v>38</v>
      </c>
      <c r="N208" s="52">
        <f t="shared" si="23"/>
        <v>5.2631578947368416</v>
      </c>
      <c r="O208" s="51">
        <f t="shared" si="24"/>
        <v>1.3352073085031624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>
        <v>0</v>
      </c>
      <c r="C209" s="53">
        <v>0</v>
      </c>
      <c r="D209" s="53">
        <v>0</v>
      </c>
      <c r="E209" s="53">
        <v>0</v>
      </c>
      <c r="F209" s="53">
        <f t="shared" si="19"/>
        <v>0</v>
      </c>
      <c r="G209" s="52">
        <f t="shared" si="20"/>
        <v>0</v>
      </c>
      <c r="H209" s="51">
        <f t="shared" si="21"/>
        <v>0</v>
      </c>
      <c r="I209" s="53">
        <v>22</v>
      </c>
      <c r="J209" s="53">
        <v>2</v>
      </c>
      <c r="K209" s="53">
        <v>2</v>
      </c>
      <c r="L209" s="53">
        <v>0</v>
      </c>
      <c r="M209" s="53">
        <f t="shared" si="22"/>
        <v>26</v>
      </c>
      <c r="N209" s="52">
        <f t="shared" si="23"/>
        <v>7.6923076923076925</v>
      </c>
      <c r="O209" s="51">
        <f t="shared" si="24"/>
        <v>0.91356289529163737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>
        <f>SUM(B204:B209)</f>
        <v>2</v>
      </c>
      <c r="C210" s="49">
        <f>SUM(C204:C209)</f>
        <v>0</v>
      </c>
      <c r="D210" s="49">
        <f>SUM(D204:D209)</f>
        <v>1</v>
      </c>
      <c r="E210" s="49">
        <f>SUM(E204:E209)</f>
        <v>0</v>
      </c>
      <c r="F210" s="49">
        <f t="shared" si="19"/>
        <v>3</v>
      </c>
      <c r="G210" s="48">
        <f t="shared" si="20"/>
        <v>0</v>
      </c>
      <c r="H210" s="47">
        <f t="shared" si="21"/>
        <v>2.1582733812949639</v>
      </c>
      <c r="I210" s="49">
        <f>SUM(I204:I209)</f>
        <v>187</v>
      </c>
      <c r="J210" s="49">
        <f>SUM(J204:J209)</f>
        <v>12</v>
      </c>
      <c r="K210" s="49">
        <f>SUM(K204:K209)</f>
        <v>26</v>
      </c>
      <c r="L210" s="49">
        <f>SUM(L204:L209)</f>
        <v>0</v>
      </c>
      <c r="M210" s="49">
        <f t="shared" si="22"/>
        <v>225</v>
      </c>
      <c r="N210" s="48">
        <f t="shared" si="23"/>
        <v>5.3333333333333339</v>
      </c>
      <c r="O210" s="47">
        <f t="shared" si="24"/>
        <v>7.9058327477160937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>
        <f>SUM(B181,B188:B196,B203,B210)</f>
        <v>115</v>
      </c>
      <c r="C211" s="49">
        <f>SUM(C181,C188:C196,C203,C210)</f>
        <v>0</v>
      </c>
      <c r="D211" s="49">
        <f>SUM(D181,D188:D196,D203,D210)</f>
        <v>22</v>
      </c>
      <c r="E211" s="49">
        <f>SUM(E181,E188:E196,E203,E210)</f>
        <v>2</v>
      </c>
      <c r="F211" s="49">
        <f t="shared" si="19"/>
        <v>139</v>
      </c>
      <c r="G211" s="48">
        <f t="shared" si="20"/>
        <v>1.4388489208633095</v>
      </c>
      <c r="H211" s="47">
        <f t="shared" si="21"/>
        <v>100</v>
      </c>
      <c r="I211" s="49">
        <f>SUM(I181,I188:I196,I203,I210)</f>
        <v>2313</v>
      </c>
      <c r="J211" s="49">
        <f>SUM(J181,J188:J196,J203,J210)</f>
        <v>135</v>
      </c>
      <c r="K211" s="49">
        <f>SUM(K181,K188:K196,K203,K210)</f>
        <v>338</v>
      </c>
      <c r="L211" s="49">
        <f>SUM(L181,L188:L196,L203,L210)</f>
        <v>60</v>
      </c>
      <c r="M211" s="49">
        <f t="shared" si="22"/>
        <v>2846</v>
      </c>
      <c r="N211" s="48">
        <f t="shared" si="23"/>
        <v>6.8517217146872813</v>
      </c>
      <c r="O211" s="47">
        <f t="shared" si="24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2" customHeight="1">
      <c r="A214" s="70" t="s">
        <v>81</v>
      </c>
      <c r="B214" s="69"/>
      <c r="C214" s="68"/>
      <c r="D214" s="68"/>
      <c r="E214" s="68"/>
      <c r="F214" s="68"/>
      <c r="G214" s="68"/>
      <c r="H214" s="67"/>
      <c r="I214" s="69" t="s">
        <v>82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/>
      <c r="C216" s="57"/>
      <c r="D216" s="57"/>
      <c r="E216" s="57"/>
      <c r="F216" s="57"/>
      <c r="G216" s="56"/>
      <c r="H216" s="55"/>
      <c r="I216" s="57">
        <f>SUM(方向別!B175,方向別!I175)</f>
        <v>26</v>
      </c>
      <c r="J216" s="57">
        <f>SUM(方向別!C175,方向別!J175)</f>
        <v>0</v>
      </c>
      <c r="K216" s="57">
        <f>SUM(方向別!D175,方向別!K175)</f>
        <v>1</v>
      </c>
      <c r="L216" s="57">
        <f>SUM(方向別!E175,方向別!L175)</f>
        <v>0</v>
      </c>
      <c r="M216" s="57">
        <f t="shared" ref="M216:M252" si="25">SUM(I216:L216)</f>
        <v>27</v>
      </c>
      <c r="N216" s="56">
        <f t="shared" ref="N216:N252" si="26">IF(SUM(J216,L216)=0,0,SUM(J216,L216)/M216*100)</f>
        <v>0</v>
      </c>
      <c r="O216" s="55">
        <f t="shared" ref="O216:O252" si="27">IF(M216=0,0,M216/M$252*100)</f>
        <v>0.90452261306532655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/>
      <c r="C217" s="53"/>
      <c r="D217" s="53"/>
      <c r="E217" s="53"/>
      <c r="F217" s="53"/>
      <c r="G217" s="52"/>
      <c r="H217" s="51"/>
      <c r="I217" s="53">
        <f>SUM(方向別!B176,方向別!I176)</f>
        <v>31</v>
      </c>
      <c r="J217" s="53">
        <f>SUM(方向別!C176,方向別!J176)</f>
        <v>2</v>
      </c>
      <c r="K217" s="53">
        <f>SUM(方向別!D176,方向別!K176)</f>
        <v>3</v>
      </c>
      <c r="L217" s="53">
        <f>SUM(方向別!E176,方向別!L176)</f>
        <v>0</v>
      </c>
      <c r="M217" s="53">
        <f t="shared" si="25"/>
        <v>36</v>
      </c>
      <c r="N217" s="52">
        <f t="shared" si="26"/>
        <v>5.5555555555555554</v>
      </c>
      <c r="O217" s="51">
        <f t="shared" si="27"/>
        <v>1.2060301507537687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/>
      <c r="C218" s="53"/>
      <c r="D218" s="53"/>
      <c r="E218" s="53"/>
      <c r="F218" s="53"/>
      <c r="G218" s="52"/>
      <c r="H218" s="51"/>
      <c r="I218" s="53">
        <f>SUM(方向別!B177,方向別!I177)</f>
        <v>41</v>
      </c>
      <c r="J218" s="53">
        <f>SUM(方向別!C177,方向別!J177)</f>
        <v>1</v>
      </c>
      <c r="K218" s="53">
        <f>SUM(方向別!D177,方向別!K177)</f>
        <v>2</v>
      </c>
      <c r="L218" s="53">
        <f>SUM(方向別!E177,方向別!L177)</f>
        <v>0</v>
      </c>
      <c r="M218" s="53">
        <f t="shared" si="25"/>
        <v>44</v>
      </c>
      <c r="N218" s="52">
        <f t="shared" si="26"/>
        <v>2.2727272727272729</v>
      </c>
      <c r="O218" s="51">
        <f t="shared" si="27"/>
        <v>1.4740368509212729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/>
      <c r="C219" s="53"/>
      <c r="D219" s="53"/>
      <c r="E219" s="53"/>
      <c r="F219" s="53"/>
      <c r="G219" s="52"/>
      <c r="H219" s="51"/>
      <c r="I219" s="53">
        <f>SUM(方向別!B178,方向別!I178)</f>
        <v>56</v>
      </c>
      <c r="J219" s="53">
        <f>SUM(方向別!C178,方向別!J178)</f>
        <v>2</v>
      </c>
      <c r="K219" s="53">
        <f>SUM(方向別!D178,方向別!K178)</f>
        <v>5</v>
      </c>
      <c r="L219" s="53">
        <f>SUM(方向別!E178,方向別!L178)</f>
        <v>4</v>
      </c>
      <c r="M219" s="53">
        <f t="shared" si="25"/>
        <v>67</v>
      </c>
      <c r="N219" s="52">
        <f t="shared" si="26"/>
        <v>8.9552238805970141</v>
      </c>
      <c r="O219" s="51">
        <f t="shared" si="27"/>
        <v>2.2445561139028474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/>
      <c r="C220" s="53"/>
      <c r="D220" s="53"/>
      <c r="E220" s="53"/>
      <c r="F220" s="53"/>
      <c r="G220" s="52"/>
      <c r="H220" s="51"/>
      <c r="I220" s="53">
        <f>SUM(方向別!B179,方向別!I179)</f>
        <v>60</v>
      </c>
      <c r="J220" s="53">
        <f>SUM(方向別!C179,方向別!J179)</f>
        <v>2</v>
      </c>
      <c r="K220" s="53">
        <f>SUM(方向別!D179,方向別!K179)</f>
        <v>2</v>
      </c>
      <c r="L220" s="53">
        <f>SUM(方向別!E179,方向別!L179)</f>
        <v>1</v>
      </c>
      <c r="M220" s="53">
        <f t="shared" si="25"/>
        <v>65</v>
      </c>
      <c r="N220" s="52">
        <f t="shared" si="26"/>
        <v>4.6153846153846159</v>
      </c>
      <c r="O220" s="51">
        <f t="shared" si="27"/>
        <v>2.1775544388609713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/>
      <c r="C221" s="53"/>
      <c r="D221" s="53"/>
      <c r="E221" s="53"/>
      <c r="F221" s="53"/>
      <c r="G221" s="52"/>
      <c r="H221" s="51"/>
      <c r="I221" s="53">
        <f>SUM(方向別!B180,方向別!I180)</f>
        <v>49</v>
      </c>
      <c r="J221" s="53">
        <f>SUM(方向別!C180,方向別!J180)</f>
        <v>3</v>
      </c>
      <c r="K221" s="53">
        <f>SUM(方向別!D180,方向別!K180)</f>
        <v>4</v>
      </c>
      <c r="L221" s="53">
        <f>SUM(方向別!E180,方向別!L180)</f>
        <v>1</v>
      </c>
      <c r="M221" s="53">
        <f t="shared" si="25"/>
        <v>57</v>
      </c>
      <c r="N221" s="52">
        <f t="shared" si="26"/>
        <v>7.0175438596491224</v>
      </c>
      <c r="O221" s="51">
        <f t="shared" si="27"/>
        <v>1.9095477386934674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/>
      <c r="C222" s="49"/>
      <c r="D222" s="49"/>
      <c r="E222" s="49"/>
      <c r="F222" s="49"/>
      <c r="G222" s="48"/>
      <c r="H222" s="47"/>
      <c r="I222" s="49">
        <f>SUM(I216:I221)</f>
        <v>263</v>
      </c>
      <c r="J222" s="49">
        <f>SUM(J216:J221)</f>
        <v>10</v>
      </c>
      <c r="K222" s="49">
        <f>SUM(K216:K221)</f>
        <v>17</v>
      </c>
      <c r="L222" s="49">
        <f>SUM(L216:L221)</f>
        <v>6</v>
      </c>
      <c r="M222" s="49">
        <f t="shared" si="25"/>
        <v>296</v>
      </c>
      <c r="N222" s="48">
        <f t="shared" si="26"/>
        <v>5.4054054054054053</v>
      </c>
      <c r="O222" s="47">
        <f t="shared" si="27"/>
        <v>9.9162479061976541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/>
      <c r="C223" s="57"/>
      <c r="D223" s="57"/>
      <c r="E223" s="57"/>
      <c r="F223" s="57"/>
      <c r="G223" s="56"/>
      <c r="H223" s="55"/>
      <c r="I223" s="57">
        <f>SUM(方向別!B182,方向別!I182)</f>
        <v>44</v>
      </c>
      <c r="J223" s="57">
        <f>SUM(方向別!C182,方向別!J182)</f>
        <v>2</v>
      </c>
      <c r="K223" s="57">
        <f>SUM(方向別!D182,方向別!K182)</f>
        <v>6</v>
      </c>
      <c r="L223" s="57">
        <f>SUM(方向別!E182,方向別!L182)</f>
        <v>0</v>
      </c>
      <c r="M223" s="57">
        <f t="shared" si="25"/>
        <v>52</v>
      </c>
      <c r="N223" s="56">
        <f t="shared" si="26"/>
        <v>3.8461538461538463</v>
      </c>
      <c r="O223" s="55">
        <f t="shared" si="27"/>
        <v>1.7420435510887771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/>
      <c r="C224" s="53"/>
      <c r="D224" s="53"/>
      <c r="E224" s="53"/>
      <c r="F224" s="53"/>
      <c r="G224" s="52"/>
      <c r="H224" s="51"/>
      <c r="I224" s="53">
        <f>SUM(方向別!B183,方向別!I183)</f>
        <v>40</v>
      </c>
      <c r="J224" s="53">
        <f>SUM(方向別!C183,方向別!J183)</f>
        <v>2</v>
      </c>
      <c r="K224" s="53">
        <f>SUM(方向別!D183,方向別!K183)</f>
        <v>3</v>
      </c>
      <c r="L224" s="53">
        <f>SUM(方向別!E183,方向別!L183)</f>
        <v>0</v>
      </c>
      <c r="M224" s="53">
        <f t="shared" si="25"/>
        <v>45</v>
      </c>
      <c r="N224" s="52">
        <f t="shared" si="26"/>
        <v>4.4444444444444446</v>
      </c>
      <c r="O224" s="51">
        <f t="shared" si="27"/>
        <v>1.5075376884422109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/>
      <c r="C225" s="53"/>
      <c r="D225" s="53"/>
      <c r="E225" s="53"/>
      <c r="F225" s="53"/>
      <c r="G225" s="52"/>
      <c r="H225" s="51"/>
      <c r="I225" s="53">
        <f>SUM(方向別!B184,方向別!I184)</f>
        <v>25</v>
      </c>
      <c r="J225" s="53">
        <f>SUM(方向別!C184,方向別!J184)</f>
        <v>3</v>
      </c>
      <c r="K225" s="53">
        <f>SUM(方向別!D184,方向別!K184)</f>
        <v>2</v>
      </c>
      <c r="L225" s="53">
        <f>SUM(方向別!E184,方向別!L184)</f>
        <v>1</v>
      </c>
      <c r="M225" s="53">
        <f t="shared" si="25"/>
        <v>31</v>
      </c>
      <c r="N225" s="52">
        <f t="shared" si="26"/>
        <v>12.903225806451612</v>
      </c>
      <c r="O225" s="51">
        <f t="shared" si="27"/>
        <v>1.0385259631490789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/>
      <c r="C226" s="53"/>
      <c r="D226" s="53"/>
      <c r="E226" s="53"/>
      <c r="F226" s="53"/>
      <c r="G226" s="52"/>
      <c r="H226" s="51"/>
      <c r="I226" s="53">
        <f>SUM(方向別!B185,方向別!I185)</f>
        <v>50</v>
      </c>
      <c r="J226" s="53">
        <f>SUM(方向別!C185,方向別!J185)</f>
        <v>3</v>
      </c>
      <c r="K226" s="53">
        <f>SUM(方向別!D185,方向別!K185)</f>
        <v>7</v>
      </c>
      <c r="L226" s="53">
        <f>SUM(方向別!E185,方向別!L185)</f>
        <v>0</v>
      </c>
      <c r="M226" s="53">
        <f t="shared" si="25"/>
        <v>60</v>
      </c>
      <c r="N226" s="52">
        <f t="shared" si="26"/>
        <v>5</v>
      </c>
      <c r="O226" s="51">
        <f t="shared" si="27"/>
        <v>2.0100502512562812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/>
      <c r="C227" s="53"/>
      <c r="D227" s="53"/>
      <c r="E227" s="53"/>
      <c r="F227" s="53"/>
      <c r="G227" s="52"/>
      <c r="H227" s="51"/>
      <c r="I227" s="53">
        <f>SUM(方向別!B186,方向別!I186)</f>
        <v>43</v>
      </c>
      <c r="J227" s="53">
        <f>SUM(方向別!C186,方向別!J186)</f>
        <v>3</v>
      </c>
      <c r="K227" s="53">
        <f>SUM(方向別!D186,方向別!K186)</f>
        <v>4</v>
      </c>
      <c r="L227" s="53">
        <f>SUM(方向別!E186,方向別!L186)</f>
        <v>1</v>
      </c>
      <c r="M227" s="53">
        <f t="shared" si="25"/>
        <v>51</v>
      </c>
      <c r="N227" s="52">
        <f t="shared" si="26"/>
        <v>7.8431372549019605</v>
      </c>
      <c r="O227" s="51">
        <f t="shared" si="27"/>
        <v>1.7085427135678393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/>
      <c r="C228" s="53"/>
      <c r="D228" s="53"/>
      <c r="E228" s="53"/>
      <c r="F228" s="53"/>
      <c r="G228" s="52"/>
      <c r="H228" s="51"/>
      <c r="I228" s="53">
        <f>SUM(方向別!B187,方向別!I187)</f>
        <v>45</v>
      </c>
      <c r="J228" s="53">
        <f>SUM(方向別!C187,方向別!J187)</f>
        <v>2</v>
      </c>
      <c r="K228" s="53">
        <f>SUM(方向別!D187,方向別!K187)</f>
        <v>3</v>
      </c>
      <c r="L228" s="53">
        <f>SUM(方向別!E187,方向別!L187)</f>
        <v>2</v>
      </c>
      <c r="M228" s="53">
        <f t="shared" si="25"/>
        <v>52</v>
      </c>
      <c r="N228" s="52">
        <f t="shared" si="26"/>
        <v>7.6923076923076925</v>
      </c>
      <c r="O228" s="51">
        <f t="shared" si="27"/>
        <v>1.7420435510887771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/>
      <c r="C229" s="49"/>
      <c r="D229" s="49"/>
      <c r="E229" s="49"/>
      <c r="F229" s="49"/>
      <c r="G229" s="48"/>
      <c r="H229" s="47"/>
      <c r="I229" s="49">
        <f>SUM(I223:I228)</f>
        <v>247</v>
      </c>
      <c r="J229" s="49">
        <f>SUM(J223:J228)</f>
        <v>15</v>
      </c>
      <c r="K229" s="49">
        <f>SUM(K223:K228)</f>
        <v>25</v>
      </c>
      <c r="L229" s="49">
        <f>SUM(L223:L228)</f>
        <v>4</v>
      </c>
      <c r="M229" s="49">
        <f t="shared" si="25"/>
        <v>291</v>
      </c>
      <c r="N229" s="48">
        <f t="shared" si="26"/>
        <v>6.5292096219931279</v>
      </c>
      <c r="O229" s="47">
        <f t="shared" si="27"/>
        <v>9.748743718592964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/>
      <c r="C230" s="53"/>
      <c r="D230" s="53"/>
      <c r="E230" s="53"/>
      <c r="F230" s="53"/>
      <c r="G230" s="52"/>
      <c r="H230" s="51"/>
      <c r="I230" s="53">
        <f>SUM(方向別!B189,方向別!I189)</f>
        <v>244</v>
      </c>
      <c r="J230" s="53">
        <f>SUM(方向別!C189,方向別!J189)</f>
        <v>13</v>
      </c>
      <c r="K230" s="53">
        <f>SUM(方向別!D189,方向別!K189)</f>
        <v>35</v>
      </c>
      <c r="L230" s="53">
        <f>SUM(方向別!E189,方向別!L189)</f>
        <v>7</v>
      </c>
      <c r="M230" s="53">
        <f t="shared" si="25"/>
        <v>299</v>
      </c>
      <c r="N230" s="52">
        <f t="shared" si="26"/>
        <v>6.6889632107023411</v>
      </c>
      <c r="O230" s="51">
        <f t="shared" si="27"/>
        <v>10.016750418760468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/>
      <c r="C231" s="53"/>
      <c r="D231" s="53"/>
      <c r="E231" s="53"/>
      <c r="F231" s="53"/>
      <c r="G231" s="52"/>
      <c r="H231" s="51"/>
      <c r="I231" s="53">
        <f>SUM(方向別!B190,方向別!I190)</f>
        <v>201</v>
      </c>
      <c r="J231" s="53">
        <f>SUM(方向別!C190,方向別!J190)</f>
        <v>10</v>
      </c>
      <c r="K231" s="53">
        <f>SUM(方向別!D190,方向別!K190)</f>
        <v>38</v>
      </c>
      <c r="L231" s="53">
        <f>SUM(方向別!E190,方向別!L190)</f>
        <v>7</v>
      </c>
      <c r="M231" s="53">
        <f t="shared" si="25"/>
        <v>256</v>
      </c>
      <c r="N231" s="52">
        <f t="shared" si="26"/>
        <v>6.640625</v>
      </c>
      <c r="O231" s="51">
        <f t="shared" si="27"/>
        <v>8.576214405360135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/>
      <c r="C232" s="53"/>
      <c r="D232" s="53"/>
      <c r="E232" s="53"/>
      <c r="F232" s="53"/>
      <c r="G232" s="52"/>
      <c r="H232" s="51"/>
      <c r="I232" s="53">
        <f>SUM(方向別!B191,方向別!I191)</f>
        <v>152</v>
      </c>
      <c r="J232" s="53">
        <f>SUM(方向別!C191,方向別!J191)</f>
        <v>12</v>
      </c>
      <c r="K232" s="53">
        <f>SUM(方向別!D191,方向別!K191)</f>
        <v>33</v>
      </c>
      <c r="L232" s="53">
        <f>SUM(方向別!E191,方向別!L191)</f>
        <v>10</v>
      </c>
      <c r="M232" s="53">
        <f t="shared" si="25"/>
        <v>207</v>
      </c>
      <c r="N232" s="52">
        <f t="shared" si="26"/>
        <v>10.628019323671497</v>
      </c>
      <c r="O232" s="51">
        <f t="shared" si="27"/>
        <v>6.9346733668341711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/>
      <c r="C233" s="53"/>
      <c r="D233" s="53"/>
      <c r="E233" s="53"/>
      <c r="F233" s="53"/>
      <c r="G233" s="52"/>
      <c r="H233" s="51"/>
      <c r="I233" s="53">
        <f>SUM(方向別!B192,方向別!I192)</f>
        <v>201</v>
      </c>
      <c r="J233" s="53">
        <f>SUM(方向別!C192,方向別!J192)</f>
        <v>10</v>
      </c>
      <c r="K233" s="53">
        <f>SUM(方向別!D192,方向別!K192)</f>
        <v>14</v>
      </c>
      <c r="L233" s="53">
        <f>SUM(方向別!E192,方向別!L192)</f>
        <v>4</v>
      </c>
      <c r="M233" s="53">
        <f t="shared" si="25"/>
        <v>229</v>
      </c>
      <c r="N233" s="52">
        <f t="shared" si="26"/>
        <v>6.1135371179039302</v>
      </c>
      <c r="O233" s="51">
        <f t="shared" si="27"/>
        <v>7.6716917922948076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/>
      <c r="C234" s="53"/>
      <c r="D234" s="53"/>
      <c r="E234" s="53"/>
      <c r="F234" s="53"/>
      <c r="G234" s="52"/>
      <c r="H234" s="51"/>
      <c r="I234" s="53">
        <f>SUM(方向別!B193,方向別!I193)</f>
        <v>162</v>
      </c>
      <c r="J234" s="53">
        <f>SUM(方向別!C193,方向別!J193)</f>
        <v>11</v>
      </c>
      <c r="K234" s="53">
        <f>SUM(方向別!D193,方向別!K193)</f>
        <v>21</v>
      </c>
      <c r="L234" s="53">
        <f>SUM(方向別!E193,方向別!L193)</f>
        <v>5</v>
      </c>
      <c r="M234" s="53">
        <f t="shared" si="25"/>
        <v>199</v>
      </c>
      <c r="N234" s="52">
        <f t="shared" si="26"/>
        <v>8.0402010050251249</v>
      </c>
      <c r="O234" s="51">
        <f t="shared" si="27"/>
        <v>6.666666666666667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/>
      <c r="C235" s="53"/>
      <c r="D235" s="53"/>
      <c r="E235" s="53"/>
      <c r="F235" s="53"/>
      <c r="G235" s="52"/>
      <c r="H235" s="51"/>
      <c r="I235" s="53">
        <f>SUM(方向別!B194,方向別!I194)</f>
        <v>183</v>
      </c>
      <c r="J235" s="53">
        <f>SUM(方向別!C194,方向別!J194)</f>
        <v>11</v>
      </c>
      <c r="K235" s="53">
        <f>SUM(方向別!D194,方向別!K194)</f>
        <v>30</v>
      </c>
      <c r="L235" s="53">
        <f>SUM(方向別!E194,方向別!L194)</f>
        <v>3</v>
      </c>
      <c r="M235" s="53">
        <f t="shared" si="25"/>
        <v>227</v>
      </c>
      <c r="N235" s="52">
        <f t="shared" si="26"/>
        <v>6.1674008810572687</v>
      </c>
      <c r="O235" s="51">
        <f t="shared" si="27"/>
        <v>7.6046901172529306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/>
      <c r="C236" s="53"/>
      <c r="D236" s="53"/>
      <c r="E236" s="53"/>
      <c r="F236" s="53"/>
      <c r="G236" s="52"/>
      <c r="H236" s="51"/>
      <c r="I236" s="53">
        <f>SUM(方向別!B195,方向別!I195)</f>
        <v>165</v>
      </c>
      <c r="J236" s="53">
        <f>SUM(方向別!C195,方向別!J195)</f>
        <v>10</v>
      </c>
      <c r="K236" s="53">
        <f>SUM(方向別!D195,方向別!K195)</f>
        <v>38</v>
      </c>
      <c r="L236" s="53">
        <f>SUM(方向別!E195,方向別!L195)</f>
        <v>1</v>
      </c>
      <c r="M236" s="53">
        <f t="shared" si="25"/>
        <v>214</v>
      </c>
      <c r="N236" s="52">
        <f t="shared" si="26"/>
        <v>5.1401869158878499</v>
      </c>
      <c r="O236" s="51">
        <f t="shared" si="27"/>
        <v>7.1691792294807364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57</v>
      </c>
      <c r="B237" s="53"/>
      <c r="C237" s="53"/>
      <c r="D237" s="53"/>
      <c r="E237" s="53"/>
      <c r="F237" s="53"/>
      <c r="G237" s="52"/>
      <c r="H237" s="51"/>
      <c r="I237" s="53">
        <f>SUM(方向別!B196,方向別!I196)</f>
        <v>171</v>
      </c>
      <c r="J237" s="53">
        <f>SUM(方向別!C196,方向別!J196)</f>
        <v>11</v>
      </c>
      <c r="K237" s="53">
        <f>SUM(方向別!D196,方向別!K196)</f>
        <v>38</v>
      </c>
      <c r="L237" s="53">
        <f>SUM(方向別!E196,方向別!L196)</f>
        <v>9</v>
      </c>
      <c r="M237" s="53">
        <f t="shared" si="25"/>
        <v>229</v>
      </c>
      <c r="N237" s="52">
        <f t="shared" si="26"/>
        <v>8.7336244541484707</v>
      </c>
      <c r="O237" s="51">
        <f t="shared" si="27"/>
        <v>7.6716917922948076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/>
      <c r="C238" s="57"/>
      <c r="D238" s="57"/>
      <c r="E238" s="57"/>
      <c r="F238" s="57"/>
      <c r="G238" s="56"/>
      <c r="H238" s="55"/>
      <c r="I238" s="57">
        <f>SUM(方向別!B197,方向別!I197)</f>
        <v>39</v>
      </c>
      <c r="J238" s="57">
        <f>SUM(方向別!C197,方向別!J197)</f>
        <v>2</v>
      </c>
      <c r="K238" s="57">
        <f>SUM(方向別!D197,方向別!K197)</f>
        <v>11</v>
      </c>
      <c r="L238" s="57">
        <f>SUM(方向別!E197,方向別!L197)</f>
        <v>0</v>
      </c>
      <c r="M238" s="57">
        <f t="shared" si="25"/>
        <v>52</v>
      </c>
      <c r="N238" s="56">
        <f t="shared" si="26"/>
        <v>3.8461538461538463</v>
      </c>
      <c r="O238" s="55">
        <f t="shared" si="27"/>
        <v>1.7420435510887771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/>
      <c r="C239" s="53"/>
      <c r="D239" s="53"/>
      <c r="E239" s="53"/>
      <c r="F239" s="53"/>
      <c r="G239" s="52"/>
      <c r="H239" s="51"/>
      <c r="I239" s="53">
        <f>SUM(方向別!B198,方向別!I198)</f>
        <v>43</v>
      </c>
      <c r="J239" s="53">
        <f>SUM(方向別!C198,方向別!J198)</f>
        <v>2</v>
      </c>
      <c r="K239" s="53">
        <f>SUM(方向別!D198,方向別!K198)</f>
        <v>6</v>
      </c>
      <c r="L239" s="53">
        <f>SUM(方向別!E198,方向別!L198)</f>
        <v>2</v>
      </c>
      <c r="M239" s="53">
        <f t="shared" si="25"/>
        <v>53</v>
      </c>
      <c r="N239" s="52">
        <f t="shared" si="26"/>
        <v>7.5471698113207548</v>
      </c>
      <c r="O239" s="51">
        <f t="shared" si="27"/>
        <v>1.7755443886097153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/>
      <c r="C240" s="53"/>
      <c r="D240" s="53"/>
      <c r="E240" s="53"/>
      <c r="F240" s="53"/>
      <c r="G240" s="52"/>
      <c r="H240" s="51"/>
      <c r="I240" s="53">
        <f>SUM(方向別!B199,方向別!I199)</f>
        <v>39</v>
      </c>
      <c r="J240" s="53">
        <f>SUM(方向別!C199,方向別!J199)</f>
        <v>2</v>
      </c>
      <c r="K240" s="53">
        <f>SUM(方向別!D199,方向別!K199)</f>
        <v>8</v>
      </c>
      <c r="L240" s="53">
        <f>SUM(方向別!E199,方向別!L199)</f>
        <v>0</v>
      </c>
      <c r="M240" s="53">
        <f t="shared" si="25"/>
        <v>49</v>
      </c>
      <c r="N240" s="52">
        <f t="shared" si="26"/>
        <v>4.0816326530612246</v>
      </c>
      <c r="O240" s="51">
        <f t="shared" si="27"/>
        <v>1.6415410385259632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/>
      <c r="C241" s="53"/>
      <c r="D241" s="53"/>
      <c r="E241" s="53"/>
      <c r="F241" s="53"/>
      <c r="G241" s="52"/>
      <c r="H241" s="51"/>
      <c r="I241" s="53">
        <f>SUM(方向別!B200,方向別!I200)</f>
        <v>48</v>
      </c>
      <c r="J241" s="53">
        <f>SUM(方向別!C200,方向別!J200)</f>
        <v>1</v>
      </c>
      <c r="K241" s="53">
        <f>SUM(方向別!D200,方向別!K200)</f>
        <v>3</v>
      </c>
      <c r="L241" s="53">
        <f>SUM(方向別!E200,方向別!L200)</f>
        <v>2</v>
      </c>
      <c r="M241" s="53">
        <f t="shared" si="25"/>
        <v>54</v>
      </c>
      <c r="N241" s="52">
        <f t="shared" si="26"/>
        <v>5.5555555555555554</v>
      </c>
      <c r="O241" s="51">
        <f t="shared" si="27"/>
        <v>1.8090452261306531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/>
      <c r="C242" s="53"/>
      <c r="D242" s="53"/>
      <c r="E242" s="53"/>
      <c r="F242" s="53"/>
      <c r="G242" s="52"/>
      <c r="H242" s="51"/>
      <c r="I242" s="53">
        <f>SUM(方向別!B201,方向別!I201)</f>
        <v>34</v>
      </c>
      <c r="J242" s="53">
        <f>SUM(方向別!C201,方向別!J201)</f>
        <v>3</v>
      </c>
      <c r="K242" s="53">
        <f>SUM(方向別!D201,方向別!K201)</f>
        <v>9</v>
      </c>
      <c r="L242" s="53">
        <f>SUM(方向別!E201,方向別!L201)</f>
        <v>1</v>
      </c>
      <c r="M242" s="53">
        <f t="shared" si="25"/>
        <v>47</v>
      </c>
      <c r="N242" s="52">
        <f t="shared" si="26"/>
        <v>8.5106382978723403</v>
      </c>
      <c r="O242" s="51">
        <f t="shared" si="27"/>
        <v>1.574539363484087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/>
      <c r="C243" s="53"/>
      <c r="D243" s="53"/>
      <c r="E243" s="53"/>
      <c r="F243" s="53"/>
      <c r="G243" s="52"/>
      <c r="H243" s="51"/>
      <c r="I243" s="53">
        <f>SUM(方向別!B202,方向別!I202)</f>
        <v>47</v>
      </c>
      <c r="J243" s="53">
        <f>SUM(方向別!C202,方向別!J202)</f>
        <v>0</v>
      </c>
      <c r="K243" s="53">
        <f>SUM(方向別!D202,方向別!K202)</f>
        <v>7</v>
      </c>
      <c r="L243" s="53">
        <f>SUM(方向別!E202,方向別!L202)</f>
        <v>1</v>
      </c>
      <c r="M243" s="53">
        <f t="shared" si="25"/>
        <v>55</v>
      </c>
      <c r="N243" s="52">
        <f t="shared" si="26"/>
        <v>1.8181818181818181</v>
      </c>
      <c r="O243" s="51">
        <f t="shared" si="27"/>
        <v>1.8425460636515913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/>
      <c r="C244" s="49"/>
      <c r="D244" s="49"/>
      <c r="E244" s="49"/>
      <c r="F244" s="49"/>
      <c r="G244" s="48"/>
      <c r="H244" s="47"/>
      <c r="I244" s="49">
        <f>SUM(I238:I243)</f>
        <v>250</v>
      </c>
      <c r="J244" s="49">
        <f>SUM(J238:J243)</f>
        <v>10</v>
      </c>
      <c r="K244" s="49">
        <f>SUM(K238:K243)</f>
        <v>44</v>
      </c>
      <c r="L244" s="49">
        <f>SUM(L238:L243)</f>
        <v>6</v>
      </c>
      <c r="M244" s="49">
        <f t="shared" si="25"/>
        <v>310</v>
      </c>
      <c r="N244" s="48">
        <f t="shared" si="26"/>
        <v>5.161290322580645</v>
      </c>
      <c r="O244" s="47">
        <f t="shared" si="27"/>
        <v>10.385259631490786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/>
      <c r="C245" s="57"/>
      <c r="D245" s="57"/>
      <c r="E245" s="57"/>
      <c r="F245" s="57"/>
      <c r="G245" s="56"/>
      <c r="H245" s="55"/>
      <c r="I245" s="57">
        <f>SUM(方向別!B204,方向別!I204)</f>
        <v>39</v>
      </c>
      <c r="J245" s="57">
        <f>SUM(方向別!C204,方向別!J204)</f>
        <v>3</v>
      </c>
      <c r="K245" s="57">
        <f>SUM(方向別!D204,方向別!K204)</f>
        <v>2</v>
      </c>
      <c r="L245" s="57">
        <f>SUM(方向別!E204,方向別!L204)</f>
        <v>0</v>
      </c>
      <c r="M245" s="57">
        <f t="shared" si="25"/>
        <v>44</v>
      </c>
      <c r="N245" s="56">
        <f t="shared" si="26"/>
        <v>6.8181818181818175</v>
      </c>
      <c r="O245" s="55">
        <f t="shared" si="27"/>
        <v>1.4740368509212729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/>
      <c r="C246" s="53"/>
      <c r="D246" s="53"/>
      <c r="E246" s="53"/>
      <c r="F246" s="53"/>
      <c r="G246" s="52"/>
      <c r="H246" s="51"/>
      <c r="I246" s="53">
        <f>SUM(方向別!B205,方向別!I205)</f>
        <v>43</v>
      </c>
      <c r="J246" s="53">
        <f>SUM(方向別!C205,方向別!J205)</f>
        <v>2</v>
      </c>
      <c r="K246" s="53">
        <f>SUM(方向別!D205,方向別!K205)</f>
        <v>10</v>
      </c>
      <c r="L246" s="53">
        <f>SUM(方向別!E205,方向別!L205)</f>
        <v>0</v>
      </c>
      <c r="M246" s="53">
        <f t="shared" si="25"/>
        <v>55</v>
      </c>
      <c r="N246" s="52">
        <f t="shared" si="26"/>
        <v>3.6363636363636362</v>
      </c>
      <c r="O246" s="51">
        <f t="shared" si="27"/>
        <v>1.8425460636515913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/>
      <c r="C247" s="53"/>
      <c r="D247" s="53"/>
      <c r="E247" s="53"/>
      <c r="F247" s="53"/>
      <c r="G247" s="52"/>
      <c r="H247" s="51"/>
      <c r="I247" s="53">
        <f>SUM(方向別!B206,方向別!I206)</f>
        <v>25</v>
      </c>
      <c r="J247" s="53">
        <f>SUM(方向別!C206,方向別!J206)</f>
        <v>0</v>
      </c>
      <c r="K247" s="53">
        <f>SUM(方向別!D206,方向別!K206)</f>
        <v>4</v>
      </c>
      <c r="L247" s="53">
        <f>SUM(方向別!E206,方向別!L206)</f>
        <v>0</v>
      </c>
      <c r="M247" s="53">
        <f t="shared" si="25"/>
        <v>29</v>
      </c>
      <c r="N247" s="52">
        <f t="shared" si="26"/>
        <v>0</v>
      </c>
      <c r="O247" s="51">
        <f t="shared" si="27"/>
        <v>0.9715242881072027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/>
      <c r="C248" s="53"/>
      <c r="D248" s="53"/>
      <c r="E248" s="53"/>
      <c r="F248" s="53"/>
      <c r="G248" s="52"/>
      <c r="H248" s="51"/>
      <c r="I248" s="53">
        <f>SUM(方向別!B207,方向別!I207)</f>
        <v>27</v>
      </c>
      <c r="J248" s="53">
        <f>SUM(方向別!C207,方向別!J207)</f>
        <v>3</v>
      </c>
      <c r="K248" s="53">
        <f>SUM(方向別!D207,方向別!K207)</f>
        <v>6</v>
      </c>
      <c r="L248" s="53">
        <f>SUM(方向別!E207,方向別!L207)</f>
        <v>0</v>
      </c>
      <c r="M248" s="53">
        <f t="shared" si="25"/>
        <v>36</v>
      </c>
      <c r="N248" s="52">
        <f t="shared" si="26"/>
        <v>8.3333333333333321</v>
      </c>
      <c r="O248" s="51">
        <f t="shared" si="27"/>
        <v>1.2060301507537687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/>
      <c r="C249" s="53"/>
      <c r="D249" s="53"/>
      <c r="E249" s="53"/>
      <c r="F249" s="53"/>
      <c r="G249" s="52"/>
      <c r="H249" s="51"/>
      <c r="I249" s="53">
        <f>SUM(方向別!B208,方向別!I208)</f>
        <v>33</v>
      </c>
      <c r="J249" s="53">
        <f>SUM(方向別!C208,方向別!J208)</f>
        <v>2</v>
      </c>
      <c r="K249" s="53">
        <f>SUM(方向別!D208,方向別!K208)</f>
        <v>3</v>
      </c>
      <c r="L249" s="53">
        <f>SUM(方向別!E208,方向別!L208)</f>
        <v>0</v>
      </c>
      <c r="M249" s="53">
        <f t="shared" si="25"/>
        <v>38</v>
      </c>
      <c r="N249" s="52">
        <f t="shared" si="26"/>
        <v>5.2631578947368416</v>
      </c>
      <c r="O249" s="51">
        <f t="shared" si="27"/>
        <v>1.2730318257956448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/>
      <c r="C250" s="53"/>
      <c r="D250" s="53"/>
      <c r="E250" s="53"/>
      <c r="F250" s="53"/>
      <c r="G250" s="52"/>
      <c r="H250" s="51"/>
      <c r="I250" s="53">
        <f>SUM(方向別!B209,方向別!I209)</f>
        <v>22</v>
      </c>
      <c r="J250" s="53">
        <f>SUM(方向別!C209,方向別!J209)</f>
        <v>2</v>
      </c>
      <c r="K250" s="53">
        <f>SUM(方向別!D209,方向別!K209)</f>
        <v>2</v>
      </c>
      <c r="L250" s="53">
        <f>SUM(方向別!E209,方向別!L209)</f>
        <v>0</v>
      </c>
      <c r="M250" s="53">
        <f t="shared" si="25"/>
        <v>26</v>
      </c>
      <c r="N250" s="52">
        <f t="shared" si="26"/>
        <v>7.6923076923076925</v>
      </c>
      <c r="O250" s="51">
        <f t="shared" si="27"/>
        <v>0.87102177554438853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/>
      <c r="C251" s="49"/>
      <c r="D251" s="49"/>
      <c r="E251" s="49"/>
      <c r="F251" s="49"/>
      <c r="G251" s="48"/>
      <c r="H251" s="47"/>
      <c r="I251" s="49">
        <f>SUM(I245:I250)</f>
        <v>189</v>
      </c>
      <c r="J251" s="49">
        <f>SUM(J245:J250)</f>
        <v>12</v>
      </c>
      <c r="K251" s="49">
        <f>SUM(K245:K250)</f>
        <v>27</v>
      </c>
      <c r="L251" s="49">
        <f>SUM(L245:L250)</f>
        <v>0</v>
      </c>
      <c r="M251" s="49">
        <f t="shared" si="25"/>
        <v>228</v>
      </c>
      <c r="N251" s="48">
        <f t="shared" si="26"/>
        <v>5.2631578947368416</v>
      </c>
      <c r="O251" s="47">
        <f t="shared" si="27"/>
        <v>7.6381909547738696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/>
      <c r="C252" s="49"/>
      <c r="D252" s="49"/>
      <c r="E252" s="49"/>
      <c r="F252" s="49"/>
      <c r="G252" s="48"/>
      <c r="H252" s="47"/>
      <c r="I252" s="49">
        <f>SUM(I222,I229:I237,I244,I251)</f>
        <v>2428</v>
      </c>
      <c r="J252" s="49">
        <f>SUM(J222,J229:J237,J244,J251)</f>
        <v>135</v>
      </c>
      <c r="K252" s="49">
        <f>SUM(K222,K229:K237,K244,K251)</f>
        <v>360</v>
      </c>
      <c r="L252" s="49">
        <f>SUM(L222,L229:L237,L244,L251)</f>
        <v>62</v>
      </c>
      <c r="M252" s="49">
        <f t="shared" si="25"/>
        <v>2985</v>
      </c>
      <c r="N252" s="48">
        <f t="shared" si="26"/>
        <v>6.59966499162479</v>
      </c>
      <c r="O252" s="47">
        <f t="shared" si="27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</row>
    <row r="256" spans="1:67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</row>
    <row r="257" spans="1:52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</row>
    <row r="258" spans="1:52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</row>
    <row r="259" spans="1:52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</row>
    <row r="260" spans="1:52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</row>
    <row r="261" spans="1:52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</row>
    <row r="262" spans="1:52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</row>
    <row r="263" spans="1:52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</row>
    <row r="264" spans="1:52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52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52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</row>
    <row r="267" spans="1:52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</row>
    <row r="268" spans="1:52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</row>
    <row r="269" spans="1:52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</row>
    <row r="270" spans="1:52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52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</row>
    <row r="272" spans="1:52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52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</row>
    <row r="274" spans="1:52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52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52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</row>
    <row r="277" spans="1:52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</row>
    <row r="278" spans="1:52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</row>
    <row r="279" spans="1:52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</row>
    <row r="280" spans="1:52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52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52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</row>
    <row r="283" spans="1:52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</row>
    <row r="284" spans="1:52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</row>
    <row r="285" spans="1:52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</row>
    <row r="286" spans="1:52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</row>
    <row r="287" spans="1:52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52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52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</row>
    <row r="290" spans="1:52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</row>
    <row r="291" spans="1:52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</row>
    <row r="292" spans="1:52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52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</row>
    <row r="294" spans="1:52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52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52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</row>
    <row r="297" spans="1:52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</row>
    <row r="298" spans="1:52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</row>
    <row r="299" spans="1:52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</row>
    <row r="300" spans="1:52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topLeftCell="A148" zoomScaleNormal="100" workbookViewId="0">
      <selection activeCell="Y183" sqref="Y183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1" width="4.75" style="42" customWidth="1"/>
    <col min="32" max="32" width="4.75" style="41" customWidth="1"/>
    <col min="33" max="33" width="9.625" style="41" customWidth="1"/>
    <col min="34" max="47" width="4.75" style="42" customWidth="1"/>
    <col min="4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2" t="s">
        <v>83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9.25" customHeight="1">
      <c r="A2" s="123" t="s">
        <v>61</v>
      </c>
      <c r="B2" s="124"/>
      <c r="C2" s="124"/>
      <c r="D2" s="124"/>
      <c r="E2" s="124"/>
      <c r="F2" s="125"/>
      <c r="G2" s="83"/>
      <c r="H2" s="144" t="s">
        <v>84</v>
      </c>
      <c r="I2" s="87"/>
      <c r="J2" s="86"/>
      <c r="K2" s="86"/>
      <c r="L2" s="86"/>
      <c r="M2" s="86"/>
      <c r="N2" s="86"/>
      <c r="O2" s="85"/>
    </row>
    <row r="3" spans="1:67" s="81" customFormat="1" ht="22.5" customHeight="1">
      <c r="A3" s="126"/>
      <c r="B3" s="127"/>
      <c r="C3" s="127"/>
      <c r="D3" s="127"/>
      <c r="E3" s="127"/>
      <c r="F3" s="128"/>
      <c r="H3" s="145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2" t="s">
        <v>64</v>
      </c>
      <c r="B4" s="133"/>
      <c r="C4" s="133"/>
      <c r="D4" s="133"/>
      <c r="E4" s="133"/>
      <c r="F4" s="134"/>
      <c r="H4" s="145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5" t="s">
        <v>62</v>
      </c>
      <c r="B5" s="136"/>
      <c r="C5" s="136"/>
      <c r="D5" s="136"/>
      <c r="E5" s="136"/>
      <c r="F5" s="137"/>
      <c r="H5" s="145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25" customHeight="1">
      <c r="A6" s="147" t="s">
        <v>85</v>
      </c>
      <c r="B6" s="148"/>
      <c r="C6" s="148"/>
      <c r="D6" s="148"/>
      <c r="E6" s="148"/>
      <c r="F6" s="149"/>
      <c r="H6" s="145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6.5" customHeight="1">
      <c r="A7" s="150"/>
      <c r="B7" s="151"/>
      <c r="C7" s="151"/>
      <c r="D7" s="151"/>
      <c r="E7" s="151"/>
      <c r="F7" s="152"/>
      <c r="H7" s="146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AF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 t="s">
        <v>86</v>
      </c>
      <c r="C9" s="68"/>
      <c r="D9" s="68"/>
      <c r="E9" s="68"/>
      <c r="F9" s="68"/>
      <c r="G9" s="68"/>
      <c r="H9" s="67"/>
      <c r="I9" s="69" t="s">
        <v>87</v>
      </c>
      <c r="J9" s="68"/>
      <c r="K9" s="68"/>
      <c r="L9" s="68"/>
      <c r="M9" s="68"/>
      <c r="N9" s="68"/>
      <c r="O9" s="67"/>
      <c r="P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f>方向別!I52</f>
        <v>65</v>
      </c>
      <c r="C11" s="57">
        <f>方向別!J52</f>
        <v>2</v>
      </c>
      <c r="D11" s="57">
        <f>方向別!K52</f>
        <v>7</v>
      </c>
      <c r="E11" s="57">
        <f>方向別!L52</f>
        <v>1</v>
      </c>
      <c r="F11" s="57">
        <f>SUM(B11:E11)</f>
        <v>75</v>
      </c>
      <c r="G11" s="56">
        <f>IF(SUM(C11,E11)=0,0,SUM(C11,E11)/F11*100)</f>
        <v>4</v>
      </c>
      <c r="H11" s="55">
        <f>IF(F11=0,0,F11/F$47*100)</f>
        <v>2.0587427944002195</v>
      </c>
      <c r="I11" s="57">
        <f>SUM(方向別!B93,方向別!I175)</f>
        <v>31</v>
      </c>
      <c r="J11" s="57">
        <f>SUM(方向別!C93,方向別!J175)</f>
        <v>0</v>
      </c>
      <c r="K11" s="57">
        <f>SUM(方向別!D93,方向別!K175)</f>
        <v>1</v>
      </c>
      <c r="L11" s="57">
        <f>SUM(方向別!E93,方向別!L175)</f>
        <v>0</v>
      </c>
      <c r="M11" s="57">
        <f>SUM(I11:L11)</f>
        <v>32</v>
      </c>
      <c r="N11" s="56">
        <f>IF(SUM(J11,L11)=0,0,SUM(J11,L11)/M11*100)</f>
        <v>0</v>
      </c>
      <c r="O11" s="55">
        <f t="shared" ref="O11:O47" si="0">IF(M11=0,0,M11/M$47*100)</f>
        <v>0.91194072385294955</v>
      </c>
      <c r="P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f>方向別!I53</f>
        <v>58</v>
      </c>
      <c r="C12" s="53">
        <f>方向別!J53</f>
        <v>2</v>
      </c>
      <c r="D12" s="53">
        <f>方向別!K53</f>
        <v>9</v>
      </c>
      <c r="E12" s="53">
        <f>方向別!L53</f>
        <v>4</v>
      </c>
      <c r="F12" s="53">
        <f t="shared" ref="F12:F47" si="1">SUM(B12:E12)</f>
        <v>73</v>
      </c>
      <c r="G12" s="52">
        <f t="shared" ref="G12:G47" si="2">IF(SUM(C12,E12)=0,0,SUM(C12,E12)/F12*100)</f>
        <v>8.2191780821917799</v>
      </c>
      <c r="H12" s="51">
        <f>IF(F12=0,0,F12/F$47*100)</f>
        <v>2.0038429865495471</v>
      </c>
      <c r="I12" s="53">
        <f>SUM(方向別!B94,方向別!I176)</f>
        <v>36</v>
      </c>
      <c r="J12" s="53">
        <f>SUM(方向別!C94,方向別!J176)</f>
        <v>2</v>
      </c>
      <c r="K12" s="53">
        <f>SUM(方向別!D94,方向別!K176)</f>
        <v>4</v>
      </c>
      <c r="L12" s="53">
        <f>SUM(方向別!E94,方向別!L176)</f>
        <v>0</v>
      </c>
      <c r="M12" s="53">
        <f t="shared" ref="M12:M47" si="3">SUM(I12:L12)</f>
        <v>42</v>
      </c>
      <c r="N12" s="52">
        <f t="shared" ref="N12:N21" si="4">IF(SUM(J12,L12)=0,0,SUM(J12,L12)/M12*100)</f>
        <v>4.7619047619047619</v>
      </c>
      <c r="O12" s="51">
        <f t="shared" si="0"/>
        <v>1.1969222000569961</v>
      </c>
      <c r="P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f>方向別!I54</f>
        <v>54</v>
      </c>
      <c r="C13" s="53">
        <f>方向別!J54</f>
        <v>1</v>
      </c>
      <c r="D13" s="53">
        <f>方向別!K54</f>
        <v>7</v>
      </c>
      <c r="E13" s="53">
        <f>方向別!L54</f>
        <v>0</v>
      </c>
      <c r="F13" s="53">
        <f t="shared" si="1"/>
        <v>62</v>
      </c>
      <c r="G13" s="52">
        <f t="shared" si="2"/>
        <v>1.6129032258064515</v>
      </c>
      <c r="H13" s="51">
        <f>IF(F13=0,0,F13/F$47*100)</f>
        <v>1.7018940433708483</v>
      </c>
      <c r="I13" s="53">
        <f>SUM(方向別!B95,方向別!I177)</f>
        <v>40</v>
      </c>
      <c r="J13" s="53">
        <f>SUM(方向別!C95,方向別!J177)</f>
        <v>1</v>
      </c>
      <c r="K13" s="53">
        <f>SUM(方向別!D95,方向別!K177)</f>
        <v>3</v>
      </c>
      <c r="L13" s="53">
        <f>SUM(方向別!E95,方向別!L177)</f>
        <v>0</v>
      </c>
      <c r="M13" s="53">
        <f t="shared" si="3"/>
        <v>44</v>
      </c>
      <c r="N13" s="52">
        <f t="shared" si="4"/>
        <v>2.2727272727272729</v>
      </c>
      <c r="O13" s="51">
        <f t="shared" si="0"/>
        <v>1.2539184952978055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f>方向別!I55</f>
        <v>54</v>
      </c>
      <c r="C14" s="53">
        <f>方向別!J55</f>
        <v>5</v>
      </c>
      <c r="D14" s="53">
        <f>方向別!K55</f>
        <v>5</v>
      </c>
      <c r="E14" s="53">
        <f>方向別!L55</f>
        <v>2</v>
      </c>
      <c r="F14" s="53">
        <f t="shared" si="1"/>
        <v>66</v>
      </c>
      <c r="G14" s="52">
        <f t="shared" si="2"/>
        <v>10.606060606060606</v>
      </c>
      <c r="H14" s="51">
        <f t="shared" ref="H14:H47" si="5">IF(F14=0,0,F14/F$47*100)</f>
        <v>1.8116936590721933</v>
      </c>
      <c r="I14" s="53">
        <f>SUM(方向別!B96,方向別!I178)</f>
        <v>58</v>
      </c>
      <c r="J14" s="53">
        <f>SUM(方向別!C96,方向別!J178)</f>
        <v>2</v>
      </c>
      <c r="K14" s="53">
        <f>SUM(方向別!D96,方向別!K178)</f>
        <v>5</v>
      </c>
      <c r="L14" s="53">
        <f>SUM(方向別!E96,方向別!L178)</f>
        <v>5</v>
      </c>
      <c r="M14" s="53">
        <f t="shared" si="3"/>
        <v>70</v>
      </c>
      <c r="N14" s="52">
        <f t="shared" si="4"/>
        <v>10</v>
      </c>
      <c r="O14" s="51">
        <f t="shared" si="0"/>
        <v>1.9948703334283273</v>
      </c>
      <c r="P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f>方向別!I56</f>
        <v>77</v>
      </c>
      <c r="C15" s="53">
        <f>方向別!J56</f>
        <v>1</v>
      </c>
      <c r="D15" s="53">
        <f>方向別!K56</f>
        <v>7</v>
      </c>
      <c r="E15" s="53">
        <f>方向別!L56</f>
        <v>2</v>
      </c>
      <c r="F15" s="53">
        <f t="shared" si="1"/>
        <v>87</v>
      </c>
      <c r="G15" s="52">
        <f t="shared" si="2"/>
        <v>3.4482758620689653</v>
      </c>
      <c r="H15" s="51">
        <f t="shared" si="5"/>
        <v>2.3881416415042547</v>
      </c>
      <c r="I15" s="53">
        <f>SUM(方向別!B97,方向別!I179)</f>
        <v>70</v>
      </c>
      <c r="J15" s="53">
        <f>SUM(方向別!C97,方向別!J179)</f>
        <v>2</v>
      </c>
      <c r="K15" s="53">
        <f>SUM(方向別!D97,方向別!K179)</f>
        <v>2</v>
      </c>
      <c r="L15" s="53">
        <f>SUM(方向別!E97,方向別!L179)</f>
        <v>2</v>
      </c>
      <c r="M15" s="53">
        <f t="shared" si="3"/>
        <v>76</v>
      </c>
      <c r="N15" s="52">
        <f t="shared" si="4"/>
        <v>5.2631578947368416</v>
      </c>
      <c r="O15" s="51">
        <f t="shared" si="0"/>
        <v>2.1658592191507555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f>方向別!I57</f>
        <v>56</v>
      </c>
      <c r="C16" s="53">
        <f>方向別!J57</f>
        <v>5</v>
      </c>
      <c r="D16" s="53">
        <f>方向別!K57</f>
        <v>10</v>
      </c>
      <c r="E16" s="53">
        <f>方向別!L57</f>
        <v>0</v>
      </c>
      <c r="F16" s="53">
        <f t="shared" si="1"/>
        <v>71</v>
      </c>
      <c r="G16" s="52">
        <f t="shared" si="2"/>
        <v>7.042253521126761</v>
      </c>
      <c r="H16" s="51">
        <f t="shared" si="5"/>
        <v>1.9489431786988747</v>
      </c>
      <c r="I16" s="53">
        <f>SUM(方向別!B98,方向別!I180)</f>
        <v>53</v>
      </c>
      <c r="J16" s="53">
        <f>SUM(方向別!C98,方向別!J180)</f>
        <v>3</v>
      </c>
      <c r="K16" s="53">
        <f>SUM(方向別!D98,方向別!K180)</f>
        <v>4</v>
      </c>
      <c r="L16" s="53">
        <f>SUM(方向別!E98,方向別!L180)</f>
        <v>2</v>
      </c>
      <c r="M16" s="53">
        <f t="shared" si="3"/>
        <v>62</v>
      </c>
      <c r="N16" s="52">
        <f t="shared" si="4"/>
        <v>8.064516129032258</v>
      </c>
      <c r="O16" s="51">
        <f t="shared" si="0"/>
        <v>1.7668851524650899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364</v>
      </c>
      <c r="C17" s="49">
        <f>SUM(C11:C16)</f>
        <v>16</v>
      </c>
      <c r="D17" s="49">
        <f>SUM(D11:D16)</f>
        <v>45</v>
      </c>
      <c r="E17" s="49">
        <f>SUM(E11:E16)</f>
        <v>9</v>
      </c>
      <c r="F17" s="49">
        <f t="shared" si="1"/>
        <v>434</v>
      </c>
      <c r="G17" s="48">
        <f t="shared" si="2"/>
        <v>5.7603686635944698</v>
      </c>
      <c r="H17" s="47">
        <f t="shared" si="5"/>
        <v>11.913258303595937</v>
      </c>
      <c r="I17" s="49">
        <f>SUM(I11:I16)</f>
        <v>288</v>
      </c>
      <c r="J17" s="49">
        <f>SUM(J11:J16)</f>
        <v>10</v>
      </c>
      <c r="K17" s="49">
        <f>SUM(K11:K16)</f>
        <v>19</v>
      </c>
      <c r="L17" s="49">
        <f>SUM(L11:L16)</f>
        <v>9</v>
      </c>
      <c r="M17" s="49">
        <f t="shared" si="3"/>
        <v>326</v>
      </c>
      <c r="N17" s="48">
        <f t="shared" si="4"/>
        <v>5.8282208588957047</v>
      </c>
      <c r="O17" s="47">
        <f t="shared" si="0"/>
        <v>9.2903961242519237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f>方向別!I59</f>
        <v>68</v>
      </c>
      <c r="C18" s="57">
        <f>方向別!J59</f>
        <v>2</v>
      </c>
      <c r="D18" s="57">
        <f>方向別!K59</f>
        <v>11</v>
      </c>
      <c r="E18" s="57">
        <f>方向別!L59</f>
        <v>0</v>
      </c>
      <c r="F18" s="57">
        <f t="shared" si="1"/>
        <v>81</v>
      </c>
      <c r="G18" s="56">
        <f t="shared" si="2"/>
        <v>2.4691358024691357</v>
      </c>
      <c r="H18" s="55">
        <f t="shared" si="5"/>
        <v>2.2234422179522371</v>
      </c>
      <c r="I18" s="57">
        <f>SUM(方向別!B100,方向別!I182)</f>
        <v>52</v>
      </c>
      <c r="J18" s="57">
        <f>SUM(方向別!C100,方向別!J182)</f>
        <v>2</v>
      </c>
      <c r="K18" s="57">
        <f>SUM(方向別!D100,方向別!K182)</f>
        <v>8</v>
      </c>
      <c r="L18" s="57">
        <f>SUM(方向別!E100,方向別!L182)</f>
        <v>0</v>
      </c>
      <c r="M18" s="57">
        <f t="shared" si="3"/>
        <v>62</v>
      </c>
      <c r="N18" s="56">
        <f t="shared" si="4"/>
        <v>3.225806451612903</v>
      </c>
      <c r="O18" s="55">
        <f t="shared" si="0"/>
        <v>1.7668851524650899</v>
      </c>
      <c r="P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f>方向別!I60</f>
        <v>66</v>
      </c>
      <c r="C19" s="53">
        <f>方向別!J60</f>
        <v>2</v>
      </c>
      <c r="D19" s="53">
        <f>方向別!K60</f>
        <v>9</v>
      </c>
      <c r="E19" s="53">
        <f>方向別!L60</f>
        <v>1</v>
      </c>
      <c r="F19" s="53">
        <f t="shared" si="1"/>
        <v>78</v>
      </c>
      <c r="G19" s="52">
        <f t="shared" si="2"/>
        <v>3.8461538461538463</v>
      </c>
      <c r="H19" s="51">
        <f t="shared" si="5"/>
        <v>2.1410925061762285</v>
      </c>
      <c r="I19" s="53">
        <f>SUM(方向別!B101,方向別!I183)</f>
        <v>46</v>
      </c>
      <c r="J19" s="53">
        <f>SUM(方向別!C101,方向別!J183)</f>
        <v>3</v>
      </c>
      <c r="K19" s="53">
        <f>SUM(方向別!D101,方向別!K183)</f>
        <v>7</v>
      </c>
      <c r="L19" s="53">
        <f>SUM(方向別!E101,方向別!L183)</f>
        <v>0</v>
      </c>
      <c r="M19" s="53">
        <f t="shared" si="3"/>
        <v>56</v>
      </c>
      <c r="N19" s="52">
        <f t="shared" si="4"/>
        <v>5.3571428571428568</v>
      </c>
      <c r="O19" s="51">
        <f t="shared" si="0"/>
        <v>1.5958962667426617</v>
      </c>
      <c r="P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f>方向別!I61</f>
        <v>79</v>
      </c>
      <c r="C20" s="53">
        <f>方向別!J61</f>
        <v>3</v>
      </c>
      <c r="D20" s="53">
        <f>方向別!K61</f>
        <v>5</v>
      </c>
      <c r="E20" s="53">
        <f>方向別!L61</f>
        <v>0</v>
      </c>
      <c r="F20" s="53">
        <f t="shared" si="1"/>
        <v>87</v>
      </c>
      <c r="G20" s="52">
        <f t="shared" si="2"/>
        <v>3.4482758620689653</v>
      </c>
      <c r="H20" s="51">
        <f t="shared" si="5"/>
        <v>2.3881416415042547</v>
      </c>
      <c r="I20" s="53">
        <f>SUM(方向別!B102,方向別!I184)</f>
        <v>31</v>
      </c>
      <c r="J20" s="53">
        <f>SUM(方向別!C102,方向別!J184)</f>
        <v>3</v>
      </c>
      <c r="K20" s="53">
        <f>SUM(方向別!D102,方向別!K184)</f>
        <v>2</v>
      </c>
      <c r="L20" s="53">
        <f>SUM(方向別!E102,方向別!L184)</f>
        <v>1</v>
      </c>
      <c r="M20" s="53">
        <f t="shared" si="3"/>
        <v>37</v>
      </c>
      <c r="N20" s="52">
        <f t="shared" si="4"/>
        <v>10.810810810810811</v>
      </c>
      <c r="O20" s="51">
        <f t="shared" si="0"/>
        <v>1.0544314619549731</v>
      </c>
      <c r="P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f>方向別!I62</f>
        <v>59</v>
      </c>
      <c r="C21" s="53">
        <f>方向別!J62</f>
        <v>2</v>
      </c>
      <c r="D21" s="53">
        <f>方向別!K62</f>
        <v>8</v>
      </c>
      <c r="E21" s="53">
        <f>方向別!L62</f>
        <v>0</v>
      </c>
      <c r="F21" s="53">
        <f t="shared" si="1"/>
        <v>69</v>
      </c>
      <c r="G21" s="52">
        <f t="shared" si="2"/>
        <v>2.8985507246376812</v>
      </c>
      <c r="H21" s="51">
        <f>IF(F21=0,0,F21/F$47*100)</f>
        <v>1.8940433708482018</v>
      </c>
      <c r="I21" s="53">
        <f>SUM(方向別!B103,方向別!I185)</f>
        <v>57</v>
      </c>
      <c r="J21" s="53">
        <f>SUM(方向別!C103,方向別!J185)</f>
        <v>3</v>
      </c>
      <c r="K21" s="53">
        <f>SUM(方向別!D103,方向別!K185)</f>
        <v>7</v>
      </c>
      <c r="L21" s="53">
        <f>SUM(方向別!E103,方向別!L185)</f>
        <v>0</v>
      </c>
      <c r="M21" s="53">
        <f t="shared" si="3"/>
        <v>67</v>
      </c>
      <c r="N21" s="52">
        <f t="shared" si="4"/>
        <v>4.4776119402985071</v>
      </c>
      <c r="O21" s="51">
        <f t="shared" si="0"/>
        <v>1.909375890567113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f>方向別!I63</f>
        <v>73</v>
      </c>
      <c r="C22" s="53">
        <f>方向別!J63</f>
        <v>4</v>
      </c>
      <c r="D22" s="53">
        <f>方向別!K63</f>
        <v>3</v>
      </c>
      <c r="E22" s="53">
        <f>方向別!L63</f>
        <v>2</v>
      </c>
      <c r="F22" s="53">
        <f t="shared" si="1"/>
        <v>82</v>
      </c>
      <c r="G22" s="52">
        <f>IF(SUM(C22,E22)=0,0,SUM(C22,E22)/F22*100)</f>
        <v>7.3170731707317067</v>
      </c>
      <c r="H22" s="51">
        <f t="shared" si="5"/>
        <v>2.2508921218775733</v>
      </c>
      <c r="I22" s="53">
        <f>SUM(方向別!B104,方向別!I186)</f>
        <v>46</v>
      </c>
      <c r="J22" s="53">
        <f>SUM(方向別!C104,方向別!J186)</f>
        <v>3</v>
      </c>
      <c r="K22" s="53">
        <f>SUM(方向別!D104,方向別!K186)</f>
        <v>5</v>
      </c>
      <c r="L22" s="53">
        <f>SUM(方向別!E104,方向別!L186)</f>
        <v>1</v>
      </c>
      <c r="M22" s="53">
        <f t="shared" si="3"/>
        <v>55</v>
      </c>
      <c r="N22" s="52">
        <f>IF(SUM(J22,L22)=0,0,SUM(J22,L22)/M22*100)</f>
        <v>7.2727272727272725</v>
      </c>
      <c r="O22" s="51">
        <f t="shared" si="0"/>
        <v>1.5673981191222568</v>
      </c>
      <c r="P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f>方向別!I64</f>
        <v>35</v>
      </c>
      <c r="C23" s="53">
        <f>方向別!J64</f>
        <v>2</v>
      </c>
      <c r="D23" s="53">
        <f>方向別!K64</f>
        <v>3</v>
      </c>
      <c r="E23" s="53">
        <f>方向別!L64</f>
        <v>1</v>
      </c>
      <c r="F23" s="53">
        <f t="shared" si="1"/>
        <v>41</v>
      </c>
      <c r="G23" s="52">
        <f t="shared" si="2"/>
        <v>7.3170731707317067</v>
      </c>
      <c r="H23" s="51">
        <f t="shared" si="5"/>
        <v>1.1254460609387866</v>
      </c>
      <c r="I23" s="53">
        <f>SUM(方向別!B105,方向別!I187)</f>
        <v>48</v>
      </c>
      <c r="J23" s="53">
        <f>SUM(方向別!C105,方向別!J187)</f>
        <v>2</v>
      </c>
      <c r="K23" s="53">
        <f>SUM(方向別!D105,方向別!K187)</f>
        <v>2</v>
      </c>
      <c r="L23" s="53">
        <f>SUM(方向別!E105,方向別!L187)</f>
        <v>2</v>
      </c>
      <c r="M23" s="53">
        <f t="shared" si="3"/>
        <v>54</v>
      </c>
      <c r="N23" s="52">
        <f>IF(SUM(J23,L23)=0,0,SUM(J23,L23)/M23*100)</f>
        <v>7.4074074074074066</v>
      </c>
      <c r="O23" s="51">
        <f t="shared" si="0"/>
        <v>1.5388999715018523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380</v>
      </c>
      <c r="C24" s="49">
        <f>SUM(C18:C23)</f>
        <v>15</v>
      </c>
      <c r="D24" s="49">
        <f>SUM(D18:D23)</f>
        <v>39</v>
      </c>
      <c r="E24" s="49">
        <f>SUM(E18:E23)</f>
        <v>4</v>
      </c>
      <c r="F24" s="49">
        <f t="shared" si="1"/>
        <v>438</v>
      </c>
      <c r="G24" s="48">
        <f>IF(SUM(C24,E24)=0,0,SUM(C24,E24)/F24*100)</f>
        <v>4.3378995433789953</v>
      </c>
      <c r="H24" s="47">
        <f t="shared" si="5"/>
        <v>12.023057919297282</v>
      </c>
      <c r="I24" s="49">
        <f>SUM(I18:I23)</f>
        <v>280</v>
      </c>
      <c r="J24" s="49">
        <f>SUM(J18:J23)</f>
        <v>16</v>
      </c>
      <c r="K24" s="49">
        <f>SUM(K18:K23)</f>
        <v>31</v>
      </c>
      <c r="L24" s="49">
        <f>SUM(L18:L23)</f>
        <v>4</v>
      </c>
      <c r="M24" s="49">
        <f t="shared" si="3"/>
        <v>331</v>
      </c>
      <c r="N24" s="48">
        <f>IF(SUM(J24,L24)=0,0,SUM(J24,L24)/M24*100)</f>
        <v>6.0422960725075532</v>
      </c>
      <c r="O24" s="47">
        <f>IF(M24=0,0,M24/M$47*100)</f>
        <v>9.4328868623539464</v>
      </c>
      <c r="P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f>方向別!I66</f>
        <v>262</v>
      </c>
      <c r="C25" s="53">
        <f>方向別!J66</f>
        <v>13</v>
      </c>
      <c r="D25" s="53">
        <f>方向別!K66</f>
        <v>31</v>
      </c>
      <c r="E25" s="53">
        <f>方向別!L66</f>
        <v>6</v>
      </c>
      <c r="F25" s="53">
        <f t="shared" si="1"/>
        <v>312</v>
      </c>
      <c r="G25" s="52">
        <f t="shared" si="2"/>
        <v>6.0897435897435894</v>
      </c>
      <c r="H25" s="51">
        <f t="shared" si="5"/>
        <v>8.5643700247049139</v>
      </c>
      <c r="I25" s="53">
        <f>SUM(方向別!B107,方向別!I189)</f>
        <v>279</v>
      </c>
      <c r="J25" s="53">
        <f>SUM(方向別!C107,方向別!J189)</f>
        <v>14</v>
      </c>
      <c r="K25" s="53">
        <f>SUM(方向別!D107,方向別!K189)</f>
        <v>41</v>
      </c>
      <c r="L25" s="53">
        <f>SUM(方向別!E107,方向別!L189)</f>
        <v>13</v>
      </c>
      <c r="M25" s="53">
        <f t="shared" si="3"/>
        <v>347</v>
      </c>
      <c r="N25" s="52">
        <f t="shared" ref="N25:N47" si="6">IF(SUM(J25,L25)=0,0,SUM(J25,L25)/M25*100)</f>
        <v>7.7809798270893378</v>
      </c>
      <c r="O25" s="51">
        <f t="shared" si="0"/>
        <v>9.8888572242804216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f>方向別!I67</f>
        <v>241</v>
      </c>
      <c r="C26" s="53">
        <f>方向別!J67</f>
        <v>8</v>
      </c>
      <c r="D26" s="53">
        <f>方向別!K67</f>
        <v>34</v>
      </c>
      <c r="E26" s="53">
        <f>方向別!L67</f>
        <v>7</v>
      </c>
      <c r="F26" s="53">
        <f t="shared" si="1"/>
        <v>290</v>
      </c>
      <c r="G26" s="52">
        <f t="shared" si="2"/>
        <v>5.1724137931034484</v>
      </c>
      <c r="H26" s="51">
        <f t="shared" si="5"/>
        <v>7.9604721383475159</v>
      </c>
      <c r="I26" s="53">
        <f>SUM(方向別!B108,方向別!I190)</f>
        <v>211</v>
      </c>
      <c r="J26" s="53">
        <f>SUM(方向別!C108,方向別!J190)</f>
        <v>10</v>
      </c>
      <c r="K26" s="53">
        <f>SUM(方向別!D108,方向別!K190)</f>
        <v>43</v>
      </c>
      <c r="L26" s="53">
        <f>SUM(方向別!E108,方向別!L190)</f>
        <v>8</v>
      </c>
      <c r="M26" s="53">
        <f>SUM(I26:L26)</f>
        <v>272</v>
      </c>
      <c r="N26" s="52">
        <f t="shared" si="6"/>
        <v>6.6176470588235299</v>
      </c>
      <c r="O26" s="51">
        <f t="shared" si="0"/>
        <v>7.7514961527500716</v>
      </c>
      <c r="P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f>方向別!I68</f>
        <v>210</v>
      </c>
      <c r="C27" s="53">
        <f>方向別!J68</f>
        <v>12</v>
      </c>
      <c r="D27" s="53">
        <f>方向別!K68</f>
        <v>38</v>
      </c>
      <c r="E27" s="53">
        <f>方向別!L68</f>
        <v>9</v>
      </c>
      <c r="F27" s="53">
        <f t="shared" si="1"/>
        <v>269</v>
      </c>
      <c r="G27" s="52">
        <f t="shared" si="2"/>
        <v>7.8066914498141262</v>
      </c>
      <c r="H27" s="51">
        <f t="shared" si="5"/>
        <v>7.384024155915454</v>
      </c>
      <c r="I27" s="53">
        <f>SUM(方向別!B109,方向別!I191)</f>
        <v>170</v>
      </c>
      <c r="J27" s="53">
        <f>SUM(方向別!C109,方向別!J191)</f>
        <v>13</v>
      </c>
      <c r="K27" s="53">
        <f>SUM(方向別!D109,方向別!K191)</f>
        <v>36</v>
      </c>
      <c r="L27" s="53">
        <f>SUM(方向別!E109,方向別!L191)</f>
        <v>11</v>
      </c>
      <c r="M27" s="53">
        <f t="shared" si="3"/>
        <v>230</v>
      </c>
      <c r="N27" s="52">
        <f t="shared" si="6"/>
        <v>10.434782608695652</v>
      </c>
      <c r="O27" s="51">
        <f t="shared" si="0"/>
        <v>6.5545739526930751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f>方向別!I69</f>
        <v>207</v>
      </c>
      <c r="C28" s="53">
        <f>方向別!J69</f>
        <v>13</v>
      </c>
      <c r="D28" s="53">
        <f>方向別!K69</f>
        <v>35</v>
      </c>
      <c r="E28" s="53">
        <f>方向別!L69</f>
        <v>6</v>
      </c>
      <c r="F28" s="53">
        <f t="shared" si="1"/>
        <v>261</v>
      </c>
      <c r="G28" s="52">
        <f t="shared" si="2"/>
        <v>7.2796934865900385</v>
      </c>
      <c r="H28" s="51">
        <f t="shared" si="5"/>
        <v>7.1644249245127645</v>
      </c>
      <c r="I28" s="53">
        <f>SUM(方向別!B110,方向別!I192)</f>
        <v>217</v>
      </c>
      <c r="J28" s="53">
        <f>SUM(方向別!C110,方向別!J192)</f>
        <v>10</v>
      </c>
      <c r="K28" s="53">
        <f>SUM(方向別!D110,方向別!K192)</f>
        <v>17</v>
      </c>
      <c r="L28" s="53">
        <f>SUM(方向別!E110,方向別!L192)</f>
        <v>6</v>
      </c>
      <c r="M28" s="53">
        <f t="shared" si="3"/>
        <v>250</v>
      </c>
      <c r="N28" s="52">
        <f t="shared" si="6"/>
        <v>6.4</v>
      </c>
      <c r="O28" s="51">
        <f t="shared" si="0"/>
        <v>7.1245369051011682</v>
      </c>
      <c r="P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f>方向別!I70</f>
        <v>204</v>
      </c>
      <c r="C29" s="53">
        <f>方向別!J70</f>
        <v>12</v>
      </c>
      <c r="D29" s="53">
        <f>方向別!K70</f>
        <v>38</v>
      </c>
      <c r="E29" s="53">
        <f>方向別!L70</f>
        <v>4</v>
      </c>
      <c r="F29" s="53">
        <f t="shared" si="1"/>
        <v>258</v>
      </c>
      <c r="G29" s="52">
        <f t="shared" si="2"/>
        <v>6.2015503875968996</v>
      </c>
      <c r="H29" s="51">
        <f t="shared" si="5"/>
        <v>7.082075212736755</v>
      </c>
      <c r="I29" s="53">
        <f>SUM(方向別!B111,方向別!I193)</f>
        <v>187</v>
      </c>
      <c r="J29" s="53">
        <f>SUM(方向別!C111,方向別!J193)</f>
        <v>11</v>
      </c>
      <c r="K29" s="53">
        <f>SUM(方向別!D111,方向別!K193)</f>
        <v>26</v>
      </c>
      <c r="L29" s="53">
        <f>SUM(方向別!E111,方向別!L193)</f>
        <v>5</v>
      </c>
      <c r="M29" s="53">
        <f t="shared" si="3"/>
        <v>229</v>
      </c>
      <c r="N29" s="52">
        <f t="shared" si="6"/>
        <v>6.9868995633187767</v>
      </c>
      <c r="O29" s="51">
        <f t="shared" si="0"/>
        <v>6.5260758050726704</v>
      </c>
      <c r="P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f>方向別!I71</f>
        <v>203</v>
      </c>
      <c r="C30" s="53">
        <f>方向別!J71</f>
        <v>13</v>
      </c>
      <c r="D30" s="53">
        <f>方向別!K71</f>
        <v>35</v>
      </c>
      <c r="E30" s="53">
        <f>方向別!L71</f>
        <v>3</v>
      </c>
      <c r="F30" s="53">
        <f t="shared" si="1"/>
        <v>254</v>
      </c>
      <c r="G30" s="52">
        <f t="shared" si="2"/>
        <v>6.2992125984251963</v>
      </c>
      <c r="H30" s="51">
        <f t="shared" si="5"/>
        <v>6.9722755970354102</v>
      </c>
      <c r="I30" s="53">
        <f>SUM(方向別!B112,方向別!I194)</f>
        <v>206</v>
      </c>
      <c r="J30" s="53">
        <f>SUM(方向別!C112,方向別!J194)</f>
        <v>11</v>
      </c>
      <c r="K30" s="53">
        <f>SUM(方向別!D112,方向別!K194)</f>
        <v>41</v>
      </c>
      <c r="L30" s="53">
        <f>SUM(方向別!E112,方向別!L194)</f>
        <v>3</v>
      </c>
      <c r="M30" s="53">
        <f t="shared" si="3"/>
        <v>261</v>
      </c>
      <c r="N30" s="52">
        <f t="shared" si="6"/>
        <v>5.3639846743295019</v>
      </c>
      <c r="O30" s="51">
        <f t="shared" si="0"/>
        <v>7.4380165289256199</v>
      </c>
      <c r="P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f>方向別!I72</f>
        <v>201</v>
      </c>
      <c r="C31" s="53">
        <f>方向別!J72</f>
        <v>10</v>
      </c>
      <c r="D31" s="53">
        <f>方向別!K72</f>
        <v>23</v>
      </c>
      <c r="E31" s="53">
        <f>方向別!L72</f>
        <v>5</v>
      </c>
      <c r="F31" s="53">
        <f t="shared" si="1"/>
        <v>239</v>
      </c>
      <c r="G31" s="52">
        <f t="shared" si="2"/>
        <v>6.2761506276150625</v>
      </c>
      <c r="H31" s="51">
        <f t="shared" si="5"/>
        <v>6.5605270381553673</v>
      </c>
      <c r="I31" s="53">
        <f>SUM(方向別!B113,方向別!I195)</f>
        <v>197</v>
      </c>
      <c r="J31" s="53">
        <f>SUM(方向別!C113,方向別!J195)</f>
        <v>11</v>
      </c>
      <c r="K31" s="53">
        <f>SUM(方向別!D113,方向別!K195)</f>
        <v>40</v>
      </c>
      <c r="L31" s="53">
        <f>SUM(方向別!E113,方向別!L195)</f>
        <v>4</v>
      </c>
      <c r="M31" s="53">
        <f t="shared" si="3"/>
        <v>252</v>
      </c>
      <c r="N31" s="52">
        <f t="shared" si="6"/>
        <v>5.9523809523809517</v>
      </c>
      <c r="O31" s="51">
        <f t="shared" si="0"/>
        <v>7.1815332003419776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57</v>
      </c>
      <c r="B32" s="53">
        <f>方向別!I73</f>
        <v>251</v>
      </c>
      <c r="C32" s="53">
        <f>方向別!J73</f>
        <v>14</v>
      </c>
      <c r="D32" s="53">
        <f>方向別!K73</f>
        <v>26</v>
      </c>
      <c r="E32" s="53">
        <f>方向別!L73</f>
        <v>7</v>
      </c>
      <c r="F32" s="53">
        <f t="shared" si="1"/>
        <v>298</v>
      </c>
      <c r="G32" s="52">
        <f t="shared" si="2"/>
        <v>7.0469798657718119</v>
      </c>
      <c r="H32" s="51">
        <f t="shared" si="5"/>
        <v>8.1800713697502054</v>
      </c>
      <c r="I32" s="53">
        <f>SUM(方向別!B114,方向別!I196)</f>
        <v>221</v>
      </c>
      <c r="J32" s="53">
        <f>SUM(方向別!C114,方向別!J196)</f>
        <v>11</v>
      </c>
      <c r="K32" s="53">
        <f>SUM(方向別!D114,方向別!K196)</f>
        <v>49</v>
      </c>
      <c r="L32" s="53">
        <f>SUM(方向別!E114,方向別!L196)</f>
        <v>10</v>
      </c>
      <c r="M32" s="53">
        <f t="shared" si="3"/>
        <v>291</v>
      </c>
      <c r="N32" s="52">
        <f t="shared" si="6"/>
        <v>7.216494845360824</v>
      </c>
      <c r="O32" s="51">
        <f t="shared" si="0"/>
        <v>8.2929609575377601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f>方向別!I74</f>
        <v>33</v>
      </c>
      <c r="C33" s="57">
        <f>方向別!J74</f>
        <v>1</v>
      </c>
      <c r="D33" s="57">
        <f>方向別!K74</f>
        <v>5</v>
      </c>
      <c r="E33" s="57">
        <f>方向別!L74</f>
        <v>0</v>
      </c>
      <c r="F33" s="57">
        <f t="shared" si="1"/>
        <v>39</v>
      </c>
      <c r="G33" s="56">
        <f t="shared" si="2"/>
        <v>2.5641025641025639</v>
      </c>
      <c r="H33" s="55">
        <f t="shared" si="5"/>
        <v>1.0705462530881142</v>
      </c>
      <c r="I33" s="57">
        <f>SUM(方向別!B115,方向別!I197)</f>
        <v>49</v>
      </c>
      <c r="J33" s="57">
        <f>SUM(方向別!C115,方向別!J197)</f>
        <v>2</v>
      </c>
      <c r="K33" s="57">
        <f>SUM(方向別!D115,方向別!K197)</f>
        <v>12</v>
      </c>
      <c r="L33" s="57">
        <f>SUM(方向別!E115,方向別!L197)</f>
        <v>0</v>
      </c>
      <c r="M33" s="57">
        <f t="shared" si="3"/>
        <v>63</v>
      </c>
      <c r="N33" s="56">
        <f t="shared" si="6"/>
        <v>3.1746031746031744</v>
      </c>
      <c r="O33" s="55">
        <f t="shared" si="0"/>
        <v>1.7953833000854944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f>方向別!I75</f>
        <v>55</v>
      </c>
      <c r="C34" s="53">
        <f>方向別!J75</f>
        <v>2</v>
      </c>
      <c r="D34" s="53">
        <f>方向別!K75</f>
        <v>11</v>
      </c>
      <c r="E34" s="53">
        <f>方向別!L75</f>
        <v>0</v>
      </c>
      <c r="F34" s="53">
        <f t="shared" si="1"/>
        <v>68</v>
      </c>
      <c r="G34" s="52">
        <f t="shared" si="2"/>
        <v>2.9411764705882351</v>
      </c>
      <c r="H34" s="51">
        <f t="shared" si="5"/>
        <v>1.8665934669228657</v>
      </c>
      <c r="I34" s="53">
        <f>SUM(方向別!B116,方向別!I198)</f>
        <v>58</v>
      </c>
      <c r="J34" s="53">
        <f>SUM(方向別!C116,方向別!J198)</f>
        <v>2</v>
      </c>
      <c r="K34" s="53">
        <f>SUM(方向別!D116,方向別!K198)</f>
        <v>9</v>
      </c>
      <c r="L34" s="53">
        <f>SUM(方向別!E116,方向別!L198)</f>
        <v>2</v>
      </c>
      <c r="M34" s="53">
        <f t="shared" si="3"/>
        <v>71</v>
      </c>
      <c r="N34" s="52">
        <f t="shared" si="6"/>
        <v>5.6338028169014089</v>
      </c>
      <c r="O34" s="51">
        <f t="shared" si="0"/>
        <v>2.023368481048732</v>
      </c>
      <c r="P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f>方向別!I76</f>
        <v>56</v>
      </c>
      <c r="C35" s="53">
        <f>方向別!J76</f>
        <v>2</v>
      </c>
      <c r="D35" s="53">
        <f>方向別!K76</f>
        <v>5</v>
      </c>
      <c r="E35" s="53">
        <f>方向別!L76</f>
        <v>0</v>
      </c>
      <c r="F35" s="53">
        <f t="shared" si="1"/>
        <v>63</v>
      </c>
      <c r="G35" s="52">
        <f t="shared" si="2"/>
        <v>3.1746031746031744</v>
      </c>
      <c r="H35" s="51">
        <f t="shared" si="5"/>
        <v>1.7293439472961845</v>
      </c>
      <c r="I35" s="53">
        <f>SUM(方向別!B117,方向別!I199)</f>
        <v>52</v>
      </c>
      <c r="J35" s="53">
        <f>SUM(方向別!C117,方向別!J199)</f>
        <v>2</v>
      </c>
      <c r="K35" s="53">
        <f>SUM(方向別!D117,方向別!K199)</f>
        <v>15</v>
      </c>
      <c r="L35" s="53">
        <f>SUM(方向別!E117,方向別!L199)</f>
        <v>1</v>
      </c>
      <c r="M35" s="53">
        <f t="shared" si="3"/>
        <v>70</v>
      </c>
      <c r="N35" s="52">
        <f t="shared" si="6"/>
        <v>4.2857142857142856</v>
      </c>
      <c r="O35" s="51">
        <f t="shared" si="0"/>
        <v>1.9948703334283273</v>
      </c>
      <c r="P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f>方向別!I77</f>
        <v>33</v>
      </c>
      <c r="C36" s="53">
        <f>方向別!J77</f>
        <v>1</v>
      </c>
      <c r="D36" s="53">
        <f>方向別!K77</f>
        <v>4</v>
      </c>
      <c r="E36" s="53">
        <f>方向別!L77</f>
        <v>0</v>
      </c>
      <c r="F36" s="53">
        <f t="shared" si="1"/>
        <v>38</v>
      </c>
      <c r="G36" s="52">
        <f t="shared" si="2"/>
        <v>2.6315789473684208</v>
      </c>
      <c r="H36" s="51">
        <f t="shared" si="5"/>
        <v>1.043096349162778</v>
      </c>
      <c r="I36" s="53">
        <f>SUM(方向別!B118,方向別!I200)</f>
        <v>58</v>
      </c>
      <c r="J36" s="53">
        <f>SUM(方向別!C118,方向別!J200)</f>
        <v>1</v>
      </c>
      <c r="K36" s="53">
        <f>SUM(方向別!D118,方向別!K200)</f>
        <v>6</v>
      </c>
      <c r="L36" s="53">
        <f>SUM(方向別!E118,方向別!L200)</f>
        <v>1</v>
      </c>
      <c r="M36" s="53">
        <f t="shared" si="3"/>
        <v>66</v>
      </c>
      <c r="N36" s="52">
        <f t="shared" si="6"/>
        <v>3.0303030303030303</v>
      </c>
      <c r="O36" s="51">
        <f t="shared" si="0"/>
        <v>1.8808777429467085</v>
      </c>
      <c r="P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f>方向別!I78</f>
        <v>37</v>
      </c>
      <c r="C37" s="53">
        <f>方向別!J78</f>
        <v>4</v>
      </c>
      <c r="D37" s="53">
        <f>方向別!K78</f>
        <v>10</v>
      </c>
      <c r="E37" s="53">
        <f>方向別!L78</f>
        <v>0</v>
      </c>
      <c r="F37" s="53">
        <f t="shared" si="1"/>
        <v>51</v>
      </c>
      <c r="G37" s="52">
        <f t="shared" si="2"/>
        <v>7.8431372549019605</v>
      </c>
      <c r="H37" s="51">
        <f t="shared" si="5"/>
        <v>1.3999451001921495</v>
      </c>
      <c r="I37" s="53">
        <f>SUM(方向別!B119,方向別!I201)</f>
        <v>52</v>
      </c>
      <c r="J37" s="53">
        <f>SUM(方向別!C119,方向別!J201)</f>
        <v>3</v>
      </c>
      <c r="K37" s="53">
        <f>SUM(方向別!D119,方向別!K201)</f>
        <v>10</v>
      </c>
      <c r="L37" s="53">
        <f>SUM(方向別!E119,方向別!L201)</f>
        <v>1</v>
      </c>
      <c r="M37" s="53">
        <f t="shared" si="3"/>
        <v>66</v>
      </c>
      <c r="N37" s="52">
        <f t="shared" si="6"/>
        <v>6.0606060606060606</v>
      </c>
      <c r="O37" s="51">
        <f t="shared" si="0"/>
        <v>1.8808777429467085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f>方向別!I79</f>
        <v>46</v>
      </c>
      <c r="C38" s="53">
        <f>方向別!J79</f>
        <v>1</v>
      </c>
      <c r="D38" s="53">
        <f>方向別!K79</f>
        <v>5</v>
      </c>
      <c r="E38" s="53">
        <f>方向別!L79</f>
        <v>0</v>
      </c>
      <c r="F38" s="53">
        <f t="shared" si="1"/>
        <v>52</v>
      </c>
      <c r="G38" s="52">
        <f t="shared" si="2"/>
        <v>1.9230769230769231</v>
      </c>
      <c r="H38" s="51">
        <f t="shared" si="5"/>
        <v>1.4273950041174857</v>
      </c>
      <c r="I38" s="53">
        <f>SUM(方向別!B120,方向別!I202)</f>
        <v>65</v>
      </c>
      <c r="J38" s="53">
        <f>SUM(方向別!C120,方向別!J202)</f>
        <v>0</v>
      </c>
      <c r="K38" s="53">
        <f>SUM(方向別!D120,方向別!K202)</f>
        <v>9</v>
      </c>
      <c r="L38" s="53">
        <f>SUM(方向別!E120,方向別!L202)</f>
        <v>1</v>
      </c>
      <c r="M38" s="53">
        <f t="shared" si="3"/>
        <v>75</v>
      </c>
      <c r="N38" s="52">
        <f t="shared" si="6"/>
        <v>1.3333333333333335</v>
      </c>
      <c r="O38" s="51">
        <f t="shared" si="0"/>
        <v>2.1373610715303504</v>
      </c>
      <c r="P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260</v>
      </c>
      <c r="C39" s="49">
        <f>SUM(C33:C38)</f>
        <v>11</v>
      </c>
      <c r="D39" s="49">
        <f>SUM(D33:D38)</f>
        <v>40</v>
      </c>
      <c r="E39" s="49">
        <f>SUM(E33:E38)</f>
        <v>0</v>
      </c>
      <c r="F39" s="49">
        <f t="shared" si="1"/>
        <v>311</v>
      </c>
      <c r="G39" s="48">
        <f t="shared" si="2"/>
        <v>3.536977491961415</v>
      </c>
      <c r="H39" s="47">
        <f t="shared" si="5"/>
        <v>8.5369201207795768</v>
      </c>
      <c r="I39" s="49">
        <f>SUM(I33:I38)</f>
        <v>334</v>
      </c>
      <c r="J39" s="49">
        <f>SUM(J33:J38)</f>
        <v>10</v>
      </c>
      <c r="K39" s="49">
        <f>SUM(K33:K38)</f>
        <v>61</v>
      </c>
      <c r="L39" s="49">
        <f>SUM(L33:L38)</f>
        <v>6</v>
      </c>
      <c r="M39" s="49">
        <f t="shared" si="3"/>
        <v>411</v>
      </c>
      <c r="N39" s="48">
        <f t="shared" si="6"/>
        <v>3.8929440389294405</v>
      </c>
      <c r="O39" s="47">
        <f t="shared" si="0"/>
        <v>11.712738671986321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f>方向別!I81</f>
        <v>40</v>
      </c>
      <c r="C40" s="57">
        <f>方向別!J81</f>
        <v>3</v>
      </c>
      <c r="D40" s="57">
        <f>方向別!K81</f>
        <v>6</v>
      </c>
      <c r="E40" s="57">
        <f>方向別!L81</f>
        <v>0</v>
      </c>
      <c r="F40" s="57">
        <f t="shared" si="1"/>
        <v>49</v>
      </c>
      <c r="G40" s="56">
        <f t="shared" si="2"/>
        <v>6.1224489795918364</v>
      </c>
      <c r="H40" s="55">
        <f t="shared" si="5"/>
        <v>1.3450452923414769</v>
      </c>
      <c r="I40" s="57">
        <f>SUM(方向別!B122,方向別!I204)</f>
        <v>58</v>
      </c>
      <c r="J40" s="57">
        <f>SUM(方向別!C122,方向別!J204)</f>
        <v>3</v>
      </c>
      <c r="K40" s="57">
        <f>SUM(方向別!D122,方向別!K204)</f>
        <v>3</v>
      </c>
      <c r="L40" s="57">
        <f>SUM(方向別!E122,方向別!L204)</f>
        <v>0</v>
      </c>
      <c r="M40" s="57">
        <f t="shared" si="3"/>
        <v>64</v>
      </c>
      <c r="N40" s="56">
        <f t="shared" si="6"/>
        <v>4.6875</v>
      </c>
      <c r="O40" s="55">
        <f t="shared" si="0"/>
        <v>1.8238814477058991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f>方向別!I82</f>
        <v>33</v>
      </c>
      <c r="C41" s="53">
        <f>方向別!J82</f>
        <v>1</v>
      </c>
      <c r="D41" s="53">
        <f>方向別!K82</f>
        <v>4</v>
      </c>
      <c r="E41" s="53">
        <f>方向別!L82</f>
        <v>0</v>
      </c>
      <c r="F41" s="53">
        <f t="shared" si="1"/>
        <v>38</v>
      </c>
      <c r="G41" s="52">
        <f t="shared" si="2"/>
        <v>2.6315789473684208</v>
      </c>
      <c r="H41" s="51">
        <f t="shared" si="5"/>
        <v>1.043096349162778</v>
      </c>
      <c r="I41" s="53">
        <f>SUM(方向別!B123,方向別!I205)</f>
        <v>58</v>
      </c>
      <c r="J41" s="53">
        <f>SUM(方向別!C123,方向別!J205)</f>
        <v>2</v>
      </c>
      <c r="K41" s="53">
        <f>SUM(方向別!D123,方向別!K205)</f>
        <v>10</v>
      </c>
      <c r="L41" s="53">
        <f>SUM(方向別!E123,方向別!L205)</f>
        <v>0</v>
      </c>
      <c r="M41" s="53">
        <f t="shared" si="3"/>
        <v>70</v>
      </c>
      <c r="N41" s="52">
        <f t="shared" si="6"/>
        <v>2.8571428571428572</v>
      </c>
      <c r="O41" s="51">
        <f t="shared" si="0"/>
        <v>1.9948703334283273</v>
      </c>
      <c r="P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f>方向別!I83</f>
        <v>47</v>
      </c>
      <c r="C42" s="53">
        <f>方向別!J83</f>
        <v>2</v>
      </c>
      <c r="D42" s="53">
        <f>方向別!K83</f>
        <v>11</v>
      </c>
      <c r="E42" s="53">
        <f>方向別!L83</f>
        <v>0</v>
      </c>
      <c r="F42" s="53">
        <f t="shared" si="1"/>
        <v>60</v>
      </c>
      <c r="G42" s="52">
        <f t="shared" si="2"/>
        <v>3.3333333333333335</v>
      </c>
      <c r="H42" s="51">
        <f t="shared" si="5"/>
        <v>1.6469942355201759</v>
      </c>
      <c r="I42" s="53">
        <f>SUM(方向別!B124,方向別!I206)</f>
        <v>33</v>
      </c>
      <c r="J42" s="53">
        <f>SUM(方向別!C124,方向別!J206)</f>
        <v>0</v>
      </c>
      <c r="K42" s="53">
        <f>SUM(方向別!D124,方向別!K206)</f>
        <v>5</v>
      </c>
      <c r="L42" s="53">
        <f>SUM(方向別!E124,方向別!L206)</f>
        <v>0</v>
      </c>
      <c r="M42" s="53">
        <f t="shared" si="3"/>
        <v>38</v>
      </c>
      <c r="N42" s="52">
        <f t="shared" si="6"/>
        <v>0</v>
      </c>
      <c r="O42" s="51">
        <f>IF(M42=0,0,M42/M$47*100)</f>
        <v>1.0829296095753778</v>
      </c>
      <c r="P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f>方向別!I84</f>
        <v>38</v>
      </c>
      <c r="C43" s="53">
        <f>方向別!J84</f>
        <v>3</v>
      </c>
      <c r="D43" s="53">
        <f>方向別!K84</f>
        <v>1</v>
      </c>
      <c r="E43" s="53">
        <f>方向別!L84</f>
        <v>1</v>
      </c>
      <c r="F43" s="53">
        <f t="shared" si="1"/>
        <v>43</v>
      </c>
      <c r="G43" s="52">
        <f t="shared" si="2"/>
        <v>9.3023255813953494</v>
      </c>
      <c r="H43" s="51">
        <f t="shared" si="5"/>
        <v>1.1803458687894592</v>
      </c>
      <c r="I43" s="53">
        <f>SUM(方向別!B125,方向別!I207)</f>
        <v>34</v>
      </c>
      <c r="J43" s="53">
        <f>SUM(方向別!C125,方向別!J207)</f>
        <v>3</v>
      </c>
      <c r="K43" s="53">
        <f>SUM(方向別!D125,方向別!K207)</f>
        <v>7</v>
      </c>
      <c r="L43" s="53">
        <f>SUM(方向別!E125,方向別!L207)</f>
        <v>0</v>
      </c>
      <c r="M43" s="53">
        <f t="shared" si="3"/>
        <v>44</v>
      </c>
      <c r="N43" s="52">
        <f t="shared" si="6"/>
        <v>6.8181818181818175</v>
      </c>
      <c r="O43" s="51">
        <f>IF(M43=0,0,M43/M$47*100)</f>
        <v>1.2539184952978055</v>
      </c>
      <c r="P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f>方向別!I85</f>
        <v>45</v>
      </c>
      <c r="C44" s="53">
        <f>方向別!J85</f>
        <v>1</v>
      </c>
      <c r="D44" s="53">
        <f>方向別!K85</f>
        <v>4</v>
      </c>
      <c r="E44" s="53">
        <f>方向別!L85</f>
        <v>0</v>
      </c>
      <c r="F44" s="53">
        <f t="shared" si="1"/>
        <v>50</v>
      </c>
      <c r="G44" s="52">
        <f t="shared" si="2"/>
        <v>2</v>
      </c>
      <c r="H44" s="51">
        <f t="shared" si="5"/>
        <v>1.372495196266813</v>
      </c>
      <c r="I44" s="53">
        <f>SUM(方向別!B126,方向別!I208)</f>
        <v>46</v>
      </c>
      <c r="J44" s="53">
        <f>SUM(方向別!C126,方向別!J208)</f>
        <v>2</v>
      </c>
      <c r="K44" s="53">
        <f>SUM(方向別!D126,方向別!K208)</f>
        <v>3</v>
      </c>
      <c r="L44" s="53">
        <f>SUM(方向別!E126,方向別!L208)</f>
        <v>0</v>
      </c>
      <c r="M44" s="53">
        <f t="shared" si="3"/>
        <v>51</v>
      </c>
      <c r="N44" s="52">
        <f t="shared" si="6"/>
        <v>3.9215686274509802</v>
      </c>
      <c r="O44" s="51">
        <f t="shared" si="0"/>
        <v>1.4534055286406384</v>
      </c>
      <c r="P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f>方向別!I86</f>
        <v>35</v>
      </c>
      <c r="C45" s="53">
        <f>方向別!J86</f>
        <v>2</v>
      </c>
      <c r="D45" s="53">
        <f>方向別!K86</f>
        <v>2</v>
      </c>
      <c r="E45" s="53">
        <f>方向別!L86</f>
        <v>0</v>
      </c>
      <c r="F45" s="53">
        <f t="shared" si="1"/>
        <v>39</v>
      </c>
      <c r="G45" s="52">
        <f t="shared" si="2"/>
        <v>5.1282051282051277</v>
      </c>
      <c r="H45" s="51">
        <f t="shared" si="5"/>
        <v>1.0705462530881142</v>
      </c>
      <c r="I45" s="53">
        <f>SUM(方向別!B127,方向別!I209)</f>
        <v>37</v>
      </c>
      <c r="J45" s="53">
        <f>SUM(方向別!C127,方向別!J209)</f>
        <v>2</v>
      </c>
      <c r="K45" s="53">
        <f>SUM(方向別!D127,方向別!K209)</f>
        <v>3</v>
      </c>
      <c r="L45" s="53">
        <f>SUM(方向別!E127,方向別!L209)</f>
        <v>0</v>
      </c>
      <c r="M45" s="53">
        <f t="shared" si="3"/>
        <v>42</v>
      </c>
      <c r="N45" s="52">
        <f t="shared" si="6"/>
        <v>4.7619047619047619</v>
      </c>
      <c r="O45" s="51">
        <f t="shared" si="0"/>
        <v>1.1969222000569961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238</v>
      </c>
      <c r="C46" s="49">
        <f>SUM(C40:C45)</f>
        <v>12</v>
      </c>
      <c r="D46" s="49">
        <f>SUM(D40:D45)</f>
        <v>28</v>
      </c>
      <c r="E46" s="49">
        <f>SUM(E40:E45)</f>
        <v>1</v>
      </c>
      <c r="F46" s="49">
        <f t="shared" si="1"/>
        <v>279</v>
      </c>
      <c r="G46" s="48">
        <f t="shared" si="2"/>
        <v>4.6594982078853047</v>
      </c>
      <c r="H46" s="47">
        <f t="shared" si="5"/>
        <v>7.658523195168816</v>
      </c>
      <c r="I46" s="49">
        <f>SUM(I40:I45)</f>
        <v>266</v>
      </c>
      <c r="J46" s="49">
        <f>SUM(J40:J45)</f>
        <v>12</v>
      </c>
      <c r="K46" s="49">
        <f>SUM(K40:K45)</f>
        <v>31</v>
      </c>
      <c r="L46" s="49">
        <f>SUM(L40:L45)</f>
        <v>0</v>
      </c>
      <c r="M46" s="49">
        <f>SUM(I46:L46)</f>
        <v>309</v>
      </c>
      <c r="N46" s="48">
        <f t="shared" si="6"/>
        <v>3.8834951456310676</v>
      </c>
      <c r="O46" s="47">
        <f t="shared" si="0"/>
        <v>8.8059276147050447</v>
      </c>
      <c r="P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3021</v>
      </c>
      <c r="C47" s="49">
        <f>SUM(C17,C24:C32,C39,C46)</f>
        <v>149</v>
      </c>
      <c r="D47" s="49">
        <f>SUM(D17,D24:D32,D39,D46)</f>
        <v>412</v>
      </c>
      <c r="E47" s="49">
        <f>SUM(E17,E24:E32,E39,E46)</f>
        <v>61</v>
      </c>
      <c r="F47" s="49">
        <f t="shared" si="1"/>
        <v>3643</v>
      </c>
      <c r="G47" s="48">
        <f t="shared" si="2"/>
        <v>5.764479824320615</v>
      </c>
      <c r="H47" s="47">
        <f t="shared" si="5"/>
        <v>100</v>
      </c>
      <c r="I47" s="49">
        <f>SUM(I17,I24:I32,I39,I46)</f>
        <v>2856</v>
      </c>
      <c r="J47" s="49">
        <f>SUM(J17,J24:J32,J39,J46)</f>
        <v>139</v>
      </c>
      <c r="K47" s="49">
        <f>SUM(K17,K24:K32,K39,K46)</f>
        <v>435</v>
      </c>
      <c r="L47" s="49">
        <f>SUM(L17,L24:L32,L39,L46)</f>
        <v>79</v>
      </c>
      <c r="M47" s="49">
        <f t="shared" si="3"/>
        <v>3509</v>
      </c>
      <c r="N47" s="48">
        <f t="shared" si="6"/>
        <v>6.2125961812482187</v>
      </c>
      <c r="O47" s="47">
        <f t="shared" si="0"/>
        <v>100</v>
      </c>
      <c r="P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6" customFormat="1" ht="13.5" customHeight="1">
      <c r="A50" s="70" t="s">
        <v>0</v>
      </c>
      <c r="B50" s="69" t="s">
        <v>88</v>
      </c>
      <c r="C50" s="68"/>
      <c r="D50" s="68"/>
      <c r="E50" s="68"/>
      <c r="F50" s="68"/>
      <c r="G50" s="68"/>
      <c r="H50" s="67"/>
      <c r="I50" s="69" t="s">
        <v>89</v>
      </c>
      <c r="J50" s="68"/>
      <c r="K50" s="68"/>
      <c r="L50" s="68"/>
      <c r="M50" s="68"/>
      <c r="N50" s="68"/>
      <c r="O50" s="67"/>
      <c r="P50" s="66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3" customFormat="1" ht="39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</row>
    <row r="52" spans="1:67" s="43" customFormat="1" ht="13.5" customHeight="1">
      <c r="A52" s="58" t="s">
        <v>9</v>
      </c>
      <c r="B52" s="57">
        <f>方向別!I134</f>
        <v>6</v>
      </c>
      <c r="C52" s="57">
        <f>方向別!J134</f>
        <v>0</v>
      </c>
      <c r="D52" s="57">
        <f>方向別!K134</f>
        <v>0</v>
      </c>
      <c r="E52" s="57">
        <f>方向別!L134</f>
        <v>0</v>
      </c>
      <c r="F52" s="57">
        <f>SUM(B52:E52)</f>
        <v>6</v>
      </c>
      <c r="G52" s="56">
        <f>IF(SUM(C52,E52)=0,0,SUM(C52,E52)/F52*100)</f>
        <v>0</v>
      </c>
      <c r="H52" s="55">
        <f t="shared" ref="H52:H88" si="7">IF(F52=0,0,F52/F$88*100)</f>
        <v>0.73982737361282369</v>
      </c>
      <c r="I52" s="57">
        <f>SUM(方向別!I11,方向別!B175)</f>
        <v>14</v>
      </c>
      <c r="J52" s="57">
        <f>SUM(方向別!J11,方向別!C175)</f>
        <v>0</v>
      </c>
      <c r="K52" s="57">
        <f>SUM(方向別!K11,方向別!D175)</f>
        <v>2</v>
      </c>
      <c r="L52" s="57">
        <f>SUM(方向別!L11,方向別!E175)</f>
        <v>1</v>
      </c>
      <c r="M52" s="57">
        <f>SUM(I52:L52)</f>
        <v>17</v>
      </c>
      <c r="N52" s="56">
        <f>IF(SUM(J52,L52)=0,0,SUM(J52,L52)/M52*100)</f>
        <v>5.8823529411764701</v>
      </c>
      <c r="O52" s="55">
        <f t="shared" ref="O52:O88" si="8">IF(M52=0,0,M52/M$88*100)</f>
        <v>1.8259935553168638</v>
      </c>
      <c r="P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f>方向別!I135</f>
        <v>6</v>
      </c>
      <c r="C53" s="53">
        <f>方向別!J135</f>
        <v>0</v>
      </c>
      <c r="D53" s="53">
        <f>方向別!K135</f>
        <v>3</v>
      </c>
      <c r="E53" s="53">
        <f>方向別!L135</f>
        <v>0</v>
      </c>
      <c r="F53" s="53">
        <f t="shared" ref="F53:F88" si="9">SUM(B53:E53)</f>
        <v>9</v>
      </c>
      <c r="G53" s="52">
        <f t="shared" ref="G53:G88" si="10">IF(SUM(C53,E53)=0,0,SUM(C53,E53)/F53*100)</f>
        <v>0</v>
      </c>
      <c r="H53" s="51">
        <f t="shared" si="7"/>
        <v>1.1097410604192355</v>
      </c>
      <c r="I53" s="53">
        <f>SUM(方向別!I12,方向別!B176)</f>
        <v>20</v>
      </c>
      <c r="J53" s="53">
        <f>SUM(方向別!J12,方向別!C176)</f>
        <v>0</v>
      </c>
      <c r="K53" s="53">
        <f>SUM(方向別!K12,方向別!D176)</f>
        <v>3</v>
      </c>
      <c r="L53" s="53">
        <f>SUM(方向別!L12,方向別!E176)</f>
        <v>1</v>
      </c>
      <c r="M53" s="53">
        <f t="shared" ref="M53:M88" si="11">SUM(I53:L53)</f>
        <v>24</v>
      </c>
      <c r="N53" s="52">
        <f t="shared" ref="N53:N62" si="12">IF(SUM(J53,L53)=0,0,SUM(J53,L53)/M53*100)</f>
        <v>4.1666666666666661</v>
      </c>
      <c r="O53" s="51">
        <f t="shared" si="8"/>
        <v>2.5778732545649841</v>
      </c>
      <c r="P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3" customFormat="1" ht="13.5" customHeight="1">
      <c r="A54" s="54" t="s">
        <v>11</v>
      </c>
      <c r="B54" s="53">
        <f>方向別!I136</f>
        <v>3</v>
      </c>
      <c r="C54" s="53">
        <f>方向別!J136</f>
        <v>0</v>
      </c>
      <c r="D54" s="53">
        <f>方向別!K136</f>
        <v>1</v>
      </c>
      <c r="E54" s="53">
        <f>方向別!L136</f>
        <v>0</v>
      </c>
      <c r="F54" s="53">
        <f t="shared" si="9"/>
        <v>4</v>
      </c>
      <c r="G54" s="52">
        <f t="shared" si="10"/>
        <v>0</v>
      </c>
      <c r="H54" s="51">
        <f t="shared" si="7"/>
        <v>0.49321824907521578</v>
      </c>
      <c r="I54" s="53">
        <f>SUM(方向別!I13,方向別!B177)</f>
        <v>21</v>
      </c>
      <c r="J54" s="53">
        <f>SUM(方向別!J13,方向別!C177)</f>
        <v>0</v>
      </c>
      <c r="K54" s="53">
        <f>SUM(方向別!K13,方向別!D177)</f>
        <v>4</v>
      </c>
      <c r="L54" s="53">
        <f>SUM(方向別!L13,方向別!E177)</f>
        <v>0</v>
      </c>
      <c r="M54" s="53">
        <f t="shared" si="11"/>
        <v>25</v>
      </c>
      <c r="N54" s="52">
        <f t="shared" si="12"/>
        <v>0</v>
      </c>
      <c r="O54" s="51">
        <f t="shared" si="8"/>
        <v>2.685284640171858</v>
      </c>
      <c r="P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3" customFormat="1" ht="13.5" customHeight="1">
      <c r="A55" s="54" t="s">
        <v>12</v>
      </c>
      <c r="B55" s="53">
        <f>方向別!I137</f>
        <v>4</v>
      </c>
      <c r="C55" s="53">
        <f>方向別!J137</f>
        <v>0</v>
      </c>
      <c r="D55" s="53">
        <f>方向別!K137</f>
        <v>0</v>
      </c>
      <c r="E55" s="53">
        <f>方向別!L137</f>
        <v>1</v>
      </c>
      <c r="F55" s="53">
        <f t="shared" si="9"/>
        <v>5</v>
      </c>
      <c r="G55" s="52">
        <f t="shared" si="10"/>
        <v>20</v>
      </c>
      <c r="H55" s="51">
        <f t="shared" si="7"/>
        <v>0.61652281134401976</v>
      </c>
      <c r="I55" s="53">
        <f>SUM(方向別!I14,方向別!B178)</f>
        <v>17</v>
      </c>
      <c r="J55" s="53">
        <f>SUM(方向別!J14,方向別!C178)</f>
        <v>1</v>
      </c>
      <c r="K55" s="53">
        <f>SUM(方向別!K14,方向別!D178)</f>
        <v>1</v>
      </c>
      <c r="L55" s="53">
        <f>SUM(方向別!L14,方向別!E178)</f>
        <v>0</v>
      </c>
      <c r="M55" s="53">
        <f t="shared" si="11"/>
        <v>19</v>
      </c>
      <c r="N55" s="52">
        <f t="shared" si="12"/>
        <v>5.2631578947368416</v>
      </c>
      <c r="O55" s="51">
        <f t="shared" si="8"/>
        <v>2.0408163265306123</v>
      </c>
      <c r="P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3" customFormat="1" ht="13.5" customHeight="1">
      <c r="A56" s="54" t="s">
        <v>13</v>
      </c>
      <c r="B56" s="53">
        <f>方向別!I138</f>
        <v>10</v>
      </c>
      <c r="C56" s="53">
        <f>方向別!J138</f>
        <v>0</v>
      </c>
      <c r="D56" s="53">
        <f>方向別!K138</f>
        <v>0</v>
      </c>
      <c r="E56" s="53">
        <f>方向別!L138</f>
        <v>1</v>
      </c>
      <c r="F56" s="53">
        <f t="shared" si="9"/>
        <v>11</v>
      </c>
      <c r="G56" s="52">
        <f t="shared" si="10"/>
        <v>9.0909090909090917</v>
      </c>
      <c r="H56" s="51">
        <f t="shared" si="7"/>
        <v>1.3563501849568433</v>
      </c>
      <c r="I56" s="53">
        <f>SUM(方向別!I15,方向別!B179)</f>
        <v>33</v>
      </c>
      <c r="J56" s="53">
        <f>SUM(方向別!J15,方向別!C179)</f>
        <v>0</v>
      </c>
      <c r="K56" s="53">
        <f>SUM(方向別!K15,方向別!D179)</f>
        <v>1</v>
      </c>
      <c r="L56" s="53">
        <f>SUM(方向別!L15,方向別!E179)</f>
        <v>0</v>
      </c>
      <c r="M56" s="53">
        <f t="shared" si="11"/>
        <v>34</v>
      </c>
      <c r="N56" s="52">
        <f t="shared" si="12"/>
        <v>0</v>
      </c>
      <c r="O56" s="51">
        <f t="shared" si="8"/>
        <v>3.6519871106337276</v>
      </c>
      <c r="P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f>方向別!I139</f>
        <v>7</v>
      </c>
      <c r="C57" s="53">
        <f>方向別!J139</f>
        <v>0</v>
      </c>
      <c r="D57" s="53">
        <f>方向別!K139</f>
        <v>0</v>
      </c>
      <c r="E57" s="53">
        <f>方向別!L139</f>
        <v>1</v>
      </c>
      <c r="F57" s="53">
        <f t="shared" si="9"/>
        <v>8</v>
      </c>
      <c r="G57" s="52">
        <f t="shared" si="10"/>
        <v>12.5</v>
      </c>
      <c r="H57" s="51">
        <f t="shared" si="7"/>
        <v>0.98643649815043155</v>
      </c>
      <c r="I57" s="53">
        <f>SUM(方向別!I16,方向別!B180)</f>
        <v>18</v>
      </c>
      <c r="J57" s="53">
        <f>SUM(方向別!J16,方向別!C180)</f>
        <v>1</v>
      </c>
      <c r="K57" s="53">
        <f>SUM(方向別!K16,方向別!D180)</f>
        <v>1</v>
      </c>
      <c r="L57" s="53">
        <f>SUM(方向別!L16,方向別!E180)</f>
        <v>0</v>
      </c>
      <c r="M57" s="53">
        <f t="shared" si="11"/>
        <v>20</v>
      </c>
      <c r="N57" s="52">
        <f t="shared" si="12"/>
        <v>5</v>
      </c>
      <c r="O57" s="51">
        <f t="shared" si="8"/>
        <v>2.1482277121374866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6" customFormat="1" ht="13.5" customHeight="1">
      <c r="A58" s="50" t="s">
        <v>15</v>
      </c>
      <c r="B58" s="49">
        <f>SUM(B52:B57)</f>
        <v>36</v>
      </c>
      <c r="C58" s="49">
        <f>SUM(C52:C57)</f>
        <v>0</v>
      </c>
      <c r="D58" s="49">
        <f>SUM(D52:D57)</f>
        <v>4</v>
      </c>
      <c r="E58" s="49">
        <f>SUM(E52:E57)</f>
        <v>3</v>
      </c>
      <c r="F58" s="49">
        <f t="shared" si="9"/>
        <v>43</v>
      </c>
      <c r="G58" s="48">
        <f t="shared" si="10"/>
        <v>6.9767441860465116</v>
      </c>
      <c r="H58" s="47">
        <f t="shared" si="7"/>
        <v>5.3020961775585702</v>
      </c>
      <c r="I58" s="49">
        <f>SUM(I52:I57)</f>
        <v>123</v>
      </c>
      <c r="J58" s="49">
        <f>SUM(J52:J57)</f>
        <v>2</v>
      </c>
      <c r="K58" s="49">
        <f>SUM(K52:K57)</f>
        <v>12</v>
      </c>
      <c r="L58" s="49">
        <f>SUM(L52:L57)</f>
        <v>2</v>
      </c>
      <c r="M58" s="49">
        <f t="shared" si="11"/>
        <v>139</v>
      </c>
      <c r="N58" s="48">
        <f t="shared" si="12"/>
        <v>2.877697841726619</v>
      </c>
      <c r="O58" s="47">
        <f t="shared" si="8"/>
        <v>14.930182599355533</v>
      </c>
      <c r="P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</row>
    <row r="59" spans="1:67" s="43" customFormat="1" ht="13.5" customHeight="1">
      <c r="A59" s="58" t="s">
        <v>16</v>
      </c>
      <c r="B59" s="57">
        <f>方向別!I141</f>
        <v>9</v>
      </c>
      <c r="C59" s="57">
        <f>方向別!J141</f>
        <v>0</v>
      </c>
      <c r="D59" s="57">
        <f>方向別!K141</f>
        <v>3</v>
      </c>
      <c r="E59" s="57">
        <f>方向別!L141</f>
        <v>0</v>
      </c>
      <c r="F59" s="57">
        <f t="shared" si="9"/>
        <v>12</v>
      </c>
      <c r="G59" s="56">
        <f t="shared" si="10"/>
        <v>0</v>
      </c>
      <c r="H59" s="55">
        <f t="shared" si="7"/>
        <v>1.4796547472256474</v>
      </c>
      <c r="I59" s="57">
        <f>SUM(方向別!I18,方向別!B182)</f>
        <v>19</v>
      </c>
      <c r="J59" s="57">
        <f>SUM(方向別!J18,方向別!C182)</f>
        <v>0</v>
      </c>
      <c r="K59" s="57">
        <f>SUM(方向別!K18,方向別!D182)</f>
        <v>2</v>
      </c>
      <c r="L59" s="57">
        <f>SUM(方向別!L18,方向別!E182)</f>
        <v>0</v>
      </c>
      <c r="M59" s="57">
        <f t="shared" si="11"/>
        <v>21</v>
      </c>
      <c r="N59" s="56">
        <f t="shared" si="12"/>
        <v>0</v>
      </c>
      <c r="O59" s="55">
        <f t="shared" si="8"/>
        <v>2.2556390977443606</v>
      </c>
      <c r="P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</row>
    <row r="60" spans="1:67" s="43" customFormat="1" ht="13.5" customHeight="1">
      <c r="A60" s="54" t="s">
        <v>17</v>
      </c>
      <c r="B60" s="53">
        <f>方向別!I142</f>
        <v>9</v>
      </c>
      <c r="C60" s="53">
        <f>方向別!J142</f>
        <v>1</v>
      </c>
      <c r="D60" s="53">
        <f>方向別!K142</f>
        <v>4</v>
      </c>
      <c r="E60" s="53">
        <f>方向別!L142</f>
        <v>0</v>
      </c>
      <c r="F60" s="53">
        <f t="shared" si="9"/>
        <v>14</v>
      </c>
      <c r="G60" s="52">
        <f t="shared" si="10"/>
        <v>7.1428571428571423</v>
      </c>
      <c r="H60" s="51">
        <f t="shared" si="7"/>
        <v>1.726263871763255</v>
      </c>
      <c r="I60" s="53">
        <f>SUM(方向別!I19,方向別!B183)</f>
        <v>24</v>
      </c>
      <c r="J60" s="53">
        <f>SUM(方向別!J19,方向別!C183)</f>
        <v>0</v>
      </c>
      <c r="K60" s="53">
        <f>SUM(方向別!K19,方向別!D183)</f>
        <v>1</v>
      </c>
      <c r="L60" s="53">
        <f>SUM(方向別!L19,方向別!E183)</f>
        <v>0</v>
      </c>
      <c r="M60" s="53">
        <f t="shared" si="11"/>
        <v>25</v>
      </c>
      <c r="N60" s="52">
        <f t="shared" si="12"/>
        <v>0</v>
      </c>
      <c r="O60" s="51">
        <f t="shared" si="8"/>
        <v>2.685284640171858</v>
      </c>
      <c r="P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</row>
    <row r="61" spans="1:67" s="43" customFormat="1" ht="13.5" customHeight="1">
      <c r="A61" s="54" t="s">
        <v>18</v>
      </c>
      <c r="B61" s="53">
        <f>方向別!I143</f>
        <v>9</v>
      </c>
      <c r="C61" s="53">
        <f>方向別!J143</f>
        <v>0</v>
      </c>
      <c r="D61" s="53">
        <f>方向別!K143</f>
        <v>0</v>
      </c>
      <c r="E61" s="53">
        <f>方向別!L143</f>
        <v>0</v>
      </c>
      <c r="F61" s="53">
        <f t="shared" si="9"/>
        <v>9</v>
      </c>
      <c r="G61" s="52">
        <f t="shared" si="10"/>
        <v>0</v>
      </c>
      <c r="H61" s="51">
        <f t="shared" si="7"/>
        <v>1.1097410604192355</v>
      </c>
      <c r="I61" s="53">
        <f>SUM(方向別!I20,方向別!B184)</f>
        <v>30</v>
      </c>
      <c r="J61" s="53">
        <f>SUM(方向別!J20,方向別!C184)</f>
        <v>0</v>
      </c>
      <c r="K61" s="53">
        <f>SUM(方向別!K20,方向別!D184)</f>
        <v>1</v>
      </c>
      <c r="L61" s="53">
        <f>SUM(方向別!L20,方向別!E184)</f>
        <v>0</v>
      </c>
      <c r="M61" s="53">
        <f t="shared" si="11"/>
        <v>31</v>
      </c>
      <c r="N61" s="52">
        <f t="shared" si="12"/>
        <v>0</v>
      </c>
      <c r="O61" s="51">
        <f t="shared" si="8"/>
        <v>3.3297529538131041</v>
      </c>
      <c r="P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3" customFormat="1" ht="13.5" customHeight="1">
      <c r="A62" s="54" t="s">
        <v>19</v>
      </c>
      <c r="B62" s="53">
        <f>方向別!I144</f>
        <v>9</v>
      </c>
      <c r="C62" s="53">
        <f>方向別!J144</f>
        <v>0</v>
      </c>
      <c r="D62" s="53">
        <f>方向別!K144</f>
        <v>0</v>
      </c>
      <c r="E62" s="53">
        <f>方向別!L144</f>
        <v>1</v>
      </c>
      <c r="F62" s="53">
        <f t="shared" si="9"/>
        <v>10</v>
      </c>
      <c r="G62" s="52">
        <f t="shared" si="10"/>
        <v>10</v>
      </c>
      <c r="H62" s="51">
        <f t="shared" si="7"/>
        <v>1.2330456226880395</v>
      </c>
      <c r="I62" s="53">
        <f>SUM(方向別!I21,方向別!B185)</f>
        <v>17</v>
      </c>
      <c r="J62" s="53">
        <f>SUM(方向別!J21,方向別!C185)</f>
        <v>0</v>
      </c>
      <c r="K62" s="53">
        <f>SUM(方向別!K21,方向別!D185)</f>
        <v>3</v>
      </c>
      <c r="L62" s="53">
        <f>SUM(方向別!L21,方向別!E185)</f>
        <v>0</v>
      </c>
      <c r="M62" s="53">
        <f t="shared" si="11"/>
        <v>20</v>
      </c>
      <c r="N62" s="52">
        <f t="shared" si="12"/>
        <v>0</v>
      </c>
      <c r="O62" s="51">
        <f t="shared" si="8"/>
        <v>2.1482277121374866</v>
      </c>
      <c r="P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3" customFormat="1" ht="13.5" customHeight="1">
      <c r="A63" s="54" t="s">
        <v>20</v>
      </c>
      <c r="B63" s="53">
        <f>方向別!I145</f>
        <v>10</v>
      </c>
      <c r="C63" s="53">
        <f>方向別!J145</f>
        <v>0</v>
      </c>
      <c r="D63" s="53">
        <f>方向別!K145</f>
        <v>2</v>
      </c>
      <c r="E63" s="53">
        <f>方向別!L145</f>
        <v>0</v>
      </c>
      <c r="F63" s="53">
        <f t="shared" si="9"/>
        <v>12</v>
      </c>
      <c r="G63" s="52">
        <f>IF(SUM(C63,E63)=0,0,SUM(C63,E63)/F63*100)</f>
        <v>0</v>
      </c>
      <c r="H63" s="51">
        <f t="shared" si="7"/>
        <v>1.4796547472256474</v>
      </c>
      <c r="I63" s="53">
        <f>SUM(方向別!I22,方向別!B186)</f>
        <v>27</v>
      </c>
      <c r="J63" s="53">
        <f>SUM(方向別!J22,方向別!C186)</f>
        <v>1</v>
      </c>
      <c r="K63" s="53">
        <f>SUM(方向別!K22,方向別!D186)</f>
        <v>1</v>
      </c>
      <c r="L63" s="53">
        <f>SUM(方向別!L22,方向別!E186)</f>
        <v>1</v>
      </c>
      <c r="M63" s="53">
        <f t="shared" si="11"/>
        <v>30</v>
      </c>
      <c r="N63" s="52">
        <f>IF(SUM(J63,L63)=0,0,SUM(J63,L63)/M63*100)</f>
        <v>6.666666666666667</v>
      </c>
      <c r="O63" s="51">
        <f t="shared" si="8"/>
        <v>3.2223415682062302</v>
      </c>
      <c r="P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3" customFormat="1" ht="13.5" customHeight="1">
      <c r="A64" s="54" t="s">
        <v>21</v>
      </c>
      <c r="B64" s="53">
        <f>方向別!I146</f>
        <v>8</v>
      </c>
      <c r="C64" s="53">
        <f>方向別!J146</f>
        <v>0</v>
      </c>
      <c r="D64" s="53">
        <f>方向別!K146</f>
        <v>0</v>
      </c>
      <c r="E64" s="53">
        <f>方向別!L146</f>
        <v>0</v>
      </c>
      <c r="F64" s="53">
        <f t="shared" si="9"/>
        <v>8</v>
      </c>
      <c r="G64" s="52">
        <f t="shared" si="10"/>
        <v>0</v>
      </c>
      <c r="H64" s="51">
        <f t="shared" si="7"/>
        <v>0.98643649815043155</v>
      </c>
      <c r="I64" s="53">
        <f>SUM(方向別!I23,方向別!B187)</f>
        <v>10</v>
      </c>
      <c r="J64" s="53">
        <f>SUM(方向別!J23,方向別!C187)</f>
        <v>0</v>
      </c>
      <c r="K64" s="53">
        <f>SUM(方向別!K23,方向別!D187)</f>
        <v>4</v>
      </c>
      <c r="L64" s="53">
        <f>SUM(方向別!L23,方向別!E187)</f>
        <v>1</v>
      </c>
      <c r="M64" s="53">
        <f t="shared" si="11"/>
        <v>15</v>
      </c>
      <c r="N64" s="52">
        <f>IF(SUM(J64,L64)=0,0,SUM(J64,L64)/M64*100)</f>
        <v>6.666666666666667</v>
      </c>
      <c r="O64" s="51">
        <f t="shared" si="8"/>
        <v>1.6111707841031151</v>
      </c>
      <c r="P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3" customFormat="1" ht="13.5" customHeight="1">
      <c r="A65" s="50" t="s">
        <v>15</v>
      </c>
      <c r="B65" s="49">
        <f>SUM(B59:B64)</f>
        <v>54</v>
      </c>
      <c r="C65" s="49">
        <f>SUM(C59:C64)</f>
        <v>1</v>
      </c>
      <c r="D65" s="49">
        <f>SUM(D59:D64)</f>
        <v>9</v>
      </c>
      <c r="E65" s="49">
        <f>SUM(E59:E64)</f>
        <v>1</v>
      </c>
      <c r="F65" s="49">
        <f t="shared" si="9"/>
        <v>65</v>
      </c>
      <c r="G65" s="48">
        <f>IF(SUM(C65,E65)=0,0,SUM(C65,E65)/F65*100)</f>
        <v>3.0769230769230771</v>
      </c>
      <c r="H65" s="47">
        <f t="shared" si="7"/>
        <v>8.0147965474722564</v>
      </c>
      <c r="I65" s="49">
        <f>SUM(I59:I64)</f>
        <v>127</v>
      </c>
      <c r="J65" s="49">
        <f>SUM(J59:J64)</f>
        <v>1</v>
      </c>
      <c r="K65" s="49">
        <f>SUM(K59:K64)</f>
        <v>12</v>
      </c>
      <c r="L65" s="49">
        <f>SUM(L59:L64)</f>
        <v>2</v>
      </c>
      <c r="M65" s="49">
        <f t="shared" si="11"/>
        <v>142</v>
      </c>
      <c r="N65" s="48">
        <f>IF(SUM(J65,L65)=0,0,SUM(J65,L65)/M65*100)</f>
        <v>2.112676056338028</v>
      </c>
      <c r="O65" s="47">
        <f t="shared" si="8"/>
        <v>15.252416756176155</v>
      </c>
      <c r="P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</row>
    <row r="66" spans="1:67" s="43" customFormat="1" ht="13.5" customHeight="1">
      <c r="A66" s="54" t="s">
        <v>22</v>
      </c>
      <c r="B66" s="53">
        <f>方向別!I148</f>
        <v>51</v>
      </c>
      <c r="C66" s="53">
        <f>方向別!J148</f>
        <v>1</v>
      </c>
      <c r="D66" s="53">
        <f>方向別!K148</f>
        <v>9</v>
      </c>
      <c r="E66" s="53">
        <f>方向別!L148</f>
        <v>7</v>
      </c>
      <c r="F66" s="53">
        <f t="shared" si="9"/>
        <v>68</v>
      </c>
      <c r="G66" s="52">
        <f t="shared" si="10"/>
        <v>11.76470588235294</v>
      </c>
      <c r="H66" s="51">
        <f t="shared" si="7"/>
        <v>8.3847102342786677</v>
      </c>
      <c r="I66" s="53">
        <f>SUM(方向別!I25,方向別!B189)</f>
        <v>73</v>
      </c>
      <c r="J66" s="53">
        <f>SUM(方向別!J25,方向別!C189)</f>
        <v>0</v>
      </c>
      <c r="K66" s="53">
        <f>SUM(方向別!K25,方向別!D189)</f>
        <v>10</v>
      </c>
      <c r="L66" s="53">
        <f>SUM(方向別!L25,方向別!E189)</f>
        <v>0</v>
      </c>
      <c r="M66" s="53">
        <f t="shared" si="11"/>
        <v>83</v>
      </c>
      <c r="N66" s="52">
        <f t="shared" ref="N66:N88" si="13">IF(SUM(J66,L66)=0,0,SUM(J66,L66)/M66*100)</f>
        <v>0</v>
      </c>
      <c r="O66" s="51">
        <f t="shared" si="8"/>
        <v>8.9151450053705688</v>
      </c>
      <c r="P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3" customFormat="1" ht="13.5" customHeight="1">
      <c r="A67" s="54" t="s">
        <v>23</v>
      </c>
      <c r="B67" s="53">
        <f>方向別!I149</f>
        <v>46</v>
      </c>
      <c r="C67" s="53">
        <f>方向別!J149</f>
        <v>0</v>
      </c>
      <c r="D67" s="53">
        <f>方向別!K149</f>
        <v>13</v>
      </c>
      <c r="E67" s="53">
        <f>方向別!L149</f>
        <v>1</v>
      </c>
      <c r="F67" s="53">
        <f t="shared" si="9"/>
        <v>60</v>
      </c>
      <c r="G67" s="52">
        <f t="shared" si="10"/>
        <v>1.6666666666666667</v>
      </c>
      <c r="H67" s="51">
        <f t="shared" si="7"/>
        <v>7.3982737361282371</v>
      </c>
      <c r="I67" s="53">
        <f>SUM(方向別!I26,方向別!B190)</f>
        <v>85</v>
      </c>
      <c r="J67" s="53">
        <f>SUM(方向別!J26,方向別!C190)</f>
        <v>0</v>
      </c>
      <c r="K67" s="53">
        <f>SUM(方向別!K26,方向別!D190)</f>
        <v>22</v>
      </c>
      <c r="L67" s="53">
        <f>SUM(方向別!L26,方向別!E190)</f>
        <v>3</v>
      </c>
      <c r="M67" s="53">
        <f>SUM(I67:L67)</f>
        <v>110</v>
      </c>
      <c r="N67" s="52">
        <f t="shared" si="13"/>
        <v>2.7272727272727271</v>
      </c>
      <c r="O67" s="51">
        <f t="shared" si="8"/>
        <v>11.815252416756177</v>
      </c>
      <c r="P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</row>
    <row r="68" spans="1:67" s="43" customFormat="1" ht="13.5" customHeight="1">
      <c r="A68" s="54" t="s">
        <v>24</v>
      </c>
      <c r="B68" s="53">
        <f>方向別!I150</f>
        <v>49</v>
      </c>
      <c r="C68" s="53">
        <f>方向別!J150</f>
        <v>1</v>
      </c>
      <c r="D68" s="53">
        <f>方向別!K150</f>
        <v>6</v>
      </c>
      <c r="E68" s="53">
        <f>方向別!L150</f>
        <v>1</v>
      </c>
      <c r="F68" s="53">
        <f t="shared" si="9"/>
        <v>57</v>
      </c>
      <c r="G68" s="52">
        <f t="shared" si="10"/>
        <v>3.5087719298245612</v>
      </c>
      <c r="H68" s="51">
        <f t="shared" si="7"/>
        <v>7.0283600493218241</v>
      </c>
      <c r="I68" s="53">
        <f>SUM(方向別!I27,方向別!B191)</f>
        <v>59</v>
      </c>
      <c r="J68" s="53">
        <f>SUM(方向別!J27,方向別!C191)</f>
        <v>0</v>
      </c>
      <c r="K68" s="53">
        <f>SUM(方向別!K27,方向別!D191)</f>
        <v>14</v>
      </c>
      <c r="L68" s="53">
        <f>SUM(方向別!L27,方向別!E191)</f>
        <v>2</v>
      </c>
      <c r="M68" s="53">
        <f t="shared" si="11"/>
        <v>75</v>
      </c>
      <c r="N68" s="52">
        <f t="shared" si="13"/>
        <v>2.666666666666667</v>
      </c>
      <c r="O68" s="51">
        <f t="shared" si="8"/>
        <v>8.0558539205155757</v>
      </c>
      <c r="P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3" customFormat="1" ht="13.5" customHeight="1">
      <c r="A69" s="54" t="s">
        <v>25</v>
      </c>
      <c r="B69" s="53">
        <f>方向別!I151</f>
        <v>37</v>
      </c>
      <c r="C69" s="53">
        <f>方向別!J151</f>
        <v>0</v>
      </c>
      <c r="D69" s="53">
        <f>方向別!K151</f>
        <v>5</v>
      </c>
      <c r="E69" s="53">
        <f>方向別!L151</f>
        <v>2</v>
      </c>
      <c r="F69" s="53">
        <f t="shared" si="9"/>
        <v>44</v>
      </c>
      <c r="G69" s="52">
        <f t="shared" si="10"/>
        <v>4.5454545454545459</v>
      </c>
      <c r="H69" s="51">
        <f t="shared" si="7"/>
        <v>5.4254007398273734</v>
      </c>
      <c r="I69" s="53">
        <f>SUM(方向別!I28,方向別!B192)</f>
        <v>49</v>
      </c>
      <c r="J69" s="53">
        <f>SUM(方向別!J28,方向別!C192)</f>
        <v>1</v>
      </c>
      <c r="K69" s="53">
        <f>SUM(方向別!K28,方向別!D192)</f>
        <v>10</v>
      </c>
      <c r="L69" s="53">
        <f>SUM(方向別!L28,方向別!E192)</f>
        <v>3</v>
      </c>
      <c r="M69" s="53">
        <f t="shared" si="11"/>
        <v>63</v>
      </c>
      <c r="N69" s="52">
        <f t="shared" si="13"/>
        <v>6.3492063492063489</v>
      </c>
      <c r="O69" s="51">
        <f t="shared" si="8"/>
        <v>6.7669172932330826</v>
      </c>
      <c r="P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</row>
    <row r="70" spans="1:67" s="43" customFormat="1" ht="13.5" customHeight="1">
      <c r="A70" s="54" t="s">
        <v>26</v>
      </c>
      <c r="B70" s="53">
        <f>方向別!I152</f>
        <v>36</v>
      </c>
      <c r="C70" s="53">
        <f>方向別!J152</f>
        <v>0</v>
      </c>
      <c r="D70" s="53">
        <f>方向別!K152</f>
        <v>7</v>
      </c>
      <c r="E70" s="53">
        <f>方向別!L152</f>
        <v>0</v>
      </c>
      <c r="F70" s="53">
        <f t="shared" si="9"/>
        <v>43</v>
      </c>
      <c r="G70" s="52">
        <f t="shared" si="10"/>
        <v>0</v>
      </c>
      <c r="H70" s="51">
        <f t="shared" si="7"/>
        <v>5.3020961775585702</v>
      </c>
      <c r="I70" s="53">
        <f>SUM(方向別!I29,方向別!B193)</f>
        <v>37</v>
      </c>
      <c r="J70" s="53">
        <f>SUM(方向別!J29,方向別!C193)</f>
        <v>1</v>
      </c>
      <c r="K70" s="53">
        <f>SUM(方向別!K29,方向別!D193)</f>
        <v>6</v>
      </c>
      <c r="L70" s="53">
        <f>SUM(方向別!L29,方向別!E193)</f>
        <v>1</v>
      </c>
      <c r="M70" s="53">
        <f t="shared" si="11"/>
        <v>45</v>
      </c>
      <c r="N70" s="52">
        <f t="shared" si="13"/>
        <v>4.4444444444444446</v>
      </c>
      <c r="O70" s="51">
        <f t="shared" si="8"/>
        <v>4.8335123523093451</v>
      </c>
      <c r="P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</row>
    <row r="71" spans="1:67" s="43" customFormat="1" ht="13.5" customHeight="1">
      <c r="A71" s="54" t="s">
        <v>27</v>
      </c>
      <c r="B71" s="53">
        <f>方向別!I153</f>
        <v>43</v>
      </c>
      <c r="C71" s="53">
        <f>方向別!J153</f>
        <v>0</v>
      </c>
      <c r="D71" s="53">
        <f>方向別!K153</f>
        <v>16</v>
      </c>
      <c r="E71" s="53">
        <f>方向別!L153</f>
        <v>0</v>
      </c>
      <c r="F71" s="53">
        <f t="shared" si="9"/>
        <v>59</v>
      </c>
      <c r="G71" s="52">
        <f t="shared" si="10"/>
        <v>0</v>
      </c>
      <c r="H71" s="51">
        <f t="shared" si="7"/>
        <v>7.2749691738594331</v>
      </c>
      <c r="I71" s="53">
        <f>SUM(方向別!I30,方向別!B194)</f>
        <v>35</v>
      </c>
      <c r="J71" s="53">
        <f>SUM(方向別!J30,方向別!C194)</f>
        <v>2</v>
      </c>
      <c r="K71" s="53">
        <f>SUM(方向別!K30,方向別!D194)</f>
        <v>11</v>
      </c>
      <c r="L71" s="53">
        <f>SUM(方向別!L30,方向別!E194)</f>
        <v>0</v>
      </c>
      <c r="M71" s="53">
        <f t="shared" si="11"/>
        <v>48</v>
      </c>
      <c r="N71" s="52">
        <f t="shared" si="13"/>
        <v>4.1666666666666661</v>
      </c>
      <c r="O71" s="51">
        <f t="shared" si="8"/>
        <v>5.1557465091299681</v>
      </c>
      <c r="P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3" customFormat="1" ht="13.5" customHeight="1">
      <c r="A72" s="54" t="s">
        <v>28</v>
      </c>
      <c r="B72" s="53">
        <f>方向別!I154</f>
        <v>49</v>
      </c>
      <c r="C72" s="53">
        <f>方向別!J154</f>
        <v>1</v>
      </c>
      <c r="D72" s="53">
        <f>方向別!K154</f>
        <v>4</v>
      </c>
      <c r="E72" s="53">
        <f>方向別!L154</f>
        <v>3</v>
      </c>
      <c r="F72" s="53">
        <f t="shared" si="9"/>
        <v>57</v>
      </c>
      <c r="G72" s="52">
        <f t="shared" si="10"/>
        <v>7.0175438596491224</v>
      </c>
      <c r="H72" s="51">
        <f t="shared" si="7"/>
        <v>7.0283600493218241</v>
      </c>
      <c r="I72" s="53">
        <f>SUM(方向別!I31,方向別!B195)</f>
        <v>47</v>
      </c>
      <c r="J72" s="53">
        <f>SUM(方向別!J31,方向別!C195)</f>
        <v>0</v>
      </c>
      <c r="K72" s="53">
        <f>SUM(方向別!K31,方向別!D195)</f>
        <v>6</v>
      </c>
      <c r="L72" s="53">
        <f>SUM(方向別!L31,方向別!E195)</f>
        <v>1</v>
      </c>
      <c r="M72" s="53">
        <f t="shared" si="11"/>
        <v>54</v>
      </c>
      <c r="N72" s="52">
        <f t="shared" si="13"/>
        <v>1.8518518518518516</v>
      </c>
      <c r="O72" s="51">
        <f t="shared" si="8"/>
        <v>5.8002148227712134</v>
      </c>
      <c r="P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3" customFormat="1" ht="13.5" customHeight="1">
      <c r="A73" s="54" t="s">
        <v>57</v>
      </c>
      <c r="B73" s="53">
        <f>方向別!I155</f>
        <v>88</v>
      </c>
      <c r="C73" s="53">
        <f>方向別!J155</f>
        <v>0</v>
      </c>
      <c r="D73" s="53">
        <f>方向別!K155</f>
        <v>13</v>
      </c>
      <c r="E73" s="53">
        <f>方向別!L155</f>
        <v>2</v>
      </c>
      <c r="F73" s="53">
        <f t="shared" si="9"/>
        <v>103</v>
      </c>
      <c r="G73" s="52">
        <f t="shared" si="10"/>
        <v>1.9417475728155338</v>
      </c>
      <c r="H73" s="51">
        <f t="shared" si="7"/>
        <v>12.700369913686806</v>
      </c>
      <c r="I73" s="53">
        <f>SUM(方向別!I32,方向別!B196)</f>
        <v>53</v>
      </c>
      <c r="J73" s="53">
        <f>SUM(方向別!J32,方向別!C196)</f>
        <v>1</v>
      </c>
      <c r="K73" s="53">
        <f>SUM(方向別!K32,方向別!D196)</f>
        <v>9</v>
      </c>
      <c r="L73" s="53">
        <f>SUM(方向別!L32,方向別!E196)</f>
        <v>1</v>
      </c>
      <c r="M73" s="53">
        <f t="shared" si="11"/>
        <v>64</v>
      </c>
      <c r="N73" s="52">
        <f t="shared" si="13"/>
        <v>3.125</v>
      </c>
      <c r="O73" s="51">
        <f t="shared" si="8"/>
        <v>6.8743286788399569</v>
      </c>
      <c r="P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3" customFormat="1" ht="13.5" customHeight="1">
      <c r="A74" s="58" t="s">
        <v>29</v>
      </c>
      <c r="B74" s="57">
        <f>方向別!I156</f>
        <v>12</v>
      </c>
      <c r="C74" s="57">
        <f>方向別!J156</f>
        <v>0</v>
      </c>
      <c r="D74" s="57">
        <f>方向別!K156</f>
        <v>2</v>
      </c>
      <c r="E74" s="57">
        <f>方向別!L156</f>
        <v>0</v>
      </c>
      <c r="F74" s="57">
        <f t="shared" si="9"/>
        <v>14</v>
      </c>
      <c r="G74" s="56">
        <f t="shared" si="10"/>
        <v>0</v>
      </c>
      <c r="H74" s="55">
        <f t="shared" si="7"/>
        <v>1.726263871763255</v>
      </c>
      <c r="I74" s="57">
        <f>SUM(方向別!I33,方向別!B197)</f>
        <v>7</v>
      </c>
      <c r="J74" s="57">
        <f>SUM(方向別!J33,方向別!C197)</f>
        <v>0</v>
      </c>
      <c r="K74" s="57">
        <f>SUM(方向別!K33,方向別!D197)</f>
        <v>0</v>
      </c>
      <c r="L74" s="57">
        <f>SUM(方向別!L33,方向別!E197)</f>
        <v>0</v>
      </c>
      <c r="M74" s="57">
        <f t="shared" si="11"/>
        <v>7</v>
      </c>
      <c r="N74" s="56">
        <f t="shared" si="13"/>
        <v>0</v>
      </c>
      <c r="O74" s="55">
        <f t="shared" si="8"/>
        <v>0.75187969924812026</v>
      </c>
      <c r="P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3" customFormat="1" ht="13.5" customHeight="1">
      <c r="A75" s="54" t="s">
        <v>30</v>
      </c>
      <c r="B75" s="53">
        <f>方向別!I157</f>
        <v>17</v>
      </c>
      <c r="C75" s="53">
        <f>方向別!J157</f>
        <v>0</v>
      </c>
      <c r="D75" s="53">
        <f>方向別!K157</f>
        <v>3</v>
      </c>
      <c r="E75" s="53">
        <f>方向別!L157</f>
        <v>0</v>
      </c>
      <c r="F75" s="53">
        <f t="shared" si="9"/>
        <v>20</v>
      </c>
      <c r="G75" s="52">
        <f t="shared" si="10"/>
        <v>0</v>
      </c>
      <c r="H75" s="51">
        <f t="shared" si="7"/>
        <v>2.466091245376079</v>
      </c>
      <c r="I75" s="53">
        <f>SUM(方向別!I34,方向別!B198)</f>
        <v>12</v>
      </c>
      <c r="J75" s="53">
        <f>SUM(方向別!J34,方向別!C198)</f>
        <v>0</v>
      </c>
      <c r="K75" s="53">
        <f>SUM(方向別!K34,方向別!D198)</f>
        <v>4</v>
      </c>
      <c r="L75" s="53">
        <f>SUM(方向別!L34,方向別!E198)</f>
        <v>0</v>
      </c>
      <c r="M75" s="53">
        <f t="shared" si="11"/>
        <v>16</v>
      </c>
      <c r="N75" s="52">
        <f t="shared" si="13"/>
        <v>0</v>
      </c>
      <c r="O75" s="51">
        <f t="shared" si="8"/>
        <v>1.7185821697099892</v>
      </c>
      <c r="P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</row>
    <row r="76" spans="1:67" s="43" customFormat="1" ht="13.5" customHeight="1">
      <c r="A76" s="54" t="s">
        <v>31</v>
      </c>
      <c r="B76" s="53">
        <f>方向別!I158</f>
        <v>14</v>
      </c>
      <c r="C76" s="53">
        <f>方向別!J158</f>
        <v>0</v>
      </c>
      <c r="D76" s="53">
        <f>方向別!K158</f>
        <v>7</v>
      </c>
      <c r="E76" s="53">
        <f>方向別!L158</f>
        <v>1</v>
      </c>
      <c r="F76" s="53">
        <f t="shared" si="9"/>
        <v>22</v>
      </c>
      <c r="G76" s="52">
        <f t="shared" si="10"/>
        <v>4.5454545454545459</v>
      </c>
      <c r="H76" s="51">
        <f t="shared" si="7"/>
        <v>2.7127003699136867</v>
      </c>
      <c r="I76" s="53">
        <f>SUM(方向別!I35,方向別!B199)</f>
        <v>10</v>
      </c>
      <c r="J76" s="53">
        <f>SUM(方向別!J35,方向別!C199)</f>
        <v>0</v>
      </c>
      <c r="K76" s="53">
        <f>SUM(方向別!K35,方向別!D199)</f>
        <v>3</v>
      </c>
      <c r="L76" s="53">
        <f>SUM(方向別!L35,方向別!E199)</f>
        <v>0</v>
      </c>
      <c r="M76" s="53">
        <f t="shared" si="11"/>
        <v>13</v>
      </c>
      <c r="N76" s="52">
        <f t="shared" si="13"/>
        <v>0</v>
      </c>
      <c r="O76" s="51">
        <f t="shared" si="8"/>
        <v>1.3963480128893664</v>
      </c>
      <c r="P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</row>
    <row r="77" spans="1:67" s="43" customFormat="1" ht="13.5" customHeight="1">
      <c r="A77" s="54" t="s">
        <v>32</v>
      </c>
      <c r="B77" s="53">
        <f>方向別!I159</f>
        <v>13</v>
      </c>
      <c r="C77" s="53">
        <f>方向別!J159</f>
        <v>0</v>
      </c>
      <c r="D77" s="53">
        <f>方向別!K159</f>
        <v>3</v>
      </c>
      <c r="E77" s="53">
        <f>方向別!L159</f>
        <v>0</v>
      </c>
      <c r="F77" s="53">
        <f t="shared" si="9"/>
        <v>16</v>
      </c>
      <c r="G77" s="52">
        <f t="shared" si="10"/>
        <v>0</v>
      </c>
      <c r="H77" s="51">
        <f t="shared" si="7"/>
        <v>1.9728729963008631</v>
      </c>
      <c r="I77" s="53">
        <f>SUM(方向別!I36,方向別!B200)</f>
        <v>9</v>
      </c>
      <c r="J77" s="53">
        <f>SUM(方向別!J36,方向別!C200)</f>
        <v>0</v>
      </c>
      <c r="K77" s="53">
        <f>SUM(方向別!K36,方向別!D200)</f>
        <v>0</v>
      </c>
      <c r="L77" s="53">
        <f>SUM(方向別!L36,方向別!E200)</f>
        <v>1</v>
      </c>
      <c r="M77" s="53">
        <f t="shared" si="11"/>
        <v>10</v>
      </c>
      <c r="N77" s="52">
        <f t="shared" si="13"/>
        <v>10</v>
      </c>
      <c r="O77" s="51">
        <f t="shared" si="8"/>
        <v>1.0741138560687433</v>
      </c>
      <c r="P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3" customFormat="1" ht="13.5" customHeight="1">
      <c r="A78" s="54" t="s">
        <v>33</v>
      </c>
      <c r="B78" s="53">
        <f>方向別!I160</f>
        <v>21</v>
      </c>
      <c r="C78" s="53">
        <f>方向別!J160</f>
        <v>0</v>
      </c>
      <c r="D78" s="53">
        <f>方向別!K160</f>
        <v>1</v>
      </c>
      <c r="E78" s="53">
        <f>方向別!L160</f>
        <v>0</v>
      </c>
      <c r="F78" s="53">
        <f t="shared" si="9"/>
        <v>22</v>
      </c>
      <c r="G78" s="52">
        <f t="shared" si="10"/>
        <v>0</v>
      </c>
      <c r="H78" s="51">
        <f t="shared" si="7"/>
        <v>2.7127003699136867</v>
      </c>
      <c r="I78" s="53">
        <f>SUM(方向別!I37,方向別!B201)</f>
        <v>11</v>
      </c>
      <c r="J78" s="53">
        <f>SUM(方向別!J37,方向別!C201)</f>
        <v>1</v>
      </c>
      <c r="K78" s="53">
        <f>SUM(方向別!K37,方向別!D201)</f>
        <v>2</v>
      </c>
      <c r="L78" s="53">
        <f>SUM(方向別!L37,方向別!E201)</f>
        <v>0</v>
      </c>
      <c r="M78" s="53">
        <f t="shared" si="11"/>
        <v>14</v>
      </c>
      <c r="N78" s="52">
        <f t="shared" si="13"/>
        <v>7.1428571428571423</v>
      </c>
      <c r="O78" s="51">
        <f t="shared" si="8"/>
        <v>1.5037593984962405</v>
      </c>
      <c r="P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3" customFormat="1" ht="13.5" customHeight="1">
      <c r="A79" s="54" t="s">
        <v>34</v>
      </c>
      <c r="B79" s="53">
        <f>方向別!I161</f>
        <v>23</v>
      </c>
      <c r="C79" s="53">
        <f>方向別!J161</f>
        <v>0</v>
      </c>
      <c r="D79" s="53">
        <f>方向別!K161</f>
        <v>2</v>
      </c>
      <c r="E79" s="53">
        <f>方向別!L161</f>
        <v>0</v>
      </c>
      <c r="F79" s="53">
        <f t="shared" si="9"/>
        <v>25</v>
      </c>
      <c r="G79" s="52">
        <f t="shared" si="10"/>
        <v>0</v>
      </c>
      <c r="H79" s="51">
        <f t="shared" si="7"/>
        <v>3.0826140567200988</v>
      </c>
      <c r="I79" s="53">
        <f>SUM(方向別!I38,方向別!B202)</f>
        <v>6</v>
      </c>
      <c r="J79" s="53">
        <f>SUM(方向別!J38,方向別!C202)</f>
        <v>0</v>
      </c>
      <c r="K79" s="53">
        <f>SUM(方向別!K38,方向別!D202)</f>
        <v>1</v>
      </c>
      <c r="L79" s="53">
        <f>SUM(方向別!L38,方向別!E202)</f>
        <v>0</v>
      </c>
      <c r="M79" s="53">
        <f t="shared" si="11"/>
        <v>7</v>
      </c>
      <c r="N79" s="52">
        <f t="shared" si="13"/>
        <v>0</v>
      </c>
      <c r="O79" s="51">
        <f t="shared" si="8"/>
        <v>0.75187969924812026</v>
      </c>
      <c r="P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3" customFormat="1" ht="13.5" customHeight="1">
      <c r="A80" s="50" t="s">
        <v>15</v>
      </c>
      <c r="B80" s="49">
        <f>SUM(B74:B79)</f>
        <v>100</v>
      </c>
      <c r="C80" s="49">
        <f>SUM(C74:C79)</f>
        <v>0</v>
      </c>
      <c r="D80" s="49">
        <f>SUM(D74:D79)</f>
        <v>18</v>
      </c>
      <c r="E80" s="49">
        <f>SUM(E74:E79)</f>
        <v>1</v>
      </c>
      <c r="F80" s="49">
        <f t="shared" si="9"/>
        <v>119</v>
      </c>
      <c r="G80" s="48">
        <f t="shared" si="10"/>
        <v>0.84033613445378152</v>
      </c>
      <c r="H80" s="47">
        <f t="shared" si="7"/>
        <v>14.673242909987669</v>
      </c>
      <c r="I80" s="49">
        <f>SUM(I74:I79)</f>
        <v>55</v>
      </c>
      <c r="J80" s="49">
        <f>SUM(J74:J79)</f>
        <v>1</v>
      </c>
      <c r="K80" s="49">
        <f>SUM(K74:K79)</f>
        <v>10</v>
      </c>
      <c r="L80" s="49">
        <f>SUM(L74:L79)</f>
        <v>1</v>
      </c>
      <c r="M80" s="49">
        <f t="shared" si="11"/>
        <v>67</v>
      </c>
      <c r="N80" s="48">
        <f t="shared" si="13"/>
        <v>2.9850746268656714</v>
      </c>
      <c r="O80" s="47">
        <f t="shared" si="8"/>
        <v>7.1965628356605809</v>
      </c>
      <c r="P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f>方向別!I163</f>
        <v>19</v>
      </c>
      <c r="C81" s="57">
        <f>方向別!J163</f>
        <v>0</v>
      </c>
      <c r="D81" s="57">
        <f>方向別!K163</f>
        <v>1</v>
      </c>
      <c r="E81" s="57">
        <f>方向別!L163</f>
        <v>0</v>
      </c>
      <c r="F81" s="57">
        <f t="shared" si="9"/>
        <v>20</v>
      </c>
      <c r="G81" s="56">
        <f t="shared" si="10"/>
        <v>0</v>
      </c>
      <c r="H81" s="55">
        <f t="shared" si="7"/>
        <v>2.466091245376079</v>
      </c>
      <c r="I81" s="57">
        <f>SUM(方向別!I40,方向別!B204)</f>
        <v>7</v>
      </c>
      <c r="J81" s="57">
        <f>SUM(方向別!J40,方向別!C204)</f>
        <v>0</v>
      </c>
      <c r="K81" s="57">
        <f>SUM(方向別!K40,方向別!D204)</f>
        <v>1</v>
      </c>
      <c r="L81" s="57">
        <f>SUM(方向別!L40,方向別!E204)</f>
        <v>0</v>
      </c>
      <c r="M81" s="57">
        <f t="shared" si="11"/>
        <v>8</v>
      </c>
      <c r="N81" s="56">
        <f t="shared" si="13"/>
        <v>0</v>
      </c>
      <c r="O81" s="55">
        <f t="shared" si="8"/>
        <v>0.85929108485499461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f>方向別!I164</f>
        <v>17</v>
      </c>
      <c r="C82" s="53">
        <f>方向別!J164</f>
        <v>0</v>
      </c>
      <c r="D82" s="53">
        <f>方向別!K164</f>
        <v>1</v>
      </c>
      <c r="E82" s="53">
        <f>方向別!L164</f>
        <v>0</v>
      </c>
      <c r="F82" s="53">
        <f t="shared" si="9"/>
        <v>18</v>
      </c>
      <c r="G82" s="52">
        <f t="shared" si="10"/>
        <v>0</v>
      </c>
      <c r="H82" s="51">
        <f t="shared" si="7"/>
        <v>2.219482120838471</v>
      </c>
      <c r="I82" s="53">
        <f>SUM(方向別!I41,方向別!B205)</f>
        <v>3</v>
      </c>
      <c r="J82" s="53">
        <f>SUM(方向別!J41,方向別!C205)</f>
        <v>0</v>
      </c>
      <c r="K82" s="53">
        <f>SUM(方向別!K41,方向別!D205)</f>
        <v>1</v>
      </c>
      <c r="L82" s="53">
        <f>SUM(方向別!L41,方向別!E205)</f>
        <v>0</v>
      </c>
      <c r="M82" s="53">
        <f t="shared" si="11"/>
        <v>4</v>
      </c>
      <c r="N82" s="52">
        <f t="shared" si="13"/>
        <v>0</v>
      </c>
      <c r="O82" s="51">
        <f t="shared" si="8"/>
        <v>0.42964554242749731</v>
      </c>
      <c r="P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3" customFormat="1" ht="13.5" customHeight="1">
      <c r="A83" s="54" t="s">
        <v>37</v>
      </c>
      <c r="B83" s="53">
        <f>方向別!I165</f>
        <v>12</v>
      </c>
      <c r="C83" s="53">
        <f>方向別!J165</f>
        <v>0</v>
      </c>
      <c r="D83" s="53">
        <f>方向別!K165</f>
        <v>1</v>
      </c>
      <c r="E83" s="53">
        <f>方向別!L165</f>
        <v>0</v>
      </c>
      <c r="F83" s="53">
        <f t="shared" si="9"/>
        <v>13</v>
      </c>
      <c r="G83" s="52">
        <f t="shared" si="10"/>
        <v>0</v>
      </c>
      <c r="H83" s="51">
        <f t="shared" si="7"/>
        <v>1.6029593094944512</v>
      </c>
      <c r="I83" s="53">
        <f>SUM(方向別!I42,方向別!B206)</f>
        <v>3</v>
      </c>
      <c r="J83" s="53">
        <f>SUM(方向別!J42,方向別!C206)</f>
        <v>0</v>
      </c>
      <c r="K83" s="53">
        <f>SUM(方向別!K42,方向別!D206)</f>
        <v>2</v>
      </c>
      <c r="L83" s="53">
        <f>SUM(方向別!L42,方向別!E206)</f>
        <v>0</v>
      </c>
      <c r="M83" s="53">
        <f t="shared" si="11"/>
        <v>5</v>
      </c>
      <c r="N83" s="52">
        <f t="shared" si="13"/>
        <v>0</v>
      </c>
      <c r="O83" s="51">
        <f t="shared" si="8"/>
        <v>0.53705692803437166</v>
      </c>
      <c r="P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</row>
    <row r="84" spans="1:67" s="43" customFormat="1" ht="13.5" customHeight="1">
      <c r="A84" s="54" t="s">
        <v>38</v>
      </c>
      <c r="B84" s="53">
        <f>方向別!I166</f>
        <v>9</v>
      </c>
      <c r="C84" s="53">
        <f>方向別!J166</f>
        <v>0</v>
      </c>
      <c r="D84" s="53">
        <f>方向別!K166</f>
        <v>1</v>
      </c>
      <c r="E84" s="53">
        <f>方向別!L166</f>
        <v>0</v>
      </c>
      <c r="F84" s="53">
        <f t="shared" si="9"/>
        <v>10</v>
      </c>
      <c r="G84" s="52">
        <f t="shared" si="10"/>
        <v>0</v>
      </c>
      <c r="H84" s="51">
        <f t="shared" si="7"/>
        <v>1.2330456226880395</v>
      </c>
      <c r="I84" s="53">
        <f>SUM(方向別!I43,方向別!B207)</f>
        <v>5</v>
      </c>
      <c r="J84" s="53">
        <f>SUM(方向別!J43,方向別!C207)</f>
        <v>0</v>
      </c>
      <c r="K84" s="53">
        <f>SUM(方向別!K43,方向別!D207)</f>
        <v>0</v>
      </c>
      <c r="L84" s="53">
        <f>SUM(方向別!L43,方向別!E207)</f>
        <v>0</v>
      </c>
      <c r="M84" s="53">
        <f t="shared" si="11"/>
        <v>5</v>
      </c>
      <c r="N84" s="52">
        <f t="shared" si="13"/>
        <v>0</v>
      </c>
      <c r="O84" s="51">
        <f t="shared" si="8"/>
        <v>0.53705692803437166</v>
      </c>
      <c r="P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f>方向別!I167</f>
        <v>15</v>
      </c>
      <c r="C85" s="53">
        <f>方向別!J167</f>
        <v>0</v>
      </c>
      <c r="D85" s="53">
        <f>方向別!K167</f>
        <v>0</v>
      </c>
      <c r="E85" s="53">
        <f>方向別!L167</f>
        <v>0</v>
      </c>
      <c r="F85" s="53">
        <f t="shared" si="9"/>
        <v>15</v>
      </c>
      <c r="G85" s="52">
        <f t="shared" si="10"/>
        <v>0</v>
      </c>
      <c r="H85" s="51">
        <f t="shared" si="7"/>
        <v>1.8495684340320593</v>
      </c>
      <c r="I85" s="53">
        <f>SUM(方向別!I44,方向別!B208)</f>
        <v>8</v>
      </c>
      <c r="J85" s="53">
        <f>SUM(方向別!J44,方向別!C208)</f>
        <v>0</v>
      </c>
      <c r="K85" s="53">
        <f>SUM(方向別!K44,方向別!D208)</f>
        <v>1</v>
      </c>
      <c r="L85" s="53">
        <f>SUM(方向別!L44,方向別!E208)</f>
        <v>0</v>
      </c>
      <c r="M85" s="53">
        <f t="shared" si="11"/>
        <v>9</v>
      </c>
      <c r="N85" s="52">
        <f t="shared" si="13"/>
        <v>0</v>
      </c>
      <c r="O85" s="51">
        <f t="shared" si="8"/>
        <v>0.96670247046186897</v>
      </c>
      <c r="P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3" customFormat="1" ht="13.5" customHeight="1">
      <c r="A86" s="54" t="s">
        <v>40</v>
      </c>
      <c r="B86" s="53">
        <f>方向別!I168</f>
        <v>16</v>
      </c>
      <c r="C86" s="53">
        <f>方向別!J168</f>
        <v>0</v>
      </c>
      <c r="D86" s="53">
        <f>方向別!K168</f>
        <v>1</v>
      </c>
      <c r="E86" s="53">
        <f>方向別!L168</f>
        <v>0</v>
      </c>
      <c r="F86" s="53">
        <f t="shared" si="9"/>
        <v>17</v>
      </c>
      <c r="G86" s="52">
        <f t="shared" si="10"/>
        <v>0</v>
      </c>
      <c r="H86" s="51">
        <f t="shared" si="7"/>
        <v>2.0961775585696669</v>
      </c>
      <c r="I86" s="53">
        <f>SUM(方向別!I45,方向別!B209)</f>
        <v>10</v>
      </c>
      <c r="J86" s="53">
        <f>SUM(方向別!J45,方向別!C209)</f>
        <v>0</v>
      </c>
      <c r="K86" s="53">
        <f>SUM(方向別!K45,方向別!D209)</f>
        <v>0</v>
      </c>
      <c r="L86" s="53">
        <f>SUM(方向別!L45,方向別!E209)</f>
        <v>0</v>
      </c>
      <c r="M86" s="53">
        <f t="shared" si="11"/>
        <v>10</v>
      </c>
      <c r="N86" s="52">
        <f t="shared" si="13"/>
        <v>0</v>
      </c>
      <c r="O86" s="51">
        <f t="shared" si="8"/>
        <v>1.0741138560687433</v>
      </c>
      <c r="P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3" customFormat="1" ht="13.5" customHeight="1">
      <c r="A87" s="50" t="s">
        <v>15</v>
      </c>
      <c r="B87" s="49">
        <f>SUM(B81:B86)</f>
        <v>88</v>
      </c>
      <c r="C87" s="49">
        <f>SUM(C81:C86)</f>
        <v>0</v>
      </c>
      <c r="D87" s="49">
        <f>SUM(D81:D86)</f>
        <v>5</v>
      </c>
      <c r="E87" s="49">
        <f>SUM(E81:E86)</f>
        <v>0</v>
      </c>
      <c r="F87" s="49">
        <f t="shared" si="9"/>
        <v>93</v>
      </c>
      <c r="G87" s="48">
        <f t="shared" si="10"/>
        <v>0</v>
      </c>
      <c r="H87" s="47">
        <f t="shared" si="7"/>
        <v>11.467324290998766</v>
      </c>
      <c r="I87" s="49">
        <f>SUM(I81:I86)</f>
        <v>36</v>
      </c>
      <c r="J87" s="49">
        <f>SUM(J81:J86)</f>
        <v>0</v>
      </c>
      <c r="K87" s="49">
        <f>SUM(K81:K86)</f>
        <v>5</v>
      </c>
      <c r="L87" s="49">
        <f>SUM(L81:L86)</f>
        <v>0</v>
      </c>
      <c r="M87" s="49">
        <f>SUM(I87:L87)</f>
        <v>41</v>
      </c>
      <c r="N87" s="48">
        <f t="shared" si="13"/>
        <v>0</v>
      </c>
      <c r="O87" s="47">
        <f t="shared" si="8"/>
        <v>4.4038668098818476</v>
      </c>
      <c r="P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</row>
    <row r="88" spans="1:67" s="43" customFormat="1" ht="13.5" customHeight="1">
      <c r="A88" s="50" t="s">
        <v>41</v>
      </c>
      <c r="B88" s="49">
        <f>SUM(B58,B65:B73,B80,B87)</f>
        <v>677</v>
      </c>
      <c r="C88" s="49">
        <f>SUM(C58,C65:C73,C80,C87)</f>
        <v>4</v>
      </c>
      <c r="D88" s="49">
        <f>SUM(D58,D65:D73,D80,D87)</f>
        <v>109</v>
      </c>
      <c r="E88" s="49">
        <f>SUM(E58,E65:E73,E80,E87)</f>
        <v>21</v>
      </c>
      <c r="F88" s="49">
        <f t="shared" si="9"/>
        <v>811</v>
      </c>
      <c r="G88" s="48">
        <f t="shared" si="10"/>
        <v>3.0826140567200988</v>
      </c>
      <c r="H88" s="47">
        <f t="shared" si="7"/>
        <v>100</v>
      </c>
      <c r="I88" s="49">
        <f>SUM(I58,I65:I73,I80,I87)</f>
        <v>779</v>
      </c>
      <c r="J88" s="49">
        <f>SUM(J58,J65:J73,J80,J87)</f>
        <v>9</v>
      </c>
      <c r="K88" s="49">
        <f>SUM(K58,K65:K73,K80,K87)</f>
        <v>127</v>
      </c>
      <c r="L88" s="49">
        <f>SUM(L58,L65:L73,L80,L87)</f>
        <v>16</v>
      </c>
      <c r="M88" s="49">
        <f t="shared" si="11"/>
        <v>931</v>
      </c>
      <c r="N88" s="48">
        <f t="shared" si="13"/>
        <v>2.685284640171858</v>
      </c>
      <c r="O88" s="47">
        <f t="shared" si="8"/>
        <v>100</v>
      </c>
      <c r="P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3" customFormat="1" ht="13.5" customHeight="1">
      <c r="A91" s="70" t="s">
        <v>0</v>
      </c>
      <c r="B91" s="69" t="s">
        <v>90</v>
      </c>
      <c r="C91" s="68"/>
      <c r="D91" s="68"/>
      <c r="E91" s="68"/>
      <c r="F91" s="68"/>
      <c r="G91" s="68"/>
      <c r="H91" s="67"/>
      <c r="I91" s="69" t="s">
        <v>91</v>
      </c>
      <c r="J91" s="68"/>
      <c r="K91" s="68"/>
      <c r="L91" s="68"/>
      <c r="M91" s="68"/>
      <c r="N91" s="68"/>
      <c r="O91" s="67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3" customFormat="1" ht="39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5"/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</row>
    <row r="93" spans="1:67" s="43" customFormat="1" ht="13.5" customHeight="1">
      <c r="A93" s="58" t="s">
        <v>9</v>
      </c>
      <c r="B93" s="57">
        <f>方向別!I216</f>
        <v>26</v>
      </c>
      <c r="C93" s="57">
        <f>方向別!J216</f>
        <v>0</v>
      </c>
      <c r="D93" s="57">
        <f>方向別!K216</f>
        <v>1</v>
      </c>
      <c r="E93" s="57">
        <f>方向別!L216</f>
        <v>0</v>
      </c>
      <c r="F93" s="57">
        <f>SUM(B93:E93)</f>
        <v>27</v>
      </c>
      <c r="G93" s="56">
        <f>IF(SUM(C93,E93)=0,0,SUM(C93,E93)/F93*100)</f>
        <v>0</v>
      </c>
      <c r="H93" s="55">
        <f t="shared" ref="H93:H129" si="14">IF(F93=0,0,F93/F$129*100)</f>
        <v>0.90452261306532655</v>
      </c>
      <c r="I93" s="57">
        <f>SUM(方向別!B11,方向別!I93)</f>
        <v>52</v>
      </c>
      <c r="J93" s="57">
        <f>SUM(方向別!C11,方向別!J93)</f>
        <v>2</v>
      </c>
      <c r="K93" s="57">
        <f>SUM(方向別!D11,方向別!K93)</f>
        <v>5</v>
      </c>
      <c r="L93" s="57">
        <f>SUM(方向別!E11,方向別!L93)</f>
        <v>0</v>
      </c>
      <c r="M93" s="57">
        <f>SUM(I93:L93)</f>
        <v>59</v>
      </c>
      <c r="N93" s="56">
        <f>IF(SUM(J93,L93)=0,0,SUM(J93,L93)/M93*100)</f>
        <v>3.3898305084745761</v>
      </c>
      <c r="O93" s="55">
        <f t="shared" ref="O93:O129" si="15">IF(M93=0,0,M93/M$129*100)</f>
        <v>1.9673224408136045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f>方向別!I217</f>
        <v>31</v>
      </c>
      <c r="C94" s="53">
        <f>方向別!J217</f>
        <v>2</v>
      </c>
      <c r="D94" s="53">
        <f>方向別!K217</f>
        <v>3</v>
      </c>
      <c r="E94" s="53">
        <f>方向別!L217</f>
        <v>0</v>
      </c>
      <c r="F94" s="53">
        <f t="shared" ref="F94:F129" si="16">SUM(B94:E94)</f>
        <v>36</v>
      </c>
      <c r="G94" s="52">
        <f t="shared" ref="G94:G129" si="17">IF(SUM(C94,E94)=0,0,SUM(C94,E94)/F94*100)</f>
        <v>5.5555555555555554</v>
      </c>
      <c r="H94" s="51">
        <f t="shared" si="14"/>
        <v>1.2060301507537687</v>
      </c>
      <c r="I94" s="53">
        <f>SUM(方向別!B12,方向別!I94)</f>
        <v>39</v>
      </c>
      <c r="J94" s="53">
        <f>SUM(方向別!C12,方向別!J94)</f>
        <v>2</v>
      </c>
      <c r="K94" s="53">
        <f>SUM(方向別!D12,方向別!K94)</f>
        <v>8</v>
      </c>
      <c r="L94" s="53">
        <f>SUM(方向別!E12,方向別!L94)</f>
        <v>3</v>
      </c>
      <c r="M94" s="53">
        <f t="shared" ref="M94:M129" si="18">SUM(I94:L94)</f>
        <v>52</v>
      </c>
      <c r="N94" s="52">
        <f t="shared" ref="N94:N103" si="19">IF(SUM(J94,L94)=0,0,SUM(J94,L94)/M94*100)</f>
        <v>9.6153846153846168</v>
      </c>
      <c r="O94" s="51">
        <f t="shared" si="15"/>
        <v>1.7339113037679228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3" customFormat="1" ht="13.5" customHeight="1">
      <c r="A95" s="54" t="s">
        <v>11</v>
      </c>
      <c r="B95" s="53">
        <f>方向別!I218</f>
        <v>41</v>
      </c>
      <c r="C95" s="53">
        <f>方向別!J218</f>
        <v>1</v>
      </c>
      <c r="D95" s="53">
        <f>方向別!K218</f>
        <v>2</v>
      </c>
      <c r="E95" s="53">
        <f>方向別!L218</f>
        <v>0</v>
      </c>
      <c r="F95" s="53">
        <f t="shared" si="16"/>
        <v>44</v>
      </c>
      <c r="G95" s="52">
        <f t="shared" si="17"/>
        <v>2.2727272727272729</v>
      </c>
      <c r="H95" s="51">
        <f t="shared" si="14"/>
        <v>1.4740368509212729</v>
      </c>
      <c r="I95" s="53">
        <f>SUM(方向別!B13,方向別!I95)</f>
        <v>37</v>
      </c>
      <c r="J95" s="53">
        <f>SUM(方向別!C13,方向別!J95)</f>
        <v>1</v>
      </c>
      <c r="K95" s="53">
        <f>SUM(方向別!D13,方向別!K95)</f>
        <v>3</v>
      </c>
      <c r="L95" s="53">
        <f>SUM(方向別!E13,方向別!L95)</f>
        <v>0</v>
      </c>
      <c r="M95" s="53">
        <f t="shared" si="18"/>
        <v>41</v>
      </c>
      <c r="N95" s="52">
        <f t="shared" si="19"/>
        <v>2.4390243902439024</v>
      </c>
      <c r="O95" s="51">
        <f t="shared" si="15"/>
        <v>1.3671223741247083</v>
      </c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3" customFormat="1" ht="13.5" customHeight="1">
      <c r="A96" s="54" t="s">
        <v>12</v>
      </c>
      <c r="B96" s="53">
        <f>方向別!I219</f>
        <v>56</v>
      </c>
      <c r="C96" s="53">
        <f>方向別!J219</f>
        <v>2</v>
      </c>
      <c r="D96" s="53">
        <f>方向別!K219</f>
        <v>5</v>
      </c>
      <c r="E96" s="53">
        <f>方向別!L219</f>
        <v>4</v>
      </c>
      <c r="F96" s="53">
        <f t="shared" si="16"/>
        <v>67</v>
      </c>
      <c r="G96" s="52">
        <f t="shared" si="17"/>
        <v>8.9552238805970141</v>
      </c>
      <c r="H96" s="51">
        <f t="shared" si="14"/>
        <v>2.2445561139028474</v>
      </c>
      <c r="I96" s="53">
        <f>SUM(方向別!B14,方向別!I96)</f>
        <v>39</v>
      </c>
      <c r="J96" s="53">
        <f>SUM(方向別!C14,方向別!J96)</f>
        <v>4</v>
      </c>
      <c r="K96" s="53">
        <f>SUM(方向別!D14,方向別!K96)</f>
        <v>4</v>
      </c>
      <c r="L96" s="53">
        <f>SUM(方向別!E14,方向別!L96)</f>
        <v>2</v>
      </c>
      <c r="M96" s="53">
        <f t="shared" si="18"/>
        <v>49</v>
      </c>
      <c r="N96" s="52">
        <f t="shared" si="19"/>
        <v>12.244897959183673</v>
      </c>
      <c r="O96" s="51">
        <f t="shared" si="15"/>
        <v>1.6338779593197732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3" customFormat="1" ht="13.5" customHeight="1">
      <c r="A97" s="54" t="s">
        <v>13</v>
      </c>
      <c r="B97" s="53">
        <f>方向別!I220</f>
        <v>60</v>
      </c>
      <c r="C97" s="53">
        <f>方向別!J220</f>
        <v>2</v>
      </c>
      <c r="D97" s="53">
        <f>方向別!K220</f>
        <v>2</v>
      </c>
      <c r="E97" s="53">
        <f>方向別!L220</f>
        <v>1</v>
      </c>
      <c r="F97" s="53">
        <f t="shared" si="16"/>
        <v>65</v>
      </c>
      <c r="G97" s="52">
        <f t="shared" si="17"/>
        <v>4.6153846153846159</v>
      </c>
      <c r="H97" s="51">
        <f t="shared" si="14"/>
        <v>2.1775544388609713</v>
      </c>
      <c r="I97" s="53">
        <f>SUM(方向別!B15,方向別!I97)</f>
        <v>44</v>
      </c>
      <c r="J97" s="53">
        <f>SUM(方向別!C15,方向別!J97)</f>
        <v>1</v>
      </c>
      <c r="K97" s="53">
        <f>SUM(方向別!D15,方向別!K97)</f>
        <v>6</v>
      </c>
      <c r="L97" s="53">
        <f>SUM(方向別!E15,方向別!L97)</f>
        <v>2</v>
      </c>
      <c r="M97" s="53">
        <f t="shared" si="18"/>
        <v>53</v>
      </c>
      <c r="N97" s="52">
        <f t="shared" si="19"/>
        <v>5.6603773584905666</v>
      </c>
      <c r="O97" s="51">
        <f t="shared" si="15"/>
        <v>1.7672557519173058</v>
      </c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3" customFormat="1" ht="13.5" customHeight="1">
      <c r="A98" s="54" t="s">
        <v>14</v>
      </c>
      <c r="B98" s="53">
        <f>方向別!I221</f>
        <v>49</v>
      </c>
      <c r="C98" s="53">
        <f>方向別!J221</f>
        <v>3</v>
      </c>
      <c r="D98" s="53">
        <f>方向別!K221</f>
        <v>4</v>
      </c>
      <c r="E98" s="53">
        <f>方向別!L221</f>
        <v>1</v>
      </c>
      <c r="F98" s="53">
        <f t="shared" si="16"/>
        <v>57</v>
      </c>
      <c r="G98" s="52">
        <f t="shared" si="17"/>
        <v>7.0175438596491224</v>
      </c>
      <c r="H98" s="51">
        <f t="shared" si="14"/>
        <v>1.9095477386934674</v>
      </c>
      <c r="I98" s="53">
        <f>SUM(方向別!B16,方向別!I98)</f>
        <v>41</v>
      </c>
      <c r="J98" s="53">
        <f>SUM(方向別!C16,方向別!J98)</f>
        <v>4</v>
      </c>
      <c r="K98" s="53">
        <f>SUM(方向別!D16,方向別!K98)</f>
        <v>9</v>
      </c>
      <c r="L98" s="53">
        <f>SUM(方向別!E16,方向別!L98)</f>
        <v>0</v>
      </c>
      <c r="M98" s="53">
        <f t="shared" si="18"/>
        <v>54</v>
      </c>
      <c r="N98" s="52">
        <f t="shared" si="19"/>
        <v>7.4074074074074066</v>
      </c>
      <c r="O98" s="51">
        <f t="shared" si="15"/>
        <v>1.800600200066689</v>
      </c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3" customFormat="1" ht="13.5" customHeight="1">
      <c r="A99" s="50" t="s">
        <v>15</v>
      </c>
      <c r="B99" s="49">
        <f>SUM(B93:B98)</f>
        <v>263</v>
      </c>
      <c r="C99" s="49">
        <f>SUM(C93:C98)</f>
        <v>10</v>
      </c>
      <c r="D99" s="49">
        <f>SUM(D93:D98)</f>
        <v>17</v>
      </c>
      <c r="E99" s="49">
        <f>SUM(E93:E98)</f>
        <v>6</v>
      </c>
      <c r="F99" s="49">
        <f t="shared" si="16"/>
        <v>296</v>
      </c>
      <c r="G99" s="48">
        <f t="shared" si="17"/>
        <v>5.4054054054054053</v>
      </c>
      <c r="H99" s="47">
        <f t="shared" si="14"/>
        <v>9.9162479061976541</v>
      </c>
      <c r="I99" s="49">
        <f>SUM(I93:I98)</f>
        <v>252</v>
      </c>
      <c r="J99" s="49">
        <f>SUM(J93:J98)</f>
        <v>14</v>
      </c>
      <c r="K99" s="49">
        <f>SUM(K93:K98)</f>
        <v>35</v>
      </c>
      <c r="L99" s="49">
        <f>SUM(L93:L98)</f>
        <v>7</v>
      </c>
      <c r="M99" s="49">
        <f t="shared" si="18"/>
        <v>308</v>
      </c>
      <c r="N99" s="48">
        <f t="shared" si="19"/>
        <v>6.8181818181818175</v>
      </c>
      <c r="O99" s="47">
        <f t="shared" si="15"/>
        <v>10.270090030010003</v>
      </c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3" customFormat="1" ht="13.5" customHeight="1">
      <c r="A100" s="58" t="s">
        <v>16</v>
      </c>
      <c r="B100" s="57">
        <f>方向別!I223</f>
        <v>44</v>
      </c>
      <c r="C100" s="57">
        <f>方向別!J223</f>
        <v>2</v>
      </c>
      <c r="D100" s="57">
        <f>方向別!K223</f>
        <v>6</v>
      </c>
      <c r="E100" s="57">
        <f>方向別!L223</f>
        <v>0</v>
      </c>
      <c r="F100" s="57">
        <f t="shared" si="16"/>
        <v>52</v>
      </c>
      <c r="G100" s="56">
        <f t="shared" si="17"/>
        <v>3.8461538461538463</v>
      </c>
      <c r="H100" s="55">
        <f t="shared" si="14"/>
        <v>1.7420435510887771</v>
      </c>
      <c r="I100" s="57">
        <f>SUM(方向別!B18,方向別!I100)</f>
        <v>50</v>
      </c>
      <c r="J100" s="57">
        <f>SUM(方向別!C18,方向別!J100)</f>
        <v>2</v>
      </c>
      <c r="K100" s="57">
        <f>SUM(方向別!D18,方向別!K100)</f>
        <v>10</v>
      </c>
      <c r="L100" s="57">
        <f>SUM(方向別!E18,方向別!L100)</f>
        <v>0</v>
      </c>
      <c r="M100" s="57">
        <f t="shared" si="18"/>
        <v>62</v>
      </c>
      <c r="N100" s="56">
        <f t="shared" si="19"/>
        <v>3.225806451612903</v>
      </c>
      <c r="O100" s="55">
        <f t="shared" si="15"/>
        <v>2.0673557852617539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</row>
    <row r="101" spans="1:67" s="43" customFormat="1" ht="13.5" customHeight="1">
      <c r="A101" s="54" t="s">
        <v>17</v>
      </c>
      <c r="B101" s="53">
        <f>方向別!I224</f>
        <v>40</v>
      </c>
      <c r="C101" s="53">
        <f>方向別!J224</f>
        <v>2</v>
      </c>
      <c r="D101" s="53">
        <f>方向別!K224</f>
        <v>3</v>
      </c>
      <c r="E101" s="53">
        <f>方向別!L224</f>
        <v>0</v>
      </c>
      <c r="F101" s="53">
        <f t="shared" si="16"/>
        <v>45</v>
      </c>
      <c r="G101" s="52">
        <f t="shared" si="17"/>
        <v>4.4444444444444446</v>
      </c>
      <c r="H101" s="51">
        <f t="shared" si="14"/>
        <v>1.5075376884422109</v>
      </c>
      <c r="I101" s="53">
        <f>SUM(方向別!B19,方向別!I101)</f>
        <v>45</v>
      </c>
      <c r="J101" s="53">
        <f>SUM(方向別!C19,方向別!J101)</f>
        <v>2</v>
      </c>
      <c r="K101" s="53">
        <f>SUM(方向別!D19,方向別!K101)</f>
        <v>8</v>
      </c>
      <c r="L101" s="53">
        <f>SUM(方向別!E19,方向別!L101)</f>
        <v>1</v>
      </c>
      <c r="M101" s="53">
        <f t="shared" si="18"/>
        <v>56</v>
      </c>
      <c r="N101" s="52">
        <f t="shared" si="19"/>
        <v>5.3571428571428568</v>
      </c>
      <c r="O101" s="51">
        <f t="shared" si="15"/>
        <v>1.8672890963654554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</row>
    <row r="102" spans="1:67" s="43" customFormat="1" ht="13.5" customHeight="1">
      <c r="A102" s="54" t="s">
        <v>18</v>
      </c>
      <c r="B102" s="53">
        <f>方向別!I225</f>
        <v>25</v>
      </c>
      <c r="C102" s="53">
        <f>方向別!J225</f>
        <v>3</v>
      </c>
      <c r="D102" s="53">
        <f>方向別!K225</f>
        <v>2</v>
      </c>
      <c r="E102" s="53">
        <f>方向別!L225</f>
        <v>1</v>
      </c>
      <c r="F102" s="53">
        <f t="shared" si="16"/>
        <v>31</v>
      </c>
      <c r="G102" s="52">
        <f t="shared" si="17"/>
        <v>12.903225806451612</v>
      </c>
      <c r="H102" s="51">
        <f t="shared" si="14"/>
        <v>1.0385259631490789</v>
      </c>
      <c r="I102" s="53">
        <f>SUM(方向別!B20,方向別!I102)</f>
        <v>52</v>
      </c>
      <c r="J102" s="53">
        <f>SUM(方向別!C20,方向別!J102)</f>
        <v>3</v>
      </c>
      <c r="K102" s="53">
        <f>SUM(方向別!D20,方向別!K102)</f>
        <v>4</v>
      </c>
      <c r="L102" s="53">
        <f>SUM(方向別!E20,方向別!L102)</f>
        <v>0</v>
      </c>
      <c r="M102" s="53">
        <f t="shared" si="18"/>
        <v>59</v>
      </c>
      <c r="N102" s="52">
        <f t="shared" si="19"/>
        <v>5.0847457627118651</v>
      </c>
      <c r="O102" s="51">
        <f t="shared" si="15"/>
        <v>1.9673224408136045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3" customFormat="1" ht="13.5" customHeight="1">
      <c r="A103" s="54" t="s">
        <v>19</v>
      </c>
      <c r="B103" s="53">
        <f>方向別!I226</f>
        <v>50</v>
      </c>
      <c r="C103" s="53">
        <f>方向別!J226</f>
        <v>3</v>
      </c>
      <c r="D103" s="53">
        <f>方向別!K226</f>
        <v>7</v>
      </c>
      <c r="E103" s="53">
        <f>方向別!L226</f>
        <v>0</v>
      </c>
      <c r="F103" s="53">
        <f t="shared" si="16"/>
        <v>60</v>
      </c>
      <c r="G103" s="52">
        <f t="shared" si="17"/>
        <v>5</v>
      </c>
      <c r="H103" s="51">
        <f t="shared" si="14"/>
        <v>2.0100502512562812</v>
      </c>
      <c r="I103" s="53">
        <f>SUM(方向別!B21,方向別!I103)</f>
        <v>44</v>
      </c>
      <c r="J103" s="53">
        <f>SUM(方向別!C21,方向別!J103)</f>
        <v>2</v>
      </c>
      <c r="K103" s="53">
        <f>SUM(方向別!D21,方向別!K103)</f>
        <v>5</v>
      </c>
      <c r="L103" s="53">
        <f>SUM(方向別!E21,方向別!L103)</f>
        <v>1</v>
      </c>
      <c r="M103" s="53">
        <f t="shared" si="18"/>
        <v>52</v>
      </c>
      <c r="N103" s="52">
        <f t="shared" si="19"/>
        <v>5.7692307692307692</v>
      </c>
      <c r="O103" s="51">
        <f t="shared" si="15"/>
        <v>1.7339113037679228</v>
      </c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3" customFormat="1" ht="13.5" customHeight="1">
      <c r="A104" s="54" t="s">
        <v>20</v>
      </c>
      <c r="B104" s="53">
        <f>方向別!I227</f>
        <v>43</v>
      </c>
      <c r="C104" s="53">
        <f>方向別!J227</f>
        <v>3</v>
      </c>
      <c r="D104" s="53">
        <f>方向別!K227</f>
        <v>4</v>
      </c>
      <c r="E104" s="53">
        <f>方向別!L227</f>
        <v>1</v>
      </c>
      <c r="F104" s="53">
        <f t="shared" si="16"/>
        <v>51</v>
      </c>
      <c r="G104" s="52">
        <f>IF(SUM(C104,E104)=0,0,SUM(C104,E104)/F104*100)</f>
        <v>7.8431372549019605</v>
      </c>
      <c r="H104" s="51">
        <f t="shared" si="14"/>
        <v>1.7085427135678393</v>
      </c>
      <c r="I104" s="53">
        <f>SUM(方向別!B22,方向別!I104)</f>
        <v>53</v>
      </c>
      <c r="J104" s="53">
        <f>SUM(方向別!C22,方向別!J104)</f>
        <v>3</v>
      </c>
      <c r="K104" s="53">
        <f>SUM(方向別!D22,方向別!K104)</f>
        <v>3</v>
      </c>
      <c r="L104" s="53">
        <f>SUM(方向別!E22,方向別!L104)</f>
        <v>1</v>
      </c>
      <c r="M104" s="53">
        <f t="shared" si="18"/>
        <v>60</v>
      </c>
      <c r="N104" s="52">
        <f>IF(SUM(J104,L104)=0,0,SUM(J104,L104)/M104*100)</f>
        <v>6.666666666666667</v>
      </c>
      <c r="O104" s="51">
        <f t="shared" si="15"/>
        <v>2.0006668889629875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3" customFormat="1" ht="13.5" customHeight="1">
      <c r="A105" s="54" t="s">
        <v>21</v>
      </c>
      <c r="B105" s="53">
        <f>方向別!I228</f>
        <v>45</v>
      </c>
      <c r="C105" s="53">
        <f>方向別!J228</f>
        <v>2</v>
      </c>
      <c r="D105" s="53">
        <f>方向別!K228</f>
        <v>3</v>
      </c>
      <c r="E105" s="53">
        <f>方向別!L228</f>
        <v>2</v>
      </c>
      <c r="F105" s="53">
        <f t="shared" si="16"/>
        <v>52</v>
      </c>
      <c r="G105" s="52">
        <f t="shared" si="17"/>
        <v>7.6923076923076925</v>
      </c>
      <c r="H105" s="51">
        <f t="shared" si="14"/>
        <v>1.7420435510887771</v>
      </c>
      <c r="I105" s="53">
        <f>SUM(方向別!B23,方向別!I105)</f>
        <v>30</v>
      </c>
      <c r="J105" s="53">
        <f>SUM(方向別!C23,方向別!J105)</f>
        <v>2</v>
      </c>
      <c r="K105" s="53">
        <f>SUM(方向別!D23,方向別!K105)</f>
        <v>0</v>
      </c>
      <c r="L105" s="53">
        <f>SUM(方向別!E23,方向別!L105)</f>
        <v>0</v>
      </c>
      <c r="M105" s="53">
        <f t="shared" si="18"/>
        <v>32</v>
      </c>
      <c r="N105" s="52">
        <f>IF(SUM(J105,L105)=0,0,SUM(J105,L105)/M105*100)</f>
        <v>6.25</v>
      </c>
      <c r="O105" s="51">
        <f t="shared" si="15"/>
        <v>1.0670223407802599</v>
      </c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3" customFormat="1" ht="13.5" customHeight="1">
      <c r="A106" s="50" t="s">
        <v>15</v>
      </c>
      <c r="B106" s="49">
        <f>SUM(B100:B105)</f>
        <v>247</v>
      </c>
      <c r="C106" s="49">
        <f>SUM(C100:C105)</f>
        <v>15</v>
      </c>
      <c r="D106" s="49">
        <f>SUM(D100:D105)</f>
        <v>25</v>
      </c>
      <c r="E106" s="49">
        <f>SUM(E100:E105)</f>
        <v>4</v>
      </c>
      <c r="F106" s="49">
        <f t="shared" si="16"/>
        <v>291</v>
      </c>
      <c r="G106" s="48">
        <f>IF(SUM(C106,E106)=0,0,SUM(C106,E106)/F106*100)</f>
        <v>6.5292096219931279</v>
      </c>
      <c r="H106" s="47">
        <f t="shared" si="14"/>
        <v>9.748743718592964</v>
      </c>
      <c r="I106" s="49">
        <f>SUM(I100:I105)</f>
        <v>274</v>
      </c>
      <c r="J106" s="49">
        <f>SUM(J100:J105)</f>
        <v>14</v>
      </c>
      <c r="K106" s="49">
        <f>SUM(K100:K105)</f>
        <v>30</v>
      </c>
      <c r="L106" s="49">
        <f>SUM(L100:L105)</f>
        <v>3</v>
      </c>
      <c r="M106" s="49">
        <f t="shared" si="18"/>
        <v>321</v>
      </c>
      <c r="N106" s="48">
        <f>IF(SUM(J106,L106)=0,0,SUM(J106,L106)/M106*100)</f>
        <v>5.29595015576324</v>
      </c>
      <c r="O106" s="47">
        <f t="shared" si="15"/>
        <v>10.703567855951984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</row>
    <row r="107" spans="1:67" s="43" customFormat="1" ht="13.5" customHeight="1">
      <c r="A107" s="54" t="s">
        <v>22</v>
      </c>
      <c r="B107" s="53">
        <f>方向別!I230</f>
        <v>244</v>
      </c>
      <c r="C107" s="53">
        <f>方向別!J230</f>
        <v>13</v>
      </c>
      <c r="D107" s="53">
        <f>方向別!K230</f>
        <v>35</v>
      </c>
      <c r="E107" s="53">
        <f>方向別!L230</f>
        <v>7</v>
      </c>
      <c r="F107" s="53">
        <f t="shared" si="16"/>
        <v>299</v>
      </c>
      <c r="G107" s="52">
        <f t="shared" si="17"/>
        <v>6.6889632107023411</v>
      </c>
      <c r="H107" s="51">
        <f t="shared" si="14"/>
        <v>10.016750418760468</v>
      </c>
      <c r="I107" s="53">
        <f>SUM(方向別!B25,方向別!I107)</f>
        <v>205</v>
      </c>
      <c r="J107" s="53">
        <f>SUM(方向別!C25,方向別!J107)</f>
        <v>13</v>
      </c>
      <c r="K107" s="53">
        <f>SUM(方向別!D25,方向別!K107)</f>
        <v>24</v>
      </c>
      <c r="L107" s="53">
        <f>SUM(方向別!E25,方向別!L107)</f>
        <v>7</v>
      </c>
      <c r="M107" s="53">
        <f t="shared" si="18"/>
        <v>249</v>
      </c>
      <c r="N107" s="52">
        <f t="shared" ref="N107:N129" si="20">IF(SUM(J107,L107)=0,0,SUM(J107,L107)/M107*100)</f>
        <v>8.0321285140562253</v>
      </c>
      <c r="O107" s="51">
        <f t="shared" si="15"/>
        <v>8.3027675891963977</v>
      </c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3" customFormat="1" ht="13.5" customHeight="1">
      <c r="A108" s="54" t="s">
        <v>23</v>
      </c>
      <c r="B108" s="53">
        <f>方向別!I231</f>
        <v>201</v>
      </c>
      <c r="C108" s="53">
        <f>方向別!J231</f>
        <v>10</v>
      </c>
      <c r="D108" s="53">
        <f>方向別!K231</f>
        <v>38</v>
      </c>
      <c r="E108" s="53">
        <f>方向別!L231</f>
        <v>7</v>
      </c>
      <c r="F108" s="53">
        <f t="shared" si="16"/>
        <v>256</v>
      </c>
      <c r="G108" s="52">
        <f t="shared" si="17"/>
        <v>6.640625</v>
      </c>
      <c r="H108" s="51">
        <f t="shared" si="14"/>
        <v>8.576214405360135</v>
      </c>
      <c r="I108" s="53">
        <f>SUM(方向別!B26,方向別!I108)</f>
        <v>192</v>
      </c>
      <c r="J108" s="53">
        <f>SUM(方向別!C26,方向別!J108)</f>
        <v>8</v>
      </c>
      <c r="K108" s="53">
        <f>SUM(方向別!D26,方向別!K108)</f>
        <v>20</v>
      </c>
      <c r="L108" s="53">
        <f>SUM(方向別!E26,方向別!L108)</f>
        <v>4</v>
      </c>
      <c r="M108" s="53">
        <f>SUM(I108:L108)</f>
        <v>224</v>
      </c>
      <c r="N108" s="52">
        <f t="shared" si="20"/>
        <v>5.3571428571428568</v>
      </c>
      <c r="O108" s="51">
        <f t="shared" si="15"/>
        <v>7.4691563854618215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</row>
    <row r="109" spans="1:67" s="43" customFormat="1" ht="13.5" customHeight="1">
      <c r="A109" s="54" t="s">
        <v>24</v>
      </c>
      <c r="B109" s="53">
        <f>方向別!I232</f>
        <v>152</v>
      </c>
      <c r="C109" s="53">
        <f>方向別!J232</f>
        <v>12</v>
      </c>
      <c r="D109" s="53">
        <f>方向別!K232</f>
        <v>33</v>
      </c>
      <c r="E109" s="53">
        <f>方向別!L232</f>
        <v>10</v>
      </c>
      <c r="F109" s="53">
        <f t="shared" si="16"/>
        <v>207</v>
      </c>
      <c r="G109" s="52">
        <f t="shared" si="17"/>
        <v>10.628019323671497</v>
      </c>
      <c r="H109" s="51">
        <f t="shared" si="14"/>
        <v>6.9346733668341711</v>
      </c>
      <c r="I109" s="53">
        <f>SUM(方向別!B27,方向別!I109)</f>
        <v>182</v>
      </c>
      <c r="J109" s="53">
        <f>SUM(方向別!C27,方向別!J109)</f>
        <v>12</v>
      </c>
      <c r="K109" s="53">
        <f>SUM(方向別!D27,方向別!K109)</f>
        <v>27</v>
      </c>
      <c r="L109" s="53">
        <f>SUM(方向別!E27,方向別!L109)</f>
        <v>7</v>
      </c>
      <c r="M109" s="53">
        <f t="shared" si="18"/>
        <v>228</v>
      </c>
      <c r="N109" s="52">
        <f t="shared" si="20"/>
        <v>8.3333333333333321</v>
      </c>
      <c r="O109" s="51">
        <f t="shared" si="15"/>
        <v>7.6025341780593534</v>
      </c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3" customFormat="1" ht="13.5" customHeight="1">
      <c r="A110" s="54" t="s">
        <v>25</v>
      </c>
      <c r="B110" s="53">
        <f>方向別!I233</f>
        <v>201</v>
      </c>
      <c r="C110" s="53">
        <f>方向別!J233</f>
        <v>10</v>
      </c>
      <c r="D110" s="53">
        <f>方向別!K233</f>
        <v>14</v>
      </c>
      <c r="E110" s="53">
        <f>方向別!L233</f>
        <v>4</v>
      </c>
      <c r="F110" s="53">
        <f t="shared" si="16"/>
        <v>229</v>
      </c>
      <c r="G110" s="52">
        <f t="shared" si="17"/>
        <v>6.1135371179039302</v>
      </c>
      <c r="H110" s="51">
        <f t="shared" si="14"/>
        <v>7.6716917922948076</v>
      </c>
      <c r="I110" s="53">
        <f>SUM(方向別!B28,方向別!I110)</f>
        <v>179</v>
      </c>
      <c r="J110" s="53">
        <f>SUM(方向別!C28,方向別!J110)</f>
        <v>12</v>
      </c>
      <c r="K110" s="53">
        <f>SUM(方向別!D28,方向別!K110)</f>
        <v>27</v>
      </c>
      <c r="L110" s="53">
        <f>SUM(方向別!E28,方向別!L110)</f>
        <v>3</v>
      </c>
      <c r="M110" s="53">
        <f t="shared" si="18"/>
        <v>221</v>
      </c>
      <c r="N110" s="52">
        <f t="shared" si="20"/>
        <v>6.7873303167420813</v>
      </c>
      <c r="O110" s="51">
        <f t="shared" si="15"/>
        <v>7.3691230410136717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</row>
    <row r="111" spans="1:67" s="43" customFormat="1" ht="13.5" customHeight="1">
      <c r="A111" s="54" t="s">
        <v>26</v>
      </c>
      <c r="B111" s="53">
        <f>方向別!I234</f>
        <v>162</v>
      </c>
      <c r="C111" s="53">
        <f>方向別!J234</f>
        <v>11</v>
      </c>
      <c r="D111" s="53">
        <f>方向別!K234</f>
        <v>21</v>
      </c>
      <c r="E111" s="53">
        <f>方向別!L234</f>
        <v>5</v>
      </c>
      <c r="F111" s="53">
        <f t="shared" si="16"/>
        <v>199</v>
      </c>
      <c r="G111" s="52">
        <f t="shared" si="17"/>
        <v>8.0402010050251249</v>
      </c>
      <c r="H111" s="51">
        <f t="shared" si="14"/>
        <v>6.666666666666667</v>
      </c>
      <c r="I111" s="53">
        <f>SUM(方向別!B29,方向別!I111)</f>
        <v>178</v>
      </c>
      <c r="J111" s="53">
        <f>SUM(方向別!C29,方向別!J111)</f>
        <v>11</v>
      </c>
      <c r="K111" s="53">
        <f>SUM(方向別!D29,方向別!K111)</f>
        <v>34</v>
      </c>
      <c r="L111" s="53">
        <f>SUM(方向別!E29,方向別!L111)</f>
        <v>3</v>
      </c>
      <c r="M111" s="53">
        <f t="shared" si="18"/>
        <v>226</v>
      </c>
      <c r="N111" s="52">
        <f t="shared" si="20"/>
        <v>6.1946902654867255</v>
      </c>
      <c r="O111" s="51">
        <f t="shared" si="15"/>
        <v>7.5358452817605865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5"/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</row>
    <row r="112" spans="1:67" s="43" customFormat="1" ht="13.5" customHeight="1">
      <c r="A112" s="54" t="s">
        <v>27</v>
      </c>
      <c r="B112" s="53">
        <f>方向別!I235</f>
        <v>183</v>
      </c>
      <c r="C112" s="53">
        <f>方向別!J235</f>
        <v>11</v>
      </c>
      <c r="D112" s="53">
        <f>方向別!K235</f>
        <v>30</v>
      </c>
      <c r="E112" s="53">
        <f>方向別!L235</f>
        <v>3</v>
      </c>
      <c r="F112" s="53">
        <f t="shared" si="16"/>
        <v>227</v>
      </c>
      <c r="G112" s="52">
        <f t="shared" si="17"/>
        <v>6.1674008810572687</v>
      </c>
      <c r="H112" s="51">
        <f t="shared" si="14"/>
        <v>7.6046901172529306</v>
      </c>
      <c r="I112" s="53">
        <f>SUM(方向別!B30,方向別!I112)</f>
        <v>188</v>
      </c>
      <c r="J112" s="53">
        <f>SUM(方向別!C30,方向別!J112)</f>
        <v>11</v>
      </c>
      <c r="K112" s="53">
        <f>SUM(方向別!D30,方向別!K112)</f>
        <v>29</v>
      </c>
      <c r="L112" s="53">
        <f>SUM(方向別!E30,方向別!L112)</f>
        <v>3</v>
      </c>
      <c r="M112" s="53">
        <f t="shared" si="18"/>
        <v>231</v>
      </c>
      <c r="N112" s="52">
        <f t="shared" si="20"/>
        <v>6.0606060606060606</v>
      </c>
      <c r="O112" s="51">
        <f t="shared" si="15"/>
        <v>7.7025675225075032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3" customFormat="1" ht="13.5" customHeight="1">
      <c r="A113" s="54" t="s">
        <v>28</v>
      </c>
      <c r="B113" s="53">
        <f>方向別!I236</f>
        <v>165</v>
      </c>
      <c r="C113" s="53">
        <f>方向別!J236</f>
        <v>10</v>
      </c>
      <c r="D113" s="53">
        <f>方向別!K236</f>
        <v>38</v>
      </c>
      <c r="E113" s="53">
        <f>方向別!L236</f>
        <v>1</v>
      </c>
      <c r="F113" s="53">
        <f t="shared" si="16"/>
        <v>214</v>
      </c>
      <c r="G113" s="52">
        <f t="shared" si="17"/>
        <v>5.1401869158878499</v>
      </c>
      <c r="H113" s="51">
        <f t="shared" si="14"/>
        <v>7.1691792294807364</v>
      </c>
      <c r="I113" s="53">
        <f>SUM(方向別!B31,方向別!I113)</f>
        <v>171</v>
      </c>
      <c r="J113" s="53">
        <f>SUM(方向別!C31,方向別!J113)</f>
        <v>10</v>
      </c>
      <c r="K113" s="53">
        <f>SUM(方向別!D31,方向別!K113)</f>
        <v>19</v>
      </c>
      <c r="L113" s="53">
        <f>SUM(方向別!E31,方向別!L113)</f>
        <v>4</v>
      </c>
      <c r="M113" s="53">
        <f t="shared" si="18"/>
        <v>204</v>
      </c>
      <c r="N113" s="52">
        <f t="shared" si="20"/>
        <v>6.8627450980392162</v>
      </c>
      <c r="O113" s="51">
        <f t="shared" si="15"/>
        <v>6.8022674224741575</v>
      </c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3" customFormat="1" ht="13.5" customHeight="1">
      <c r="A114" s="54" t="s">
        <v>57</v>
      </c>
      <c r="B114" s="53">
        <f>方向別!I237</f>
        <v>171</v>
      </c>
      <c r="C114" s="53">
        <f>方向別!J237</f>
        <v>11</v>
      </c>
      <c r="D114" s="53">
        <f>方向別!K237</f>
        <v>38</v>
      </c>
      <c r="E114" s="53">
        <f>方向別!L237</f>
        <v>9</v>
      </c>
      <c r="F114" s="53">
        <f t="shared" si="16"/>
        <v>229</v>
      </c>
      <c r="G114" s="52">
        <f t="shared" si="17"/>
        <v>8.7336244541484707</v>
      </c>
      <c r="H114" s="51">
        <f t="shared" si="14"/>
        <v>7.6716917922948076</v>
      </c>
      <c r="I114" s="53">
        <f>SUM(方向別!B32,方向別!I114)</f>
        <v>236</v>
      </c>
      <c r="J114" s="53">
        <f>SUM(方向別!C32,方向別!J114)</f>
        <v>13</v>
      </c>
      <c r="K114" s="53">
        <f>SUM(方向別!D32,方向別!K114)</f>
        <v>19</v>
      </c>
      <c r="L114" s="53">
        <f>SUM(方向別!E32,方向別!L114)</f>
        <v>7</v>
      </c>
      <c r="M114" s="53">
        <f t="shared" si="18"/>
        <v>275</v>
      </c>
      <c r="N114" s="52">
        <f t="shared" si="20"/>
        <v>7.2727272727272725</v>
      </c>
      <c r="O114" s="51">
        <f t="shared" si="15"/>
        <v>9.1697232410803604</v>
      </c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3" customFormat="1" ht="13.5" customHeight="1">
      <c r="A115" s="58" t="s">
        <v>29</v>
      </c>
      <c r="B115" s="57">
        <f>方向別!I238</f>
        <v>39</v>
      </c>
      <c r="C115" s="57">
        <f>方向別!J238</f>
        <v>2</v>
      </c>
      <c r="D115" s="57">
        <f>方向別!K238</f>
        <v>11</v>
      </c>
      <c r="E115" s="57">
        <f>方向別!L238</f>
        <v>0</v>
      </c>
      <c r="F115" s="57">
        <f t="shared" si="16"/>
        <v>52</v>
      </c>
      <c r="G115" s="56">
        <f t="shared" si="17"/>
        <v>3.8461538461538463</v>
      </c>
      <c r="H115" s="55">
        <f t="shared" si="14"/>
        <v>1.7420435510887771</v>
      </c>
      <c r="I115" s="57">
        <f>SUM(方向別!B33,方向別!I115)</f>
        <v>28</v>
      </c>
      <c r="J115" s="57">
        <f>SUM(方向別!C33,方向別!J115)</f>
        <v>1</v>
      </c>
      <c r="K115" s="57">
        <f>SUM(方向別!D33,方向別!K115)</f>
        <v>6</v>
      </c>
      <c r="L115" s="57">
        <f>SUM(方向別!E33,方向別!L115)</f>
        <v>0</v>
      </c>
      <c r="M115" s="57">
        <f t="shared" si="18"/>
        <v>35</v>
      </c>
      <c r="N115" s="56">
        <f t="shared" si="20"/>
        <v>2.8571428571428572</v>
      </c>
      <c r="O115" s="55">
        <f t="shared" si="15"/>
        <v>1.1670556852284095</v>
      </c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3" customFormat="1" ht="13.5" customHeight="1">
      <c r="A116" s="54" t="s">
        <v>30</v>
      </c>
      <c r="B116" s="53">
        <f>方向別!I239</f>
        <v>43</v>
      </c>
      <c r="C116" s="53">
        <f>方向別!J239</f>
        <v>2</v>
      </c>
      <c r="D116" s="53">
        <f>方向別!K239</f>
        <v>6</v>
      </c>
      <c r="E116" s="53">
        <f>方向別!L239</f>
        <v>2</v>
      </c>
      <c r="F116" s="53">
        <f t="shared" si="16"/>
        <v>53</v>
      </c>
      <c r="G116" s="52">
        <f t="shared" si="17"/>
        <v>7.5471698113207548</v>
      </c>
      <c r="H116" s="51">
        <f t="shared" si="14"/>
        <v>1.7755443886097153</v>
      </c>
      <c r="I116" s="53">
        <f>SUM(方向別!B34,方向別!I116)</f>
        <v>45</v>
      </c>
      <c r="J116" s="53">
        <f>SUM(方向別!C34,方向別!J116)</f>
        <v>2</v>
      </c>
      <c r="K116" s="53">
        <f>SUM(方向別!D34,方向別!K116)</f>
        <v>7</v>
      </c>
      <c r="L116" s="53">
        <f>SUM(方向別!E34,方向別!L116)</f>
        <v>0</v>
      </c>
      <c r="M116" s="53">
        <f t="shared" si="18"/>
        <v>54</v>
      </c>
      <c r="N116" s="52">
        <f t="shared" si="20"/>
        <v>3.7037037037037033</v>
      </c>
      <c r="O116" s="51">
        <f t="shared" si="15"/>
        <v>1.800600200066689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</row>
    <row r="117" spans="1:67" s="43" customFormat="1" ht="13.5" customHeight="1">
      <c r="A117" s="54" t="s">
        <v>31</v>
      </c>
      <c r="B117" s="53">
        <f>方向別!I240</f>
        <v>39</v>
      </c>
      <c r="C117" s="53">
        <f>方向別!J240</f>
        <v>2</v>
      </c>
      <c r="D117" s="53">
        <f>方向別!K240</f>
        <v>8</v>
      </c>
      <c r="E117" s="53">
        <f>方向別!L240</f>
        <v>0</v>
      </c>
      <c r="F117" s="53">
        <f t="shared" si="16"/>
        <v>49</v>
      </c>
      <c r="G117" s="52">
        <f t="shared" si="17"/>
        <v>4.0816326530612246</v>
      </c>
      <c r="H117" s="51">
        <f t="shared" si="14"/>
        <v>1.6415410385259632</v>
      </c>
      <c r="I117" s="53">
        <f>SUM(方向別!B35,方向別!I117)</f>
        <v>47</v>
      </c>
      <c r="J117" s="53">
        <f>SUM(方向別!C35,方向別!J117)</f>
        <v>2</v>
      </c>
      <c r="K117" s="53">
        <f>SUM(方向別!D35,方向別!K117)</f>
        <v>2</v>
      </c>
      <c r="L117" s="53">
        <f>SUM(方向別!E35,方向別!L117)</f>
        <v>0</v>
      </c>
      <c r="M117" s="53">
        <f t="shared" si="18"/>
        <v>51</v>
      </c>
      <c r="N117" s="52">
        <f t="shared" si="20"/>
        <v>3.9215686274509802</v>
      </c>
      <c r="O117" s="51">
        <f t="shared" si="15"/>
        <v>1.7005668556185394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</row>
    <row r="118" spans="1:67" s="43" customFormat="1" ht="13.5" customHeight="1">
      <c r="A118" s="54" t="s">
        <v>32</v>
      </c>
      <c r="B118" s="53">
        <f>方向別!I241</f>
        <v>48</v>
      </c>
      <c r="C118" s="53">
        <f>方向別!J241</f>
        <v>1</v>
      </c>
      <c r="D118" s="53">
        <f>方向別!K241</f>
        <v>3</v>
      </c>
      <c r="E118" s="53">
        <f>方向別!L241</f>
        <v>2</v>
      </c>
      <c r="F118" s="53">
        <f t="shared" si="16"/>
        <v>54</v>
      </c>
      <c r="G118" s="52">
        <f t="shared" si="17"/>
        <v>5.5555555555555554</v>
      </c>
      <c r="H118" s="51">
        <f t="shared" si="14"/>
        <v>1.8090452261306531</v>
      </c>
      <c r="I118" s="53">
        <f>SUM(方向別!B36,方向別!I118)</f>
        <v>27</v>
      </c>
      <c r="J118" s="53">
        <f>SUM(方向別!C36,方向別!J118)</f>
        <v>1</v>
      </c>
      <c r="K118" s="53">
        <f>SUM(方向別!D36,方向別!K118)</f>
        <v>4</v>
      </c>
      <c r="L118" s="53">
        <f>SUM(方向別!E36,方向別!L118)</f>
        <v>0</v>
      </c>
      <c r="M118" s="53">
        <f t="shared" si="18"/>
        <v>32</v>
      </c>
      <c r="N118" s="52">
        <f t="shared" si="20"/>
        <v>3.125</v>
      </c>
      <c r="O118" s="51">
        <f t="shared" si="15"/>
        <v>1.0670223407802599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3" customFormat="1" ht="13.5" customHeight="1">
      <c r="A119" s="54" t="s">
        <v>33</v>
      </c>
      <c r="B119" s="53">
        <f>方向別!I242</f>
        <v>34</v>
      </c>
      <c r="C119" s="53">
        <f>方向別!J242</f>
        <v>3</v>
      </c>
      <c r="D119" s="53">
        <f>方向別!K242</f>
        <v>9</v>
      </c>
      <c r="E119" s="53">
        <f>方向別!L242</f>
        <v>1</v>
      </c>
      <c r="F119" s="53">
        <f t="shared" si="16"/>
        <v>47</v>
      </c>
      <c r="G119" s="52">
        <f t="shared" si="17"/>
        <v>8.5106382978723403</v>
      </c>
      <c r="H119" s="51">
        <f t="shared" si="14"/>
        <v>1.574539363484087</v>
      </c>
      <c r="I119" s="53">
        <f>SUM(方向別!B37,方向別!I119)</f>
        <v>29</v>
      </c>
      <c r="J119" s="53">
        <f>SUM(方向別!C37,方向別!J119)</f>
        <v>3</v>
      </c>
      <c r="K119" s="53">
        <f>SUM(方向別!D37,方向別!K119)</f>
        <v>8</v>
      </c>
      <c r="L119" s="53">
        <f>SUM(方向別!E37,方向別!L119)</f>
        <v>0</v>
      </c>
      <c r="M119" s="53">
        <f t="shared" si="18"/>
        <v>40</v>
      </c>
      <c r="N119" s="52">
        <f t="shared" si="20"/>
        <v>7.5</v>
      </c>
      <c r="O119" s="51">
        <f t="shared" si="15"/>
        <v>1.3337779259753251</v>
      </c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3" customFormat="1" ht="13.5" customHeight="1">
      <c r="A120" s="54" t="s">
        <v>34</v>
      </c>
      <c r="B120" s="53">
        <f>方向別!I243</f>
        <v>47</v>
      </c>
      <c r="C120" s="53">
        <f>方向別!J243</f>
        <v>0</v>
      </c>
      <c r="D120" s="53">
        <f>方向別!K243</f>
        <v>7</v>
      </c>
      <c r="E120" s="53">
        <f>方向別!L243</f>
        <v>1</v>
      </c>
      <c r="F120" s="53">
        <f t="shared" si="16"/>
        <v>55</v>
      </c>
      <c r="G120" s="52">
        <f t="shared" si="17"/>
        <v>1.8181818181818181</v>
      </c>
      <c r="H120" s="51">
        <f t="shared" si="14"/>
        <v>1.8425460636515913</v>
      </c>
      <c r="I120" s="53">
        <f>SUM(方向別!B38,方向別!I120)</f>
        <v>45</v>
      </c>
      <c r="J120" s="53">
        <f>SUM(方向別!C38,方向別!J120)</f>
        <v>1</v>
      </c>
      <c r="K120" s="53">
        <f>SUM(方向別!D38,方向別!K120)</f>
        <v>4</v>
      </c>
      <c r="L120" s="53">
        <f>SUM(方向別!E38,方向別!L120)</f>
        <v>0</v>
      </c>
      <c r="M120" s="53">
        <f t="shared" si="18"/>
        <v>50</v>
      </c>
      <c r="N120" s="52">
        <f t="shared" si="20"/>
        <v>2</v>
      </c>
      <c r="O120" s="51">
        <f t="shared" si="15"/>
        <v>1.6672224074691564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3" customFormat="1" ht="13.5" customHeight="1">
      <c r="A121" s="50" t="s">
        <v>15</v>
      </c>
      <c r="B121" s="49">
        <f>SUM(B115:B120)</f>
        <v>250</v>
      </c>
      <c r="C121" s="49">
        <f>SUM(C115:C120)</f>
        <v>10</v>
      </c>
      <c r="D121" s="49">
        <f>SUM(D115:D120)</f>
        <v>44</v>
      </c>
      <c r="E121" s="49">
        <f>SUM(E115:E120)</f>
        <v>6</v>
      </c>
      <c r="F121" s="49">
        <f t="shared" si="16"/>
        <v>310</v>
      </c>
      <c r="G121" s="48">
        <f t="shared" si="17"/>
        <v>5.161290322580645</v>
      </c>
      <c r="H121" s="47">
        <f t="shared" si="14"/>
        <v>10.385259631490786</v>
      </c>
      <c r="I121" s="49">
        <f>SUM(I115:I120)</f>
        <v>221</v>
      </c>
      <c r="J121" s="49">
        <f>SUM(J115:J120)</f>
        <v>10</v>
      </c>
      <c r="K121" s="49">
        <f>SUM(K115:K120)</f>
        <v>31</v>
      </c>
      <c r="L121" s="49">
        <f>SUM(L115:L120)</f>
        <v>0</v>
      </c>
      <c r="M121" s="49">
        <f t="shared" si="18"/>
        <v>262</v>
      </c>
      <c r="N121" s="48">
        <f t="shared" si="20"/>
        <v>3.8167938931297711</v>
      </c>
      <c r="O121" s="47">
        <f t="shared" si="15"/>
        <v>8.7362454151383808</v>
      </c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3" customFormat="1" ht="13.5" customHeight="1">
      <c r="A122" s="58" t="s">
        <v>35</v>
      </c>
      <c r="B122" s="57">
        <f>方向別!I245</f>
        <v>39</v>
      </c>
      <c r="C122" s="57">
        <f>方向別!J245</f>
        <v>3</v>
      </c>
      <c r="D122" s="57">
        <f>方向別!K245</f>
        <v>2</v>
      </c>
      <c r="E122" s="57">
        <f>方向別!L245</f>
        <v>0</v>
      </c>
      <c r="F122" s="57">
        <f t="shared" si="16"/>
        <v>44</v>
      </c>
      <c r="G122" s="56">
        <f t="shared" si="17"/>
        <v>6.8181818181818175</v>
      </c>
      <c r="H122" s="55">
        <f t="shared" si="14"/>
        <v>1.4740368509212729</v>
      </c>
      <c r="I122" s="57">
        <f>SUM(方向別!B40,方向別!I122)</f>
        <v>33</v>
      </c>
      <c r="J122" s="57">
        <f>SUM(方向別!C40,方向別!J122)</f>
        <v>3</v>
      </c>
      <c r="K122" s="57">
        <f>SUM(方向別!D40,方向別!K122)</f>
        <v>5</v>
      </c>
      <c r="L122" s="57">
        <f>SUM(方向別!E40,方向別!L122)</f>
        <v>0</v>
      </c>
      <c r="M122" s="57">
        <f t="shared" si="18"/>
        <v>41</v>
      </c>
      <c r="N122" s="56">
        <f t="shared" si="20"/>
        <v>7.3170731707317067</v>
      </c>
      <c r="O122" s="55">
        <f t="shared" si="15"/>
        <v>1.3671223741247083</v>
      </c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3" customFormat="1" ht="13.5" customHeight="1">
      <c r="A123" s="54" t="s">
        <v>36</v>
      </c>
      <c r="B123" s="53">
        <f>方向別!I246</f>
        <v>43</v>
      </c>
      <c r="C123" s="53">
        <f>方向別!J246</f>
        <v>2</v>
      </c>
      <c r="D123" s="53">
        <f>方向別!K246</f>
        <v>10</v>
      </c>
      <c r="E123" s="53">
        <f>方向別!L246</f>
        <v>0</v>
      </c>
      <c r="F123" s="53">
        <f t="shared" si="16"/>
        <v>55</v>
      </c>
      <c r="G123" s="52">
        <f t="shared" si="17"/>
        <v>3.6363636363636362</v>
      </c>
      <c r="H123" s="51">
        <f t="shared" si="14"/>
        <v>1.8425460636515913</v>
      </c>
      <c r="I123" s="53">
        <f>SUM(方向別!B41,方向別!I123)</f>
        <v>32</v>
      </c>
      <c r="J123" s="53">
        <f>SUM(方向別!C41,方向別!J123)</f>
        <v>1</v>
      </c>
      <c r="K123" s="53">
        <f>SUM(方向別!D41,方向別!K123)</f>
        <v>4</v>
      </c>
      <c r="L123" s="53">
        <f>SUM(方向別!E41,方向別!L123)</f>
        <v>0</v>
      </c>
      <c r="M123" s="53">
        <f t="shared" si="18"/>
        <v>37</v>
      </c>
      <c r="N123" s="52">
        <f t="shared" si="20"/>
        <v>2.7027027027027026</v>
      </c>
      <c r="O123" s="51">
        <f t="shared" si="15"/>
        <v>1.2337445815271757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</row>
    <row r="124" spans="1:67" s="43" customFormat="1" ht="13.5" customHeight="1">
      <c r="A124" s="54" t="s">
        <v>37</v>
      </c>
      <c r="B124" s="53">
        <f>方向別!I247</f>
        <v>25</v>
      </c>
      <c r="C124" s="53">
        <f>方向別!J247</f>
        <v>0</v>
      </c>
      <c r="D124" s="53">
        <f>方向別!K247</f>
        <v>4</v>
      </c>
      <c r="E124" s="53">
        <f>方向別!L247</f>
        <v>0</v>
      </c>
      <c r="F124" s="53">
        <f t="shared" si="16"/>
        <v>29</v>
      </c>
      <c r="G124" s="52">
        <f t="shared" si="17"/>
        <v>0</v>
      </c>
      <c r="H124" s="51">
        <f t="shared" si="14"/>
        <v>0.9715242881072027</v>
      </c>
      <c r="I124" s="53">
        <f>SUM(方向別!B42,方向別!I124)</f>
        <v>48</v>
      </c>
      <c r="J124" s="53">
        <f>SUM(方向別!C42,方向別!J124)</f>
        <v>2</v>
      </c>
      <c r="K124" s="53">
        <f>SUM(方向別!D42,方向別!K124)</f>
        <v>9</v>
      </c>
      <c r="L124" s="53">
        <f>SUM(方向別!E42,方向別!L124)</f>
        <v>0</v>
      </c>
      <c r="M124" s="53">
        <f t="shared" si="18"/>
        <v>59</v>
      </c>
      <c r="N124" s="52">
        <f t="shared" si="20"/>
        <v>3.3898305084745761</v>
      </c>
      <c r="O124" s="51">
        <f t="shared" si="15"/>
        <v>1.9673224408136045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</row>
    <row r="125" spans="1:67" s="43" customFormat="1" ht="13.5" customHeight="1">
      <c r="A125" s="54" t="s">
        <v>38</v>
      </c>
      <c r="B125" s="53">
        <f>方向別!I248</f>
        <v>27</v>
      </c>
      <c r="C125" s="53">
        <f>方向別!J248</f>
        <v>3</v>
      </c>
      <c r="D125" s="53">
        <f>方向別!K248</f>
        <v>6</v>
      </c>
      <c r="E125" s="53">
        <f>方向別!L248</f>
        <v>0</v>
      </c>
      <c r="F125" s="53">
        <f t="shared" si="16"/>
        <v>36</v>
      </c>
      <c r="G125" s="52">
        <f t="shared" si="17"/>
        <v>8.3333333333333321</v>
      </c>
      <c r="H125" s="51">
        <f t="shared" si="14"/>
        <v>1.2060301507537687</v>
      </c>
      <c r="I125" s="53">
        <f>SUM(方向別!B43,方向別!I125)</f>
        <v>35</v>
      </c>
      <c r="J125" s="53">
        <f>SUM(方向別!C43,方向別!J125)</f>
        <v>3</v>
      </c>
      <c r="K125" s="53">
        <f>SUM(方向別!D43,方向別!K125)</f>
        <v>1</v>
      </c>
      <c r="L125" s="53">
        <f>SUM(方向別!E43,方向別!L125)</f>
        <v>1</v>
      </c>
      <c r="M125" s="53">
        <f t="shared" si="18"/>
        <v>40</v>
      </c>
      <c r="N125" s="52">
        <f t="shared" si="20"/>
        <v>10</v>
      </c>
      <c r="O125" s="51">
        <f t="shared" si="15"/>
        <v>1.3337779259753251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f>方向別!I249</f>
        <v>33</v>
      </c>
      <c r="C126" s="53">
        <f>方向別!J249</f>
        <v>2</v>
      </c>
      <c r="D126" s="53">
        <f>方向別!K249</f>
        <v>3</v>
      </c>
      <c r="E126" s="53">
        <f>方向別!L249</f>
        <v>0</v>
      </c>
      <c r="F126" s="53">
        <f t="shared" si="16"/>
        <v>38</v>
      </c>
      <c r="G126" s="52">
        <f t="shared" si="17"/>
        <v>5.2631578947368416</v>
      </c>
      <c r="H126" s="51">
        <f t="shared" si="14"/>
        <v>1.2730318257956448</v>
      </c>
      <c r="I126" s="53">
        <f>SUM(方向別!B44,方向別!I126)</f>
        <v>39</v>
      </c>
      <c r="J126" s="53">
        <f>SUM(方向別!C44,方向別!J126)</f>
        <v>1</v>
      </c>
      <c r="K126" s="53">
        <f>SUM(方向別!D44,方向別!K126)</f>
        <v>3</v>
      </c>
      <c r="L126" s="53">
        <f>SUM(方向別!E44,方向別!L126)</f>
        <v>0</v>
      </c>
      <c r="M126" s="53">
        <f t="shared" si="18"/>
        <v>43</v>
      </c>
      <c r="N126" s="52">
        <f t="shared" si="20"/>
        <v>2.3255813953488373</v>
      </c>
      <c r="O126" s="51">
        <f t="shared" si="15"/>
        <v>1.4338112704234744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3" customFormat="1" ht="13.5" customHeight="1">
      <c r="A127" s="54" t="s">
        <v>40</v>
      </c>
      <c r="B127" s="53">
        <f>方向別!I250</f>
        <v>22</v>
      </c>
      <c r="C127" s="53">
        <f>方向別!J250</f>
        <v>2</v>
      </c>
      <c r="D127" s="53">
        <f>方向別!K250</f>
        <v>2</v>
      </c>
      <c r="E127" s="53">
        <f>方向別!L250</f>
        <v>0</v>
      </c>
      <c r="F127" s="53">
        <f t="shared" si="16"/>
        <v>26</v>
      </c>
      <c r="G127" s="52">
        <f t="shared" si="17"/>
        <v>7.6923076923076925</v>
      </c>
      <c r="H127" s="51">
        <f t="shared" si="14"/>
        <v>0.87102177554438853</v>
      </c>
      <c r="I127" s="53">
        <f>SUM(方向別!B45,方向別!I127)</f>
        <v>26</v>
      </c>
      <c r="J127" s="53">
        <f>SUM(方向別!C45,方向別!J127)</f>
        <v>2</v>
      </c>
      <c r="K127" s="53">
        <f>SUM(方向別!D45,方向別!K127)</f>
        <v>2</v>
      </c>
      <c r="L127" s="53">
        <f>SUM(方向別!E45,方向別!L127)</f>
        <v>0</v>
      </c>
      <c r="M127" s="53">
        <f t="shared" si="18"/>
        <v>30</v>
      </c>
      <c r="N127" s="52">
        <f t="shared" si="20"/>
        <v>6.666666666666667</v>
      </c>
      <c r="O127" s="51">
        <f t="shared" si="15"/>
        <v>1.0003334444814937</v>
      </c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3" customFormat="1" ht="13.5" customHeight="1">
      <c r="A128" s="50" t="s">
        <v>15</v>
      </c>
      <c r="B128" s="49">
        <f>SUM(B122:B127)</f>
        <v>189</v>
      </c>
      <c r="C128" s="49">
        <f>SUM(C122:C127)</f>
        <v>12</v>
      </c>
      <c r="D128" s="49">
        <f>SUM(D122:D127)</f>
        <v>27</v>
      </c>
      <c r="E128" s="49">
        <f>SUM(E122:E127)</f>
        <v>0</v>
      </c>
      <c r="F128" s="49">
        <f t="shared" si="16"/>
        <v>228</v>
      </c>
      <c r="G128" s="48">
        <f t="shared" si="17"/>
        <v>5.2631578947368416</v>
      </c>
      <c r="H128" s="47">
        <f t="shared" si="14"/>
        <v>7.6381909547738696</v>
      </c>
      <c r="I128" s="49">
        <f>SUM(I122:I127)</f>
        <v>213</v>
      </c>
      <c r="J128" s="49">
        <f>SUM(J122:J127)</f>
        <v>12</v>
      </c>
      <c r="K128" s="49">
        <f>SUM(K122:K127)</f>
        <v>24</v>
      </c>
      <c r="L128" s="49">
        <f>SUM(L122:L127)</f>
        <v>1</v>
      </c>
      <c r="M128" s="49">
        <f>SUM(I128:L128)</f>
        <v>250</v>
      </c>
      <c r="N128" s="48">
        <f t="shared" si="20"/>
        <v>5.2</v>
      </c>
      <c r="O128" s="47">
        <f t="shared" si="15"/>
        <v>8.3361120373457815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</row>
    <row r="129" spans="1:67" s="43" customFormat="1" ht="13.5" customHeight="1">
      <c r="A129" s="50" t="s">
        <v>41</v>
      </c>
      <c r="B129" s="49">
        <f>SUM(B99,B106:B114,B121,B128)</f>
        <v>2428</v>
      </c>
      <c r="C129" s="49">
        <f>SUM(C99,C106:C114,C121,C128)</f>
        <v>135</v>
      </c>
      <c r="D129" s="49">
        <f>SUM(D99,D106:D114,D121,D128)</f>
        <v>360</v>
      </c>
      <c r="E129" s="49">
        <f>SUM(E99,E106:E114,E121,E128)</f>
        <v>62</v>
      </c>
      <c r="F129" s="49">
        <f t="shared" si="16"/>
        <v>2985</v>
      </c>
      <c r="G129" s="48">
        <f t="shared" si="17"/>
        <v>6.59966499162479</v>
      </c>
      <c r="H129" s="47">
        <f t="shared" si="14"/>
        <v>100</v>
      </c>
      <c r="I129" s="49">
        <f>SUM(I99,I106:I114,I121,I128)</f>
        <v>2491</v>
      </c>
      <c r="J129" s="49">
        <f>SUM(J99,J106:J114,J121,J128)</f>
        <v>140</v>
      </c>
      <c r="K129" s="49">
        <f>SUM(K99,K106:K114,K121,K128)</f>
        <v>319</v>
      </c>
      <c r="L129" s="49">
        <f>SUM(L99,L106:L114,L121,L128)</f>
        <v>49</v>
      </c>
      <c r="M129" s="49">
        <f t="shared" si="18"/>
        <v>2999</v>
      </c>
      <c r="N129" s="48">
        <f t="shared" si="20"/>
        <v>6.3021007002334111</v>
      </c>
      <c r="O129" s="47">
        <f t="shared" si="15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3.5" customHeight="1">
      <c r="A132" s="70" t="s">
        <v>0</v>
      </c>
      <c r="B132" s="69"/>
      <c r="C132" s="68"/>
      <c r="D132" s="68"/>
      <c r="E132" s="68"/>
      <c r="F132" s="68"/>
      <c r="G132" s="68"/>
      <c r="H132" s="67"/>
      <c r="I132" s="69" t="s">
        <v>92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/>
      <c r="C134" s="57"/>
      <c r="D134" s="57"/>
      <c r="E134" s="57"/>
      <c r="F134" s="57"/>
      <c r="G134" s="56"/>
      <c r="H134" s="55"/>
      <c r="I134" s="57">
        <f>SUM(方向別!I52,方向別!I134,方向別!I216)</f>
        <v>97</v>
      </c>
      <c r="J134" s="57">
        <f>SUM(方向別!J52,方向別!J134,方向別!J216)</f>
        <v>2</v>
      </c>
      <c r="K134" s="57">
        <f>SUM(方向別!K52,方向別!K134,方向別!K216)</f>
        <v>8</v>
      </c>
      <c r="L134" s="57">
        <f>SUM(方向別!L52,方向別!L134,方向別!L216)</f>
        <v>1</v>
      </c>
      <c r="M134" s="57">
        <f t="shared" ref="M134:M170" si="21">SUM(I134:L134)</f>
        <v>108</v>
      </c>
      <c r="N134" s="56">
        <f t="shared" ref="N134:N170" si="22">IF(SUM(J134,L134)=0,0,SUM(J134,L134)/M134*100)</f>
        <v>2.7777777777777777</v>
      </c>
      <c r="O134" s="55">
        <f t="shared" ref="O134:O170" si="23">IF(M134=0,0,M134/M$170*100)</f>
        <v>1.4518080387148811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/>
      <c r="C135" s="53"/>
      <c r="D135" s="53"/>
      <c r="E135" s="53"/>
      <c r="F135" s="53"/>
      <c r="G135" s="52"/>
      <c r="H135" s="51"/>
      <c r="I135" s="53">
        <f>SUM(方向別!I53,方向別!I135,方向別!I217)</f>
        <v>95</v>
      </c>
      <c r="J135" s="53">
        <f>SUM(方向別!J53,方向別!J135,方向別!J217)</f>
        <v>4</v>
      </c>
      <c r="K135" s="53">
        <f>SUM(方向別!K53,方向別!K135,方向別!K217)</f>
        <v>15</v>
      </c>
      <c r="L135" s="53">
        <f>SUM(方向別!L53,方向別!L135,方向別!L217)</f>
        <v>4</v>
      </c>
      <c r="M135" s="53">
        <f t="shared" si="21"/>
        <v>118</v>
      </c>
      <c r="N135" s="52">
        <f t="shared" si="22"/>
        <v>6.7796610169491522</v>
      </c>
      <c r="O135" s="51">
        <f t="shared" si="23"/>
        <v>1.586234708966259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/>
      <c r="C136" s="53"/>
      <c r="D136" s="53"/>
      <c r="E136" s="53"/>
      <c r="F136" s="53"/>
      <c r="G136" s="52"/>
      <c r="H136" s="51"/>
      <c r="I136" s="53">
        <f>SUM(方向別!I54,方向別!I136,方向別!I218)</f>
        <v>98</v>
      </c>
      <c r="J136" s="53">
        <f>SUM(方向別!J54,方向別!J136,方向別!J218)</f>
        <v>2</v>
      </c>
      <c r="K136" s="53">
        <f>SUM(方向別!K54,方向別!K136,方向別!K218)</f>
        <v>10</v>
      </c>
      <c r="L136" s="53">
        <f>SUM(方向別!L54,方向別!L136,方向別!L218)</f>
        <v>0</v>
      </c>
      <c r="M136" s="53">
        <f t="shared" si="21"/>
        <v>110</v>
      </c>
      <c r="N136" s="52">
        <f t="shared" si="22"/>
        <v>1.8181818181818181</v>
      </c>
      <c r="O136" s="51">
        <f t="shared" si="23"/>
        <v>1.4786933727651566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/>
      <c r="C137" s="53"/>
      <c r="D137" s="53"/>
      <c r="E137" s="53"/>
      <c r="F137" s="53"/>
      <c r="G137" s="52"/>
      <c r="H137" s="51"/>
      <c r="I137" s="53">
        <f>SUM(方向別!I55,方向別!I137,方向別!I219)</f>
        <v>114</v>
      </c>
      <c r="J137" s="53">
        <f>SUM(方向別!J55,方向別!J137,方向別!J219)</f>
        <v>7</v>
      </c>
      <c r="K137" s="53">
        <f>SUM(方向別!K55,方向別!K137,方向別!K219)</f>
        <v>10</v>
      </c>
      <c r="L137" s="53">
        <f>SUM(方向別!L55,方向別!L137,方向別!L219)</f>
        <v>7</v>
      </c>
      <c r="M137" s="53">
        <f t="shared" si="21"/>
        <v>138</v>
      </c>
      <c r="N137" s="52">
        <f t="shared" si="22"/>
        <v>10.144927536231885</v>
      </c>
      <c r="O137" s="51">
        <f t="shared" si="23"/>
        <v>1.8550880494690145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/>
      <c r="C138" s="53"/>
      <c r="D138" s="53"/>
      <c r="E138" s="53"/>
      <c r="F138" s="53"/>
      <c r="G138" s="52"/>
      <c r="H138" s="51"/>
      <c r="I138" s="53">
        <f>SUM(方向別!I56,方向別!I138,方向別!I220)</f>
        <v>147</v>
      </c>
      <c r="J138" s="53">
        <f>SUM(方向別!J56,方向別!J138,方向別!J220)</f>
        <v>3</v>
      </c>
      <c r="K138" s="53">
        <f>SUM(方向別!K56,方向別!K138,方向別!K220)</f>
        <v>9</v>
      </c>
      <c r="L138" s="53">
        <f>SUM(方向別!L56,方向別!L138,方向別!L220)</f>
        <v>4</v>
      </c>
      <c r="M138" s="53">
        <f t="shared" si="21"/>
        <v>163</v>
      </c>
      <c r="N138" s="52">
        <f t="shared" si="22"/>
        <v>4.294478527607362</v>
      </c>
      <c r="O138" s="51">
        <f t="shared" si="23"/>
        <v>2.191154725097459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/>
      <c r="C139" s="53"/>
      <c r="D139" s="53"/>
      <c r="E139" s="53"/>
      <c r="F139" s="53"/>
      <c r="G139" s="52"/>
      <c r="H139" s="51"/>
      <c r="I139" s="53">
        <f>SUM(方向別!I57,方向別!I139,方向別!I221)</f>
        <v>112</v>
      </c>
      <c r="J139" s="53">
        <f>SUM(方向別!J57,方向別!J139,方向別!J221)</f>
        <v>8</v>
      </c>
      <c r="K139" s="53">
        <f>SUM(方向別!K57,方向別!K139,方向別!K221)</f>
        <v>14</v>
      </c>
      <c r="L139" s="53">
        <f>SUM(方向別!L57,方向別!L139,方向別!L221)</f>
        <v>2</v>
      </c>
      <c r="M139" s="53">
        <f t="shared" si="21"/>
        <v>136</v>
      </c>
      <c r="N139" s="52">
        <f t="shared" si="22"/>
        <v>7.3529411764705888</v>
      </c>
      <c r="O139" s="51">
        <f t="shared" si="23"/>
        <v>1.828202715418739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/>
      <c r="C140" s="49"/>
      <c r="D140" s="49"/>
      <c r="E140" s="49"/>
      <c r="F140" s="49"/>
      <c r="G140" s="48"/>
      <c r="H140" s="47"/>
      <c r="I140" s="49">
        <f>SUM(I134:I139)</f>
        <v>663</v>
      </c>
      <c r="J140" s="49">
        <f>SUM(J134:J139)</f>
        <v>26</v>
      </c>
      <c r="K140" s="49">
        <f>SUM(K134:K139)</f>
        <v>66</v>
      </c>
      <c r="L140" s="49">
        <f>SUM(L134:L139)</f>
        <v>18</v>
      </c>
      <c r="M140" s="49">
        <f t="shared" si="21"/>
        <v>773</v>
      </c>
      <c r="N140" s="48">
        <f t="shared" si="22"/>
        <v>5.6921086675291077</v>
      </c>
      <c r="O140" s="47">
        <f t="shared" si="23"/>
        <v>10.391181610431509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/>
      <c r="C141" s="57"/>
      <c r="D141" s="57"/>
      <c r="E141" s="57"/>
      <c r="F141" s="57"/>
      <c r="G141" s="56"/>
      <c r="H141" s="55"/>
      <c r="I141" s="57">
        <f>SUM(方向別!I59,方向別!I141,方向別!I223)</f>
        <v>121</v>
      </c>
      <c r="J141" s="57">
        <f>SUM(方向別!J59,方向別!J141,方向別!J223)</f>
        <v>4</v>
      </c>
      <c r="K141" s="57">
        <f>SUM(方向別!K59,方向別!K141,方向別!K223)</f>
        <v>20</v>
      </c>
      <c r="L141" s="57">
        <f>SUM(方向別!L59,方向別!L141,方向別!L223)</f>
        <v>0</v>
      </c>
      <c r="M141" s="57">
        <f t="shared" si="21"/>
        <v>145</v>
      </c>
      <c r="N141" s="56">
        <f t="shared" si="22"/>
        <v>2.7586206896551726</v>
      </c>
      <c r="O141" s="55">
        <f t="shared" si="23"/>
        <v>1.9491867186449792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/>
      <c r="C142" s="53"/>
      <c r="D142" s="53"/>
      <c r="E142" s="53"/>
      <c r="F142" s="53"/>
      <c r="G142" s="52"/>
      <c r="H142" s="51"/>
      <c r="I142" s="53">
        <f>SUM(方向別!I60,方向別!I142,方向別!I224)</f>
        <v>115</v>
      </c>
      <c r="J142" s="53">
        <f>SUM(方向別!J60,方向別!J142,方向別!J224)</f>
        <v>5</v>
      </c>
      <c r="K142" s="53">
        <f>SUM(方向別!K60,方向別!K142,方向別!K224)</f>
        <v>16</v>
      </c>
      <c r="L142" s="53">
        <f>SUM(方向別!L60,方向別!L142,方向別!L224)</f>
        <v>1</v>
      </c>
      <c r="M142" s="53">
        <f t="shared" si="21"/>
        <v>137</v>
      </c>
      <c r="N142" s="52">
        <f t="shared" si="22"/>
        <v>4.3795620437956204</v>
      </c>
      <c r="O142" s="51">
        <f t="shared" si="23"/>
        <v>1.841645382443877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/>
      <c r="C143" s="53"/>
      <c r="D143" s="53"/>
      <c r="E143" s="53"/>
      <c r="F143" s="53"/>
      <c r="G143" s="52"/>
      <c r="H143" s="51"/>
      <c r="I143" s="53">
        <f>SUM(方向別!I61,方向別!I143,方向別!I225)</f>
        <v>113</v>
      </c>
      <c r="J143" s="53">
        <f>SUM(方向別!J61,方向別!J143,方向別!J225)</f>
        <v>6</v>
      </c>
      <c r="K143" s="53">
        <f>SUM(方向別!K61,方向別!K143,方向別!K225)</f>
        <v>7</v>
      </c>
      <c r="L143" s="53">
        <f>SUM(方向別!L61,方向別!L143,方向別!L225)</f>
        <v>1</v>
      </c>
      <c r="M143" s="53">
        <f t="shared" si="21"/>
        <v>127</v>
      </c>
      <c r="N143" s="52">
        <f t="shared" si="22"/>
        <v>5.5118110236220472</v>
      </c>
      <c r="O143" s="51">
        <f t="shared" si="23"/>
        <v>1.7072187121924991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/>
      <c r="C144" s="53"/>
      <c r="D144" s="53"/>
      <c r="E144" s="53"/>
      <c r="F144" s="53"/>
      <c r="G144" s="52"/>
      <c r="H144" s="51"/>
      <c r="I144" s="53">
        <f>SUM(方向別!I62,方向別!I144,方向別!I226)</f>
        <v>118</v>
      </c>
      <c r="J144" s="53">
        <f>SUM(方向別!J62,方向別!J144,方向別!J226)</f>
        <v>5</v>
      </c>
      <c r="K144" s="53">
        <f>SUM(方向別!K62,方向別!K144,方向別!K226)</f>
        <v>15</v>
      </c>
      <c r="L144" s="53">
        <f>SUM(方向別!L62,方向別!L144,方向別!L226)</f>
        <v>1</v>
      </c>
      <c r="M144" s="53">
        <f t="shared" si="21"/>
        <v>139</v>
      </c>
      <c r="N144" s="52">
        <f t="shared" si="22"/>
        <v>4.3165467625899279</v>
      </c>
      <c r="O144" s="51">
        <f t="shared" si="23"/>
        <v>1.8685307164941525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/>
      <c r="C145" s="53"/>
      <c r="D145" s="53"/>
      <c r="E145" s="53"/>
      <c r="F145" s="53"/>
      <c r="G145" s="52"/>
      <c r="H145" s="51"/>
      <c r="I145" s="53">
        <f>SUM(方向別!I63,方向別!I145,方向別!I227)</f>
        <v>126</v>
      </c>
      <c r="J145" s="53">
        <f>SUM(方向別!J63,方向別!J145,方向別!J227)</f>
        <v>7</v>
      </c>
      <c r="K145" s="53">
        <f>SUM(方向別!K63,方向別!K145,方向別!K227)</f>
        <v>9</v>
      </c>
      <c r="L145" s="53">
        <f>SUM(方向別!L63,方向別!L145,方向別!L227)</f>
        <v>3</v>
      </c>
      <c r="M145" s="53">
        <f t="shared" si="21"/>
        <v>145</v>
      </c>
      <c r="N145" s="52">
        <f t="shared" si="22"/>
        <v>6.8965517241379306</v>
      </c>
      <c r="O145" s="51">
        <f t="shared" si="23"/>
        <v>1.9491867186449792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/>
      <c r="C146" s="53"/>
      <c r="D146" s="53"/>
      <c r="E146" s="53"/>
      <c r="F146" s="53"/>
      <c r="G146" s="52"/>
      <c r="H146" s="51"/>
      <c r="I146" s="53">
        <f>SUM(方向別!I64,方向別!I146,方向別!I228)</f>
        <v>88</v>
      </c>
      <c r="J146" s="53">
        <f>SUM(方向別!J64,方向別!J146,方向別!J228)</f>
        <v>4</v>
      </c>
      <c r="K146" s="53">
        <f>SUM(方向別!K64,方向別!K146,方向別!K228)</f>
        <v>6</v>
      </c>
      <c r="L146" s="53">
        <f>SUM(方向別!L64,方向別!L146,方向別!L228)</f>
        <v>3</v>
      </c>
      <c r="M146" s="53">
        <f t="shared" si="21"/>
        <v>101</v>
      </c>
      <c r="N146" s="52">
        <f t="shared" si="22"/>
        <v>6.9306930693069315</v>
      </c>
      <c r="O146" s="51">
        <f t="shared" si="23"/>
        <v>1.3577093695389164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/>
      <c r="C147" s="49"/>
      <c r="D147" s="49"/>
      <c r="E147" s="49"/>
      <c r="F147" s="49"/>
      <c r="G147" s="48"/>
      <c r="H147" s="47"/>
      <c r="I147" s="49">
        <f>SUM(I141:I146)</f>
        <v>681</v>
      </c>
      <c r="J147" s="49">
        <f>SUM(J141:J146)</f>
        <v>31</v>
      </c>
      <c r="K147" s="49">
        <f>SUM(K141:K146)</f>
        <v>73</v>
      </c>
      <c r="L147" s="49">
        <f>SUM(L141:L146)</f>
        <v>9</v>
      </c>
      <c r="M147" s="49">
        <f t="shared" si="21"/>
        <v>794</v>
      </c>
      <c r="N147" s="48">
        <f t="shared" si="22"/>
        <v>5.037783375314862</v>
      </c>
      <c r="O147" s="47">
        <f t="shared" si="23"/>
        <v>10.673477617959403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/>
      <c r="C148" s="53"/>
      <c r="D148" s="53"/>
      <c r="E148" s="53"/>
      <c r="F148" s="53"/>
      <c r="G148" s="52"/>
      <c r="H148" s="51"/>
      <c r="I148" s="53">
        <f>SUM(方向別!I66,方向別!I148,方向別!I230)</f>
        <v>557</v>
      </c>
      <c r="J148" s="53">
        <f>SUM(方向別!J66,方向別!J148,方向別!J230)</f>
        <v>27</v>
      </c>
      <c r="K148" s="53">
        <f>SUM(方向別!K66,方向別!K148,方向別!K230)</f>
        <v>75</v>
      </c>
      <c r="L148" s="53">
        <f>SUM(方向別!L66,方向別!L148,方向別!L230)</f>
        <v>20</v>
      </c>
      <c r="M148" s="53">
        <f t="shared" si="21"/>
        <v>679</v>
      </c>
      <c r="N148" s="52">
        <f t="shared" si="22"/>
        <v>6.9219440353460975</v>
      </c>
      <c r="O148" s="51">
        <f t="shared" si="23"/>
        <v>9.1275709100685578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/>
      <c r="C149" s="53"/>
      <c r="D149" s="53"/>
      <c r="E149" s="53"/>
      <c r="F149" s="53"/>
      <c r="G149" s="52"/>
      <c r="H149" s="51"/>
      <c r="I149" s="53">
        <f>SUM(方向別!I67,方向別!I149,方向別!I231)</f>
        <v>488</v>
      </c>
      <c r="J149" s="53">
        <f>SUM(方向別!J67,方向別!J149,方向別!J231)</f>
        <v>18</v>
      </c>
      <c r="K149" s="53">
        <f>SUM(方向別!K67,方向別!K149,方向別!K231)</f>
        <v>85</v>
      </c>
      <c r="L149" s="53">
        <f>SUM(方向別!L67,方向別!L149,方向別!L231)</f>
        <v>15</v>
      </c>
      <c r="M149" s="53">
        <f t="shared" si="21"/>
        <v>606</v>
      </c>
      <c r="N149" s="52">
        <f t="shared" si="22"/>
        <v>5.4455445544554459</v>
      </c>
      <c r="O149" s="51">
        <f t="shared" si="23"/>
        <v>8.1462562172334998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/>
      <c r="C150" s="53"/>
      <c r="D150" s="53"/>
      <c r="E150" s="53"/>
      <c r="F150" s="53"/>
      <c r="G150" s="52"/>
      <c r="H150" s="51"/>
      <c r="I150" s="53">
        <f>SUM(方向別!I68,方向別!I150,方向別!I232)</f>
        <v>411</v>
      </c>
      <c r="J150" s="53">
        <f>SUM(方向別!J68,方向別!J150,方向別!J232)</f>
        <v>25</v>
      </c>
      <c r="K150" s="53">
        <f>SUM(方向別!K68,方向別!K150,方向別!K232)</f>
        <v>77</v>
      </c>
      <c r="L150" s="53">
        <f>SUM(方向別!L68,方向別!L150,方向別!L232)</f>
        <v>20</v>
      </c>
      <c r="M150" s="53">
        <f t="shared" si="21"/>
        <v>533</v>
      </c>
      <c r="N150" s="52">
        <f t="shared" si="22"/>
        <v>8.4427767354596615</v>
      </c>
      <c r="O150" s="51">
        <f t="shared" si="23"/>
        <v>7.1649415243984409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/>
      <c r="C151" s="53"/>
      <c r="D151" s="53"/>
      <c r="E151" s="53"/>
      <c r="F151" s="53"/>
      <c r="G151" s="52"/>
      <c r="H151" s="51"/>
      <c r="I151" s="53">
        <f>SUM(方向別!I69,方向別!I151,方向別!I233)</f>
        <v>445</v>
      </c>
      <c r="J151" s="53">
        <f>SUM(方向別!J69,方向別!J151,方向別!J233)</f>
        <v>23</v>
      </c>
      <c r="K151" s="53">
        <f>SUM(方向別!K69,方向別!K151,方向別!K233)</f>
        <v>54</v>
      </c>
      <c r="L151" s="53">
        <f>SUM(方向別!L69,方向別!L151,方向別!L233)</f>
        <v>12</v>
      </c>
      <c r="M151" s="53">
        <f t="shared" si="21"/>
        <v>534</v>
      </c>
      <c r="N151" s="52">
        <f t="shared" si="22"/>
        <v>6.5543071161048685</v>
      </c>
      <c r="O151" s="51">
        <f t="shared" si="23"/>
        <v>7.1783841914235786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/>
      <c r="C152" s="53"/>
      <c r="D152" s="53"/>
      <c r="E152" s="53"/>
      <c r="F152" s="53"/>
      <c r="G152" s="52"/>
      <c r="H152" s="51"/>
      <c r="I152" s="53">
        <f>SUM(方向別!I70,方向別!I152,方向別!I234)</f>
        <v>402</v>
      </c>
      <c r="J152" s="53">
        <f>SUM(方向別!J70,方向別!J152,方向別!J234)</f>
        <v>23</v>
      </c>
      <c r="K152" s="53">
        <f>SUM(方向別!K70,方向別!K152,方向別!K234)</f>
        <v>66</v>
      </c>
      <c r="L152" s="53">
        <f>SUM(方向別!L70,方向別!L152,方向別!L234)</f>
        <v>9</v>
      </c>
      <c r="M152" s="53">
        <f t="shared" si="21"/>
        <v>500</v>
      </c>
      <c r="N152" s="52">
        <f t="shared" si="22"/>
        <v>6.4</v>
      </c>
      <c r="O152" s="51">
        <f t="shared" si="23"/>
        <v>6.7213335125688927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/>
      <c r="C153" s="53"/>
      <c r="D153" s="53"/>
      <c r="E153" s="53"/>
      <c r="F153" s="53"/>
      <c r="G153" s="52"/>
      <c r="H153" s="51"/>
      <c r="I153" s="53">
        <f>SUM(方向別!I71,方向別!I153,方向別!I235)</f>
        <v>429</v>
      </c>
      <c r="J153" s="53">
        <f>SUM(方向別!J71,方向別!J153,方向別!J235)</f>
        <v>24</v>
      </c>
      <c r="K153" s="53">
        <f>SUM(方向別!K71,方向別!K153,方向別!K235)</f>
        <v>81</v>
      </c>
      <c r="L153" s="53">
        <f>SUM(方向別!L71,方向別!L153,方向別!L235)</f>
        <v>6</v>
      </c>
      <c r="M153" s="53">
        <f t="shared" si="21"/>
        <v>540</v>
      </c>
      <c r="N153" s="52">
        <f t="shared" si="22"/>
        <v>5.5555555555555554</v>
      </c>
      <c r="O153" s="51">
        <f t="shared" si="23"/>
        <v>7.2590401935744051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/>
      <c r="C154" s="53"/>
      <c r="D154" s="53"/>
      <c r="E154" s="53"/>
      <c r="F154" s="53"/>
      <c r="G154" s="52"/>
      <c r="H154" s="51"/>
      <c r="I154" s="53">
        <f>SUM(方向別!I72,方向別!I154,方向別!I236)</f>
        <v>415</v>
      </c>
      <c r="J154" s="53">
        <f>SUM(方向別!J72,方向別!J154,方向別!J236)</f>
        <v>21</v>
      </c>
      <c r="K154" s="53">
        <f>SUM(方向別!K72,方向別!K154,方向別!K236)</f>
        <v>65</v>
      </c>
      <c r="L154" s="53">
        <f>SUM(方向別!L72,方向別!L154,方向別!L236)</f>
        <v>9</v>
      </c>
      <c r="M154" s="53">
        <f t="shared" si="21"/>
        <v>510</v>
      </c>
      <c r="N154" s="52">
        <f t="shared" si="22"/>
        <v>5.8823529411764701</v>
      </c>
      <c r="O154" s="51">
        <f t="shared" si="23"/>
        <v>6.855760182820271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57</v>
      </c>
      <c r="B155" s="53"/>
      <c r="C155" s="53"/>
      <c r="D155" s="53"/>
      <c r="E155" s="53"/>
      <c r="F155" s="53"/>
      <c r="G155" s="52"/>
      <c r="H155" s="51"/>
      <c r="I155" s="53">
        <f>SUM(方向別!I73,方向別!I155,方向別!I237)</f>
        <v>510</v>
      </c>
      <c r="J155" s="53">
        <f>SUM(方向別!J73,方向別!J155,方向別!J237)</f>
        <v>25</v>
      </c>
      <c r="K155" s="53">
        <f>SUM(方向別!K73,方向別!K155,方向別!K237)</f>
        <v>77</v>
      </c>
      <c r="L155" s="53">
        <f>SUM(方向別!L73,方向別!L155,方向別!L237)</f>
        <v>18</v>
      </c>
      <c r="M155" s="53">
        <f t="shared" si="21"/>
        <v>630</v>
      </c>
      <c r="N155" s="52">
        <f t="shared" si="22"/>
        <v>6.8253968253968251</v>
      </c>
      <c r="O155" s="51">
        <f t="shared" si="23"/>
        <v>8.4688802258368057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/>
      <c r="C156" s="57"/>
      <c r="D156" s="57"/>
      <c r="E156" s="57"/>
      <c r="F156" s="57"/>
      <c r="G156" s="56"/>
      <c r="H156" s="55"/>
      <c r="I156" s="57">
        <f>SUM(方向別!I74,方向別!I156,方向別!I238)</f>
        <v>84</v>
      </c>
      <c r="J156" s="57">
        <f>SUM(方向別!J74,方向別!J156,方向別!J238)</f>
        <v>3</v>
      </c>
      <c r="K156" s="57">
        <f>SUM(方向別!K74,方向別!K156,方向別!K238)</f>
        <v>18</v>
      </c>
      <c r="L156" s="57">
        <f>SUM(方向別!L74,方向別!L156,方向別!L238)</f>
        <v>0</v>
      </c>
      <c r="M156" s="57">
        <f t="shared" si="21"/>
        <v>105</v>
      </c>
      <c r="N156" s="56">
        <f t="shared" si="22"/>
        <v>2.8571428571428572</v>
      </c>
      <c r="O156" s="55">
        <f t="shared" si="23"/>
        <v>1.4114800376394676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/>
      <c r="C157" s="53"/>
      <c r="D157" s="53"/>
      <c r="E157" s="53"/>
      <c r="F157" s="53"/>
      <c r="G157" s="52"/>
      <c r="H157" s="51"/>
      <c r="I157" s="53">
        <f>SUM(方向別!I75,方向別!I157,方向別!I239)</f>
        <v>115</v>
      </c>
      <c r="J157" s="53">
        <f>SUM(方向別!J75,方向別!J157,方向別!J239)</f>
        <v>4</v>
      </c>
      <c r="K157" s="53">
        <f>SUM(方向別!K75,方向別!K157,方向別!K239)</f>
        <v>20</v>
      </c>
      <c r="L157" s="53">
        <f>SUM(方向別!L75,方向別!L157,方向別!L239)</f>
        <v>2</v>
      </c>
      <c r="M157" s="53">
        <f t="shared" si="21"/>
        <v>141</v>
      </c>
      <c r="N157" s="52">
        <f t="shared" si="22"/>
        <v>4.2553191489361701</v>
      </c>
      <c r="O157" s="51">
        <f t="shared" si="23"/>
        <v>1.8954160505444282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/>
      <c r="C158" s="53"/>
      <c r="D158" s="53"/>
      <c r="E158" s="53"/>
      <c r="F158" s="53"/>
      <c r="G158" s="52"/>
      <c r="H158" s="51"/>
      <c r="I158" s="53">
        <f>SUM(方向別!I76,方向別!I158,方向別!I240)</f>
        <v>109</v>
      </c>
      <c r="J158" s="53">
        <f>SUM(方向別!J76,方向別!J158,方向別!J240)</f>
        <v>4</v>
      </c>
      <c r="K158" s="53">
        <f>SUM(方向別!K76,方向別!K158,方向別!K240)</f>
        <v>20</v>
      </c>
      <c r="L158" s="53">
        <f>SUM(方向別!L76,方向別!L158,方向別!L240)</f>
        <v>1</v>
      </c>
      <c r="M158" s="53">
        <f t="shared" si="21"/>
        <v>134</v>
      </c>
      <c r="N158" s="52">
        <f t="shared" si="22"/>
        <v>3.7313432835820892</v>
      </c>
      <c r="O158" s="51">
        <f t="shared" si="23"/>
        <v>1.8013173813684633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/>
      <c r="C159" s="53"/>
      <c r="D159" s="53"/>
      <c r="E159" s="53"/>
      <c r="F159" s="53"/>
      <c r="G159" s="52"/>
      <c r="H159" s="51"/>
      <c r="I159" s="53">
        <f>SUM(方向別!I77,方向別!I159,方向別!I241)</f>
        <v>94</v>
      </c>
      <c r="J159" s="53">
        <f>SUM(方向別!J77,方向別!J159,方向別!J241)</f>
        <v>2</v>
      </c>
      <c r="K159" s="53">
        <f>SUM(方向別!K77,方向別!K159,方向別!K241)</f>
        <v>10</v>
      </c>
      <c r="L159" s="53">
        <f>SUM(方向別!L77,方向別!L159,方向別!L241)</f>
        <v>2</v>
      </c>
      <c r="M159" s="53">
        <f t="shared" si="21"/>
        <v>108</v>
      </c>
      <c r="N159" s="52">
        <f t="shared" si="22"/>
        <v>3.7037037037037033</v>
      </c>
      <c r="O159" s="51">
        <f t="shared" si="23"/>
        <v>1.4518080387148811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/>
      <c r="C160" s="53"/>
      <c r="D160" s="53"/>
      <c r="E160" s="53"/>
      <c r="F160" s="53"/>
      <c r="G160" s="52"/>
      <c r="H160" s="51"/>
      <c r="I160" s="53">
        <f>SUM(方向別!I78,方向別!I160,方向別!I242)</f>
        <v>92</v>
      </c>
      <c r="J160" s="53">
        <f>SUM(方向別!J78,方向別!J160,方向別!J242)</f>
        <v>7</v>
      </c>
      <c r="K160" s="53">
        <f>SUM(方向別!K78,方向別!K160,方向別!K242)</f>
        <v>20</v>
      </c>
      <c r="L160" s="53">
        <f>SUM(方向別!L78,方向別!L160,方向別!L242)</f>
        <v>1</v>
      </c>
      <c r="M160" s="53">
        <f t="shared" si="21"/>
        <v>120</v>
      </c>
      <c r="N160" s="52">
        <f t="shared" si="22"/>
        <v>6.666666666666667</v>
      </c>
      <c r="O160" s="51">
        <f t="shared" si="23"/>
        <v>1.6131200430165347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/>
      <c r="C161" s="53"/>
      <c r="D161" s="53"/>
      <c r="E161" s="53"/>
      <c r="F161" s="53"/>
      <c r="G161" s="52"/>
      <c r="H161" s="51"/>
      <c r="I161" s="53">
        <f>SUM(方向別!I79,方向別!I161,方向別!I243)</f>
        <v>116</v>
      </c>
      <c r="J161" s="53">
        <f>SUM(方向別!J79,方向別!J161,方向別!J243)</f>
        <v>1</v>
      </c>
      <c r="K161" s="53">
        <f>SUM(方向別!K79,方向別!K161,方向別!K243)</f>
        <v>14</v>
      </c>
      <c r="L161" s="53">
        <f>SUM(方向別!L79,方向別!L161,方向別!L243)</f>
        <v>1</v>
      </c>
      <c r="M161" s="53">
        <f t="shared" si="21"/>
        <v>132</v>
      </c>
      <c r="N161" s="52">
        <f t="shared" si="22"/>
        <v>1.5151515151515151</v>
      </c>
      <c r="O161" s="51">
        <f t="shared" si="23"/>
        <v>1.774432047318188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/>
      <c r="C162" s="49"/>
      <c r="D162" s="49"/>
      <c r="E162" s="49"/>
      <c r="F162" s="49"/>
      <c r="G162" s="48"/>
      <c r="H162" s="47"/>
      <c r="I162" s="49">
        <f>SUM(I156:I161)</f>
        <v>610</v>
      </c>
      <c r="J162" s="49">
        <f>SUM(J156:J161)</f>
        <v>21</v>
      </c>
      <c r="K162" s="49">
        <f>SUM(K156:K161)</f>
        <v>102</v>
      </c>
      <c r="L162" s="49">
        <f>SUM(L156:L161)</f>
        <v>7</v>
      </c>
      <c r="M162" s="49">
        <f t="shared" si="21"/>
        <v>740</v>
      </c>
      <c r="N162" s="48">
        <f t="shared" si="22"/>
        <v>3.7837837837837842</v>
      </c>
      <c r="O162" s="47">
        <f t="shared" si="23"/>
        <v>9.9475735986019629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/>
      <c r="C163" s="57"/>
      <c r="D163" s="57"/>
      <c r="E163" s="57"/>
      <c r="F163" s="57"/>
      <c r="G163" s="56"/>
      <c r="H163" s="55"/>
      <c r="I163" s="57">
        <f>SUM(方向別!I81,方向別!I163,方向別!I245)</f>
        <v>98</v>
      </c>
      <c r="J163" s="57">
        <f>SUM(方向別!J81,方向別!J163,方向別!J245)</f>
        <v>6</v>
      </c>
      <c r="K163" s="57">
        <f>SUM(方向別!K81,方向別!K163,方向別!K245)</f>
        <v>9</v>
      </c>
      <c r="L163" s="57">
        <f>SUM(方向別!L81,方向別!L163,方向別!L245)</f>
        <v>0</v>
      </c>
      <c r="M163" s="57">
        <f t="shared" si="21"/>
        <v>113</v>
      </c>
      <c r="N163" s="56">
        <f t="shared" si="22"/>
        <v>5.3097345132743365</v>
      </c>
      <c r="O163" s="55">
        <f t="shared" si="23"/>
        <v>1.51902137384057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/>
      <c r="C164" s="53"/>
      <c r="D164" s="53"/>
      <c r="E164" s="53"/>
      <c r="F164" s="53"/>
      <c r="G164" s="52"/>
      <c r="H164" s="51"/>
      <c r="I164" s="53">
        <f>SUM(方向別!I82,方向別!I164,方向別!I246)</f>
        <v>93</v>
      </c>
      <c r="J164" s="53">
        <f>SUM(方向別!J82,方向別!J164,方向別!J246)</f>
        <v>3</v>
      </c>
      <c r="K164" s="53">
        <f>SUM(方向別!K82,方向別!K164,方向別!K246)</f>
        <v>15</v>
      </c>
      <c r="L164" s="53">
        <f>SUM(方向別!L82,方向別!L164,方向別!L246)</f>
        <v>0</v>
      </c>
      <c r="M164" s="53">
        <f t="shared" si="21"/>
        <v>111</v>
      </c>
      <c r="N164" s="52">
        <f t="shared" si="22"/>
        <v>2.7027027027027026</v>
      </c>
      <c r="O164" s="51">
        <f t="shared" si="23"/>
        <v>1.4921360397902945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/>
      <c r="C165" s="53"/>
      <c r="D165" s="53"/>
      <c r="E165" s="53"/>
      <c r="F165" s="53"/>
      <c r="G165" s="52"/>
      <c r="H165" s="51"/>
      <c r="I165" s="53">
        <f>SUM(方向別!I83,方向別!I165,方向別!I247)</f>
        <v>84</v>
      </c>
      <c r="J165" s="53">
        <f>SUM(方向別!J83,方向別!J165,方向別!J247)</f>
        <v>2</v>
      </c>
      <c r="K165" s="53">
        <f>SUM(方向別!K83,方向別!K165,方向別!K247)</f>
        <v>16</v>
      </c>
      <c r="L165" s="53">
        <f>SUM(方向別!L83,方向別!L165,方向別!L247)</f>
        <v>0</v>
      </c>
      <c r="M165" s="53">
        <f t="shared" si="21"/>
        <v>102</v>
      </c>
      <c r="N165" s="52">
        <f t="shared" si="22"/>
        <v>1.9607843137254901</v>
      </c>
      <c r="O165" s="51">
        <f t="shared" si="23"/>
        <v>1.3711520365640544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/>
      <c r="C166" s="53"/>
      <c r="D166" s="53"/>
      <c r="E166" s="53"/>
      <c r="F166" s="53"/>
      <c r="G166" s="52"/>
      <c r="H166" s="51"/>
      <c r="I166" s="53">
        <f>SUM(方向別!I84,方向別!I166,方向別!I248)</f>
        <v>74</v>
      </c>
      <c r="J166" s="53">
        <f>SUM(方向別!J84,方向別!J166,方向別!J248)</f>
        <v>6</v>
      </c>
      <c r="K166" s="53">
        <f>SUM(方向別!K84,方向別!K166,方向別!K248)</f>
        <v>8</v>
      </c>
      <c r="L166" s="53">
        <f>SUM(方向別!L84,方向別!L166,方向別!L248)</f>
        <v>1</v>
      </c>
      <c r="M166" s="53">
        <f t="shared" si="21"/>
        <v>89</v>
      </c>
      <c r="N166" s="52">
        <f t="shared" si="22"/>
        <v>7.8651685393258424</v>
      </c>
      <c r="O166" s="51">
        <f t="shared" si="23"/>
        <v>1.196397365237263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/>
      <c r="C167" s="53"/>
      <c r="D167" s="53"/>
      <c r="E167" s="53"/>
      <c r="F167" s="53"/>
      <c r="G167" s="52"/>
      <c r="H167" s="51"/>
      <c r="I167" s="53">
        <f>SUM(方向別!I85,方向別!I167,方向別!I249)</f>
        <v>93</v>
      </c>
      <c r="J167" s="53">
        <f>SUM(方向別!J85,方向別!J167,方向別!J249)</f>
        <v>3</v>
      </c>
      <c r="K167" s="53">
        <f>SUM(方向別!K85,方向別!K167,方向別!K249)</f>
        <v>7</v>
      </c>
      <c r="L167" s="53">
        <f>SUM(方向別!L85,方向別!L167,方向別!L249)</f>
        <v>0</v>
      </c>
      <c r="M167" s="53">
        <f t="shared" si="21"/>
        <v>103</v>
      </c>
      <c r="N167" s="52">
        <f t="shared" si="22"/>
        <v>2.912621359223301</v>
      </c>
      <c r="O167" s="51">
        <f t="shared" si="23"/>
        <v>1.3845947035891921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/>
      <c r="C168" s="53"/>
      <c r="D168" s="53"/>
      <c r="E168" s="53"/>
      <c r="F168" s="53"/>
      <c r="G168" s="52"/>
      <c r="H168" s="51"/>
      <c r="I168" s="53">
        <f>SUM(方向別!I86,方向別!I168,方向別!I250)</f>
        <v>73</v>
      </c>
      <c r="J168" s="53">
        <f>SUM(方向別!J86,方向別!J168,方向別!J250)</f>
        <v>4</v>
      </c>
      <c r="K168" s="53">
        <f>SUM(方向別!K86,方向別!K168,方向別!K250)</f>
        <v>5</v>
      </c>
      <c r="L168" s="53">
        <f>SUM(方向別!L86,方向別!L168,方向別!L250)</f>
        <v>0</v>
      </c>
      <c r="M168" s="53">
        <f t="shared" si="21"/>
        <v>82</v>
      </c>
      <c r="N168" s="52">
        <f t="shared" si="22"/>
        <v>4.8780487804878048</v>
      </c>
      <c r="O168" s="51">
        <f t="shared" si="23"/>
        <v>1.1022986960612986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/>
      <c r="C169" s="49"/>
      <c r="D169" s="49"/>
      <c r="E169" s="49"/>
      <c r="F169" s="49"/>
      <c r="G169" s="48"/>
      <c r="H169" s="47"/>
      <c r="I169" s="49">
        <f>SUM(I163:I168)</f>
        <v>515</v>
      </c>
      <c r="J169" s="49">
        <f>SUM(J163:J168)</f>
        <v>24</v>
      </c>
      <c r="K169" s="49">
        <f>SUM(K163:K168)</f>
        <v>60</v>
      </c>
      <c r="L169" s="49">
        <f>SUM(L163:L168)</f>
        <v>1</v>
      </c>
      <c r="M169" s="49">
        <f t="shared" si="21"/>
        <v>600</v>
      </c>
      <c r="N169" s="48">
        <f t="shared" si="22"/>
        <v>4.1666666666666661</v>
      </c>
      <c r="O169" s="47">
        <f t="shared" si="23"/>
        <v>8.0656002150826733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/>
      <c r="C170" s="49"/>
      <c r="D170" s="49"/>
      <c r="E170" s="49"/>
      <c r="F170" s="49"/>
      <c r="G170" s="48"/>
      <c r="H170" s="47"/>
      <c r="I170" s="49">
        <f>SUM(I140,I147:I155,I162,I169)</f>
        <v>6126</v>
      </c>
      <c r="J170" s="49">
        <f>SUM(J140,J147:J155,J162,J169)</f>
        <v>288</v>
      </c>
      <c r="K170" s="49">
        <f>SUM(K140,K147:K155,K162,K169)</f>
        <v>881</v>
      </c>
      <c r="L170" s="49">
        <f>SUM(L140,L147:L155,L162,L169)</f>
        <v>144</v>
      </c>
      <c r="M170" s="49">
        <f t="shared" si="21"/>
        <v>7439</v>
      </c>
      <c r="N170" s="48">
        <f t="shared" si="22"/>
        <v>5.8072321548595243</v>
      </c>
      <c r="O170" s="47">
        <f t="shared" si="23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3.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3" customFormat="1" ht="12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</row>
    <row r="174" spans="1:67" s="43" customFormat="1" ht="12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</row>
    <row r="175" spans="1:67" s="43" customFormat="1" ht="12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</row>
    <row r="176" spans="1:67" s="43" customFormat="1" ht="12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</row>
    <row r="177" spans="1:52" s="43" customFormat="1" ht="12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</row>
    <row r="178" spans="1:52" s="43" customFormat="1" ht="12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</row>
    <row r="179" spans="1:52" s="43" customFormat="1" ht="12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</row>
    <row r="180" spans="1:52" s="43" customFormat="1" ht="12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</row>
    <row r="181" spans="1:52" s="43" customFormat="1" ht="12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</row>
    <row r="182" spans="1:52" s="43" customFormat="1" ht="12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52" s="43" customFormat="1" ht="12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52" s="43" customFormat="1" ht="12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</row>
    <row r="185" spans="1:52" s="43" customFormat="1" ht="12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</row>
    <row r="186" spans="1:52" s="43" customFormat="1" ht="12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</row>
    <row r="187" spans="1:52" s="43" customFormat="1" ht="12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</row>
    <row r="188" spans="1:52" s="43" customFormat="1" ht="12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52" s="43" customFormat="1" ht="12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</row>
    <row r="190" spans="1:52" s="43" customFormat="1" ht="12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52" s="43" customFormat="1" ht="12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</row>
    <row r="192" spans="1:52" s="43" customFormat="1" ht="12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52" s="43" customFormat="1" ht="12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52" s="43" customFormat="1" ht="12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</row>
    <row r="195" spans="1:52" s="43" customFormat="1" ht="12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</row>
    <row r="196" spans="1:52" s="43" customFormat="1" ht="12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</row>
    <row r="197" spans="1:52" s="43" customFormat="1" ht="12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</row>
    <row r="198" spans="1:52" s="43" customFormat="1" ht="12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52" s="43" customFormat="1" ht="12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52" s="43" customFormat="1" ht="12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</row>
    <row r="201" spans="1:52" s="43" customFormat="1" ht="12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</row>
    <row r="202" spans="1:52" s="43" customFormat="1" ht="12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</row>
    <row r="203" spans="1:52" s="43" customFormat="1" ht="12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</row>
    <row r="204" spans="1:52" s="43" customFormat="1" ht="12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</row>
    <row r="205" spans="1:52" s="43" customFormat="1" ht="12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52" s="43" customFormat="1" ht="12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52" s="43" customFormat="1" ht="12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</row>
    <row r="208" spans="1:52" s="43" customFormat="1" ht="12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</row>
    <row r="209" spans="1:52" s="43" customFormat="1" ht="12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</row>
    <row r="210" spans="1:52" s="43" customFormat="1" ht="12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52" s="43" customFormat="1" ht="12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</row>
    <row r="212" spans="1:52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52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52" s="43" customFormat="1" ht="12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</row>
    <row r="215" spans="1:52" s="43" customFormat="1" ht="12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</row>
    <row r="216" spans="1:52" s="43" customFormat="1" ht="12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</row>
    <row r="217" spans="1:52" s="43" customFormat="1" ht="12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</row>
    <row r="218" spans="1:52" s="43" customFormat="1" ht="12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</row>
    <row r="219" spans="1:52" s="43" customFormat="1" ht="12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</row>
    <row r="220" spans="1:52" s="43" customFormat="1" ht="12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</row>
    <row r="221" spans="1:52" s="43" customFormat="1" ht="12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</row>
    <row r="222" spans="1:52" s="43" customFormat="1" ht="12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</row>
    <row r="223" spans="1:52" s="43" customFormat="1" ht="12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52" s="43" customFormat="1" ht="12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52" s="43" customFormat="1" ht="12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</row>
    <row r="226" spans="1:52" s="43" customFormat="1" ht="12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</row>
    <row r="227" spans="1:52" s="43" customFormat="1" ht="12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</row>
    <row r="228" spans="1:52" s="43" customFormat="1" ht="12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</row>
    <row r="229" spans="1:52" s="43" customFormat="1" ht="12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52" s="43" customFormat="1" ht="12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</row>
    <row r="231" spans="1:52" s="43" customFormat="1" ht="12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52" s="43" customFormat="1" ht="12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</row>
    <row r="233" spans="1:52" s="43" customFormat="1" ht="12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52" s="43" customFormat="1" ht="12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52" s="43" customFormat="1" ht="12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</row>
    <row r="236" spans="1:52" s="43" customFormat="1" ht="12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</row>
    <row r="237" spans="1:52" s="43" customFormat="1" ht="12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</row>
    <row r="238" spans="1:52" s="43" customFormat="1" ht="12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</row>
    <row r="239" spans="1:52" s="43" customFormat="1" ht="12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52" s="43" customFormat="1" ht="12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52" s="43" customFormat="1" ht="12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</row>
    <row r="242" spans="1:52" s="43" customFormat="1" ht="12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</row>
    <row r="243" spans="1:52" s="43" customFormat="1" ht="12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</row>
    <row r="244" spans="1:52" s="43" customFormat="1" ht="12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</row>
    <row r="245" spans="1:52" s="43" customFormat="1" ht="12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</row>
    <row r="246" spans="1:52" s="43" customFormat="1" ht="12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52" s="43" customFormat="1" ht="12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52" s="43" customFormat="1" ht="12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</row>
    <row r="249" spans="1:52" s="43" customFormat="1" ht="12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</row>
    <row r="250" spans="1:52" s="43" customFormat="1" ht="12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</row>
    <row r="251" spans="1:52" s="43" customFormat="1" ht="12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52" s="43" customFormat="1" ht="12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</row>
    <row r="253" spans="1:52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52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52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</row>
    <row r="256" spans="1:52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</row>
    <row r="257" spans="1:52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</row>
    <row r="258" spans="1:52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</row>
    <row r="259" spans="1:52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</row>
    <row r="260" spans="1:52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</row>
    <row r="261" spans="1:52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</row>
    <row r="262" spans="1:52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</row>
    <row r="263" spans="1:52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</row>
    <row r="264" spans="1:52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52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52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</row>
    <row r="267" spans="1:52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</row>
    <row r="268" spans="1:52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</row>
    <row r="269" spans="1:52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</row>
    <row r="270" spans="1:52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52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</row>
    <row r="272" spans="1:52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52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</row>
    <row r="274" spans="1:52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52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52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</row>
    <row r="277" spans="1:52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</row>
    <row r="278" spans="1:52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</row>
    <row r="279" spans="1:52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</row>
    <row r="280" spans="1:52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52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52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</row>
    <row r="283" spans="1:52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</row>
    <row r="284" spans="1:52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</row>
    <row r="285" spans="1:52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</row>
    <row r="286" spans="1:52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</row>
    <row r="287" spans="1:52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52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52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</row>
    <row r="290" spans="1:52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</row>
    <row r="291" spans="1:52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</row>
    <row r="292" spans="1:52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52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</row>
    <row r="294" spans="1:52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52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52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</row>
    <row r="297" spans="1:52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</row>
    <row r="298" spans="1:52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</row>
    <row r="299" spans="1:52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</row>
    <row r="300" spans="1:52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23"/>
  <sheetViews>
    <sheetView showGridLines="0" zoomScale="85" workbookViewId="0">
      <selection activeCell="R2" sqref="R2:R3"/>
    </sheetView>
  </sheetViews>
  <sheetFormatPr defaultRowHeight="13.5"/>
  <cols>
    <col min="1" max="1" width="10.125" style="20" customWidth="1"/>
    <col min="2" max="14" width="9.75" style="20" customWidth="1"/>
    <col min="15" max="15" width="4.5" style="20" customWidth="1"/>
    <col min="16" max="16" width="3.75" style="20" customWidth="1"/>
    <col min="17" max="56" width="9" style="4"/>
    <col min="57" max="16384" width="9" style="20"/>
  </cols>
  <sheetData>
    <row r="1" spans="1:56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s="6" customFormat="1" ht="15.95" customHeight="1">
      <c r="A2" s="110" t="s">
        <v>93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</row>
    <row r="3" spans="1:56" s="6" customFormat="1" ht="16.899999999999999" customHeight="1">
      <c r="A3" s="110"/>
      <c r="J3" s="107"/>
      <c r="K3" s="8"/>
      <c r="L3" s="8"/>
      <c r="M3" s="9"/>
      <c r="N3" s="106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6" s="6" customFormat="1" ht="16.899999999999999" customHeight="1">
      <c r="A4" s="110" t="s">
        <v>60</v>
      </c>
      <c r="J4" s="107"/>
      <c r="K4" s="9"/>
      <c r="L4" s="9"/>
      <c r="M4" s="9"/>
      <c r="N4" s="106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</row>
    <row r="5" spans="1:56" s="6" customFormat="1" ht="16.899999999999999" customHeight="1">
      <c r="J5" s="107"/>
      <c r="K5" s="9"/>
      <c r="L5" s="9"/>
      <c r="M5" s="9"/>
      <c r="N5" s="106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6" s="6" customFormat="1" ht="16.899999999999999" customHeight="1">
      <c r="J6" s="107"/>
      <c r="K6" s="9"/>
      <c r="L6" s="9"/>
      <c r="M6" s="9"/>
      <c r="N6" s="106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6" s="6" customFormat="1" ht="16.899999999999999" customHeight="1">
      <c r="I7" s="7"/>
      <c r="J7" s="107"/>
      <c r="K7" s="9"/>
      <c r="L7" s="9"/>
      <c r="M7" s="9"/>
      <c r="N7" s="106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6" s="6" customFormat="1" ht="16.899999999999999" customHeight="1">
      <c r="I8" s="7"/>
      <c r="J8" s="107"/>
      <c r="K8" s="9"/>
      <c r="L8" s="9"/>
      <c r="M8" s="9"/>
      <c r="N8" s="10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</row>
    <row r="9" spans="1:56" s="6" customFormat="1" ht="16.899999999999999" customHeight="1">
      <c r="J9" s="107"/>
      <c r="K9" s="9"/>
      <c r="L9" s="9"/>
      <c r="M9" s="9"/>
      <c r="N9" s="10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</row>
    <row r="10" spans="1:56" s="6" customFormat="1" ht="16.899999999999999" customHeight="1">
      <c r="J10" s="107"/>
      <c r="K10" s="9"/>
      <c r="L10" s="9"/>
      <c r="M10" s="9"/>
      <c r="N10" s="10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6" s="6" customFormat="1" ht="16.899999999999999" customHeight="1">
      <c r="J11" s="107"/>
      <c r="K11" s="9"/>
      <c r="L11" s="9"/>
      <c r="M11" s="9"/>
      <c r="N11" s="10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</row>
    <row r="12" spans="1:56" s="6" customFormat="1" ht="16.899999999999999" customHeight="1">
      <c r="J12" s="107"/>
      <c r="K12" s="9"/>
      <c r="L12" s="9"/>
      <c r="M12" s="9"/>
      <c r="N12" s="10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</row>
    <row r="13" spans="1:56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</row>
    <row r="14" spans="1:56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</row>
    <row r="15" spans="1:56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</row>
    <row r="16" spans="1:56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pans="2:56" s="11" customFormat="1" ht="15" customHeight="1" thickBot="1">
      <c r="J17" s="105"/>
      <c r="K17" s="104"/>
      <c r="L17" s="104"/>
      <c r="M17" s="104"/>
      <c r="N17" s="103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  <row r="18" spans="2:56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16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</row>
    <row r="19" spans="2:56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16"/>
      <c r="Q19" s="3"/>
      <c r="R19" s="3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</row>
    <row r="20" spans="2:56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16"/>
      <c r="Q20" s="4"/>
      <c r="R20" s="4" t="s">
        <v>65</v>
      </c>
      <c r="S20" s="4"/>
      <c r="T20" s="4"/>
      <c r="U20" s="4" t="s">
        <v>66</v>
      </c>
      <c r="V20" s="4"/>
      <c r="W20" s="4"/>
      <c r="X20" s="4" t="s">
        <v>67</v>
      </c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</row>
    <row r="21" spans="2:56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6"/>
      <c r="Q21" s="4">
        <v>7</v>
      </c>
      <c r="R21" s="4">
        <f t="array" ref="R21:R32">TRANSPOSE(B37:M37)</f>
        <v>434</v>
      </c>
      <c r="S21" s="4">
        <f t="array" ref="S21:S32">TRANSPOSE(B39:M39)</f>
        <v>25</v>
      </c>
      <c r="T21" s="108">
        <f>IF(S21=0,0,S21/SUM(R21:S21)*100)</f>
        <v>5.4466230936819171</v>
      </c>
      <c r="U21" s="4">
        <f t="array" ref="U21:U32">TRANSPOSE(B60:M60)</f>
        <v>326</v>
      </c>
      <c r="V21" s="4">
        <f t="array" ref="V21:V32">TRANSPOSE(B62:M62)</f>
        <v>19</v>
      </c>
      <c r="W21" s="108">
        <f>IF(V21=0,0,V21/SUM(U21:V21)*100)</f>
        <v>5.5072463768115938</v>
      </c>
      <c r="X21" s="4">
        <f>SUM(R21,U21)</f>
        <v>760</v>
      </c>
      <c r="Y21" s="4">
        <f>SUM(S21,V21)</f>
        <v>44</v>
      </c>
      <c r="Z21" s="108">
        <f>IF(Y21=0,0,Y21/SUM(X21:Y21)*100)</f>
        <v>5.4726368159203984</v>
      </c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</row>
    <row r="22" spans="2:56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6"/>
      <c r="Q22" s="4">
        <v>8</v>
      </c>
      <c r="R22" s="4">
        <v>438</v>
      </c>
      <c r="S22" s="4">
        <v>19</v>
      </c>
      <c r="T22" s="108">
        <f t="shared" ref="T22:T32" si="0">IF(S22=0,0,S22/SUM(R22:S22)*100)</f>
        <v>4.1575492341356668</v>
      </c>
      <c r="U22" s="4">
        <v>331</v>
      </c>
      <c r="V22" s="4">
        <v>20</v>
      </c>
      <c r="W22" s="108">
        <f t="shared" ref="W22:W32" si="1">IF(V22=0,0,V22/SUM(U22:V22)*100)</f>
        <v>5.6980056980056979</v>
      </c>
      <c r="X22" s="4">
        <f t="shared" ref="X22:Y32" si="2">SUM(R22,U22)</f>
        <v>769</v>
      </c>
      <c r="Y22" s="4">
        <f t="shared" si="2"/>
        <v>39</v>
      </c>
      <c r="Z22" s="108">
        <f t="shared" ref="Z22:Z32" si="3">IF(Y22=0,0,Y22/SUM(X22:Y22)*100)</f>
        <v>4.826732673267327</v>
      </c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2:56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6"/>
      <c r="Q23" s="4">
        <v>9</v>
      </c>
      <c r="R23" s="4">
        <v>312</v>
      </c>
      <c r="S23" s="4">
        <v>19</v>
      </c>
      <c r="T23" s="108">
        <f t="shared" si="0"/>
        <v>5.7401812688821749</v>
      </c>
      <c r="U23" s="4">
        <v>347</v>
      </c>
      <c r="V23" s="4">
        <v>27</v>
      </c>
      <c r="W23" s="108">
        <f t="shared" si="1"/>
        <v>7.2192513368983953</v>
      </c>
      <c r="X23" s="4">
        <f t="shared" si="2"/>
        <v>659</v>
      </c>
      <c r="Y23" s="4">
        <f t="shared" si="2"/>
        <v>46</v>
      </c>
      <c r="Z23" s="108">
        <f t="shared" si="3"/>
        <v>6.5248226950354606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</row>
    <row r="24" spans="2:56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6"/>
      <c r="Q24" s="4">
        <v>10</v>
      </c>
      <c r="R24" s="4">
        <v>290</v>
      </c>
      <c r="S24" s="4">
        <v>15</v>
      </c>
      <c r="T24" s="108">
        <f t="shared" si="0"/>
        <v>4.918032786885246</v>
      </c>
      <c r="U24" s="4">
        <v>272</v>
      </c>
      <c r="V24" s="4">
        <v>18</v>
      </c>
      <c r="W24" s="108">
        <f t="shared" si="1"/>
        <v>6.2068965517241379</v>
      </c>
      <c r="X24" s="4">
        <f t="shared" si="2"/>
        <v>562</v>
      </c>
      <c r="Y24" s="4">
        <f t="shared" si="2"/>
        <v>33</v>
      </c>
      <c r="Z24" s="108">
        <f t="shared" si="3"/>
        <v>5.5462184873949578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</row>
    <row r="25" spans="2:56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6"/>
      <c r="Q25" s="4">
        <v>11</v>
      </c>
      <c r="R25" s="4">
        <v>269</v>
      </c>
      <c r="S25" s="4">
        <v>21</v>
      </c>
      <c r="T25" s="108">
        <f t="shared" si="0"/>
        <v>7.2413793103448283</v>
      </c>
      <c r="U25" s="4">
        <v>230</v>
      </c>
      <c r="V25" s="4">
        <v>24</v>
      </c>
      <c r="W25" s="108">
        <f t="shared" si="1"/>
        <v>9.4488188976377945</v>
      </c>
      <c r="X25" s="4">
        <f t="shared" si="2"/>
        <v>499</v>
      </c>
      <c r="Y25" s="4">
        <f t="shared" si="2"/>
        <v>45</v>
      </c>
      <c r="Z25" s="108">
        <f t="shared" si="3"/>
        <v>8.2720588235294112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</row>
    <row r="26" spans="2:56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6"/>
      <c r="Q26" s="4">
        <v>12</v>
      </c>
      <c r="R26" s="4">
        <v>261</v>
      </c>
      <c r="S26" s="4">
        <v>19</v>
      </c>
      <c r="T26" s="108">
        <f t="shared" si="0"/>
        <v>6.7857142857142856</v>
      </c>
      <c r="U26" s="4">
        <v>250</v>
      </c>
      <c r="V26" s="4">
        <v>16</v>
      </c>
      <c r="W26" s="108">
        <f t="shared" si="1"/>
        <v>6.0150375939849621</v>
      </c>
      <c r="X26" s="4">
        <f t="shared" si="2"/>
        <v>511</v>
      </c>
      <c r="Y26" s="4">
        <f t="shared" si="2"/>
        <v>35</v>
      </c>
      <c r="Z26" s="108">
        <f t="shared" si="3"/>
        <v>6.4102564102564097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</row>
    <row r="27" spans="2:56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6"/>
      <c r="Q27" s="4">
        <v>13</v>
      </c>
      <c r="R27" s="4">
        <v>258</v>
      </c>
      <c r="S27" s="4">
        <v>16</v>
      </c>
      <c r="T27" s="108">
        <f t="shared" si="0"/>
        <v>5.8394160583941606</v>
      </c>
      <c r="U27" s="4">
        <v>229</v>
      </c>
      <c r="V27" s="4">
        <v>16</v>
      </c>
      <c r="W27" s="108">
        <f t="shared" si="1"/>
        <v>6.5306122448979593</v>
      </c>
      <c r="X27" s="4">
        <f t="shared" si="2"/>
        <v>487</v>
      </c>
      <c r="Y27" s="4">
        <f t="shared" si="2"/>
        <v>32</v>
      </c>
      <c r="Z27" s="108">
        <f t="shared" si="3"/>
        <v>6.1657032755298653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</row>
    <row r="28" spans="2:56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6"/>
      <c r="Q28" s="4">
        <v>14</v>
      </c>
      <c r="R28" s="4">
        <v>254</v>
      </c>
      <c r="S28" s="4">
        <v>16</v>
      </c>
      <c r="T28" s="108">
        <f t="shared" si="0"/>
        <v>5.9259259259259265</v>
      </c>
      <c r="U28" s="4">
        <v>261</v>
      </c>
      <c r="V28" s="4">
        <v>14</v>
      </c>
      <c r="W28" s="108">
        <f t="shared" si="1"/>
        <v>5.0909090909090908</v>
      </c>
      <c r="X28" s="4">
        <f t="shared" si="2"/>
        <v>515</v>
      </c>
      <c r="Y28" s="4">
        <f t="shared" si="2"/>
        <v>30</v>
      </c>
      <c r="Z28" s="108">
        <f t="shared" si="3"/>
        <v>5.5045871559633035</v>
      </c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</row>
    <row r="29" spans="2:56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6"/>
      <c r="Q29" s="4">
        <v>15</v>
      </c>
      <c r="R29" s="4">
        <v>239</v>
      </c>
      <c r="S29" s="4">
        <v>15</v>
      </c>
      <c r="T29" s="108">
        <f t="shared" si="0"/>
        <v>5.9055118110236222</v>
      </c>
      <c r="U29" s="4">
        <v>252</v>
      </c>
      <c r="V29" s="4">
        <v>15</v>
      </c>
      <c r="W29" s="108">
        <f t="shared" si="1"/>
        <v>5.6179775280898872</v>
      </c>
      <c r="X29" s="4">
        <f t="shared" si="2"/>
        <v>491</v>
      </c>
      <c r="Y29" s="4">
        <f t="shared" si="2"/>
        <v>30</v>
      </c>
      <c r="Z29" s="108">
        <f t="shared" si="3"/>
        <v>5.7581573896353166</v>
      </c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</row>
    <row r="30" spans="2:56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6"/>
      <c r="Q30" s="4">
        <v>16</v>
      </c>
      <c r="R30" s="4">
        <v>298</v>
      </c>
      <c r="S30" s="4">
        <v>21</v>
      </c>
      <c r="T30" s="108">
        <f t="shared" si="0"/>
        <v>6.5830721003134789</v>
      </c>
      <c r="U30" s="4">
        <v>291</v>
      </c>
      <c r="V30" s="4">
        <v>21</v>
      </c>
      <c r="W30" s="108">
        <f t="shared" si="1"/>
        <v>6.7307692307692308</v>
      </c>
      <c r="X30" s="4">
        <f t="shared" si="2"/>
        <v>589</v>
      </c>
      <c r="Y30" s="4">
        <f t="shared" si="2"/>
        <v>42</v>
      </c>
      <c r="Z30" s="108">
        <f t="shared" si="3"/>
        <v>6.6561014263074476</v>
      </c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</row>
    <row r="31" spans="2:56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6"/>
      <c r="Q31" s="4">
        <v>17</v>
      </c>
      <c r="R31" s="4">
        <v>311</v>
      </c>
      <c r="S31" s="4">
        <v>11</v>
      </c>
      <c r="T31" s="108">
        <f t="shared" si="0"/>
        <v>3.4161490683229814</v>
      </c>
      <c r="U31" s="4">
        <v>411</v>
      </c>
      <c r="V31" s="4">
        <v>16</v>
      </c>
      <c r="W31" s="108">
        <f t="shared" si="1"/>
        <v>3.7470725995316161</v>
      </c>
      <c r="X31" s="4">
        <f t="shared" si="2"/>
        <v>722</v>
      </c>
      <c r="Y31" s="4">
        <f t="shared" si="2"/>
        <v>27</v>
      </c>
      <c r="Z31" s="108">
        <f t="shared" si="3"/>
        <v>3.6048064085447264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</row>
    <row r="32" spans="2:56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16"/>
      <c r="Q32" s="4">
        <v>18</v>
      </c>
      <c r="R32" s="4">
        <v>279</v>
      </c>
      <c r="S32" s="4">
        <v>13</v>
      </c>
      <c r="T32" s="108">
        <f t="shared" si="0"/>
        <v>4.4520547945205475</v>
      </c>
      <c r="U32" s="4">
        <v>309</v>
      </c>
      <c r="V32" s="4">
        <v>12</v>
      </c>
      <c r="W32" s="108">
        <f t="shared" si="1"/>
        <v>3.7383177570093453</v>
      </c>
      <c r="X32" s="4">
        <f t="shared" si="2"/>
        <v>588</v>
      </c>
      <c r="Y32" s="4">
        <f>SUM(S32,V32)</f>
        <v>25</v>
      </c>
      <c r="Z32" s="108">
        <f t="shared" si="3"/>
        <v>4.0783034257748776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</row>
    <row r="33" spans="1:56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6"/>
      <c r="Q33" s="4"/>
      <c r="R33" s="4"/>
      <c r="S33" s="4"/>
      <c r="T33" s="108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</row>
    <row r="34" spans="1:56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6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</row>
    <row r="35" spans="1:56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16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</row>
    <row r="36" spans="1:56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</row>
    <row r="37" spans="1:56" s="14" customFormat="1" ht="15" customHeight="1">
      <c r="A37" s="97" t="s">
        <v>49</v>
      </c>
      <c r="B37" s="96">
        <f>SUM(B38:B39)</f>
        <v>434</v>
      </c>
      <c r="C37" s="95">
        <f t="shared" ref="C37:L37" si="4">SUM(C38:C39)</f>
        <v>438</v>
      </c>
      <c r="D37" s="95">
        <f t="shared" si="4"/>
        <v>312</v>
      </c>
      <c r="E37" s="95">
        <f t="shared" si="4"/>
        <v>290</v>
      </c>
      <c r="F37" s="95">
        <f t="shared" si="4"/>
        <v>269</v>
      </c>
      <c r="G37" s="95">
        <f t="shared" si="4"/>
        <v>261</v>
      </c>
      <c r="H37" s="95">
        <f t="shared" si="4"/>
        <v>258</v>
      </c>
      <c r="I37" s="95">
        <f t="shared" si="4"/>
        <v>254</v>
      </c>
      <c r="J37" s="95">
        <f t="shared" si="4"/>
        <v>239</v>
      </c>
      <c r="K37" s="95">
        <f t="shared" si="4"/>
        <v>298</v>
      </c>
      <c r="L37" s="95">
        <f t="shared" si="4"/>
        <v>311</v>
      </c>
      <c r="M37" s="94">
        <f>SUM(M38:M39)</f>
        <v>279</v>
      </c>
      <c r="N37" s="94">
        <f>SUM(B37:M37)</f>
        <v>3643</v>
      </c>
      <c r="O37" s="117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</row>
    <row r="38" spans="1:56" s="14" customFormat="1" ht="15" customHeight="1">
      <c r="A38" s="97" t="s">
        <v>44</v>
      </c>
      <c r="B38" s="96">
        <v>409</v>
      </c>
      <c r="C38" s="95">
        <v>419</v>
      </c>
      <c r="D38" s="95">
        <v>293</v>
      </c>
      <c r="E38" s="95">
        <v>275</v>
      </c>
      <c r="F38" s="95">
        <v>248</v>
      </c>
      <c r="G38" s="95">
        <v>242</v>
      </c>
      <c r="H38" s="95">
        <v>242</v>
      </c>
      <c r="I38" s="95">
        <v>238</v>
      </c>
      <c r="J38" s="95">
        <v>224</v>
      </c>
      <c r="K38" s="95">
        <v>277</v>
      </c>
      <c r="L38" s="95">
        <v>300</v>
      </c>
      <c r="M38" s="94">
        <v>266</v>
      </c>
      <c r="N38" s="94">
        <f>SUM(B38:M38)</f>
        <v>3433</v>
      </c>
      <c r="O38" s="117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</row>
    <row r="39" spans="1:56" s="14" customFormat="1" ht="15" customHeight="1">
      <c r="A39" s="97" t="s">
        <v>45</v>
      </c>
      <c r="B39" s="96">
        <v>25</v>
      </c>
      <c r="C39" s="95">
        <v>19</v>
      </c>
      <c r="D39" s="95">
        <v>19</v>
      </c>
      <c r="E39" s="95">
        <v>15</v>
      </c>
      <c r="F39" s="95">
        <v>21</v>
      </c>
      <c r="G39" s="95">
        <v>19</v>
      </c>
      <c r="H39" s="95">
        <v>16</v>
      </c>
      <c r="I39" s="95">
        <v>16</v>
      </c>
      <c r="J39" s="95">
        <v>15</v>
      </c>
      <c r="K39" s="95">
        <v>21</v>
      </c>
      <c r="L39" s="95">
        <v>11</v>
      </c>
      <c r="M39" s="94">
        <v>13</v>
      </c>
      <c r="N39" s="94">
        <f>SUM(B39:M39)</f>
        <v>210</v>
      </c>
      <c r="O39" s="117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</row>
    <row r="40" spans="1:56" s="14" customFormat="1" ht="15" customHeight="1">
      <c r="A40" s="18" t="s">
        <v>46</v>
      </c>
      <c r="B40" s="93">
        <f>IF(B39=0,0,B39/B37*100)</f>
        <v>5.7603686635944698</v>
      </c>
      <c r="C40" s="92">
        <f t="shared" ref="C40:N40" si="5">IF(C39=0,0,C39/C37*100)</f>
        <v>4.3378995433789953</v>
      </c>
      <c r="D40" s="92">
        <f t="shared" si="5"/>
        <v>6.0897435897435894</v>
      </c>
      <c r="E40" s="92">
        <f t="shared" si="5"/>
        <v>5.1724137931034484</v>
      </c>
      <c r="F40" s="92">
        <f t="shared" si="5"/>
        <v>7.8066914498141262</v>
      </c>
      <c r="G40" s="92">
        <f t="shared" si="5"/>
        <v>7.2796934865900385</v>
      </c>
      <c r="H40" s="92">
        <f t="shared" si="5"/>
        <v>6.2015503875968996</v>
      </c>
      <c r="I40" s="92">
        <f t="shared" si="5"/>
        <v>6.2992125984251963</v>
      </c>
      <c r="J40" s="92">
        <f t="shared" si="5"/>
        <v>6.2761506276150625</v>
      </c>
      <c r="K40" s="92">
        <f t="shared" si="5"/>
        <v>7.0469798657718119</v>
      </c>
      <c r="L40" s="92">
        <f t="shared" si="5"/>
        <v>3.536977491961415</v>
      </c>
      <c r="M40" s="91">
        <f t="shared" si="5"/>
        <v>4.6594982078853047</v>
      </c>
      <c r="N40" s="91">
        <f t="shared" si="5"/>
        <v>5.764479824320615</v>
      </c>
      <c r="O40" s="11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spans="1:56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spans="1:56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</row>
    <row r="43" spans="1:56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6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spans="1:56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spans="1:56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spans="1:56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spans="1:56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spans="1:56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spans="1:56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spans="1:56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spans="1:56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spans="1:56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spans="1:56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spans="1:56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spans="1:56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spans="1:56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spans="1:56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s="14" customFormat="1" ht="15" customHeight="1">
      <c r="A60" s="97" t="s">
        <v>49</v>
      </c>
      <c r="B60" s="96">
        <f t="shared" ref="B60:M60" si="6">SUM(B61:B62)</f>
        <v>326</v>
      </c>
      <c r="C60" s="95">
        <f t="shared" si="6"/>
        <v>331</v>
      </c>
      <c r="D60" s="95">
        <f t="shared" si="6"/>
        <v>347</v>
      </c>
      <c r="E60" s="95">
        <f t="shared" si="6"/>
        <v>272</v>
      </c>
      <c r="F60" s="95">
        <f t="shared" si="6"/>
        <v>230</v>
      </c>
      <c r="G60" s="95">
        <f t="shared" si="6"/>
        <v>250</v>
      </c>
      <c r="H60" s="95">
        <f t="shared" si="6"/>
        <v>229</v>
      </c>
      <c r="I60" s="95">
        <f t="shared" si="6"/>
        <v>261</v>
      </c>
      <c r="J60" s="95">
        <f t="shared" si="6"/>
        <v>252</v>
      </c>
      <c r="K60" s="95">
        <f t="shared" si="6"/>
        <v>291</v>
      </c>
      <c r="L60" s="95">
        <f t="shared" si="6"/>
        <v>411</v>
      </c>
      <c r="M60" s="94">
        <f t="shared" si="6"/>
        <v>309</v>
      </c>
      <c r="N60" s="94">
        <f>SUM(B60:M60)</f>
        <v>3509</v>
      </c>
      <c r="O60" s="117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s="14" customFormat="1" ht="15" customHeight="1">
      <c r="A61" s="97" t="s">
        <v>44</v>
      </c>
      <c r="B61" s="96">
        <v>307</v>
      </c>
      <c r="C61" s="95">
        <v>311</v>
      </c>
      <c r="D61" s="95">
        <v>320</v>
      </c>
      <c r="E61" s="95">
        <v>254</v>
      </c>
      <c r="F61" s="95">
        <v>206</v>
      </c>
      <c r="G61" s="95">
        <v>234</v>
      </c>
      <c r="H61" s="95">
        <v>213</v>
      </c>
      <c r="I61" s="95">
        <v>247</v>
      </c>
      <c r="J61" s="95">
        <v>237</v>
      </c>
      <c r="K61" s="95">
        <v>270</v>
      </c>
      <c r="L61" s="95">
        <v>395</v>
      </c>
      <c r="M61" s="94">
        <v>297</v>
      </c>
      <c r="N61" s="94">
        <f>SUM(B61:M61)</f>
        <v>3291</v>
      </c>
      <c r="O61" s="117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s="14" customFormat="1" ht="15" customHeight="1">
      <c r="A62" s="97" t="s">
        <v>45</v>
      </c>
      <c r="B62" s="96">
        <v>19</v>
      </c>
      <c r="C62" s="95">
        <v>20</v>
      </c>
      <c r="D62" s="95">
        <v>27</v>
      </c>
      <c r="E62" s="95">
        <v>18</v>
      </c>
      <c r="F62" s="95">
        <v>24</v>
      </c>
      <c r="G62" s="95">
        <v>16</v>
      </c>
      <c r="H62" s="95">
        <v>16</v>
      </c>
      <c r="I62" s="95">
        <v>14</v>
      </c>
      <c r="J62" s="95">
        <v>15</v>
      </c>
      <c r="K62" s="95">
        <v>21</v>
      </c>
      <c r="L62" s="95">
        <v>16</v>
      </c>
      <c r="M62" s="94">
        <v>12</v>
      </c>
      <c r="N62" s="94">
        <f>SUM(B62:M62)</f>
        <v>218</v>
      </c>
      <c r="O62" s="117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s="14" customFormat="1" ht="15" customHeight="1">
      <c r="A63" s="18" t="s">
        <v>46</v>
      </c>
      <c r="B63" s="93">
        <f t="shared" ref="B63:N63" si="7">IF(B62=0,0,B62/B60*100)</f>
        <v>5.8282208588957047</v>
      </c>
      <c r="C63" s="92">
        <f t="shared" si="7"/>
        <v>6.0422960725075532</v>
      </c>
      <c r="D63" s="92">
        <f t="shared" si="7"/>
        <v>7.7809798270893378</v>
      </c>
      <c r="E63" s="92">
        <f t="shared" si="7"/>
        <v>6.6176470588235299</v>
      </c>
      <c r="F63" s="92">
        <f t="shared" si="7"/>
        <v>10.434782608695652</v>
      </c>
      <c r="G63" s="92">
        <f t="shared" si="7"/>
        <v>6.4</v>
      </c>
      <c r="H63" s="92">
        <f t="shared" si="7"/>
        <v>6.9868995633187767</v>
      </c>
      <c r="I63" s="92">
        <f t="shared" si="7"/>
        <v>5.3639846743295019</v>
      </c>
      <c r="J63" s="92">
        <f t="shared" si="7"/>
        <v>5.9523809523809517</v>
      </c>
      <c r="K63" s="92">
        <f t="shared" si="7"/>
        <v>7.216494845360824</v>
      </c>
      <c r="L63" s="92">
        <f t="shared" si="7"/>
        <v>3.8929440389294405</v>
      </c>
      <c r="M63" s="91">
        <f t="shared" si="7"/>
        <v>3.8834951456310676</v>
      </c>
      <c r="N63" s="91">
        <f t="shared" si="7"/>
        <v>6.2125961812482187</v>
      </c>
      <c r="O63" s="11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spans="1:56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spans="1:56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spans="1:56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spans="1:56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spans="1:56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spans="1:56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spans="1:56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spans="1:56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spans="1:56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56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spans="1:56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spans="1:56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spans="1:56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spans="1:56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spans="1:56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spans="1:56" s="14" customFormat="1" ht="15" customHeight="1">
      <c r="A83" s="97" t="s">
        <v>49</v>
      </c>
      <c r="B83" s="96">
        <f t="shared" ref="B83:M83" si="8">SUM(B84:B85)</f>
        <v>760</v>
      </c>
      <c r="C83" s="95">
        <f t="shared" si="8"/>
        <v>769</v>
      </c>
      <c r="D83" s="95">
        <f t="shared" si="8"/>
        <v>659</v>
      </c>
      <c r="E83" s="95">
        <f t="shared" si="8"/>
        <v>562</v>
      </c>
      <c r="F83" s="95">
        <f t="shared" si="8"/>
        <v>499</v>
      </c>
      <c r="G83" s="95">
        <f t="shared" si="8"/>
        <v>511</v>
      </c>
      <c r="H83" s="95">
        <f t="shared" si="8"/>
        <v>487</v>
      </c>
      <c r="I83" s="95">
        <f t="shared" si="8"/>
        <v>515</v>
      </c>
      <c r="J83" s="95">
        <f t="shared" si="8"/>
        <v>491</v>
      </c>
      <c r="K83" s="95">
        <f t="shared" si="8"/>
        <v>589</v>
      </c>
      <c r="L83" s="95">
        <f t="shared" si="8"/>
        <v>722</v>
      </c>
      <c r="M83" s="94">
        <f t="shared" si="8"/>
        <v>588</v>
      </c>
      <c r="N83" s="94">
        <f>SUM(B83:M83)</f>
        <v>7152</v>
      </c>
      <c r="O83" s="117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spans="1:56" s="14" customFormat="1" ht="15" customHeight="1">
      <c r="A84" s="97" t="s">
        <v>44</v>
      </c>
      <c r="B84" s="96">
        <f>SUM(B38,B61)</f>
        <v>716</v>
      </c>
      <c r="C84" s="95">
        <f t="shared" ref="C84:M84" si="9">SUM(C38,C61)</f>
        <v>730</v>
      </c>
      <c r="D84" s="95">
        <f t="shared" si="9"/>
        <v>613</v>
      </c>
      <c r="E84" s="95">
        <f t="shared" si="9"/>
        <v>529</v>
      </c>
      <c r="F84" s="95">
        <f t="shared" si="9"/>
        <v>454</v>
      </c>
      <c r="G84" s="95">
        <f t="shared" si="9"/>
        <v>476</v>
      </c>
      <c r="H84" s="95">
        <f t="shared" si="9"/>
        <v>455</v>
      </c>
      <c r="I84" s="95">
        <f t="shared" si="9"/>
        <v>485</v>
      </c>
      <c r="J84" s="95">
        <f t="shared" si="9"/>
        <v>461</v>
      </c>
      <c r="K84" s="95">
        <f t="shared" si="9"/>
        <v>547</v>
      </c>
      <c r="L84" s="95">
        <f t="shared" si="9"/>
        <v>695</v>
      </c>
      <c r="M84" s="94">
        <f t="shared" si="9"/>
        <v>563</v>
      </c>
      <c r="N84" s="94">
        <f>SUM(B84:M84)</f>
        <v>6724</v>
      </c>
      <c r="O84" s="117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spans="1:56" s="14" customFormat="1" ht="15" customHeight="1">
      <c r="A85" s="97" t="s">
        <v>45</v>
      </c>
      <c r="B85" s="96">
        <f t="shared" ref="B85:M85" si="10">SUM(B39,B62)</f>
        <v>44</v>
      </c>
      <c r="C85" s="95">
        <f t="shared" si="10"/>
        <v>39</v>
      </c>
      <c r="D85" s="95">
        <f t="shared" si="10"/>
        <v>46</v>
      </c>
      <c r="E85" s="95">
        <f t="shared" si="10"/>
        <v>33</v>
      </c>
      <c r="F85" s="95">
        <f t="shared" si="10"/>
        <v>45</v>
      </c>
      <c r="G85" s="95">
        <f t="shared" si="10"/>
        <v>35</v>
      </c>
      <c r="H85" s="95">
        <f t="shared" si="10"/>
        <v>32</v>
      </c>
      <c r="I85" s="95">
        <f t="shared" si="10"/>
        <v>30</v>
      </c>
      <c r="J85" s="95">
        <f t="shared" si="10"/>
        <v>30</v>
      </c>
      <c r="K85" s="95">
        <f t="shared" si="10"/>
        <v>42</v>
      </c>
      <c r="L85" s="95">
        <f t="shared" si="10"/>
        <v>27</v>
      </c>
      <c r="M85" s="94">
        <f t="shared" si="10"/>
        <v>25</v>
      </c>
      <c r="N85" s="94">
        <f>SUM(B85:M85)</f>
        <v>428</v>
      </c>
      <c r="O85" s="117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spans="1:56" s="14" customFormat="1" ht="15.95" customHeight="1">
      <c r="A86" s="18" t="s">
        <v>46</v>
      </c>
      <c r="B86" s="93">
        <f t="shared" ref="B86:N86" si="11">IF(B85=0,0,B85/B83*100)</f>
        <v>5.7894736842105265</v>
      </c>
      <c r="C86" s="92">
        <f t="shared" si="11"/>
        <v>5.0715214564369306</v>
      </c>
      <c r="D86" s="92">
        <f t="shared" si="11"/>
        <v>6.9802731411229137</v>
      </c>
      <c r="E86" s="92">
        <f t="shared" si="11"/>
        <v>5.8718861209964412</v>
      </c>
      <c r="F86" s="92">
        <f t="shared" si="11"/>
        <v>9.0180360721442892</v>
      </c>
      <c r="G86" s="92">
        <f t="shared" si="11"/>
        <v>6.8493150684931505</v>
      </c>
      <c r="H86" s="92">
        <f t="shared" si="11"/>
        <v>6.5708418891170437</v>
      </c>
      <c r="I86" s="92">
        <f t="shared" si="11"/>
        <v>5.825242718446602</v>
      </c>
      <c r="J86" s="92">
        <f t="shared" si="11"/>
        <v>6.1099796334012222</v>
      </c>
      <c r="K86" s="92">
        <f t="shared" si="11"/>
        <v>7.1307300509337868</v>
      </c>
      <c r="L86" s="92">
        <f t="shared" si="11"/>
        <v>3.7396121883656508</v>
      </c>
      <c r="M86" s="91">
        <f t="shared" si="11"/>
        <v>4.2517006802721085</v>
      </c>
      <c r="N86" s="91">
        <f t="shared" si="11"/>
        <v>5.9843400447427291</v>
      </c>
      <c r="O86" s="11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spans="1:56" s="14" customFormat="1" ht="12" customHeight="1">
      <c r="A87" s="15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spans="1:56" s="14" customFormat="1" ht="12" customHeight="1">
      <c r="A88" s="15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spans="1:56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16"/>
      <c r="Q89" s="3"/>
      <c r="R89" s="3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spans="1:56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16"/>
      <c r="Q90" s="4"/>
      <c r="R90" s="4" t="s">
        <v>68</v>
      </c>
      <c r="S90" s="4"/>
      <c r="T90" s="4"/>
      <c r="U90" s="4" t="s">
        <v>69</v>
      </c>
      <c r="V90" s="4"/>
      <c r="W90" s="4"/>
      <c r="X90" s="4" t="s">
        <v>70</v>
      </c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16"/>
      <c r="Q91" s="4">
        <v>7</v>
      </c>
      <c r="R91" s="4">
        <f t="array" ref="R91:R102">TRANSPOSE(B107:M107)</f>
        <v>43</v>
      </c>
      <c r="S91" s="4">
        <f t="array" ref="S91:S102">TRANSPOSE(B109:M109)</f>
        <v>3</v>
      </c>
      <c r="T91" s="108">
        <f t="shared" ref="T91:T102" si="12">IF(S91=0,0,S91/SUM(R91:S91)*100)</f>
        <v>6.5217391304347823</v>
      </c>
      <c r="U91" s="4">
        <f t="array" ref="U91:U102">TRANSPOSE(B130:M130)</f>
        <v>139</v>
      </c>
      <c r="V91" s="4">
        <f t="array" ref="V91:V102">TRANSPOSE(B132:M132)</f>
        <v>4</v>
      </c>
      <c r="W91" s="108">
        <f t="shared" ref="W91:W102" si="13">IF(V91=0,0,V91/SUM(U91:V91)*100)</f>
        <v>2.7972027972027971</v>
      </c>
      <c r="X91" s="4">
        <f t="shared" ref="X91:X102" si="14">SUM(R91,U91)</f>
        <v>182</v>
      </c>
      <c r="Y91" s="4">
        <f t="shared" ref="Y91:Y102" si="15">SUM(S91,V91)</f>
        <v>7</v>
      </c>
      <c r="Z91" s="108">
        <f t="shared" ref="Z91:Z102" si="16">IF(Y91=0,0,Y91/SUM(X91:Y91)*100)</f>
        <v>3.7037037037037033</v>
      </c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spans="1:56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16"/>
      <c r="Q92" s="4">
        <v>8</v>
      </c>
      <c r="R92" s="4">
        <v>65</v>
      </c>
      <c r="S92" s="4">
        <v>2</v>
      </c>
      <c r="T92" s="108">
        <f t="shared" si="12"/>
        <v>2.9850746268656714</v>
      </c>
      <c r="U92" s="4">
        <v>142</v>
      </c>
      <c r="V92" s="4">
        <v>3</v>
      </c>
      <c r="W92" s="108">
        <f t="shared" si="13"/>
        <v>2.0689655172413794</v>
      </c>
      <c r="X92" s="4">
        <f t="shared" si="14"/>
        <v>207</v>
      </c>
      <c r="Y92" s="4">
        <f t="shared" si="15"/>
        <v>5</v>
      </c>
      <c r="Z92" s="108">
        <f t="shared" si="16"/>
        <v>2.358490566037736</v>
      </c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spans="1:56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16"/>
      <c r="Q93" s="4">
        <v>9</v>
      </c>
      <c r="R93" s="4">
        <v>68</v>
      </c>
      <c r="S93" s="4">
        <v>8</v>
      </c>
      <c r="T93" s="108">
        <f t="shared" si="12"/>
        <v>10.526315789473683</v>
      </c>
      <c r="U93" s="4">
        <v>83</v>
      </c>
      <c r="V93" s="4">
        <v>0</v>
      </c>
      <c r="W93" s="108">
        <f t="shared" si="13"/>
        <v>0</v>
      </c>
      <c r="X93" s="4">
        <f t="shared" si="14"/>
        <v>151</v>
      </c>
      <c r="Y93" s="4">
        <f t="shared" si="15"/>
        <v>8</v>
      </c>
      <c r="Z93" s="108">
        <f t="shared" si="16"/>
        <v>5.0314465408805038</v>
      </c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spans="1:56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16"/>
      <c r="Q94" s="4">
        <v>10</v>
      </c>
      <c r="R94" s="4">
        <v>60</v>
      </c>
      <c r="S94" s="4">
        <v>1</v>
      </c>
      <c r="T94" s="108">
        <f t="shared" si="12"/>
        <v>1.639344262295082</v>
      </c>
      <c r="U94" s="4">
        <v>110</v>
      </c>
      <c r="V94" s="4">
        <v>3</v>
      </c>
      <c r="W94" s="108">
        <f t="shared" si="13"/>
        <v>2.6548672566371683</v>
      </c>
      <c r="X94" s="4">
        <f t="shared" si="14"/>
        <v>170</v>
      </c>
      <c r="Y94" s="4">
        <f t="shared" si="15"/>
        <v>4</v>
      </c>
      <c r="Z94" s="108">
        <f t="shared" si="16"/>
        <v>2.2988505747126435</v>
      </c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spans="1:56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16"/>
      <c r="Q95" s="4">
        <v>11</v>
      </c>
      <c r="R95" s="4">
        <v>57</v>
      </c>
      <c r="S95" s="4">
        <v>2</v>
      </c>
      <c r="T95" s="108">
        <f t="shared" si="12"/>
        <v>3.3898305084745761</v>
      </c>
      <c r="U95" s="4">
        <v>75</v>
      </c>
      <c r="V95" s="4">
        <v>2</v>
      </c>
      <c r="W95" s="108">
        <f t="shared" si="13"/>
        <v>2.5974025974025974</v>
      </c>
      <c r="X95" s="4">
        <f t="shared" si="14"/>
        <v>132</v>
      </c>
      <c r="Y95" s="4">
        <f t="shared" si="15"/>
        <v>4</v>
      </c>
      <c r="Z95" s="108">
        <f t="shared" si="16"/>
        <v>2.9411764705882351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spans="1:56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16"/>
      <c r="Q96" s="4">
        <v>12</v>
      </c>
      <c r="R96" s="4">
        <v>44</v>
      </c>
      <c r="S96" s="4">
        <v>2</v>
      </c>
      <c r="T96" s="108">
        <f t="shared" si="12"/>
        <v>4.3478260869565215</v>
      </c>
      <c r="U96" s="4">
        <v>63</v>
      </c>
      <c r="V96" s="4">
        <v>4</v>
      </c>
      <c r="W96" s="108">
        <f t="shared" si="13"/>
        <v>5.9701492537313428</v>
      </c>
      <c r="X96" s="4">
        <f t="shared" si="14"/>
        <v>107</v>
      </c>
      <c r="Y96" s="4">
        <f t="shared" si="15"/>
        <v>6</v>
      </c>
      <c r="Z96" s="108">
        <f t="shared" si="16"/>
        <v>5.3097345132743365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spans="1:56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16"/>
      <c r="Q97" s="4">
        <v>13</v>
      </c>
      <c r="R97" s="4">
        <v>43</v>
      </c>
      <c r="S97" s="4">
        <v>0</v>
      </c>
      <c r="T97" s="108">
        <f t="shared" si="12"/>
        <v>0</v>
      </c>
      <c r="U97" s="4">
        <v>45</v>
      </c>
      <c r="V97" s="4">
        <v>2</v>
      </c>
      <c r="W97" s="108">
        <f t="shared" si="13"/>
        <v>4.2553191489361701</v>
      </c>
      <c r="X97" s="4">
        <f t="shared" si="14"/>
        <v>88</v>
      </c>
      <c r="Y97" s="4">
        <f t="shared" si="15"/>
        <v>2</v>
      </c>
      <c r="Z97" s="108">
        <f t="shared" si="16"/>
        <v>2.2222222222222223</v>
      </c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spans="1:56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16"/>
      <c r="Q98" s="4">
        <v>14</v>
      </c>
      <c r="R98" s="4">
        <v>59</v>
      </c>
      <c r="S98" s="4">
        <v>0</v>
      </c>
      <c r="T98" s="108">
        <f t="shared" si="12"/>
        <v>0</v>
      </c>
      <c r="U98" s="4">
        <v>48</v>
      </c>
      <c r="V98" s="4">
        <v>2</v>
      </c>
      <c r="W98" s="108">
        <f t="shared" si="13"/>
        <v>4</v>
      </c>
      <c r="X98" s="4">
        <f t="shared" si="14"/>
        <v>107</v>
      </c>
      <c r="Y98" s="4">
        <f t="shared" si="15"/>
        <v>2</v>
      </c>
      <c r="Z98" s="108">
        <f t="shared" si="16"/>
        <v>1.834862385321101</v>
      </c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spans="1:56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16"/>
      <c r="Q99" s="4">
        <v>15</v>
      </c>
      <c r="R99" s="4">
        <v>57</v>
      </c>
      <c r="S99" s="4">
        <v>4</v>
      </c>
      <c r="T99" s="108">
        <f t="shared" si="12"/>
        <v>6.557377049180328</v>
      </c>
      <c r="U99" s="4">
        <v>54</v>
      </c>
      <c r="V99" s="4">
        <v>1</v>
      </c>
      <c r="W99" s="108">
        <f t="shared" si="13"/>
        <v>1.8181818181818181</v>
      </c>
      <c r="X99" s="4">
        <f t="shared" si="14"/>
        <v>111</v>
      </c>
      <c r="Y99" s="4">
        <f t="shared" si="15"/>
        <v>5</v>
      </c>
      <c r="Z99" s="108">
        <f t="shared" si="16"/>
        <v>4.3103448275862073</v>
      </c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spans="1:56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16"/>
      <c r="Q100" s="4">
        <v>16</v>
      </c>
      <c r="R100" s="4">
        <v>103</v>
      </c>
      <c r="S100" s="4">
        <v>2</v>
      </c>
      <c r="T100" s="108">
        <f t="shared" si="12"/>
        <v>1.9047619047619049</v>
      </c>
      <c r="U100" s="4">
        <v>64</v>
      </c>
      <c r="V100" s="4">
        <v>2</v>
      </c>
      <c r="W100" s="108">
        <f t="shared" si="13"/>
        <v>3.0303030303030303</v>
      </c>
      <c r="X100" s="4">
        <f t="shared" si="14"/>
        <v>167</v>
      </c>
      <c r="Y100" s="4">
        <f t="shared" si="15"/>
        <v>4</v>
      </c>
      <c r="Z100" s="108">
        <f t="shared" si="16"/>
        <v>2.3391812865497075</v>
      </c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spans="1:56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16"/>
      <c r="Q101" s="4">
        <v>17</v>
      </c>
      <c r="R101" s="4">
        <v>119</v>
      </c>
      <c r="S101" s="4">
        <v>1</v>
      </c>
      <c r="T101" s="108">
        <f t="shared" si="12"/>
        <v>0.83333333333333337</v>
      </c>
      <c r="U101" s="4">
        <v>67</v>
      </c>
      <c r="V101" s="4">
        <v>2</v>
      </c>
      <c r="W101" s="108">
        <f t="shared" si="13"/>
        <v>2.8985507246376812</v>
      </c>
      <c r="X101" s="4">
        <f t="shared" si="14"/>
        <v>186</v>
      </c>
      <c r="Y101" s="4">
        <f t="shared" si="15"/>
        <v>3</v>
      </c>
      <c r="Z101" s="108">
        <f t="shared" si="16"/>
        <v>1.5873015873015872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spans="1:56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16"/>
      <c r="Q102" s="4">
        <v>18</v>
      </c>
      <c r="R102" s="4">
        <v>93</v>
      </c>
      <c r="S102" s="4">
        <v>0</v>
      </c>
      <c r="T102" s="108">
        <f t="shared" si="12"/>
        <v>0</v>
      </c>
      <c r="U102" s="4">
        <v>41</v>
      </c>
      <c r="V102" s="4">
        <v>0</v>
      </c>
      <c r="W102" s="108">
        <f t="shared" si="13"/>
        <v>0</v>
      </c>
      <c r="X102" s="4">
        <f t="shared" si="14"/>
        <v>134</v>
      </c>
      <c r="Y102" s="4">
        <f t="shared" si="15"/>
        <v>0</v>
      </c>
      <c r="Z102" s="108">
        <f t="shared" si="16"/>
        <v>0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spans="1:56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16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spans="1:56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16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spans="1:56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16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spans="1:56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6" s="14" customFormat="1" ht="15" customHeight="1">
      <c r="A107" s="97" t="s">
        <v>49</v>
      </c>
      <c r="B107" s="96">
        <f t="shared" ref="B107:M107" si="17">SUM(B108:B109)</f>
        <v>43</v>
      </c>
      <c r="C107" s="95">
        <f t="shared" si="17"/>
        <v>65</v>
      </c>
      <c r="D107" s="95">
        <f t="shared" si="17"/>
        <v>68</v>
      </c>
      <c r="E107" s="95">
        <f t="shared" si="17"/>
        <v>60</v>
      </c>
      <c r="F107" s="95">
        <f t="shared" si="17"/>
        <v>57</v>
      </c>
      <c r="G107" s="95">
        <f t="shared" si="17"/>
        <v>44</v>
      </c>
      <c r="H107" s="95">
        <f t="shared" si="17"/>
        <v>43</v>
      </c>
      <c r="I107" s="95">
        <f t="shared" si="17"/>
        <v>59</v>
      </c>
      <c r="J107" s="95">
        <f t="shared" si="17"/>
        <v>57</v>
      </c>
      <c r="K107" s="95">
        <f t="shared" si="17"/>
        <v>103</v>
      </c>
      <c r="L107" s="95">
        <f t="shared" si="17"/>
        <v>119</v>
      </c>
      <c r="M107" s="94">
        <f t="shared" si="17"/>
        <v>93</v>
      </c>
      <c r="N107" s="94">
        <f>SUM(B107:M107)</f>
        <v>811</v>
      </c>
      <c r="O107" s="117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spans="1:56" s="14" customFormat="1" ht="15" customHeight="1">
      <c r="A108" s="97" t="s">
        <v>44</v>
      </c>
      <c r="B108" s="96">
        <v>40</v>
      </c>
      <c r="C108" s="95">
        <v>63</v>
      </c>
      <c r="D108" s="95">
        <v>60</v>
      </c>
      <c r="E108" s="95">
        <v>59</v>
      </c>
      <c r="F108" s="95">
        <v>55</v>
      </c>
      <c r="G108" s="95">
        <v>42</v>
      </c>
      <c r="H108" s="95">
        <v>43</v>
      </c>
      <c r="I108" s="95">
        <v>59</v>
      </c>
      <c r="J108" s="95">
        <v>53</v>
      </c>
      <c r="K108" s="95">
        <v>101</v>
      </c>
      <c r="L108" s="95">
        <v>118</v>
      </c>
      <c r="M108" s="94">
        <v>93</v>
      </c>
      <c r="N108" s="94">
        <f>SUM(B108:M108)</f>
        <v>786</v>
      </c>
      <c r="O108" s="117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spans="1:56" s="14" customFormat="1" ht="15" customHeight="1">
      <c r="A109" s="97" t="s">
        <v>45</v>
      </c>
      <c r="B109" s="96">
        <v>3</v>
      </c>
      <c r="C109" s="95">
        <v>2</v>
      </c>
      <c r="D109" s="95">
        <v>8</v>
      </c>
      <c r="E109" s="95">
        <v>1</v>
      </c>
      <c r="F109" s="95">
        <v>2</v>
      </c>
      <c r="G109" s="95">
        <v>2</v>
      </c>
      <c r="H109" s="95">
        <v>0</v>
      </c>
      <c r="I109" s="95">
        <v>0</v>
      </c>
      <c r="J109" s="95">
        <v>4</v>
      </c>
      <c r="K109" s="95">
        <v>2</v>
      </c>
      <c r="L109" s="95">
        <v>1</v>
      </c>
      <c r="M109" s="94">
        <v>0</v>
      </c>
      <c r="N109" s="94">
        <f>SUM(B109:M109)</f>
        <v>25</v>
      </c>
      <c r="O109" s="117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spans="1:56" s="14" customFormat="1" ht="15" customHeight="1">
      <c r="A110" s="18" t="s">
        <v>46</v>
      </c>
      <c r="B110" s="93">
        <f t="shared" ref="B110:N110" si="18">IF(B109=0,0,B109/B107*100)</f>
        <v>6.9767441860465116</v>
      </c>
      <c r="C110" s="92">
        <f t="shared" si="18"/>
        <v>3.0769230769230771</v>
      </c>
      <c r="D110" s="92">
        <f t="shared" si="18"/>
        <v>11.76470588235294</v>
      </c>
      <c r="E110" s="92">
        <f t="shared" si="18"/>
        <v>1.6666666666666667</v>
      </c>
      <c r="F110" s="92">
        <f t="shared" si="18"/>
        <v>3.5087719298245612</v>
      </c>
      <c r="G110" s="92">
        <f t="shared" si="18"/>
        <v>4.5454545454545459</v>
      </c>
      <c r="H110" s="92">
        <f t="shared" si="18"/>
        <v>0</v>
      </c>
      <c r="I110" s="92">
        <f t="shared" si="18"/>
        <v>0</v>
      </c>
      <c r="J110" s="92">
        <f t="shared" si="18"/>
        <v>7.0175438596491224</v>
      </c>
      <c r="K110" s="92">
        <f t="shared" si="18"/>
        <v>1.9417475728155338</v>
      </c>
      <c r="L110" s="92">
        <f t="shared" si="18"/>
        <v>0.84033613445378152</v>
      </c>
      <c r="M110" s="91">
        <f t="shared" si="18"/>
        <v>0</v>
      </c>
      <c r="N110" s="91">
        <f t="shared" si="18"/>
        <v>3.0826140567200988</v>
      </c>
      <c r="O110" s="11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spans="1:56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spans="1:56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spans="1:56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spans="1:56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1:56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spans="1:56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spans="1:56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spans="1:56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spans="1:56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spans="1:56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spans="1:56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spans="1:56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spans="1:56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spans="1:56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spans="1:56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spans="1:56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spans="1:56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spans="1:56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spans="1:56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spans="1:56" s="14" customFormat="1" ht="15" customHeight="1">
      <c r="A130" s="97" t="s">
        <v>49</v>
      </c>
      <c r="B130" s="96">
        <f t="shared" ref="B130:M130" si="19">SUM(B131:B132)</f>
        <v>139</v>
      </c>
      <c r="C130" s="95">
        <f t="shared" si="19"/>
        <v>142</v>
      </c>
      <c r="D130" s="95">
        <f t="shared" si="19"/>
        <v>83</v>
      </c>
      <c r="E130" s="95">
        <f t="shared" si="19"/>
        <v>110</v>
      </c>
      <c r="F130" s="95">
        <f t="shared" si="19"/>
        <v>75</v>
      </c>
      <c r="G130" s="95">
        <f t="shared" si="19"/>
        <v>63</v>
      </c>
      <c r="H130" s="95">
        <f t="shared" si="19"/>
        <v>45</v>
      </c>
      <c r="I130" s="95">
        <f t="shared" si="19"/>
        <v>48</v>
      </c>
      <c r="J130" s="95">
        <f t="shared" si="19"/>
        <v>54</v>
      </c>
      <c r="K130" s="95">
        <f t="shared" si="19"/>
        <v>64</v>
      </c>
      <c r="L130" s="95">
        <f t="shared" si="19"/>
        <v>67</v>
      </c>
      <c r="M130" s="94">
        <f t="shared" si="19"/>
        <v>41</v>
      </c>
      <c r="N130" s="94">
        <f>SUM(B130:M130)</f>
        <v>931</v>
      </c>
      <c r="O130" s="117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spans="1:56" s="14" customFormat="1" ht="15" customHeight="1">
      <c r="A131" s="97" t="s">
        <v>44</v>
      </c>
      <c r="B131" s="96">
        <v>135</v>
      </c>
      <c r="C131" s="95">
        <v>139</v>
      </c>
      <c r="D131" s="95">
        <v>83</v>
      </c>
      <c r="E131" s="95">
        <v>107</v>
      </c>
      <c r="F131" s="95">
        <v>73</v>
      </c>
      <c r="G131" s="95">
        <v>59</v>
      </c>
      <c r="H131" s="95">
        <v>43</v>
      </c>
      <c r="I131" s="95">
        <v>46</v>
      </c>
      <c r="J131" s="95">
        <v>53</v>
      </c>
      <c r="K131" s="95">
        <v>62</v>
      </c>
      <c r="L131" s="95">
        <v>65</v>
      </c>
      <c r="M131" s="94">
        <v>41</v>
      </c>
      <c r="N131" s="94">
        <f>SUM(B131:M131)</f>
        <v>906</v>
      </c>
      <c r="O131" s="117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spans="1:56" s="14" customFormat="1" ht="15" customHeight="1">
      <c r="A132" s="97" t="s">
        <v>45</v>
      </c>
      <c r="B132" s="96">
        <v>4</v>
      </c>
      <c r="C132" s="95">
        <v>3</v>
      </c>
      <c r="D132" s="95">
        <v>0</v>
      </c>
      <c r="E132" s="95">
        <v>3</v>
      </c>
      <c r="F132" s="95">
        <v>2</v>
      </c>
      <c r="G132" s="95">
        <v>4</v>
      </c>
      <c r="H132" s="95">
        <v>2</v>
      </c>
      <c r="I132" s="95">
        <v>2</v>
      </c>
      <c r="J132" s="95">
        <v>1</v>
      </c>
      <c r="K132" s="95">
        <v>2</v>
      </c>
      <c r="L132" s="95">
        <v>2</v>
      </c>
      <c r="M132" s="94">
        <v>0</v>
      </c>
      <c r="N132" s="94">
        <f>SUM(B132:M132)</f>
        <v>25</v>
      </c>
      <c r="O132" s="117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spans="1:56" s="14" customFormat="1" ht="15" customHeight="1">
      <c r="A133" s="18" t="s">
        <v>46</v>
      </c>
      <c r="B133" s="93">
        <f t="shared" ref="B133:N133" si="20">IF(B132=0,0,B132/B130*100)</f>
        <v>2.877697841726619</v>
      </c>
      <c r="C133" s="92">
        <f t="shared" si="20"/>
        <v>2.112676056338028</v>
      </c>
      <c r="D133" s="92">
        <f t="shared" si="20"/>
        <v>0</v>
      </c>
      <c r="E133" s="92">
        <f t="shared" si="20"/>
        <v>2.7272727272727271</v>
      </c>
      <c r="F133" s="92">
        <f t="shared" si="20"/>
        <v>2.666666666666667</v>
      </c>
      <c r="G133" s="92">
        <f t="shared" si="20"/>
        <v>6.3492063492063489</v>
      </c>
      <c r="H133" s="92">
        <f t="shared" si="20"/>
        <v>4.4444444444444446</v>
      </c>
      <c r="I133" s="92">
        <f t="shared" si="20"/>
        <v>4.1666666666666661</v>
      </c>
      <c r="J133" s="92">
        <f t="shared" si="20"/>
        <v>1.8518518518518516</v>
      </c>
      <c r="K133" s="92">
        <f t="shared" si="20"/>
        <v>3.125</v>
      </c>
      <c r="L133" s="92">
        <f t="shared" si="20"/>
        <v>2.9850746268656714</v>
      </c>
      <c r="M133" s="91">
        <f t="shared" si="20"/>
        <v>0</v>
      </c>
      <c r="N133" s="91">
        <f t="shared" si="20"/>
        <v>2.685284640171858</v>
      </c>
      <c r="O133" s="11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spans="1:56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spans="1:56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spans="1:56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spans="1:56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spans="1:56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spans="1:56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spans="1:56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spans="1:56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spans="1:56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spans="1:56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spans="1:56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spans="1:56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spans="1:56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spans="1:56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spans="1:56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spans="1:56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56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56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56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56" s="14" customFormat="1" ht="15" customHeight="1">
      <c r="A153" s="97" t="s">
        <v>49</v>
      </c>
      <c r="B153" s="96">
        <f t="shared" ref="B153:M153" si="21">SUM(B154:B155)</f>
        <v>182</v>
      </c>
      <c r="C153" s="95">
        <f t="shared" si="21"/>
        <v>207</v>
      </c>
      <c r="D153" s="95">
        <f t="shared" si="21"/>
        <v>151</v>
      </c>
      <c r="E153" s="95">
        <f t="shared" si="21"/>
        <v>170</v>
      </c>
      <c r="F153" s="95">
        <f t="shared" si="21"/>
        <v>132</v>
      </c>
      <c r="G153" s="95">
        <f t="shared" si="21"/>
        <v>107</v>
      </c>
      <c r="H153" s="95">
        <f t="shared" si="21"/>
        <v>88</v>
      </c>
      <c r="I153" s="95">
        <f t="shared" si="21"/>
        <v>107</v>
      </c>
      <c r="J153" s="95">
        <f t="shared" si="21"/>
        <v>111</v>
      </c>
      <c r="K153" s="95">
        <f t="shared" si="21"/>
        <v>167</v>
      </c>
      <c r="L153" s="95">
        <f t="shared" si="21"/>
        <v>186</v>
      </c>
      <c r="M153" s="94">
        <f t="shared" si="21"/>
        <v>134</v>
      </c>
      <c r="N153" s="94">
        <f>SUM(B153:M153)</f>
        <v>1742</v>
      </c>
      <c r="O153" s="117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56" s="14" customFormat="1" ht="15" customHeight="1">
      <c r="A154" s="97" t="s">
        <v>44</v>
      </c>
      <c r="B154" s="96">
        <f t="shared" ref="B154:M154" si="22">SUM(B108,B131)</f>
        <v>175</v>
      </c>
      <c r="C154" s="95">
        <f t="shared" si="22"/>
        <v>202</v>
      </c>
      <c r="D154" s="95">
        <f t="shared" si="22"/>
        <v>143</v>
      </c>
      <c r="E154" s="95">
        <f t="shared" si="22"/>
        <v>166</v>
      </c>
      <c r="F154" s="95">
        <f t="shared" si="22"/>
        <v>128</v>
      </c>
      <c r="G154" s="95">
        <f t="shared" si="22"/>
        <v>101</v>
      </c>
      <c r="H154" s="95">
        <f t="shared" si="22"/>
        <v>86</v>
      </c>
      <c r="I154" s="95">
        <f t="shared" si="22"/>
        <v>105</v>
      </c>
      <c r="J154" s="95">
        <f t="shared" si="22"/>
        <v>106</v>
      </c>
      <c r="K154" s="95">
        <f t="shared" si="22"/>
        <v>163</v>
      </c>
      <c r="L154" s="95">
        <f t="shared" si="22"/>
        <v>183</v>
      </c>
      <c r="M154" s="94">
        <f t="shared" si="22"/>
        <v>134</v>
      </c>
      <c r="N154" s="94">
        <f>SUM(B154:M154)</f>
        <v>1692</v>
      </c>
      <c r="O154" s="117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56" s="14" customFormat="1" ht="15" customHeight="1">
      <c r="A155" s="97" t="s">
        <v>45</v>
      </c>
      <c r="B155" s="96">
        <f t="shared" ref="B155:M155" si="23">SUM(B109,B132)</f>
        <v>7</v>
      </c>
      <c r="C155" s="95">
        <f t="shared" si="23"/>
        <v>5</v>
      </c>
      <c r="D155" s="95">
        <f t="shared" si="23"/>
        <v>8</v>
      </c>
      <c r="E155" s="95">
        <f t="shared" si="23"/>
        <v>4</v>
      </c>
      <c r="F155" s="95">
        <f t="shared" si="23"/>
        <v>4</v>
      </c>
      <c r="G155" s="95">
        <f t="shared" si="23"/>
        <v>6</v>
      </c>
      <c r="H155" s="95">
        <f t="shared" si="23"/>
        <v>2</v>
      </c>
      <c r="I155" s="95">
        <f t="shared" si="23"/>
        <v>2</v>
      </c>
      <c r="J155" s="95">
        <f t="shared" si="23"/>
        <v>5</v>
      </c>
      <c r="K155" s="95">
        <f t="shared" si="23"/>
        <v>4</v>
      </c>
      <c r="L155" s="95">
        <f t="shared" si="23"/>
        <v>3</v>
      </c>
      <c r="M155" s="94">
        <f t="shared" si="23"/>
        <v>0</v>
      </c>
      <c r="N155" s="94">
        <f>SUM(B155:M155)</f>
        <v>50</v>
      </c>
      <c r="O155" s="117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56" s="14" customFormat="1" ht="15.95" customHeight="1">
      <c r="A156" s="18" t="s">
        <v>46</v>
      </c>
      <c r="B156" s="93">
        <f t="shared" ref="B156:N156" si="24">IF(B155=0,0,B155/B153*100)</f>
        <v>3.8461538461538463</v>
      </c>
      <c r="C156" s="92">
        <f t="shared" si="24"/>
        <v>2.4154589371980677</v>
      </c>
      <c r="D156" s="92">
        <f t="shared" si="24"/>
        <v>5.298013245033113</v>
      </c>
      <c r="E156" s="92">
        <f t="shared" si="24"/>
        <v>2.3529411764705883</v>
      </c>
      <c r="F156" s="92">
        <f t="shared" si="24"/>
        <v>3.0303030303030303</v>
      </c>
      <c r="G156" s="92">
        <f t="shared" si="24"/>
        <v>5.6074766355140184</v>
      </c>
      <c r="H156" s="92">
        <f t="shared" si="24"/>
        <v>2.2727272727272729</v>
      </c>
      <c r="I156" s="92">
        <f t="shared" si="24"/>
        <v>1.8691588785046727</v>
      </c>
      <c r="J156" s="92">
        <f t="shared" si="24"/>
        <v>4.5045045045045047</v>
      </c>
      <c r="K156" s="92">
        <f t="shared" si="24"/>
        <v>2.3952095808383236</v>
      </c>
      <c r="L156" s="92">
        <f t="shared" si="24"/>
        <v>1.6129032258064515</v>
      </c>
      <c r="M156" s="91">
        <f t="shared" si="24"/>
        <v>0</v>
      </c>
      <c r="N156" s="91">
        <f t="shared" si="24"/>
        <v>2.8702640642939152</v>
      </c>
      <c r="O156" s="11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56" s="19" customFormat="1" ht="10.9" customHeight="1"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56" s="19" customFormat="1" ht="10.9" customHeight="1"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56" s="11" customFormat="1" ht="15" customHeight="1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16"/>
      <c r="Q159" s="3"/>
      <c r="R159" s="3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spans="1:56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16"/>
      <c r="Q160" s="4"/>
      <c r="R160" s="4" t="s">
        <v>71</v>
      </c>
      <c r="S160" s="4"/>
      <c r="T160" s="4"/>
      <c r="U160" s="4" t="s">
        <v>72</v>
      </c>
      <c r="V160" s="4"/>
      <c r="W160" s="4"/>
      <c r="X160" s="4" t="s">
        <v>73</v>
      </c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1:56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16"/>
      <c r="Q161" s="4">
        <v>7</v>
      </c>
      <c r="R161" s="4">
        <f t="array" ref="R161:R172">TRANSPOSE(B177:M177)</f>
        <v>296</v>
      </c>
      <c r="S161" s="4">
        <f t="array" ref="S161:S172">TRANSPOSE(B179:M179)</f>
        <v>16</v>
      </c>
      <c r="T161" s="108">
        <f t="shared" ref="T161:T172" si="25">IF(S161=0,0,S161/SUM(R161:S161)*100)</f>
        <v>5.1282051282051277</v>
      </c>
      <c r="U161" s="4">
        <f t="array" ref="U161:U172">TRANSPOSE(B200:M200)</f>
        <v>308</v>
      </c>
      <c r="V161" s="4">
        <f t="array" ref="V161:V172">TRANSPOSE(B202:M202)</f>
        <v>21</v>
      </c>
      <c r="W161" s="108">
        <f t="shared" ref="W161:W172" si="26">IF(V161=0,0,V161/SUM(U161:V161)*100)</f>
        <v>6.3829787234042552</v>
      </c>
      <c r="X161" s="4">
        <f t="shared" ref="X161:X172" si="27">SUM(R161,U161)</f>
        <v>604</v>
      </c>
      <c r="Y161" s="4">
        <f t="shared" ref="Y161:Y172" si="28">SUM(S161,V161)</f>
        <v>37</v>
      </c>
      <c r="Z161" s="108">
        <f t="shared" ref="Z161:Z172" si="29">IF(Y161=0,0,Y161/SUM(X161:Y161)*100)</f>
        <v>5.77223088923557</v>
      </c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1:56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16"/>
      <c r="Q162" s="4">
        <v>8</v>
      </c>
      <c r="R162" s="4">
        <v>291</v>
      </c>
      <c r="S162" s="4">
        <v>19</v>
      </c>
      <c r="T162" s="108">
        <f t="shared" si="25"/>
        <v>6.129032258064516</v>
      </c>
      <c r="U162" s="4">
        <v>321</v>
      </c>
      <c r="V162" s="4">
        <v>17</v>
      </c>
      <c r="W162" s="108">
        <f t="shared" si="26"/>
        <v>5.0295857988165684</v>
      </c>
      <c r="X162" s="4">
        <f t="shared" si="27"/>
        <v>612</v>
      </c>
      <c r="Y162" s="4">
        <f t="shared" si="28"/>
        <v>36</v>
      </c>
      <c r="Z162" s="108">
        <f t="shared" si="29"/>
        <v>5.5555555555555554</v>
      </c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1:56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16"/>
      <c r="Q163" s="4">
        <v>9</v>
      </c>
      <c r="R163" s="4">
        <v>299</v>
      </c>
      <c r="S163" s="4">
        <v>20</v>
      </c>
      <c r="T163" s="108">
        <f t="shared" si="25"/>
        <v>6.2695924764890272</v>
      </c>
      <c r="U163" s="4">
        <v>249</v>
      </c>
      <c r="V163" s="4">
        <v>20</v>
      </c>
      <c r="W163" s="108">
        <f t="shared" si="26"/>
        <v>7.4349442379182156</v>
      </c>
      <c r="X163" s="4">
        <f t="shared" si="27"/>
        <v>548</v>
      </c>
      <c r="Y163" s="4">
        <f t="shared" si="28"/>
        <v>40</v>
      </c>
      <c r="Z163" s="108">
        <f t="shared" si="29"/>
        <v>6.8027210884353746</v>
      </c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1:56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16"/>
      <c r="Q164" s="4">
        <v>10</v>
      </c>
      <c r="R164" s="4">
        <v>256</v>
      </c>
      <c r="S164" s="4">
        <v>17</v>
      </c>
      <c r="T164" s="108">
        <f t="shared" si="25"/>
        <v>6.2271062271062272</v>
      </c>
      <c r="U164" s="4">
        <v>224</v>
      </c>
      <c r="V164" s="4">
        <v>12</v>
      </c>
      <c r="W164" s="108">
        <f t="shared" si="26"/>
        <v>5.0847457627118651</v>
      </c>
      <c r="X164" s="4">
        <f t="shared" si="27"/>
        <v>480</v>
      </c>
      <c r="Y164" s="4">
        <f t="shared" si="28"/>
        <v>29</v>
      </c>
      <c r="Z164" s="108">
        <f t="shared" si="29"/>
        <v>5.6974459724950881</v>
      </c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1:56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16"/>
      <c r="Q165" s="4">
        <v>11</v>
      </c>
      <c r="R165" s="4">
        <v>207</v>
      </c>
      <c r="S165" s="4">
        <v>22</v>
      </c>
      <c r="T165" s="108">
        <f t="shared" si="25"/>
        <v>9.606986899563319</v>
      </c>
      <c r="U165" s="4">
        <v>228</v>
      </c>
      <c r="V165" s="4">
        <v>19</v>
      </c>
      <c r="W165" s="108">
        <f t="shared" si="26"/>
        <v>7.6923076923076925</v>
      </c>
      <c r="X165" s="4">
        <f t="shared" si="27"/>
        <v>435</v>
      </c>
      <c r="Y165" s="4">
        <f t="shared" si="28"/>
        <v>41</v>
      </c>
      <c r="Z165" s="108">
        <f t="shared" si="29"/>
        <v>8.6134453781512601</v>
      </c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1:56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16"/>
      <c r="Q166" s="4">
        <v>12</v>
      </c>
      <c r="R166" s="4">
        <v>229</v>
      </c>
      <c r="S166" s="4">
        <v>14</v>
      </c>
      <c r="T166" s="108">
        <f t="shared" si="25"/>
        <v>5.761316872427984</v>
      </c>
      <c r="U166" s="4">
        <v>221</v>
      </c>
      <c r="V166" s="4">
        <v>15</v>
      </c>
      <c r="W166" s="108">
        <f t="shared" si="26"/>
        <v>6.3559322033898304</v>
      </c>
      <c r="X166" s="4">
        <f t="shared" si="27"/>
        <v>450</v>
      </c>
      <c r="Y166" s="4">
        <f t="shared" si="28"/>
        <v>29</v>
      </c>
      <c r="Z166" s="108">
        <f t="shared" si="29"/>
        <v>6.0542797494780798</v>
      </c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1:56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16"/>
      <c r="Q167" s="4">
        <v>13</v>
      </c>
      <c r="R167" s="4">
        <v>199</v>
      </c>
      <c r="S167" s="4">
        <v>16</v>
      </c>
      <c r="T167" s="108">
        <f t="shared" si="25"/>
        <v>7.441860465116279</v>
      </c>
      <c r="U167" s="4">
        <v>226</v>
      </c>
      <c r="V167" s="4">
        <v>14</v>
      </c>
      <c r="W167" s="108">
        <f t="shared" si="26"/>
        <v>5.833333333333333</v>
      </c>
      <c r="X167" s="4">
        <f t="shared" si="27"/>
        <v>425</v>
      </c>
      <c r="Y167" s="4">
        <f t="shared" si="28"/>
        <v>30</v>
      </c>
      <c r="Z167" s="108">
        <f t="shared" si="29"/>
        <v>6.593406593406594</v>
      </c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1:56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16"/>
      <c r="Q168" s="4">
        <v>14</v>
      </c>
      <c r="R168" s="4">
        <v>227</v>
      </c>
      <c r="S168" s="4">
        <v>14</v>
      </c>
      <c r="T168" s="108">
        <f t="shared" si="25"/>
        <v>5.809128630705394</v>
      </c>
      <c r="U168" s="4">
        <v>231</v>
      </c>
      <c r="V168" s="4">
        <v>14</v>
      </c>
      <c r="W168" s="108">
        <f t="shared" si="26"/>
        <v>5.7142857142857144</v>
      </c>
      <c r="X168" s="4">
        <f t="shared" si="27"/>
        <v>458</v>
      </c>
      <c r="Y168" s="4">
        <f t="shared" si="28"/>
        <v>28</v>
      </c>
      <c r="Z168" s="108">
        <f t="shared" si="29"/>
        <v>5.761316872427984</v>
      </c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1:56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16"/>
      <c r="Q169" s="4">
        <v>15</v>
      </c>
      <c r="R169" s="4">
        <v>214</v>
      </c>
      <c r="S169" s="4">
        <v>11</v>
      </c>
      <c r="T169" s="108">
        <f t="shared" si="25"/>
        <v>4.8888888888888893</v>
      </c>
      <c r="U169" s="4">
        <v>204</v>
      </c>
      <c r="V169" s="4">
        <v>14</v>
      </c>
      <c r="W169" s="108">
        <f t="shared" si="26"/>
        <v>6.4220183486238538</v>
      </c>
      <c r="X169" s="4">
        <f t="shared" si="27"/>
        <v>418</v>
      </c>
      <c r="Y169" s="4">
        <f t="shared" si="28"/>
        <v>25</v>
      </c>
      <c r="Z169" s="108">
        <f t="shared" si="29"/>
        <v>5.6433408577878108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1:56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16"/>
      <c r="Q170" s="4">
        <v>16</v>
      </c>
      <c r="R170" s="4">
        <v>229</v>
      </c>
      <c r="S170" s="4">
        <v>20</v>
      </c>
      <c r="T170" s="108">
        <f t="shared" si="25"/>
        <v>8.0321285140562253</v>
      </c>
      <c r="U170" s="4">
        <v>275</v>
      </c>
      <c r="V170" s="4">
        <v>20</v>
      </c>
      <c r="W170" s="108">
        <f t="shared" si="26"/>
        <v>6.7796610169491522</v>
      </c>
      <c r="X170" s="4">
        <f t="shared" si="27"/>
        <v>504</v>
      </c>
      <c r="Y170" s="4">
        <f t="shared" si="28"/>
        <v>40</v>
      </c>
      <c r="Z170" s="108">
        <f t="shared" si="29"/>
        <v>7.3529411764705888</v>
      </c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1:56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16"/>
      <c r="Q171" s="4">
        <v>17</v>
      </c>
      <c r="R171" s="4">
        <v>310</v>
      </c>
      <c r="S171" s="4">
        <v>16</v>
      </c>
      <c r="T171" s="108">
        <f t="shared" si="25"/>
        <v>4.9079754601226995</v>
      </c>
      <c r="U171" s="4">
        <v>262</v>
      </c>
      <c r="V171" s="4">
        <v>10</v>
      </c>
      <c r="W171" s="108">
        <f t="shared" si="26"/>
        <v>3.6764705882352944</v>
      </c>
      <c r="X171" s="4">
        <f t="shared" si="27"/>
        <v>572</v>
      </c>
      <c r="Y171" s="4">
        <f t="shared" si="28"/>
        <v>26</v>
      </c>
      <c r="Z171" s="108">
        <f t="shared" si="29"/>
        <v>4.3478260869565215</v>
      </c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spans="1:56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3"/>
      <c r="M172" s="12"/>
      <c r="N172" s="12"/>
      <c r="O172" s="116"/>
      <c r="Q172" s="4">
        <v>18</v>
      </c>
      <c r="R172" s="4">
        <v>228</v>
      </c>
      <c r="S172" s="4">
        <v>12</v>
      </c>
      <c r="T172" s="108">
        <f t="shared" si="25"/>
        <v>5</v>
      </c>
      <c r="U172" s="4">
        <v>250</v>
      </c>
      <c r="V172" s="4">
        <v>13</v>
      </c>
      <c r="W172" s="108">
        <f t="shared" si="26"/>
        <v>4.9429657794676807</v>
      </c>
      <c r="X172" s="4">
        <f t="shared" si="27"/>
        <v>478</v>
      </c>
      <c r="Y172" s="4">
        <f t="shared" si="28"/>
        <v>25</v>
      </c>
      <c r="Z172" s="108">
        <f t="shared" si="29"/>
        <v>4.9701789264413518</v>
      </c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spans="1:56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16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spans="1:56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16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spans="1:56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16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spans="1:56" s="14" customFormat="1" ht="15" customHeight="1">
      <c r="A176" s="102" t="s">
        <v>47</v>
      </c>
      <c r="B176" s="101">
        <v>7</v>
      </c>
      <c r="C176" s="100">
        <v>8</v>
      </c>
      <c r="D176" s="100">
        <v>9</v>
      </c>
      <c r="E176" s="100">
        <v>10</v>
      </c>
      <c r="F176" s="100">
        <v>11</v>
      </c>
      <c r="G176" s="100">
        <v>12</v>
      </c>
      <c r="H176" s="100">
        <v>13</v>
      </c>
      <c r="I176" s="100">
        <v>14</v>
      </c>
      <c r="J176" s="100">
        <v>15</v>
      </c>
      <c r="K176" s="100">
        <v>16</v>
      </c>
      <c r="L176" s="100">
        <v>17</v>
      </c>
      <c r="M176" s="99">
        <v>18</v>
      </c>
      <c r="N176" s="99" t="s">
        <v>48</v>
      </c>
      <c r="O176" s="9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spans="1:56" s="14" customFormat="1" ht="15" customHeight="1">
      <c r="A177" s="97" t="s">
        <v>49</v>
      </c>
      <c r="B177" s="96">
        <f t="shared" ref="B177:M177" si="30">SUM(B178:B179)</f>
        <v>296</v>
      </c>
      <c r="C177" s="95">
        <f t="shared" si="30"/>
        <v>291</v>
      </c>
      <c r="D177" s="95">
        <f t="shared" si="30"/>
        <v>299</v>
      </c>
      <c r="E177" s="95">
        <f t="shared" si="30"/>
        <v>256</v>
      </c>
      <c r="F177" s="95">
        <f t="shared" si="30"/>
        <v>207</v>
      </c>
      <c r="G177" s="95">
        <f t="shared" si="30"/>
        <v>229</v>
      </c>
      <c r="H177" s="95">
        <f t="shared" si="30"/>
        <v>199</v>
      </c>
      <c r="I177" s="95">
        <f t="shared" si="30"/>
        <v>227</v>
      </c>
      <c r="J177" s="95">
        <f t="shared" si="30"/>
        <v>214</v>
      </c>
      <c r="K177" s="95">
        <f t="shared" si="30"/>
        <v>229</v>
      </c>
      <c r="L177" s="95">
        <f t="shared" si="30"/>
        <v>310</v>
      </c>
      <c r="M177" s="94">
        <f t="shared" si="30"/>
        <v>228</v>
      </c>
      <c r="N177" s="94">
        <f>SUM(B177:M177)</f>
        <v>2985</v>
      </c>
      <c r="O177" s="117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spans="1:56" s="14" customFormat="1" ht="15" customHeight="1">
      <c r="A178" s="97" t="s">
        <v>44</v>
      </c>
      <c r="B178" s="96">
        <v>280</v>
      </c>
      <c r="C178" s="95">
        <v>272</v>
      </c>
      <c r="D178" s="95">
        <v>279</v>
      </c>
      <c r="E178" s="95">
        <v>239</v>
      </c>
      <c r="F178" s="95">
        <v>185</v>
      </c>
      <c r="G178" s="95">
        <v>215</v>
      </c>
      <c r="H178" s="95">
        <v>183</v>
      </c>
      <c r="I178" s="95">
        <v>213</v>
      </c>
      <c r="J178" s="95">
        <v>203</v>
      </c>
      <c r="K178" s="95">
        <v>209</v>
      </c>
      <c r="L178" s="95">
        <v>294</v>
      </c>
      <c r="M178" s="94">
        <v>216</v>
      </c>
      <c r="N178" s="94">
        <f>SUM(B178:M178)</f>
        <v>2788</v>
      </c>
      <c r="O178" s="117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spans="1:56" s="14" customFormat="1" ht="15" customHeight="1">
      <c r="A179" s="97" t="s">
        <v>45</v>
      </c>
      <c r="B179" s="96">
        <v>16</v>
      </c>
      <c r="C179" s="95">
        <v>19</v>
      </c>
      <c r="D179" s="95">
        <v>20</v>
      </c>
      <c r="E179" s="95">
        <v>17</v>
      </c>
      <c r="F179" s="95">
        <v>22</v>
      </c>
      <c r="G179" s="95">
        <v>14</v>
      </c>
      <c r="H179" s="95">
        <v>16</v>
      </c>
      <c r="I179" s="95">
        <v>14</v>
      </c>
      <c r="J179" s="95">
        <v>11</v>
      </c>
      <c r="K179" s="95">
        <v>20</v>
      </c>
      <c r="L179" s="95">
        <v>16</v>
      </c>
      <c r="M179" s="94">
        <v>12</v>
      </c>
      <c r="N179" s="94">
        <f>SUM(B179:M179)</f>
        <v>197</v>
      </c>
      <c r="O179" s="117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spans="1:56" s="14" customFormat="1" ht="15" customHeight="1">
      <c r="A180" s="18" t="s">
        <v>46</v>
      </c>
      <c r="B180" s="93">
        <f t="shared" ref="B180:N180" si="31">IF(B179=0,0,B179/B177*100)</f>
        <v>5.4054054054054053</v>
      </c>
      <c r="C180" s="92">
        <f t="shared" si="31"/>
        <v>6.5292096219931279</v>
      </c>
      <c r="D180" s="92">
        <f t="shared" si="31"/>
        <v>6.6889632107023411</v>
      </c>
      <c r="E180" s="92">
        <f t="shared" si="31"/>
        <v>6.640625</v>
      </c>
      <c r="F180" s="92">
        <f t="shared" si="31"/>
        <v>10.628019323671497</v>
      </c>
      <c r="G180" s="92">
        <f t="shared" si="31"/>
        <v>6.1135371179039302</v>
      </c>
      <c r="H180" s="92">
        <f t="shared" si="31"/>
        <v>8.0402010050251249</v>
      </c>
      <c r="I180" s="92">
        <f t="shared" si="31"/>
        <v>6.1674008810572687</v>
      </c>
      <c r="J180" s="92">
        <f t="shared" si="31"/>
        <v>5.1401869158878499</v>
      </c>
      <c r="K180" s="92">
        <f t="shared" si="31"/>
        <v>8.7336244541484707</v>
      </c>
      <c r="L180" s="92">
        <f t="shared" si="31"/>
        <v>5.161290322580645</v>
      </c>
      <c r="M180" s="91">
        <f t="shared" si="31"/>
        <v>5.2631578947368416</v>
      </c>
      <c r="N180" s="91">
        <f t="shared" si="31"/>
        <v>6.59966499162479</v>
      </c>
      <c r="O180" s="11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spans="1:56" s="17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6"/>
      <c r="M181" s="15"/>
      <c r="N181" s="15"/>
      <c r="O181" s="15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spans="1:56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spans="1:56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spans="1:56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spans="1:56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spans="1:56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spans="1:56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spans="1:56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spans="1:56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spans="1:56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spans="1:56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spans="1:56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spans="1:56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spans="1:56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spans="1:56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6"/>
      <c r="M195" s="15"/>
      <c r="N195" s="15"/>
      <c r="O195" s="15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spans="1:56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spans="1:56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spans="1:56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spans="1:56" s="14" customFormat="1" ht="15" customHeight="1">
      <c r="A199" s="102" t="s">
        <v>47</v>
      </c>
      <c r="B199" s="101">
        <v>7</v>
      </c>
      <c r="C199" s="100">
        <v>8</v>
      </c>
      <c r="D199" s="100">
        <v>9</v>
      </c>
      <c r="E199" s="100">
        <v>10</v>
      </c>
      <c r="F199" s="100">
        <v>11</v>
      </c>
      <c r="G199" s="100">
        <v>12</v>
      </c>
      <c r="H199" s="100">
        <v>13</v>
      </c>
      <c r="I199" s="100">
        <v>14</v>
      </c>
      <c r="J199" s="100">
        <v>15</v>
      </c>
      <c r="K199" s="100">
        <v>16</v>
      </c>
      <c r="L199" s="100">
        <v>17</v>
      </c>
      <c r="M199" s="99">
        <v>18</v>
      </c>
      <c r="N199" s="99" t="s">
        <v>48</v>
      </c>
      <c r="O199" s="9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spans="1:56" s="14" customFormat="1" ht="15" customHeight="1">
      <c r="A200" s="97" t="s">
        <v>49</v>
      </c>
      <c r="B200" s="96">
        <f t="shared" ref="B200:M200" si="32">SUM(B201:B202)</f>
        <v>308</v>
      </c>
      <c r="C200" s="95">
        <f t="shared" si="32"/>
        <v>321</v>
      </c>
      <c r="D200" s="95">
        <f t="shared" si="32"/>
        <v>249</v>
      </c>
      <c r="E200" s="95">
        <f t="shared" si="32"/>
        <v>224</v>
      </c>
      <c r="F200" s="95">
        <f t="shared" si="32"/>
        <v>228</v>
      </c>
      <c r="G200" s="95">
        <f t="shared" si="32"/>
        <v>221</v>
      </c>
      <c r="H200" s="95">
        <f t="shared" si="32"/>
        <v>226</v>
      </c>
      <c r="I200" s="95">
        <f t="shared" si="32"/>
        <v>231</v>
      </c>
      <c r="J200" s="95">
        <f t="shared" si="32"/>
        <v>204</v>
      </c>
      <c r="K200" s="95">
        <f t="shared" si="32"/>
        <v>275</v>
      </c>
      <c r="L200" s="95">
        <f t="shared" si="32"/>
        <v>262</v>
      </c>
      <c r="M200" s="94">
        <f t="shared" si="32"/>
        <v>250</v>
      </c>
      <c r="N200" s="94">
        <f>SUM(B200:M200)</f>
        <v>2999</v>
      </c>
      <c r="O200" s="117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spans="1:56" s="14" customFormat="1" ht="15" customHeight="1">
      <c r="A201" s="97" t="s">
        <v>44</v>
      </c>
      <c r="B201" s="96">
        <v>287</v>
      </c>
      <c r="C201" s="95">
        <v>304</v>
      </c>
      <c r="D201" s="95">
        <v>229</v>
      </c>
      <c r="E201" s="95">
        <v>212</v>
      </c>
      <c r="F201" s="95">
        <v>209</v>
      </c>
      <c r="G201" s="95">
        <v>206</v>
      </c>
      <c r="H201" s="95">
        <v>212</v>
      </c>
      <c r="I201" s="95">
        <v>217</v>
      </c>
      <c r="J201" s="95">
        <v>190</v>
      </c>
      <c r="K201" s="95">
        <v>255</v>
      </c>
      <c r="L201" s="95">
        <v>252</v>
      </c>
      <c r="M201" s="94">
        <v>237</v>
      </c>
      <c r="N201" s="94">
        <f>SUM(B201:M201)</f>
        <v>2810</v>
      </c>
      <c r="O201" s="117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spans="1:56" s="14" customFormat="1" ht="15" customHeight="1">
      <c r="A202" s="97" t="s">
        <v>45</v>
      </c>
      <c r="B202" s="96">
        <v>21</v>
      </c>
      <c r="C202" s="95">
        <v>17</v>
      </c>
      <c r="D202" s="95">
        <v>20</v>
      </c>
      <c r="E202" s="95">
        <v>12</v>
      </c>
      <c r="F202" s="95">
        <v>19</v>
      </c>
      <c r="G202" s="95">
        <v>15</v>
      </c>
      <c r="H202" s="95">
        <v>14</v>
      </c>
      <c r="I202" s="95">
        <v>14</v>
      </c>
      <c r="J202" s="95">
        <v>14</v>
      </c>
      <c r="K202" s="95">
        <v>20</v>
      </c>
      <c r="L202" s="95">
        <v>10</v>
      </c>
      <c r="M202" s="94">
        <v>13</v>
      </c>
      <c r="N202" s="94">
        <f>SUM(B202:M202)</f>
        <v>189</v>
      </c>
      <c r="O202" s="117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spans="1:56" s="14" customFormat="1" ht="15" customHeight="1">
      <c r="A203" s="18" t="s">
        <v>46</v>
      </c>
      <c r="B203" s="93">
        <f t="shared" ref="B203:N203" si="33">IF(B202=0,0,B202/B200*100)</f>
        <v>6.8181818181818175</v>
      </c>
      <c r="C203" s="92">
        <f t="shared" si="33"/>
        <v>5.29595015576324</v>
      </c>
      <c r="D203" s="92">
        <f t="shared" si="33"/>
        <v>8.0321285140562253</v>
      </c>
      <c r="E203" s="92">
        <f t="shared" si="33"/>
        <v>5.3571428571428568</v>
      </c>
      <c r="F203" s="92">
        <f t="shared" si="33"/>
        <v>8.3333333333333321</v>
      </c>
      <c r="G203" s="92">
        <f t="shared" si="33"/>
        <v>6.7873303167420813</v>
      </c>
      <c r="H203" s="92">
        <f t="shared" si="33"/>
        <v>6.1946902654867255</v>
      </c>
      <c r="I203" s="92">
        <f t="shared" si="33"/>
        <v>6.0606060606060606</v>
      </c>
      <c r="J203" s="92">
        <f t="shared" si="33"/>
        <v>6.8627450980392162</v>
      </c>
      <c r="K203" s="92">
        <f t="shared" si="33"/>
        <v>7.2727272727272725</v>
      </c>
      <c r="L203" s="92">
        <f t="shared" si="33"/>
        <v>3.8167938931297711</v>
      </c>
      <c r="M203" s="91">
        <f t="shared" si="33"/>
        <v>5.2</v>
      </c>
      <c r="N203" s="91">
        <f t="shared" si="33"/>
        <v>6.3021007002334111</v>
      </c>
      <c r="O203" s="11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spans="1:56" s="17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6"/>
      <c r="M204" s="15"/>
      <c r="N204" s="15"/>
      <c r="O204" s="15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spans="1:56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spans="1:56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spans="1:56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spans="1:56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spans="1:56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spans="1:56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spans="1:56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spans="1:56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spans="1:56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spans="1:56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spans="1:56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spans="1:56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spans="1:56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spans="1:56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6"/>
      <c r="M218" s="15"/>
      <c r="N218" s="15"/>
      <c r="O218" s="15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spans="1:56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spans="1:56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spans="1:56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spans="1:56" s="14" customFormat="1" ht="15" customHeight="1">
      <c r="A222" s="102" t="s">
        <v>47</v>
      </c>
      <c r="B222" s="101">
        <v>7</v>
      </c>
      <c r="C222" s="100">
        <v>8</v>
      </c>
      <c r="D222" s="100">
        <v>9</v>
      </c>
      <c r="E222" s="100">
        <v>10</v>
      </c>
      <c r="F222" s="100">
        <v>11</v>
      </c>
      <c r="G222" s="100">
        <v>12</v>
      </c>
      <c r="H222" s="100">
        <v>13</v>
      </c>
      <c r="I222" s="100">
        <v>14</v>
      </c>
      <c r="J222" s="100">
        <v>15</v>
      </c>
      <c r="K222" s="100">
        <v>16</v>
      </c>
      <c r="L222" s="100">
        <v>17</v>
      </c>
      <c r="M222" s="99">
        <v>18</v>
      </c>
      <c r="N222" s="99" t="s">
        <v>48</v>
      </c>
      <c r="O222" s="98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spans="1:56" s="14" customFormat="1" ht="15" customHeight="1">
      <c r="A223" s="97" t="s">
        <v>49</v>
      </c>
      <c r="B223" s="96">
        <f t="shared" ref="B223:M223" si="34">SUM(B224:B225)</f>
        <v>604</v>
      </c>
      <c r="C223" s="95">
        <f t="shared" si="34"/>
        <v>612</v>
      </c>
      <c r="D223" s="95">
        <f t="shared" si="34"/>
        <v>548</v>
      </c>
      <c r="E223" s="95">
        <f t="shared" si="34"/>
        <v>480</v>
      </c>
      <c r="F223" s="95">
        <f t="shared" si="34"/>
        <v>435</v>
      </c>
      <c r="G223" s="95">
        <f t="shared" si="34"/>
        <v>450</v>
      </c>
      <c r="H223" s="95">
        <f t="shared" si="34"/>
        <v>425</v>
      </c>
      <c r="I223" s="95">
        <f t="shared" si="34"/>
        <v>458</v>
      </c>
      <c r="J223" s="95">
        <f t="shared" si="34"/>
        <v>418</v>
      </c>
      <c r="K223" s="95">
        <f t="shared" si="34"/>
        <v>504</v>
      </c>
      <c r="L223" s="95">
        <f t="shared" si="34"/>
        <v>572</v>
      </c>
      <c r="M223" s="94">
        <f t="shared" si="34"/>
        <v>478</v>
      </c>
      <c r="N223" s="94">
        <f>SUM(B223:M223)</f>
        <v>5984</v>
      </c>
      <c r="O223" s="117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spans="1:56" s="14" customFormat="1" ht="15" customHeight="1">
      <c r="A224" s="97" t="s">
        <v>44</v>
      </c>
      <c r="B224" s="96">
        <f t="shared" ref="B224:M224" si="35">SUM(B178,B201)</f>
        <v>567</v>
      </c>
      <c r="C224" s="95">
        <f t="shared" si="35"/>
        <v>576</v>
      </c>
      <c r="D224" s="95">
        <f t="shared" si="35"/>
        <v>508</v>
      </c>
      <c r="E224" s="95">
        <f t="shared" si="35"/>
        <v>451</v>
      </c>
      <c r="F224" s="95">
        <f t="shared" si="35"/>
        <v>394</v>
      </c>
      <c r="G224" s="95">
        <f t="shared" si="35"/>
        <v>421</v>
      </c>
      <c r="H224" s="95">
        <f t="shared" si="35"/>
        <v>395</v>
      </c>
      <c r="I224" s="95">
        <f t="shared" si="35"/>
        <v>430</v>
      </c>
      <c r="J224" s="95">
        <f t="shared" si="35"/>
        <v>393</v>
      </c>
      <c r="K224" s="95">
        <f t="shared" si="35"/>
        <v>464</v>
      </c>
      <c r="L224" s="95">
        <f t="shared" si="35"/>
        <v>546</v>
      </c>
      <c r="M224" s="94">
        <f t="shared" si="35"/>
        <v>453</v>
      </c>
      <c r="N224" s="94">
        <f>SUM(B224:M224)</f>
        <v>5598</v>
      </c>
      <c r="O224" s="117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spans="1:56" s="14" customFormat="1" ht="15" customHeight="1">
      <c r="A225" s="97" t="s">
        <v>45</v>
      </c>
      <c r="B225" s="96">
        <f t="shared" ref="B225:M225" si="36">SUM(B179,B202)</f>
        <v>37</v>
      </c>
      <c r="C225" s="95">
        <f t="shared" si="36"/>
        <v>36</v>
      </c>
      <c r="D225" s="95">
        <f t="shared" si="36"/>
        <v>40</v>
      </c>
      <c r="E225" s="95">
        <f t="shared" si="36"/>
        <v>29</v>
      </c>
      <c r="F225" s="95">
        <f t="shared" si="36"/>
        <v>41</v>
      </c>
      <c r="G225" s="95">
        <f t="shared" si="36"/>
        <v>29</v>
      </c>
      <c r="H225" s="95">
        <f t="shared" si="36"/>
        <v>30</v>
      </c>
      <c r="I225" s="95">
        <f t="shared" si="36"/>
        <v>28</v>
      </c>
      <c r="J225" s="95">
        <f t="shared" si="36"/>
        <v>25</v>
      </c>
      <c r="K225" s="95">
        <f t="shared" si="36"/>
        <v>40</v>
      </c>
      <c r="L225" s="95">
        <f t="shared" si="36"/>
        <v>26</v>
      </c>
      <c r="M225" s="94">
        <f t="shared" si="36"/>
        <v>25</v>
      </c>
      <c r="N225" s="94">
        <f>SUM(B225:M225)</f>
        <v>386</v>
      </c>
      <c r="O225" s="117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spans="1:56" s="14" customFormat="1" ht="15.95" customHeight="1">
      <c r="A226" s="18" t="s">
        <v>46</v>
      </c>
      <c r="B226" s="93">
        <f t="shared" ref="B226:N226" si="37">IF(B225=0,0,B225/B223*100)</f>
        <v>6.1258278145695364</v>
      </c>
      <c r="C226" s="92">
        <f t="shared" si="37"/>
        <v>5.8823529411764701</v>
      </c>
      <c r="D226" s="92">
        <f t="shared" si="37"/>
        <v>7.2992700729926998</v>
      </c>
      <c r="E226" s="92">
        <f t="shared" si="37"/>
        <v>6.041666666666667</v>
      </c>
      <c r="F226" s="92">
        <f t="shared" si="37"/>
        <v>9.4252873563218387</v>
      </c>
      <c r="G226" s="92">
        <f t="shared" si="37"/>
        <v>6.4444444444444446</v>
      </c>
      <c r="H226" s="92">
        <f t="shared" si="37"/>
        <v>7.0588235294117645</v>
      </c>
      <c r="I226" s="92">
        <f t="shared" si="37"/>
        <v>6.1135371179039302</v>
      </c>
      <c r="J226" s="92">
        <f t="shared" si="37"/>
        <v>5.9808612440191391</v>
      </c>
      <c r="K226" s="92">
        <f t="shared" si="37"/>
        <v>7.9365079365079358</v>
      </c>
      <c r="L226" s="92">
        <f t="shared" si="37"/>
        <v>4.5454545454545459</v>
      </c>
      <c r="M226" s="91">
        <f t="shared" si="37"/>
        <v>5.2301255230125516</v>
      </c>
      <c r="N226" s="91">
        <f t="shared" si="37"/>
        <v>6.4505347593582885</v>
      </c>
      <c r="O226" s="118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spans="1:56" s="19" customFormat="1"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spans="1:56" s="19" customFormat="1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spans="1:56" s="19" customFormat="1"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spans="1:56" s="19" customFormat="1"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spans="1:56" s="19" customFormat="1"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spans="1:56" s="19" customFormat="1"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spans="1:56" s="19" customFormat="1"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spans="1:56" s="19" customFormat="1"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spans="1:56" s="19" customFormat="1"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spans="1:56" s="19" customFormat="1"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spans="1:56" s="19" customFormat="1"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spans="1:56" s="19" customFormat="1"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spans="1:56" s="19" customFormat="1"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spans="1:56" s="19" customFormat="1"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spans="17:56" s="19" customFormat="1"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spans="17:56" s="19" customFormat="1"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spans="17:56" s="19" customFormat="1"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spans="17:56" s="19" customFormat="1"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spans="17:56" s="19" customFormat="1"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spans="17:56" s="19" customFormat="1"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spans="17:56" s="19" customFormat="1"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spans="17:56" s="19" customFormat="1"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spans="17:56" s="19" customFormat="1"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spans="17:56" s="19" customFormat="1"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spans="17:56" s="19" customFormat="1"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spans="17:56" s="19" customFormat="1"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spans="17:56" s="19" customFormat="1"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spans="17:56" s="19" customFormat="1"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spans="17:56" s="19" customFormat="1"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spans="17:56" s="19" customFormat="1"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spans="17:56" s="19" customFormat="1"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spans="17:56" s="19" customFormat="1"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spans="17:56" s="19" customFormat="1"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spans="17:56" s="19" customFormat="1"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spans="17:56" s="19" customFormat="1"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spans="17:56" s="19" customFormat="1"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spans="17:56" s="19" customFormat="1"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spans="17:56" s="19" customFormat="1"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spans="17:56" s="19" customFormat="1"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spans="17:56" s="19" customFormat="1"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spans="17:56" s="19" customFormat="1"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spans="17:56" s="19" customFormat="1"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spans="17:56" s="19" customFormat="1"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spans="17:56" s="19" customFormat="1"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spans="17:56" s="19" customFormat="1"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spans="17:56" s="19" customFormat="1"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spans="17:56" s="19" customFormat="1"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spans="17:56" s="19" customFormat="1"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spans="17:56" s="19" customFormat="1"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spans="17:56" s="19" customFormat="1"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spans="17:56" s="19" customFormat="1"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spans="17:56" s="19" customFormat="1"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spans="17:56" s="19" customFormat="1"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spans="17:56" s="19" customFormat="1"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spans="17:56" s="19" customFormat="1"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spans="17:56" s="19" customFormat="1"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spans="17:56" s="19" customFormat="1"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spans="17:56" s="19" customFormat="1"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spans="17:56" s="19" customFormat="1"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spans="17:56" s="19" customFormat="1"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spans="17:56" s="19" customFormat="1"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spans="17:56" s="19" customFormat="1"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spans="17:56" s="19" customFormat="1"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spans="17:56" s="19" customFormat="1"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spans="17:56" s="19" customFormat="1"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spans="17:56" s="19" customFormat="1"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spans="17:56" s="19" customFormat="1"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spans="17:56" s="19" customFormat="1"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spans="17:56" s="19" customFormat="1"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spans="17:56" s="19" customFormat="1"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spans="17:56" s="19" customFormat="1"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spans="17:56" s="19" customFormat="1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spans="17:56" s="19" customFormat="1"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spans="17:56" s="19" customFormat="1"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spans="17:56" s="19" customFormat="1"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spans="17:56" s="19" customFormat="1"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spans="17:56" s="19" customFormat="1"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spans="17:56" s="19" customFormat="1"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spans="17:56" s="19" customFormat="1"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spans="17:56" s="19" customFormat="1"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spans="17:56" s="19" customFormat="1"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spans="17:56" s="19" customFormat="1"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spans="17:56" s="19" customFormat="1"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spans="17:56" s="19" customFormat="1"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spans="17:56" s="19" customFormat="1"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spans="17:56" s="19" customFormat="1"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spans="17:56" s="19" customFormat="1"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spans="17:56" s="19" customFormat="1"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spans="17:56" s="19" customFormat="1"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spans="17:56" s="19" customFormat="1"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spans="17:56" s="19" customFormat="1"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spans="17:56" s="19" customFormat="1"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spans="17:56" s="19" customFormat="1"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spans="17:56" s="19" customFormat="1"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spans="17:56" s="19" customFormat="1"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spans="17:56" s="19" customFormat="1"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spans="17:56" s="19" customFormat="1"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spans="17:56" s="19" customFormat="1"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spans="17:56" s="19" customFormat="1"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spans="17:56" s="19" customFormat="1"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spans="17:56" s="19" customFormat="1"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spans="17:56" s="19" customFormat="1"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spans="17:56" s="19" customFormat="1"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spans="17:56" s="19" customFormat="1"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spans="17:56" s="19" customFormat="1"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spans="17:56" s="19" customFormat="1"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spans="17:56" s="19" customFormat="1"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spans="17:56" s="19" customFormat="1"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spans="17:56" s="19" customFormat="1"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spans="17:56" s="19" customFormat="1"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spans="17:56" s="19" customFormat="1"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spans="17:56" s="19" customFormat="1"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spans="17:56" s="19" customFormat="1"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spans="17:56" s="19" customFormat="1"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spans="17:56" s="19" customFormat="1"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spans="17:56" s="19" customFormat="1"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spans="17:56" s="19" customFormat="1"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spans="17:56" s="19" customFormat="1"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spans="17:56" s="19" customFormat="1"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spans="17:56" s="19" customFormat="1"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spans="17:56" s="19" customFormat="1"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spans="17:56" s="19" customFormat="1"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spans="17:56" s="19" customFormat="1"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spans="17:56" s="19" customFormat="1"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spans="17:56" s="19" customFormat="1"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spans="17:56" s="19" customFormat="1"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spans="17:56" s="19" customFormat="1"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spans="17:56" s="19" customFormat="1"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spans="17:56" s="19" customFormat="1"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spans="17:56" s="19" customFormat="1"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spans="17:56" s="19" customFormat="1"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spans="17:56" s="19" customFormat="1"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spans="17:56" s="19" customFormat="1"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spans="17:56" s="19" customFormat="1"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spans="17:56" s="19" customFormat="1"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spans="17:56" s="19" customFormat="1"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spans="17:56" s="19" customFormat="1"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spans="17:56" s="19" customFormat="1"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spans="17:56" s="19" customFormat="1"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spans="17:56" s="19" customFormat="1"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spans="17:56" s="19" customFormat="1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spans="17:56" s="19" customFormat="1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spans="17:56" s="19" customFormat="1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spans="17:56" s="19" customFormat="1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spans="17:56" s="19" customFormat="1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spans="17:56" s="19" customFormat="1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spans="17:56" s="19" customFormat="1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spans="17:56" s="19" customFormat="1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spans="17:56" s="19" customFormat="1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spans="17:56" s="19" customFormat="1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spans="17:56" s="19" customFormat="1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spans="17:56" s="19" customFormat="1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spans="17:56" s="19" customFormat="1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spans="17:56" s="19" customFormat="1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spans="17:56" s="19" customFormat="1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spans="17:56" s="19" customFormat="1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spans="17:56" s="19" customFormat="1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spans="17:56" s="19" customFormat="1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spans="17:56" s="19" customFormat="1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spans="17:56" s="19" customFormat="1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spans="17:56" s="19" customFormat="1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spans="17:56" s="19" customFormat="1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spans="17:56" s="19" customFormat="1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spans="17:56" s="19" customFormat="1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spans="17:56" s="19" customFormat="1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spans="17:56" s="19" customFormat="1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spans="17:56" s="19" customFormat="1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spans="17:56" s="19" customFormat="1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spans="17:56" s="19" customFormat="1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spans="17:56" s="19" customFormat="1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spans="17:56" s="19" customFormat="1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spans="17:56" s="19" customFormat="1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spans="17:56" s="19" customFormat="1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spans="17:56" s="19" customFormat="1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spans="17:56" s="19" customFormat="1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spans="17:56" s="19" customFormat="1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spans="17:56" s="19" customFormat="1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spans="17:56" s="19" customFormat="1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spans="17:56" s="19" customFormat="1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spans="17:56" s="19" customFormat="1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spans="17:56" s="19" customFormat="1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spans="17:56" s="19" customFormat="1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spans="17:56" s="19" customFormat="1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spans="17:56" s="19" customFormat="1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spans="17:56" s="19" customFormat="1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spans="17:56" s="19" customFormat="1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spans="17:56" s="19" customFormat="1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spans="17:56" s="19" customFormat="1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spans="17:56" s="19" customFormat="1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spans="17:56" s="19" customFormat="1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spans="17:56" s="19" customFormat="1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spans="17:56" s="19" customFormat="1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spans="17:56" s="19" customFormat="1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spans="17:56" s="19" customFormat="1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spans="17:56" s="19" customFormat="1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spans="17:56" s="19" customFormat="1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spans="17:56" s="19" customFormat="1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spans="17:56" s="19" customFormat="1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spans="17:56" s="19" customFormat="1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spans="17:56" s="19" customFormat="1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spans="17:56" s="19" customFormat="1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spans="17:56" s="19" customFormat="1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spans="17:56" s="19" customFormat="1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spans="17:56" s="19" customFormat="1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spans="17:56" s="19" customFormat="1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spans="17:56" s="19" customFormat="1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spans="17:56" s="19" customFormat="1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spans="17:56" s="19" customFormat="1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spans="17:56" s="19" customFormat="1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spans="17:56" s="19" customFormat="1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spans="17:56" s="19" customFormat="1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spans="17:56" s="19" customFormat="1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spans="17:56" s="19" customFormat="1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spans="17:56" s="19" customFormat="1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spans="17:56" s="19" customFormat="1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spans="17:56" s="19" customFormat="1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spans="17:56" s="19" customFormat="1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spans="17:56" s="19" customFormat="1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spans="17:56" s="19" customFormat="1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spans="17:56" s="19" customFormat="1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spans="17:56" s="19" customFormat="1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spans="17:56" s="19" customFormat="1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spans="17:56" s="19" customFormat="1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spans="17:56" s="19" customFormat="1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spans="17:56" s="19" customFormat="1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spans="17:56" s="19" customFormat="1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spans="17:56" s="19" customFormat="1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spans="17:56" s="19" customFormat="1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spans="17:56" s="19" customFormat="1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spans="17:56" s="19" customFormat="1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spans="17:56" s="19" customFormat="1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spans="17:56" s="19" customFormat="1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spans="17:56" s="19" customFormat="1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spans="17:56" s="19" customFormat="1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spans="17:56" s="19" customFormat="1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spans="17:56" s="19" customFormat="1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spans="17:56" s="19" customFormat="1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spans="17:56" s="19" customFormat="1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spans="17:56" s="19" customFormat="1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spans="17:56" s="19" customFormat="1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spans="17:56" s="19" customFormat="1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spans="17:56" s="19" customFormat="1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spans="17:56" s="19" customFormat="1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spans="17:56" s="19" customFormat="1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spans="17:56" s="19" customFormat="1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spans="17:56" s="19" customFormat="1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spans="17:56" s="19" customFormat="1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spans="17:56" s="19" customFormat="1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spans="17:56" s="19" customFormat="1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spans="17:56" s="19" customFormat="1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spans="17:56" s="19" customFormat="1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spans="17:56" s="19" customFormat="1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spans="17:56" s="19" customFormat="1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spans="17:56" s="19" customFormat="1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spans="17:56" s="19" customFormat="1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spans="17:56" s="19" customFormat="1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spans="17:56" s="19" customFormat="1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spans="17:56" s="19" customFormat="1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spans="17:56" s="19" customFormat="1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spans="17:56" s="19" customFormat="1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spans="17:56" s="19" customFormat="1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spans="17:56" s="19" customFormat="1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spans="17:56" s="19" customFormat="1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spans="17:56" s="19" customFormat="1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spans="17:56" s="19" customFormat="1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spans="17:56" s="19" customFormat="1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spans="17:56" s="19" customFormat="1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spans="17:56" s="19" customFormat="1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spans="17:56" s="19" customFormat="1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spans="17:56" s="19" customFormat="1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spans="17:56" s="19" customFormat="1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spans="17:56" s="19" customFormat="1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spans="17:56" s="19" customFormat="1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spans="17:56" s="19" customFormat="1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spans="17:56" s="19" customFormat="1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spans="17:56" s="19" customFormat="1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spans="17:56" s="19" customFormat="1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spans="17:56" s="19" customFormat="1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spans="17:56" s="19" customFormat="1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spans="17:56" s="19" customFormat="1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spans="17:56" s="19" customFormat="1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spans="17:56" s="19" customFormat="1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spans="17:56" s="19" customFormat="1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spans="17:56" s="19" customFormat="1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spans="17:56" s="19" customFormat="1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spans="17:56" s="19" customFormat="1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spans="17:56" s="19" customFormat="1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spans="17:56" s="19" customFormat="1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spans="17:56" s="19" customFormat="1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spans="17:56" s="19" customFormat="1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spans="17:56" s="19" customFormat="1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spans="17:56" s="19" customFormat="1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spans="17:56" s="19" customFormat="1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spans="17:56" s="19" customFormat="1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spans="17:56" s="19" customFormat="1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spans="17:56" s="19" customFormat="1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spans="17:56" s="19" customFormat="1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spans="17:56" s="19" customFormat="1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spans="17:56" s="19" customFormat="1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spans="17:56" s="19" customFormat="1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spans="17:56" s="19" customFormat="1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spans="17:56" s="19" customFormat="1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spans="17:56" s="19" customFormat="1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spans="17:56" s="19" customFormat="1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spans="17:56" s="19" customFormat="1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spans="17:56" s="19" customFormat="1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spans="17:56" s="19" customFormat="1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spans="17:56" s="19" customFormat="1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spans="17:56" s="19" customFormat="1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spans="17:56" s="19" customFormat="1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spans="17:56" s="19" customFormat="1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spans="17:56" s="19" customFormat="1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spans="17:56" s="19" customFormat="1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spans="17:56" s="19" customFormat="1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spans="17:56" s="19" customFormat="1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spans="17:56" s="19" customFormat="1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spans="17:56" s="19" customFormat="1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spans="17:56" s="19" customFormat="1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spans="17:56" s="19" customFormat="1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spans="17:56" s="19" customFormat="1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spans="17:56" s="19" customFormat="1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spans="17:56" s="19" customFormat="1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spans="17:56" s="19" customFormat="1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spans="17:56" s="19" customFormat="1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spans="17:56" s="19" customFormat="1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spans="17:56" s="19" customFormat="1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spans="17:56" s="19" customFormat="1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spans="17:56" s="19" customFormat="1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spans="17:56" s="19" customFormat="1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spans="17:56" s="19" customFormat="1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spans="17:56" s="19" customFormat="1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spans="17:56" s="19" customFormat="1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spans="17:56" s="19" customFormat="1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spans="17:56" s="19" customFormat="1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spans="17:56" s="19" customFormat="1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spans="17:56" s="19" customFormat="1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spans="17:56" s="19" customFormat="1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spans="17:56" s="19" customFormat="1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spans="17:56" s="19" customFormat="1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spans="17:56" s="19" customFormat="1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spans="17:56" s="19" customFormat="1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spans="17:56" s="19" customFormat="1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spans="17:56" s="19" customFormat="1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spans="17:56" s="19" customFormat="1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spans="17:56" s="19" customFormat="1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spans="17:56" s="19" customFormat="1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spans="17:56" s="19" customFormat="1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spans="17:56" s="19" customFormat="1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spans="17:56" s="19" customFormat="1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spans="17:56" s="19" customFormat="1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spans="17:56" s="19" customFormat="1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spans="17:56" s="19" customFormat="1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spans="17:56" s="19" customFormat="1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spans="17:56" s="19" customFormat="1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spans="17:56" s="19" customFormat="1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spans="17:56" s="19" customFormat="1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spans="17:56" s="19" customFormat="1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spans="17:56" s="19" customFormat="1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spans="17:56" s="19" customFormat="1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spans="17:56" s="19" customFormat="1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spans="17:56" s="19" customFormat="1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spans="17:56" s="19" customFormat="1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spans="17:56" s="19" customFormat="1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spans="17:56" s="19" customFormat="1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spans="17:56" s="19" customFormat="1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spans="17:56" s="19" customFormat="1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spans="17:56" s="19" customFormat="1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spans="17:56" s="19" customFormat="1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spans="17:56" s="19" customFormat="1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spans="17:56" s="19" customFormat="1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spans="17:56" s="19" customFormat="1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spans="17:56" s="19" customFormat="1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spans="17:56" s="19" customFormat="1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spans="17:56" s="19" customFormat="1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spans="17:56" s="19" customFormat="1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spans="17:56" s="19" customFormat="1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spans="17:56" s="19" customFormat="1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spans="17:56" s="19" customFormat="1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spans="17:56" s="19" customFormat="1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spans="17:56" s="19" customFormat="1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spans="17:56" s="19" customFormat="1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spans="17:56" s="19" customFormat="1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spans="17:56" s="19" customFormat="1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spans="17:56" s="19" customFormat="1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spans="17:56" s="19" customFormat="1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spans="17:56" s="19" customFormat="1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spans="17:56" s="19" customFormat="1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spans="17:56" s="19" customFormat="1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spans="17:56" s="19" customFormat="1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spans="17:56" s="19" customFormat="1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spans="17:56" s="19" customFormat="1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spans="17:56" s="19" customFormat="1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spans="17:56" s="19" customFormat="1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spans="17:56" s="19" customFormat="1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spans="17:56" s="19" customFormat="1"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spans="17:56" s="19" customFormat="1"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spans="17:56" s="19" customFormat="1"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</sheetData>
  <phoneticPr fontId="1"/>
  <printOptions horizontalCentered="1" gridLinesSet="0"/>
  <pageMargins left="0.78740157480314965" right="0.39370078740157483" top="0.59055118110236227" bottom="0.47244094488188981" header="0" footer="0"/>
  <pageSetup paperSize="9" scale="62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tabSelected="1" workbookViewId="0">
      <selection activeCell="T4" sqref="T4"/>
    </sheetView>
  </sheetViews>
  <sheetFormatPr defaultColWidth="5.125" defaultRowHeight="11.25"/>
  <cols>
    <col min="1" max="1" width="9.625" style="41" customWidth="1"/>
    <col min="2" max="13" width="6.125" style="42" customWidth="1"/>
    <col min="14" max="14" width="1.625" style="42" customWidth="1"/>
    <col min="15" max="17" width="6.125" style="42" customWidth="1"/>
    <col min="18" max="52" width="6.12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2" t="s">
        <v>95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90"/>
      <c r="O1" s="90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4.75" customHeight="1">
      <c r="A2" s="187" t="s">
        <v>59</v>
      </c>
      <c r="B2" s="169"/>
      <c r="C2" s="169"/>
      <c r="D2" s="169"/>
      <c r="E2" s="169"/>
      <c r="F2" s="168"/>
      <c r="G2" s="83"/>
      <c r="H2" s="186" t="s">
        <v>94</v>
      </c>
      <c r="I2" s="185"/>
      <c r="J2" s="184"/>
      <c r="K2" s="184"/>
      <c r="L2" s="184"/>
      <c r="M2" s="183"/>
      <c r="N2" s="182"/>
      <c r="O2" s="83"/>
    </row>
    <row r="3" spans="1:67" s="81" customFormat="1" ht="23.25" customHeight="1">
      <c r="A3" s="163"/>
      <c r="B3" s="162"/>
      <c r="C3" s="162"/>
      <c r="D3" s="162"/>
      <c r="E3" s="162"/>
      <c r="F3" s="161"/>
      <c r="H3" s="167"/>
      <c r="I3" s="166"/>
      <c r="J3" s="181"/>
      <c r="K3" s="181"/>
      <c r="L3" s="181"/>
      <c r="M3" s="180"/>
      <c r="N3" s="179"/>
    </row>
    <row r="4" spans="1:67" ht="45.75" customHeight="1">
      <c r="A4" s="178" t="s">
        <v>55</v>
      </c>
      <c r="B4" s="177"/>
      <c r="C4" s="177"/>
      <c r="D4" s="177"/>
      <c r="E4" s="177"/>
      <c r="F4" s="176"/>
      <c r="G4" s="41"/>
      <c r="H4" s="167"/>
      <c r="I4" s="166"/>
      <c r="J4" s="165"/>
      <c r="K4" s="165"/>
      <c r="L4" s="165"/>
      <c r="M4" s="164"/>
      <c r="N4" s="175"/>
      <c r="O4" s="41"/>
      <c r="P4" s="41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</row>
    <row r="5" spans="1:67" s="171" customFormat="1" ht="45.75" customHeight="1">
      <c r="A5" s="174" t="s">
        <v>56</v>
      </c>
      <c r="B5" s="173"/>
      <c r="C5" s="173"/>
      <c r="D5" s="173"/>
      <c r="E5" s="173"/>
      <c r="F5" s="172"/>
      <c r="H5" s="167"/>
      <c r="I5" s="166"/>
      <c r="J5" s="165"/>
      <c r="K5" s="165"/>
      <c r="L5" s="165"/>
      <c r="M5" s="164"/>
      <c r="N5" s="156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</row>
    <row r="6" spans="1:67" ht="35.1" customHeight="1">
      <c r="A6" s="170" t="s">
        <v>106</v>
      </c>
      <c r="B6" s="169"/>
      <c r="C6" s="169"/>
      <c r="D6" s="169"/>
      <c r="E6" s="169"/>
      <c r="F6" s="168"/>
      <c r="G6" s="41"/>
      <c r="H6" s="167"/>
      <c r="I6" s="166"/>
      <c r="J6" s="165"/>
      <c r="K6" s="165"/>
      <c r="L6" s="165"/>
      <c r="M6" s="164"/>
      <c r="N6" s="156"/>
      <c r="O6" s="41"/>
      <c r="P6" s="41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</row>
    <row r="7" spans="1:67" ht="12" customHeight="1">
      <c r="A7" s="163"/>
      <c r="B7" s="162"/>
      <c r="C7" s="162"/>
      <c r="D7" s="162"/>
      <c r="E7" s="162"/>
      <c r="F7" s="161"/>
      <c r="G7" s="41"/>
      <c r="H7" s="160"/>
      <c r="I7" s="159"/>
      <c r="J7" s="158"/>
      <c r="K7" s="158"/>
      <c r="L7" s="158"/>
      <c r="M7" s="157"/>
      <c r="N7" s="156"/>
      <c r="O7" s="41"/>
      <c r="P7" s="41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</row>
    <row r="8" spans="1:67" ht="12" customHeight="1"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</row>
    <row r="9" spans="1:67" s="153" customFormat="1" ht="12" customHeight="1">
      <c r="A9" s="209" t="s">
        <v>0</v>
      </c>
      <c r="B9" s="208" t="s">
        <v>105</v>
      </c>
      <c r="C9" s="207"/>
      <c r="D9" s="207"/>
      <c r="E9" s="206"/>
      <c r="F9" s="208" t="s">
        <v>104</v>
      </c>
      <c r="G9" s="207"/>
      <c r="H9" s="207"/>
      <c r="I9" s="206"/>
      <c r="J9" s="208" t="s">
        <v>99</v>
      </c>
      <c r="K9" s="207"/>
      <c r="L9" s="207"/>
      <c r="M9" s="206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</row>
    <row r="10" spans="1:67" s="155" customFormat="1" ht="39" customHeight="1">
      <c r="A10" s="204" t="s">
        <v>1</v>
      </c>
      <c r="B10" s="203" t="s">
        <v>98</v>
      </c>
      <c r="C10" s="199" t="s">
        <v>97</v>
      </c>
      <c r="D10" s="200" t="s">
        <v>96</v>
      </c>
      <c r="E10" s="202" t="s">
        <v>8</v>
      </c>
      <c r="F10" s="201" t="s">
        <v>98</v>
      </c>
      <c r="G10" s="200" t="s">
        <v>97</v>
      </c>
      <c r="H10" s="199" t="s">
        <v>96</v>
      </c>
      <c r="I10" s="202" t="s">
        <v>8</v>
      </c>
      <c r="J10" s="201" t="s">
        <v>98</v>
      </c>
      <c r="K10" s="200" t="s">
        <v>97</v>
      </c>
      <c r="L10" s="199" t="s">
        <v>96</v>
      </c>
      <c r="M10" s="198" t="s">
        <v>8</v>
      </c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  <c r="AL10" s="197"/>
      <c r="AM10" s="197"/>
      <c r="AN10" s="197"/>
      <c r="AO10" s="197"/>
      <c r="AP10" s="197"/>
      <c r="AQ10" s="197"/>
      <c r="AR10" s="197"/>
      <c r="AS10" s="197"/>
      <c r="AT10" s="197"/>
      <c r="AU10" s="197"/>
      <c r="AV10" s="197"/>
      <c r="AW10" s="197"/>
      <c r="AX10" s="197"/>
      <c r="AY10" s="197"/>
      <c r="AZ10" s="197"/>
    </row>
    <row r="11" spans="1:67" ht="13.5" customHeight="1">
      <c r="A11" s="196" t="s">
        <v>9</v>
      </c>
      <c r="B11" s="195">
        <v>2</v>
      </c>
      <c r="C11" s="195">
        <v>0</v>
      </c>
      <c r="D11" s="195">
        <f>SUM(B11:C11)</f>
        <v>2</v>
      </c>
      <c r="E11" s="194">
        <f>IF(D11=0,0,D11/D$47*100)</f>
        <v>4.7619047619047619</v>
      </c>
      <c r="F11" s="195">
        <v>0</v>
      </c>
      <c r="G11" s="195">
        <v>0</v>
      </c>
      <c r="H11" s="195">
        <f>SUM(F11:G11)</f>
        <v>0</v>
      </c>
      <c r="I11" s="194">
        <f>IF(H11=0,0,H11/H$47*100)</f>
        <v>0</v>
      </c>
      <c r="J11" s="195">
        <f>SUM(B11,F11)</f>
        <v>2</v>
      </c>
      <c r="K11" s="195">
        <f>SUM(C11,G11)</f>
        <v>0</v>
      </c>
      <c r="L11" s="195">
        <f>SUM(J11:K11)</f>
        <v>2</v>
      </c>
      <c r="M11" s="194">
        <f>IF(L11=0,0,L11/L$47*100)</f>
        <v>2.6315789473684208</v>
      </c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</row>
    <row r="12" spans="1:67" ht="13.5" customHeight="1">
      <c r="A12" s="193" t="s">
        <v>10</v>
      </c>
      <c r="B12" s="192">
        <v>1</v>
      </c>
      <c r="C12" s="192">
        <v>0</v>
      </c>
      <c r="D12" s="192">
        <f>SUM(B12:C12)</f>
        <v>1</v>
      </c>
      <c r="E12" s="191">
        <f>IF(D12=0,0,D12/D$47*100)</f>
        <v>2.3809523809523809</v>
      </c>
      <c r="F12" s="192">
        <v>0</v>
      </c>
      <c r="G12" s="192">
        <v>0</v>
      </c>
      <c r="H12" s="192">
        <f>SUM(F12:G12)</f>
        <v>0</v>
      </c>
      <c r="I12" s="191">
        <f>IF(H12=0,0,H12/H$47*100)</f>
        <v>0</v>
      </c>
      <c r="J12" s="192">
        <f>SUM(B12,F12)</f>
        <v>1</v>
      </c>
      <c r="K12" s="192">
        <f>SUM(C12,G12)</f>
        <v>0</v>
      </c>
      <c r="L12" s="192">
        <f>SUM(J12:K12)</f>
        <v>1</v>
      </c>
      <c r="M12" s="191">
        <f>IF(L12=0,0,L12/L$47*100)</f>
        <v>1.3157894736842104</v>
      </c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</row>
    <row r="13" spans="1:67" s="153" customFormat="1" ht="13.5" customHeight="1">
      <c r="A13" s="193" t="s">
        <v>11</v>
      </c>
      <c r="B13" s="192">
        <v>1</v>
      </c>
      <c r="C13" s="192">
        <v>0</v>
      </c>
      <c r="D13" s="192">
        <f>SUM(B13:C13)</f>
        <v>1</v>
      </c>
      <c r="E13" s="191">
        <f>IF(D13=0,0,D13/D$47*100)</f>
        <v>2.3809523809523809</v>
      </c>
      <c r="F13" s="192">
        <v>0</v>
      </c>
      <c r="G13" s="192">
        <v>0</v>
      </c>
      <c r="H13" s="192">
        <f>SUM(F13:G13)</f>
        <v>0</v>
      </c>
      <c r="I13" s="191">
        <f>IF(H13=0,0,H13/H$47*100)</f>
        <v>0</v>
      </c>
      <c r="J13" s="192">
        <f>SUM(B13,F13)</f>
        <v>1</v>
      </c>
      <c r="K13" s="192">
        <f>SUM(C13,G13)</f>
        <v>0</v>
      </c>
      <c r="L13" s="192">
        <f>SUM(J13:K13)</f>
        <v>1</v>
      </c>
      <c r="M13" s="191">
        <f>IF(L13=0,0,L13/L$47*100)</f>
        <v>1.3157894736842104</v>
      </c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</row>
    <row r="14" spans="1:67" s="155" customFormat="1" ht="13.5" customHeight="1">
      <c r="A14" s="193" t="s">
        <v>12</v>
      </c>
      <c r="B14" s="192">
        <v>1</v>
      </c>
      <c r="C14" s="192">
        <v>0</v>
      </c>
      <c r="D14" s="192">
        <f>SUM(B14:C14)</f>
        <v>1</v>
      </c>
      <c r="E14" s="191">
        <f>IF(D14=0,0,D14/D$47*100)</f>
        <v>2.3809523809523809</v>
      </c>
      <c r="F14" s="192">
        <v>0</v>
      </c>
      <c r="G14" s="192">
        <v>0</v>
      </c>
      <c r="H14" s="192">
        <f>SUM(F14:G14)</f>
        <v>0</v>
      </c>
      <c r="I14" s="191">
        <f>IF(H14=0,0,H14/H$47*100)</f>
        <v>0</v>
      </c>
      <c r="J14" s="192">
        <f>SUM(B14,F14)</f>
        <v>1</v>
      </c>
      <c r="K14" s="192">
        <f>SUM(C14,G14)</f>
        <v>0</v>
      </c>
      <c r="L14" s="192">
        <f>SUM(J14:K14)</f>
        <v>1</v>
      </c>
      <c r="M14" s="191">
        <f>IF(L14=0,0,L14/L$47*100)</f>
        <v>1.3157894736842104</v>
      </c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</row>
    <row r="15" spans="1:67" s="153" customFormat="1" ht="13.5" customHeight="1">
      <c r="A15" s="193" t="s">
        <v>13</v>
      </c>
      <c r="B15" s="192">
        <v>0</v>
      </c>
      <c r="C15" s="192">
        <v>1</v>
      </c>
      <c r="D15" s="192">
        <f>SUM(B15:C15)</f>
        <v>1</v>
      </c>
      <c r="E15" s="191">
        <f>IF(D15=0,0,D15/D$47*100)</f>
        <v>2.3809523809523809</v>
      </c>
      <c r="F15" s="192">
        <v>1</v>
      </c>
      <c r="G15" s="192">
        <v>0</v>
      </c>
      <c r="H15" s="192">
        <f>SUM(F15:G15)</f>
        <v>1</v>
      </c>
      <c r="I15" s="191">
        <f>IF(H15=0,0,H15/H$47*100)</f>
        <v>2.9411764705882351</v>
      </c>
      <c r="J15" s="192">
        <f>SUM(B15,F15)</f>
        <v>1</v>
      </c>
      <c r="K15" s="192">
        <f>SUM(C15,G15)</f>
        <v>1</v>
      </c>
      <c r="L15" s="192">
        <f>SUM(J15:K15)</f>
        <v>2</v>
      </c>
      <c r="M15" s="191">
        <f>IF(L15=0,0,L15/L$47*100)</f>
        <v>2.6315789473684208</v>
      </c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</row>
    <row r="16" spans="1:67" s="153" customFormat="1" ht="13.5" customHeight="1">
      <c r="A16" s="193" t="s">
        <v>14</v>
      </c>
      <c r="B16" s="192">
        <v>0</v>
      </c>
      <c r="C16" s="192">
        <v>0</v>
      </c>
      <c r="D16" s="192">
        <f>SUM(B16:C16)</f>
        <v>0</v>
      </c>
      <c r="E16" s="191">
        <f>IF(D16=0,0,D16/D$47*100)</f>
        <v>0</v>
      </c>
      <c r="F16" s="192">
        <v>0</v>
      </c>
      <c r="G16" s="192">
        <v>0</v>
      </c>
      <c r="H16" s="192">
        <f>SUM(F16:G16)</f>
        <v>0</v>
      </c>
      <c r="I16" s="191">
        <f>IF(H16=0,0,H16/H$47*100)</f>
        <v>0</v>
      </c>
      <c r="J16" s="192">
        <f>SUM(B16,F16)</f>
        <v>0</v>
      </c>
      <c r="K16" s="192">
        <f>SUM(C16,G16)</f>
        <v>0</v>
      </c>
      <c r="L16" s="192">
        <f>SUM(J16:K16)</f>
        <v>0</v>
      </c>
      <c r="M16" s="191">
        <f>IF(L16=0,0,L16/L$47*100)</f>
        <v>0</v>
      </c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</row>
    <row r="17" spans="1:67" s="153" customFormat="1" ht="13.5" customHeight="1">
      <c r="A17" s="190" t="s">
        <v>15</v>
      </c>
      <c r="B17" s="189">
        <f>SUM(B11:B16)</f>
        <v>5</v>
      </c>
      <c r="C17" s="189">
        <f>SUM(C11:C16)</f>
        <v>1</v>
      </c>
      <c r="D17" s="189">
        <f>SUM(B17:C17)</f>
        <v>6</v>
      </c>
      <c r="E17" s="188">
        <f>IF(D17=0,0,D17/D$47*100)</f>
        <v>14.285714285714285</v>
      </c>
      <c r="F17" s="189">
        <f>SUM(F11:F16)</f>
        <v>1</v>
      </c>
      <c r="G17" s="189">
        <f>SUM(G11:G16)</f>
        <v>0</v>
      </c>
      <c r="H17" s="189">
        <f>SUM(F17:G17)</f>
        <v>1</v>
      </c>
      <c r="I17" s="188">
        <f>IF(H17=0,0,H17/H$47*100)</f>
        <v>2.9411764705882351</v>
      </c>
      <c r="J17" s="189">
        <f>SUM(J11:J16)</f>
        <v>6</v>
      </c>
      <c r="K17" s="189">
        <f>SUM(K11:K16)</f>
        <v>1</v>
      </c>
      <c r="L17" s="189">
        <f>SUM(J17:K17)</f>
        <v>7</v>
      </c>
      <c r="M17" s="188">
        <f>IF(L17=0,0,L17/L$47*100)</f>
        <v>9.2105263157894726</v>
      </c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</row>
    <row r="18" spans="1:67" s="155" customFormat="1" ht="13.5" customHeight="1">
      <c r="A18" s="196" t="s">
        <v>16</v>
      </c>
      <c r="B18" s="195">
        <v>2</v>
      </c>
      <c r="C18" s="195">
        <v>0</v>
      </c>
      <c r="D18" s="195">
        <f>SUM(B18:C18)</f>
        <v>2</v>
      </c>
      <c r="E18" s="194">
        <f>IF(D18=0,0,D18/D$47*100)</f>
        <v>4.7619047619047619</v>
      </c>
      <c r="F18" s="195">
        <v>0</v>
      </c>
      <c r="G18" s="195">
        <v>0</v>
      </c>
      <c r="H18" s="195">
        <f>SUM(F18:G18)</f>
        <v>0</v>
      </c>
      <c r="I18" s="194">
        <f>IF(H18=0,0,H18/H$47*100)</f>
        <v>0</v>
      </c>
      <c r="J18" s="195">
        <f>SUM(B18,F18)</f>
        <v>2</v>
      </c>
      <c r="K18" s="195">
        <f>SUM(C18,G18)</f>
        <v>0</v>
      </c>
      <c r="L18" s="195">
        <f>SUM(J18:K18)</f>
        <v>2</v>
      </c>
      <c r="M18" s="194">
        <f>IF(L18=0,0,L18/L$47*100)</f>
        <v>2.6315789473684208</v>
      </c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</row>
    <row r="19" spans="1:67" s="155" customFormat="1" ht="13.5" customHeight="1">
      <c r="A19" s="193" t="s">
        <v>17</v>
      </c>
      <c r="B19" s="192">
        <v>2</v>
      </c>
      <c r="C19" s="192">
        <v>0</v>
      </c>
      <c r="D19" s="192">
        <f>SUM(B19:C19)</f>
        <v>2</v>
      </c>
      <c r="E19" s="191">
        <f>IF(D19=0,0,D19/D$47*100)</f>
        <v>4.7619047619047619</v>
      </c>
      <c r="F19" s="192">
        <v>1</v>
      </c>
      <c r="G19" s="192">
        <v>1</v>
      </c>
      <c r="H19" s="192">
        <f>SUM(F19:G19)</f>
        <v>2</v>
      </c>
      <c r="I19" s="191">
        <f>IF(H19=0,0,H19/H$47*100)</f>
        <v>5.8823529411764701</v>
      </c>
      <c r="J19" s="192">
        <f>SUM(B19,F19)</f>
        <v>3</v>
      </c>
      <c r="K19" s="192">
        <f>SUM(C19,G19)</f>
        <v>1</v>
      </c>
      <c r="L19" s="192">
        <f>SUM(J19:K19)</f>
        <v>4</v>
      </c>
      <c r="M19" s="191">
        <f>IF(L19=0,0,L19/L$47*100)</f>
        <v>5.2631578947368416</v>
      </c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</row>
    <row r="20" spans="1:67" s="155" customFormat="1" ht="13.5" customHeight="1">
      <c r="A20" s="193" t="s">
        <v>18</v>
      </c>
      <c r="B20" s="192">
        <v>2</v>
      </c>
      <c r="C20" s="192">
        <v>0</v>
      </c>
      <c r="D20" s="192">
        <f>SUM(B20:C20)</f>
        <v>2</v>
      </c>
      <c r="E20" s="191">
        <f>IF(D20=0,0,D20/D$47*100)</f>
        <v>4.7619047619047619</v>
      </c>
      <c r="F20" s="192">
        <v>1</v>
      </c>
      <c r="G20" s="192">
        <v>0</v>
      </c>
      <c r="H20" s="192">
        <f>SUM(F20:G20)</f>
        <v>1</v>
      </c>
      <c r="I20" s="191">
        <f>IF(H20=0,0,H20/H$47*100)</f>
        <v>2.9411764705882351</v>
      </c>
      <c r="J20" s="192">
        <f>SUM(B20,F20)</f>
        <v>3</v>
      </c>
      <c r="K20" s="192">
        <f>SUM(C20,G20)</f>
        <v>0</v>
      </c>
      <c r="L20" s="192">
        <f>SUM(J20:K20)</f>
        <v>3</v>
      </c>
      <c r="M20" s="191">
        <f>IF(L20=0,0,L20/L$47*100)</f>
        <v>3.9473684210526314</v>
      </c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</row>
    <row r="21" spans="1:67" s="153" customFormat="1" ht="13.5" customHeight="1">
      <c r="A21" s="193" t="s">
        <v>19</v>
      </c>
      <c r="B21" s="192">
        <v>2</v>
      </c>
      <c r="C21" s="192">
        <v>0</v>
      </c>
      <c r="D21" s="192">
        <f>SUM(B21:C21)</f>
        <v>2</v>
      </c>
      <c r="E21" s="191">
        <f>IF(D21=0,0,D21/D$47*100)</f>
        <v>4.7619047619047619</v>
      </c>
      <c r="F21" s="192">
        <v>0</v>
      </c>
      <c r="G21" s="192">
        <v>2</v>
      </c>
      <c r="H21" s="192">
        <f>SUM(F21:G21)</f>
        <v>2</v>
      </c>
      <c r="I21" s="191">
        <f>IF(H21=0,0,H21/H$47*100)</f>
        <v>5.8823529411764701</v>
      </c>
      <c r="J21" s="192">
        <f>SUM(B21,F21)</f>
        <v>2</v>
      </c>
      <c r="K21" s="192">
        <f>SUM(C21,G21)</f>
        <v>2</v>
      </c>
      <c r="L21" s="192">
        <f>SUM(J21:K21)</f>
        <v>4</v>
      </c>
      <c r="M21" s="191">
        <f>IF(L21=0,0,L21/L$47*100)</f>
        <v>5.2631578947368416</v>
      </c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</row>
    <row r="22" spans="1:67" s="155" customFormat="1" ht="13.5" customHeight="1">
      <c r="A22" s="193" t="s">
        <v>20</v>
      </c>
      <c r="B22" s="192">
        <v>0</v>
      </c>
      <c r="C22" s="192">
        <v>0</v>
      </c>
      <c r="D22" s="192">
        <f>SUM(B22:C22)</f>
        <v>0</v>
      </c>
      <c r="E22" s="191">
        <f>IF(D22=0,0,D22/D$47*100)</f>
        <v>0</v>
      </c>
      <c r="F22" s="192">
        <v>1</v>
      </c>
      <c r="G22" s="192">
        <v>0</v>
      </c>
      <c r="H22" s="192">
        <f>SUM(F22:G22)</f>
        <v>1</v>
      </c>
      <c r="I22" s="191">
        <f>IF(H22=0,0,H22/H$47*100)</f>
        <v>2.9411764705882351</v>
      </c>
      <c r="J22" s="192">
        <f>SUM(B22,F22)</f>
        <v>1</v>
      </c>
      <c r="K22" s="192">
        <f>SUM(C22,G22)</f>
        <v>0</v>
      </c>
      <c r="L22" s="192">
        <f>SUM(J22:K22)</f>
        <v>1</v>
      </c>
      <c r="M22" s="191">
        <f>IF(L22=0,0,L22/L$47*100)</f>
        <v>1.3157894736842104</v>
      </c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</row>
    <row r="23" spans="1:67" s="153" customFormat="1" ht="13.5" customHeight="1">
      <c r="A23" s="193" t="s">
        <v>21</v>
      </c>
      <c r="B23" s="192">
        <v>3</v>
      </c>
      <c r="C23" s="192">
        <v>1</v>
      </c>
      <c r="D23" s="192">
        <f>SUM(B23:C23)</f>
        <v>4</v>
      </c>
      <c r="E23" s="191">
        <f>IF(D23=0,0,D23/D$47*100)</f>
        <v>9.5238095238095237</v>
      </c>
      <c r="F23" s="192">
        <v>1</v>
      </c>
      <c r="G23" s="192">
        <v>0</v>
      </c>
      <c r="H23" s="192">
        <f>SUM(F23:G23)</f>
        <v>1</v>
      </c>
      <c r="I23" s="191">
        <f>IF(H23=0,0,H23/H$47*100)</f>
        <v>2.9411764705882351</v>
      </c>
      <c r="J23" s="192">
        <f>SUM(B23,F23)</f>
        <v>4</v>
      </c>
      <c r="K23" s="192">
        <f>SUM(C23,G23)</f>
        <v>1</v>
      </c>
      <c r="L23" s="192">
        <f>SUM(J23:K23)</f>
        <v>5</v>
      </c>
      <c r="M23" s="191">
        <f>IF(L23=0,0,L23/L$47*100)</f>
        <v>6.5789473684210522</v>
      </c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</row>
    <row r="24" spans="1:67" s="155" customFormat="1" ht="13.5" customHeight="1">
      <c r="A24" s="190" t="s">
        <v>15</v>
      </c>
      <c r="B24" s="189">
        <f>SUM(B18:B23)</f>
        <v>11</v>
      </c>
      <c r="C24" s="189">
        <f>SUM(C18:C23)</f>
        <v>1</v>
      </c>
      <c r="D24" s="189">
        <f>SUM(B24:C24)</f>
        <v>12</v>
      </c>
      <c r="E24" s="188">
        <f>IF(D24=0,0,D24/D$47*100)</f>
        <v>28.571428571428569</v>
      </c>
      <c r="F24" s="189">
        <f>SUM(F18:F23)</f>
        <v>4</v>
      </c>
      <c r="G24" s="189">
        <f>SUM(G18:G23)</f>
        <v>3</v>
      </c>
      <c r="H24" s="189">
        <f>SUM(F24:G24)</f>
        <v>7</v>
      </c>
      <c r="I24" s="188">
        <f>IF(H24=0,0,H24/H$47*100)</f>
        <v>20.588235294117645</v>
      </c>
      <c r="J24" s="189">
        <f>SUM(J18:J23)</f>
        <v>15</v>
      </c>
      <c r="K24" s="189">
        <f>SUM(K18:K23)</f>
        <v>4</v>
      </c>
      <c r="L24" s="189">
        <f>SUM(J24:K24)</f>
        <v>19</v>
      </c>
      <c r="M24" s="188">
        <f>IF(L24=0,0,L24/L$47*100)</f>
        <v>25</v>
      </c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</row>
    <row r="25" spans="1:67" s="153" customFormat="1" ht="13.5" customHeight="1">
      <c r="A25" s="193" t="s">
        <v>22</v>
      </c>
      <c r="B25" s="192">
        <v>0</v>
      </c>
      <c r="C25" s="192">
        <v>3</v>
      </c>
      <c r="D25" s="192">
        <f>SUM(B25:C25)</f>
        <v>3</v>
      </c>
      <c r="E25" s="191">
        <f>IF(D25=0,0,D25/D$47*100)</f>
        <v>7.1428571428571423</v>
      </c>
      <c r="F25" s="192">
        <v>2</v>
      </c>
      <c r="G25" s="192">
        <v>0</v>
      </c>
      <c r="H25" s="192">
        <f>SUM(F25:G25)</f>
        <v>2</v>
      </c>
      <c r="I25" s="191">
        <f>IF(H25=0,0,H25/H$47*100)</f>
        <v>5.8823529411764701</v>
      </c>
      <c r="J25" s="192">
        <f>SUM(B25,F25)</f>
        <v>2</v>
      </c>
      <c r="K25" s="192">
        <f>SUM(C25,G25)</f>
        <v>3</v>
      </c>
      <c r="L25" s="192">
        <f>SUM(J25:K25)</f>
        <v>5</v>
      </c>
      <c r="M25" s="191">
        <f>IF(L25=0,0,L25/L$47*100)</f>
        <v>6.5789473684210522</v>
      </c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</row>
    <row r="26" spans="1:67" s="155" customFormat="1" ht="13.5" customHeight="1">
      <c r="A26" s="193" t="s">
        <v>23</v>
      </c>
      <c r="B26" s="192">
        <v>1</v>
      </c>
      <c r="C26" s="192">
        <v>1</v>
      </c>
      <c r="D26" s="192">
        <f>SUM(B26:C26)</f>
        <v>2</v>
      </c>
      <c r="E26" s="191">
        <f>IF(D26=0,0,D26/D$47*100)</f>
        <v>4.7619047619047619</v>
      </c>
      <c r="F26" s="192">
        <v>3</v>
      </c>
      <c r="G26" s="192">
        <v>0</v>
      </c>
      <c r="H26" s="192">
        <f>SUM(F26:G26)</f>
        <v>3</v>
      </c>
      <c r="I26" s="191">
        <f>IF(H26=0,0,H26/H$47*100)</f>
        <v>8.8235294117647065</v>
      </c>
      <c r="J26" s="192">
        <f>SUM(B26,F26)</f>
        <v>4</v>
      </c>
      <c r="K26" s="192">
        <f>SUM(C26,G26)</f>
        <v>1</v>
      </c>
      <c r="L26" s="192">
        <f>SUM(J26:K26)</f>
        <v>5</v>
      </c>
      <c r="M26" s="191">
        <f>IF(L26=0,0,L26/L$47*100)</f>
        <v>6.5789473684210522</v>
      </c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</row>
    <row r="27" spans="1:67" s="153" customFormat="1" ht="13.5" customHeight="1">
      <c r="A27" s="193" t="s">
        <v>24</v>
      </c>
      <c r="B27" s="192">
        <v>1</v>
      </c>
      <c r="C27" s="192">
        <v>1</v>
      </c>
      <c r="D27" s="192">
        <f>SUM(B27:C27)</f>
        <v>2</v>
      </c>
      <c r="E27" s="191">
        <f>IF(D27=0,0,D27/D$47*100)</f>
        <v>4.7619047619047619</v>
      </c>
      <c r="F27" s="192">
        <v>5</v>
      </c>
      <c r="G27" s="192">
        <v>1</v>
      </c>
      <c r="H27" s="192">
        <f>SUM(F27:G27)</f>
        <v>6</v>
      </c>
      <c r="I27" s="191">
        <f>IF(H27=0,0,H27/H$47*100)</f>
        <v>17.647058823529413</v>
      </c>
      <c r="J27" s="192">
        <f>SUM(B27,F27)</f>
        <v>6</v>
      </c>
      <c r="K27" s="192">
        <f>SUM(C27,G27)</f>
        <v>2</v>
      </c>
      <c r="L27" s="192">
        <f>SUM(J27:K27)</f>
        <v>8</v>
      </c>
      <c r="M27" s="191">
        <f>IF(L27=0,0,L27/L$47*100)</f>
        <v>10.526315789473683</v>
      </c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</row>
    <row r="28" spans="1:67" s="155" customFormat="1" ht="13.5" customHeight="1">
      <c r="A28" s="193" t="s">
        <v>25</v>
      </c>
      <c r="B28" s="192">
        <v>2</v>
      </c>
      <c r="C28" s="192">
        <v>0</v>
      </c>
      <c r="D28" s="192">
        <f>SUM(B28:C28)</f>
        <v>2</v>
      </c>
      <c r="E28" s="191">
        <f>IF(D28=0,0,D28/D$47*100)</f>
        <v>4.7619047619047619</v>
      </c>
      <c r="F28" s="192">
        <v>1</v>
      </c>
      <c r="G28" s="192">
        <v>1</v>
      </c>
      <c r="H28" s="192">
        <f>SUM(F28:G28)</f>
        <v>2</v>
      </c>
      <c r="I28" s="191">
        <f>IF(H28=0,0,H28/H$47*100)</f>
        <v>5.8823529411764701</v>
      </c>
      <c r="J28" s="192">
        <f>SUM(B28,F28)</f>
        <v>3</v>
      </c>
      <c r="K28" s="192">
        <f>SUM(C28,G28)</f>
        <v>1</v>
      </c>
      <c r="L28" s="192">
        <f>SUM(J28:K28)</f>
        <v>4</v>
      </c>
      <c r="M28" s="191">
        <f>IF(L28=0,0,L28/L$47*100)</f>
        <v>5.2631578947368416</v>
      </c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</row>
    <row r="29" spans="1:67" s="155" customFormat="1" ht="13.5" customHeight="1">
      <c r="A29" s="193" t="s">
        <v>26</v>
      </c>
      <c r="B29" s="192">
        <v>1</v>
      </c>
      <c r="C29" s="192">
        <v>1</v>
      </c>
      <c r="D29" s="192">
        <f>SUM(B29:C29)</f>
        <v>2</v>
      </c>
      <c r="E29" s="191">
        <f>IF(D29=0,0,D29/D$47*100)</f>
        <v>4.7619047619047619</v>
      </c>
      <c r="F29" s="192">
        <v>1</v>
      </c>
      <c r="G29" s="192">
        <v>0</v>
      </c>
      <c r="H29" s="192">
        <f>SUM(F29:G29)</f>
        <v>1</v>
      </c>
      <c r="I29" s="191">
        <f>IF(H29=0,0,H29/H$47*100)</f>
        <v>2.9411764705882351</v>
      </c>
      <c r="J29" s="192">
        <f>SUM(B29,F29)</f>
        <v>2</v>
      </c>
      <c r="K29" s="192">
        <f>SUM(C29,G29)</f>
        <v>1</v>
      </c>
      <c r="L29" s="192">
        <f>SUM(J29:K29)</f>
        <v>3</v>
      </c>
      <c r="M29" s="191">
        <f>IF(L29=0,0,L29/L$47*100)</f>
        <v>3.9473684210526314</v>
      </c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</row>
    <row r="30" spans="1:67" s="155" customFormat="1" ht="13.5" customHeight="1">
      <c r="A30" s="193" t="s">
        <v>27</v>
      </c>
      <c r="B30" s="192">
        <v>4</v>
      </c>
      <c r="C30" s="192">
        <v>0</v>
      </c>
      <c r="D30" s="192">
        <f>SUM(B30:C30)</f>
        <v>4</v>
      </c>
      <c r="E30" s="191">
        <f>IF(D30=0,0,D30/D$47*100)</f>
        <v>9.5238095238095237</v>
      </c>
      <c r="F30" s="192">
        <v>2</v>
      </c>
      <c r="G30" s="192">
        <v>0</v>
      </c>
      <c r="H30" s="192">
        <f>SUM(F30:G30)</f>
        <v>2</v>
      </c>
      <c r="I30" s="191">
        <f>IF(H30=0,0,H30/H$47*100)</f>
        <v>5.8823529411764701</v>
      </c>
      <c r="J30" s="192">
        <f>SUM(B30,F30)</f>
        <v>6</v>
      </c>
      <c r="K30" s="192">
        <f>SUM(C30,G30)</f>
        <v>0</v>
      </c>
      <c r="L30" s="192">
        <f>SUM(J30:K30)</f>
        <v>6</v>
      </c>
      <c r="M30" s="191">
        <f>IF(L30=0,0,L30/L$47*100)</f>
        <v>7.8947368421052628</v>
      </c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</row>
    <row r="31" spans="1:67" s="153" customFormat="1" ht="13.5" customHeight="1">
      <c r="A31" s="193" t="s">
        <v>28</v>
      </c>
      <c r="B31" s="192">
        <v>4</v>
      </c>
      <c r="C31" s="192">
        <v>2</v>
      </c>
      <c r="D31" s="192">
        <f>SUM(B31:C31)</f>
        <v>6</v>
      </c>
      <c r="E31" s="191">
        <f>IF(D31=0,0,D31/D$47*100)</f>
        <v>14.285714285714285</v>
      </c>
      <c r="F31" s="192">
        <v>3</v>
      </c>
      <c r="G31" s="192">
        <v>1</v>
      </c>
      <c r="H31" s="192">
        <f>SUM(F31:G31)</f>
        <v>4</v>
      </c>
      <c r="I31" s="191">
        <f>IF(H31=0,0,H31/H$47*100)</f>
        <v>11.76470588235294</v>
      </c>
      <c r="J31" s="192">
        <f>SUM(B31,F31)</f>
        <v>7</v>
      </c>
      <c r="K31" s="192">
        <f>SUM(C31,G31)</f>
        <v>3</v>
      </c>
      <c r="L31" s="192">
        <f>SUM(J31:K31)</f>
        <v>10</v>
      </c>
      <c r="M31" s="191">
        <f>IF(L31=0,0,L31/L$47*100)</f>
        <v>13.157894736842104</v>
      </c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</row>
    <row r="32" spans="1:67" s="153" customFormat="1" ht="13.5" customHeight="1">
      <c r="A32" s="193" t="s">
        <v>57</v>
      </c>
      <c r="B32" s="192">
        <v>0</v>
      </c>
      <c r="C32" s="192">
        <v>0</v>
      </c>
      <c r="D32" s="192">
        <f>SUM(B32:C32)</f>
        <v>0</v>
      </c>
      <c r="E32" s="191">
        <f>IF(D32=0,0,D32/D$47*100)</f>
        <v>0</v>
      </c>
      <c r="F32" s="192">
        <v>3</v>
      </c>
      <c r="G32" s="192">
        <v>1</v>
      </c>
      <c r="H32" s="192">
        <f>SUM(F32:G32)</f>
        <v>4</v>
      </c>
      <c r="I32" s="191">
        <f>IF(H32=0,0,H32/H$47*100)</f>
        <v>11.76470588235294</v>
      </c>
      <c r="J32" s="192">
        <f>SUM(B32,F32)</f>
        <v>3</v>
      </c>
      <c r="K32" s="192">
        <f>SUM(C32,G32)</f>
        <v>1</v>
      </c>
      <c r="L32" s="192">
        <f>SUM(J32:K32)</f>
        <v>4</v>
      </c>
      <c r="M32" s="191">
        <f>IF(L32=0,0,L32/L$47*100)</f>
        <v>5.2631578947368416</v>
      </c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</row>
    <row r="33" spans="1:67" s="153" customFormat="1" ht="13.5" customHeight="1">
      <c r="A33" s="196" t="s">
        <v>29</v>
      </c>
      <c r="B33" s="195">
        <v>0</v>
      </c>
      <c r="C33" s="195">
        <v>0</v>
      </c>
      <c r="D33" s="195">
        <f>SUM(B33:C33)</f>
        <v>0</v>
      </c>
      <c r="E33" s="194">
        <f>IF(D33=0,0,D33/D$47*100)</f>
        <v>0</v>
      </c>
      <c r="F33" s="195">
        <v>1</v>
      </c>
      <c r="G33" s="195">
        <v>0</v>
      </c>
      <c r="H33" s="195">
        <f>SUM(F33:G33)</f>
        <v>1</v>
      </c>
      <c r="I33" s="194">
        <f>IF(H33=0,0,H33/H$47*100)</f>
        <v>2.9411764705882351</v>
      </c>
      <c r="J33" s="195">
        <f>SUM(B33,F33)</f>
        <v>1</v>
      </c>
      <c r="K33" s="195">
        <f>SUM(C33,G33)</f>
        <v>0</v>
      </c>
      <c r="L33" s="195">
        <f>SUM(J33:K33)</f>
        <v>1</v>
      </c>
      <c r="M33" s="194">
        <f>IF(L33=0,0,L33/L$47*100)</f>
        <v>1.3157894736842104</v>
      </c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</row>
    <row r="34" spans="1:67" s="155" customFormat="1" ht="13.5" customHeight="1">
      <c r="A34" s="193" t="s">
        <v>30</v>
      </c>
      <c r="B34" s="192">
        <v>0</v>
      </c>
      <c r="C34" s="192">
        <v>0</v>
      </c>
      <c r="D34" s="192">
        <f>SUM(B34:C34)</f>
        <v>0</v>
      </c>
      <c r="E34" s="191">
        <f>IF(D34=0,0,D34/D$47*100)</f>
        <v>0</v>
      </c>
      <c r="F34" s="192">
        <v>0</v>
      </c>
      <c r="G34" s="192">
        <v>0</v>
      </c>
      <c r="H34" s="192">
        <f>SUM(F34:G34)</f>
        <v>0</v>
      </c>
      <c r="I34" s="191">
        <f>IF(H34=0,0,H34/H$47*100)</f>
        <v>0</v>
      </c>
      <c r="J34" s="192">
        <f>SUM(B34,F34)</f>
        <v>0</v>
      </c>
      <c r="K34" s="192">
        <f>SUM(C34,G34)</f>
        <v>0</v>
      </c>
      <c r="L34" s="192">
        <f>SUM(J34:K34)</f>
        <v>0</v>
      </c>
      <c r="M34" s="191">
        <f>IF(L34=0,0,L34/L$47*100)</f>
        <v>0</v>
      </c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</row>
    <row r="35" spans="1:67" s="155" customFormat="1" ht="13.5" customHeight="1">
      <c r="A35" s="193" t="s">
        <v>31</v>
      </c>
      <c r="B35" s="192">
        <v>0</v>
      </c>
      <c r="C35" s="192">
        <v>0</v>
      </c>
      <c r="D35" s="192">
        <f>SUM(B35:C35)</f>
        <v>0</v>
      </c>
      <c r="E35" s="191">
        <f>IF(D35=0,0,D35/D$47*100)</f>
        <v>0</v>
      </c>
      <c r="F35" s="192">
        <v>0</v>
      </c>
      <c r="G35" s="192">
        <v>0</v>
      </c>
      <c r="H35" s="192">
        <f>SUM(F35:G35)</f>
        <v>0</v>
      </c>
      <c r="I35" s="191">
        <f>IF(H35=0,0,H35/H$47*100)</f>
        <v>0</v>
      </c>
      <c r="J35" s="192">
        <f>SUM(B35,F35)</f>
        <v>0</v>
      </c>
      <c r="K35" s="192">
        <f>SUM(C35,G35)</f>
        <v>0</v>
      </c>
      <c r="L35" s="192">
        <f>SUM(J35:K35)</f>
        <v>0</v>
      </c>
      <c r="M35" s="191">
        <f>IF(L35=0,0,L35/L$47*100)</f>
        <v>0</v>
      </c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</row>
    <row r="36" spans="1:67" s="155" customFormat="1" ht="13.5" customHeight="1">
      <c r="A36" s="193" t="s">
        <v>32</v>
      </c>
      <c r="B36" s="192">
        <v>0</v>
      </c>
      <c r="C36" s="192">
        <v>0</v>
      </c>
      <c r="D36" s="192">
        <f>SUM(B36:C36)</f>
        <v>0</v>
      </c>
      <c r="E36" s="191">
        <f>IF(D36=0,0,D36/D$47*100)</f>
        <v>0</v>
      </c>
      <c r="F36" s="192">
        <v>1</v>
      </c>
      <c r="G36" s="192">
        <v>0</v>
      </c>
      <c r="H36" s="192">
        <f>SUM(F36:G36)</f>
        <v>1</v>
      </c>
      <c r="I36" s="191">
        <f>IF(H36=0,0,H36/H$47*100)</f>
        <v>2.9411764705882351</v>
      </c>
      <c r="J36" s="192">
        <f>SUM(B36,F36)</f>
        <v>1</v>
      </c>
      <c r="K36" s="192">
        <f>SUM(C36,G36)</f>
        <v>0</v>
      </c>
      <c r="L36" s="192">
        <f>SUM(J36:K36)</f>
        <v>1</v>
      </c>
      <c r="M36" s="191">
        <f>IF(L36=0,0,L36/L$47*100)</f>
        <v>1.3157894736842104</v>
      </c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</row>
    <row r="37" spans="1:67" s="153" customFormat="1" ht="13.5" customHeight="1">
      <c r="A37" s="193" t="s">
        <v>33</v>
      </c>
      <c r="B37" s="192">
        <v>0</v>
      </c>
      <c r="C37" s="192">
        <v>0</v>
      </c>
      <c r="D37" s="192">
        <f>SUM(B37:C37)</f>
        <v>0</v>
      </c>
      <c r="E37" s="191">
        <f>IF(D37=0,0,D37/D$47*100)</f>
        <v>0</v>
      </c>
      <c r="F37" s="192">
        <v>0</v>
      </c>
      <c r="G37" s="192">
        <v>0</v>
      </c>
      <c r="H37" s="192">
        <f>SUM(F37:G37)</f>
        <v>0</v>
      </c>
      <c r="I37" s="191">
        <f>IF(H37=0,0,H37/H$47*100)</f>
        <v>0</v>
      </c>
      <c r="J37" s="192">
        <f>SUM(B37,F37)</f>
        <v>0</v>
      </c>
      <c r="K37" s="192">
        <f>SUM(C37,G37)</f>
        <v>0</v>
      </c>
      <c r="L37" s="192">
        <f>SUM(J37:K37)</f>
        <v>0</v>
      </c>
      <c r="M37" s="191">
        <f>IF(L37=0,0,L37/L$47*100)</f>
        <v>0</v>
      </c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</row>
    <row r="38" spans="1:67" s="155" customFormat="1" ht="13.5" customHeight="1">
      <c r="A38" s="193" t="s">
        <v>34</v>
      </c>
      <c r="B38" s="192">
        <v>0</v>
      </c>
      <c r="C38" s="192">
        <v>1</v>
      </c>
      <c r="D38" s="192">
        <f>SUM(B38:C38)</f>
        <v>1</v>
      </c>
      <c r="E38" s="191">
        <f>IF(D38=0,0,D38/D$47*100)</f>
        <v>2.3809523809523809</v>
      </c>
      <c r="F38" s="192">
        <v>0</v>
      </c>
      <c r="G38" s="192">
        <v>0</v>
      </c>
      <c r="H38" s="192">
        <f>SUM(F38:G38)</f>
        <v>0</v>
      </c>
      <c r="I38" s="191">
        <f>IF(H38=0,0,H38/H$47*100)</f>
        <v>0</v>
      </c>
      <c r="J38" s="192">
        <f>SUM(B38,F38)</f>
        <v>0</v>
      </c>
      <c r="K38" s="192">
        <f>SUM(C38,G38)</f>
        <v>1</v>
      </c>
      <c r="L38" s="192">
        <f>SUM(J38:K38)</f>
        <v>1</v>
      </c>
      <c r="M38" s="191">
        <f>IF(L38=0,0,L38/L$47*100)</f>
        <v>1.3157894736842104</v>
      </c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</row>
    <row r="39" spans="1:67" s="153" customFormat="1" ht="13.5" customHeight="1">
      <c r="A39" s="190" t="s">
        <v>15</v>
      </c>
      <c r="B39" s="189">
        <f>SUM(B33:B38)</f>
        <v>0</v>
      </c>
      <c r="C39" s="189">
        <f>SUM(C33:C38)</f>
        <v>1</v>
      </c>
      <c r="D39" s="189">
        <f>SUM(B39:C39)</f>
        <v>1</v>
      </c>
      <c r="E39" s="188">
        <f>IF(D39=0,0,D39/D$47*100)</f>
        <v>2.3809523809523809</v>
      </c>
      <c r="F39" s="189">
        <f>SUM(F33:F38)</f>
        <v>2</v>
      </c>
      <c r="G39" s="189">
        <f>SUM(G33:G38)</f>
        <v>0</v>
      </c>
      <c r="H39" s="189">
        <f>SUM(F39:G39)</f>
        <v>2</v>
      </c>
      <c r="I39" s="188">
        <f>IF(H39=0,0,H39/H$47*100)</f>
        <v>5.8823529411764701</v>
      </c>
      <c r="J39" s="189">
        <f>SUM(J33:J38)</f>
        <v>2</v>
      </c>
      <c r="K39" s="189">
        <f>SUM(K33:K38)</f>
        <v>1</v>
      </c>
      <c r="L39" s="189">
        <f>SUM(J39:K39)</f>
        <v>3</v>
      </c>
      <c r="M39" s="188">
        <f>IF(L39=0,0,L39/L$47*100)</f>
        <v>3.9473684210526314</v>
      </c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</row>
    <row r="40" spans="1:67" s="153" customFormat="1" ht="13.5" customHeight="1">
      <c r="A40" s="196" t="s">
        <v>35</v>
      </c>
      <c r="B40" s="195">
        <v>0</v>
      </c>
      <c r="C40" s="195">
        <v>0</v>
      </c>
      <c r="D40" s="195">
        <f>SUM(B40:C40)</f>
        <v>0</v>
      </c>
      <c r="E40" s="194">
        <f>IF(D40=0,0,D40/D$47*100)</f>
        <v>0</v>
      </c>
      <c r="F40" s="195">
        <v>0</v>
      </c>
      <c r="G40" s="195">
        <v>0</v>
      </c>
      <c r="H40" s="195">
        <f>SUM(F40:G40)</f>
        <v>0</v>
      </c>
      <c r="I40" s="194">
        <f>IF(H40=0,0,H40/H$47*100)</f>
        <v>0</v>
      </c>
      <c r="J40" s="195">
        <f>SUM(B40,F40)</f>
        <v>0</v>
      </c>
      <c r="K40" s="195">
        <f>SUM(C40,G40)</f>
        <v>0</v>
      </c>
      <c r="L40" s="195">
        <f>SUM(J40:K40)</f>
        <v>0</v>
      </c>
      <c r="M40" s="194">
        <f>IF(L40=0,0,L40/L$47*100)</f>
        <v>0</v>
      </c>
      <c r="BA40" s="154"/>
      <c r="BB40" s="154"/>
      <c r="BC40" s="154"/>
      <c r="BD40" s="154"/>
      <c r="BE40" s="154"/>
      <c r="BF40" s="154"/>
      <c r="BG40" s="154"/>
      <c r="BH40" s="154"/>
      <c r="BI40" s="154"/>
      <c r="BJ40" s="154"/>
      <c r="BK40" s="154"/>
      <c r="BL40" s="154"/>
      <c r="BM40" s="154"/>
      <c r="BN40" s="154"/>
      <c r="BO40" s="154"/>
    </row>
    <row r="41" spans="1:67" s="155" customFormat="1" ht="13.5" customHeight="1">
      <c r="A41" s="193" t="s">
        <v>36</v>
      </c>
      <c r="B41" s="192">
        <v>1</v>
      </c>
      <c r="C41" s="192">
        <v>0</v>
      </c>
      <c r="D41" s="192">
        <f>SUM(B41:C41)</f>
        <v>1</v>
      </c>
      <c r="E41" s="191">
        <f>IF(D41=0,0,D41/D$47*100)</f>
        <v>2.3809523809523809</v>
      </c>
      <c r="F41" s="192">
        <v>0</v>
      </c>
      <c r="G41" s="192">
        <v>0</v>
      </c>
      <c r="H41" s="192">
        <f>SUM(F41:G41)</f>
        <v>0</v>
      </c>
      <c r="I41" s="191">
        <f>IF(H41=0,0,H41/H$47*100)</f>
        <v>0</v>
      </c>
      <c r="J41" s="192">
        <f>SUM(B41,F41)</f>
        <v>1</v>
      </c>
      <c r="K41" s="192">
        <f>SUM(C41,G41)</f>
        <v>0</v>
      </c>
      <c r="L41" s="192">
        <f>SUM(J41:K41)</f>
        <v>1</v>
      </c>
      <c r="M41" s="191">
        <f>IF(L41=0,0,L41/L$47*100)</f>
        <v>1.3157894736842104</v>
      </c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</row>
    <row r="42" spans="1:67" s="155" customFormat="1" ht="13.5" customHeight="1">
      <c r="A42" s="193" t="s">
        <v>37</v>
      </c>
      <c r="B42" s="192">
        <v>0</v>
      </c>
      <c r="C42" s="192">
        <v>0</v>
      </c>
      <c r="D42" s="192">
        <f>SUM(B42:C42)</f>
        <v>0</v>
      </c>
      <c r="E42" s="191">
        <f>IF(D42=0,0,D42/D$47*100)</f>
        <v>0</v>
      </c>
      <c r="F42" s="192">
        <v>0</v>
      </c>
      <c r="G42" s="192">
        <v>0</v>
      </c>
      <c r="H42" s="192">
        <f>SUM(F42:G42)</f>
        <v>0</v>
      </c>
      <c r="I42" s="191">
        <f>IF(H42=0,0,H42/H$47*100)</f>
        <v>0</v>
      </c>
      <c r="J42" s="192">
        <f>SUM(B42,F42)</f>
        <v>0</v>
      </c>
      <c r="K42" s="192">
        <f>SUM(C42,G42)</f>
        <v>0</v>
      </c>
      <c r="L42" s="192">
        <f>SUM(J42:K42)</f>
        <v>0</v>
      </c>
      <c r="M42" s="191">
        <f>IF(L42=0,0,L42/L$47*100)</f>
        <v>0</v>
      </c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</row>
    <row r="43" spans="1:67" ht="13.5" customHeight="1">
      <c r="A43" s="193" t="s">
        <v>38</v>
      </c>
      <c r="B43" s="192">
        <v>0</v>
      </c>
      <c r="C43" s="192">
        <v>0</v>
      </c>
      <c r="D43" s="192">
        <f>SUM(B43:C43)</f>
        <v>0</v>
      </c>
      <c r="E43" s="191">
        <f>IF(D43=0,0,D43/D$47*100)</f>
        <v>0</v>
      </c>
      <c r="F43" s="192">
        <v>0</v>
      </c>
      <c r="G43" s="192">
        <v>0</v>
      </c>
      <c r="H43" s="192">
        <f>SUM(F43:G43)</f>
        <v>0</v>
      </c>
      <c r="I43" s="191">
        <f>IF(H43=0,0,H43/H$47*100)</f>
        <v>0</v>
      </c>
      <c r="J43" s="192">
        <f>SUM(B43,F43)</f>
        <v>0</v>
      </c>
      <c r="K43" s="192">
        <f>SUM(C43,G43)</f>
        <v>0</v>
      </c>
      <c r="L43" s="192">
        <f>SUM(J43:K43)</f>
        <v>0</v>
      </c>
      <c r="M43" s="191">
        <f>IF(L43=0,0,L43/L$47*100)</f>
        <v>0</v>
      </c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/>
      <c r="BL43" s="154"/>
      <c r="BM43" s="154"/>
      <c r="BN43" s="154"/>
      <c r="BO43" s="154"/>
    </row>
    <row r="44" spans="1:67" ht="13.5" customHeight="1">
      <c r="A44" s="193" t="s">
        <v>39</v>
      </c>
      <c r="B44" s="192">
        <v>0</v>
      </c>
      <c r="C44" s="192">
        <v>0</v>
      </c>
      <c r="D44" s="192">
        <f>SUM(B44:C44)</f>
        <v>0</v>
      </c>
      <c r="E44" s="191">
        <f>IF(D44=0,0,D44/D$47*100)</f>
        <v>0</v>
      </c>
      <c r="F44" s="192">
        <v>0</v>
      </c>
      <c r="G44" s="192">
        <v>0</v>
      </c>
      <c r="H44" s="192">
        <f>SUM(F44:G44)</f>
        <v>0</v>
      </c>
      <c r="I44" s="191">
        <f>IF(H44=0,0,H44/H$47*100)</f>
        <v>0</v>
      </c>
      <c r="J44" s="192">
        <f>SUM(B44,F44)</f>
        <v>0</v>
      </c>
      <c r="K44" s="192">
        <f>SUM(C44,G44)</f>
        <v>0</v>
      </c>
      <c r="L44" s="192">
        <f>SUM(J44:K44)</f>
        <v>0</v>
      </c>
      <c r="M44" s="191">
        <f>IF(L44=0,0,L44/L$47*100)</f>
        <v>0</v>
      </c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4"/>
      <c r="BN44" s="154"/>
      <c r="BO44" s="154"/>
    </row>
    <row r="45" spans="1:67" s="153" customFormat="1" ht="13.5" customHeight="1">
      <c r="A45" s="193" t="s">
        <v>40</v>
      </c>
      <c r="B45" s="192">
        <v>0</v>
      </c>
      <c r="C45" s="192">
        <v>1</v>
      </c>
      <c r="D45" s="192">
        <f>SUM(B45:C45)</f>
        <v>1</v>
      </c>
      <c r="E45" s="191">
        <f>IF(D45=0,0,D45/D$47*100)</f>
        <v>2.3809523809523809</v>
      </c>
      <c r="F45" s="192">
        <v>0</v>
      </c>
      <c r="G45" s="192">
        <v>0</v>
      </c>
      <c r="H45" s="192">
        <f>SUM(F45:G45)</f>
        <v>0</v>
      </c>
      <c r="I45" s="191">
        <f>IF(H45=0,0,H45/H$47*100)</f>
        <v>0</v>
      </c>
      <c r="J45" s="192">
        <f>SUM(B45,F45)</f>
        <v>0</v>
      </c>
      <c r="K45" s="192">
        <f>SUM(C45,G45)</f>
        <v>1</v>
      </c>
      <c r="L45" s="192">
        <f>SUM(J45:K45)</f>
        <v>1</v>
      </c>
      <c r="M45" s="191">
        <f>IF(L45=0,0,L45/L$47*100)</f>
        <v>1.3157894736842104</v>
      </c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4"/>
      <c r="BN45" s="154"/>
      <c r="BO45" s="154"/>
    </row>
    <row r="46" spans="1:67" s="155" customFormat="1" ht="13.5" customHeight="1">
      <c r="A46" s="190" t="s">
        <v>15</v>
      </c>
      <c r="B46" s="189">
        <f>SUM(B40:B45)</f>
        <v>1</v>
      </c>
      <c r="C46" s="189">
        <f>SUM(C40:C45)</f>
        <v>1</v>
      </c>
      <c r="D46" s="189">
        <f>SUM(B46:C46)</f>
        <v>2</v>
      </c>
      <c r="E46" s="188">
        <f>IF(D46=0,0,D46/D$47*100)</f>
        <v>4.7619047619047619</v>
      </c>
      <c r="F46" s="189">
        <f>SUM(F40:F45)</f>
        <v>0</v>
      </c>
      <c r="G46" s="189">
        <f>SUM(G40:G45)</f>
        <v>0</v>
      </c>
      <c r="H46" s="189">
        <f>SUM(F46:G46)</f>
        <v>0</v>
      </c>
      <c r="I46" s="188">
        <f>IF(H46=0,0,H46/H$47*100)</f>
        <v>0</v>
      </c>
      <c r="J46" s="189">
        <f>SUM(J40:J45)</f>
        <v>1</v>
      </c>
      <c r="K46" s="189">
        <f>SUM(K40:K45)</f>
        <v>1</v>
      </c>
      <c r="L46" s="189">
        <f>SUM(J46:K46)</f>
        <v>2</v>
      </c>
      <c r="M46" s="188">
        <f>IF(L46=0,0,L46/L$47*100)</f>
        <v>2.6315789473684208</v>
      </c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</row>
    <row r="47" spans="1:67" ht="13.5" customHeight="1">
      <c r="A47" s="190" t="s">
        <v>41</v>
      </c>
      <c r="B47" s="189">
        <f>SUM(B17,B24:B32,B39,B46)</f>
        <v>30</v>
      </c>
      <c r="C47" s="189">
        <f>SUM(C17,C24:C32,C39,C46)</f>
        <v>12</v>
      </c>
      <c r="D47" s="189">
        <f>SUM(D17,D24:D32,D39,D46)</f>
        <v>42</v>
      </c>
      <c r="E47" s="188">
        <f>IF(D47=0,0,D47/D$47*100)</f>
        <v>100</v>
      </c>
      <c r="F47" s="189">
        <f>SUM(F17,F24:F32,F39,F46)</f>
        <v>27</v>
      </c>
      <c r="G47" s="189">
        <f>SUM(G17,G24:G32,G39,G46)</f>
        <v>7</v>
      </c>
      <c r="H47" s="189">
        <f>SUM(H17,H24:H32,H39,H46)</f>
        <v>34</v>
      </c>
      <c r="I47" s="188">
        <f>IF(H47=0,0,H47/H$47*100)</f>
        <v>100</v>
      </c>
      <c r="J47" s="189">
        <f>SUM(J17,J24:J32,J39,J46)</f>
        <v>57</v>
      </c>
      <c r="K47" s="189">
        <f>SUM(K17,K24:K32,K39,K46)</f>
        <v>19</v>
      </c>
      <c r="L47" s="189">
        <f>SUM(L17,L24:L32,L39,L46)</f>
        <v>76</v>
      </c>
      <c r="M47" s="188">
        <f>IF(L47=0,0,L47/L$47*100)</f>
        <v>100</v>
      </c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4"/>
      <c r="BN47" s="154"/>
      <c r="BO47" s="154"/>
    </row>
    <row r="48" spans="1:67" ht="13.5" customHeight="1">
      <c r="A48" s="153"/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4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4"/>
      <c r="BM48" s="154"/>
      <c r="BN48" s="154"/>
      <c r="BO48" s="154"/>
    </row>
    <row r="49" spans="1:67" s="153" customFormat="1" ht="13.5" customHeight="1"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</row>
    <row r="50" spans="1:67" s="153" customFormat="1" ht="12" customHeight="1">
      <c r="A50" s="209" t="s">
        <v>0</v>
      </c>
      <c r="B50" s="208" t="s">
        <v>103</v>
      </c>
      <c r="C50" s="207"/>
      <c r="D50" s="207"/>
      <c r="E50" s="206"/>
      <c r="F50" s="208" t="s">
        <v>102</v>
      </c>
      <c r="G50" s="207"/>
      <c r="H50" s="207"/>
      <c r="I50" s="206"/>
      <c r="J50" s="208" t="s">
        <v>99</v>
      </c>
      <c r="K50" s="207"/>
      <c r="L50" s="207"/>
      <c r="M50" s="206"/>
      <c r="N50" s="205"/>
      <c r="O50" s="205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  <c r="AA50" s="205"/>
      <c r="AB50" s="205"/>
      <c r="AC50" s="205"/>
      <c r="AD50" s="205"/>
      <c r="AE50" s="205"/>
      <c r="AF50" s="205"/>
      <c r="AG50" s="205"/>
      <c r="AH50" s="205"/>
      <c r="AI50" s="205"/>
      <c r="AJ50" s="205"/>
      <c r="AK50" s="205"/>
      <c r="AL50" s="205"/>
      <c r="AM50" s="205"/>
      <c r="AN50" s="205"/>
      <c r="AO50" s="205"/>
      <c r="AP50" s="205"/>
      <c r="AQ50" s="205"/>
      <c r="AR50" s="205"/>
      <c r="AS50" s="205"/>
      <c r="AT50" s="205"/>
      <c r="AU50" s="205"/>
      <c r="AV50" s="205"/>
      <c r="AW50" s="205"/>
      <c r="AX50" s="205"/>
      <c r="AY50" s="205"/>
      <c r="AZ50" s="205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4"/>
      <c r="BN50" s="154"/>
      <c r="BO50" s="154"/>
    </row>
    <row r="51" spans="1:67" s="155" customFormat="1" ht="39" customHeight="1">
      <c r="A51" s="204" t="s">
        <v>1</v>
      </c>
      <c r="B51" s="203" t="s">
        <v>98</v>
      </c>
      <c r="C51" s="199" t="s">
        <v>97</v>
      </c>
      <c r="D51" s="200" t="s">
        <v>96</v>
      </c>
      <c r="E51" s="202" t="s">
        <v>8</v>
      </c>
      <c r="F51" s="201" t="s">
        <v>98</v>
      </c>
      <c r="G51" s="200" t="s">
        <v>97</v>
      </c>
      <c r="H51" s="199" t="s">
        <v>96</v>
      </c>
      <c r="I51" s="202" t="s">
        <v>8</v>
      </c>
      <c r="J51" s="201" t="s">
        <v>98</v>
      </c>
      <c r="K51" s="200" t="s">
        <v>97</v>
      </c>
      <c r="L51" s="199" t="s">
        <v>96</v>
      </c>
      <c r="M51" s="198" t="s">
        <v>8</v>
      </c>
      <c r="N51" s="197"/>
      <c r="O51" s="197"/>
      <c r="P51" s="197"/>
      <c r="Q51" s="197"/>
      <c r="R51" s="197"/>
      <c r="S51" s="197"/>
      <c r="T51" s="197"/>
      <c r="U51" s="197"/>
      <c r="V51" s="197"/>
      <c r="W51" s="197"/>
      <c r="X51" s="197"/>
      <c r="Y51" s="197"/>
      <c r="Z51" s="197"/>
      <c r="AA51" s="197"/>
      <c r="AB51" s="197"/>
      <c r="AC51" s="197"/>
      <c r="AD51" s="197"/>
      <c r="AE51" s="197"/>
      <c r="AF51" s="197"/>
      <c r="AG51" s="197"/>
      <c r="AH51" s="197"/>
      <c r="AI51" s="197"/>
      <c r="AJ51" s="197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</row>
    <row r="52" spans="1:67" ht="13.5" customHeight="1">
      <c r="A52" s="196" t="s">
        <v>9</v>
      </c>
      <c r="B52" s="195">
        <v>5</v>
      </c>
      <c r="C52" s="195">
        <v>6</v>
      </c>
      <c r="D52" s="195">
        <f>SUM(B52:C52)</f>
        <v>11</v>
      </c>
      <c r="E52" s="194">
        <f>IF(D52=0,0,D52/D$88*100)</f>
        <v>1.1891891891891893</v>
      </c>
      <c r="F52" s="195">
        <v>4</v>
      </c>
      <c r="G52" s="195">
        <v>0</v>
      </c>
      <c r="H52" s="195">
        <f>SUM(F52:G52)</f>
        <v>4</v>
      </c>
      <c r="I52" s="194">
        <f>IF(H52=0,0,H52/H$88*100)</f>
        <v>1.5503875968992249</v>
      </c>
      <c r="J52" s="195">
        <f>SUM(B52,F52)</f>
        <v>9</v>
      </c>
      <c r="K52" s="195">
        <f>SUM(C52,G52)</f>
        <v>6</v>
      </c>
      <c r="L52" s="195">
        <f>SUM(J52:K52)</f>
        <v>15</v>
      </c>
      <c r="M52" s="194">
        <f>IF(L52=0,0,L52/L$88*100)</f>
        <v>1.2679628064243449</v>
      </c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4"/>
      <c r="BB52" s="154"/>
      <c r="BC52" s="154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</row>
    <row r="53" spans="1:67" ht="13.5" customHeight="1">
      <c r="A53" s="193" t="s">
        <v>10</v>
      </c>
      <c r="B53" s="192">
        <v>7</v>
      </c>
      <c r="C53" s="192">
        <v>10</v>
      </c>
      <c r="D53" s="192">
        <f>SUM(B53:C53)</f>
        <v>17</v>
      </c>
      <c r="E53" s="191">
        <f>IF(D53=0,0,D53/D$88*100)</f>
        <v>1.8378378378378377</v>
      </c>
      <c r="F53" s="192">
        <v>9</v>
      </c>
      <c r="G53" s="192">
        <v>1</v>
      </c>
      <c r="H53" s="192">
        <f>SUM(F53:G53)</f>
        <v>10</v>
      </c>
      <c r="I53" s="191">
        <f>IF(H53=0,0,H53/H$88*100)</f>
        <v>3.8759689922480618</v>
      </c>
      <c r="J53" s="192">
        <f>SUM(B53,F53)</f>
        <v>16</v>
      </c>
      <c r="K53" s="192">
        <f>SUM(C53,G53)</f>
        <v>11</v>
      </c>
      <c r="L53" s="192">
        <f>SUM(J53:K53)</f>
        <v>27</v>
      </c>
      <c r="M53" s="191">
        <f>IF(L53=0,0,L53/L$88*100)</f>
        <v>2.2823330515638207</v>
      </c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4"/>
      <c r="BB53" s="154"/>
      <c r="BC53" s="154"/>
      <c r="BD53" s="154"/>
      <c r="BE53" s="154"/>
      <c r="BF53" s="154"/>
      <c r="BG53" s="154"/>
      <c r="BH53" s="154"/>
      <c r="BI53" s="154"/>
      <c r="BJ53" s="154"/>
      <c r="BK53" s="154"/>
      <c r="BL53" s="154"/>
      <c r="BM53" s="154"/>
      <c r="BN53" s="154"/>
      <c r="BO53" s="154"/>
    </row>
    <row r="54" spans="1:67" s="153" customFormat="1" ht="13.5" customHeight="1">
      <c r="A54" s="193" t="s">
        <v>11</v>
      </c>
      <c r="B54" s="192">
        <v>6</v>
      </c>
      <c r="C54" s="192">
        <v>5</v>
      </c>
      <c r="D54" s="192">
        <f>SUM(B54:C54)</f>
        <v>11</v>
      </c>
      <c r="E54" s="191">
        <f>IF(D54=0,0,D54/D$88*100)</f>
        <v>1.1891891891891893</v>
      </c>
      <c r="F54" s="192">
        <v>0</v>
      </c>
      <c r="G54" s="192">
        <v>0</v>
      </c>
      <c r="H54" s="192">
        <f>SUM(F54:G54)</f>
        <v>0</v>
      </c>
      <c r="I54" s="191">
        <f>IF(H54=0,0,H54/H$88*100)</f>
        <v>0</v>
      </c>
      <c r="J54" s="192">
        <f>SUM(B54,F54)</f>
        <v>6</v>
      </c>
      <c r="K54" s="192">
        <f>SUM(C54,G54)</f>
        <v>5</v>
      </c>
      <c r="L54" s="192">
        <f>SUM(J54:K54)</f>
        <v>11</v>
      </c>
      <c r="M54" s="191">
        <f>IF(L54=0,0,L54/L$88*100)</f>
        <v>0.92983939137785288</v>
      </c>
      <c r="BA54" s="154"/>
      <c r="BB54" s="154"/>
      <c r="BC54" s="154"/>
      <c r="BD54" s="154"/>
      <c r="BE54" s="154"/>
      <c r="BF54" s="154"/>
      <c r="BG54" s="154"/>
      <c r="BH54" s="154"/>
      <c r="BI54" s="154"/>
      <c r="BJ54" s="154"/>
      <c r="BK54" s="154"/>
      <c r="BL54" s="154"/>
      <c r="BM54" s="154"/>
      <c r="BN54" s="154"/>
      <c r="BO54" s="154"/>
    </row>
    <row r="55" spans="1:67" s="155" customFormat="1" ht="13.5" customHeight="1">
      <c r="A55" s="193" t="s">
        <v>12</v>
      </c>
      <c r="B55" s="192">
        <v>4</v>
      </c>
      <c r="C55" s="192">
        <v>12</v>
      </c>
      <c r="D55" s="192">
        <f>SUM(B55:C55)</f>
        <v>16</v>
      </c>
      <c r="E55" s="191">
        <f>IF(D55=0,0,D55/D$88*100)</f>
        <v>1.7297297297297298</v>
      </c>
      <c r="F55" s="192">
        <v>4</v>
      </c>
      <c r="G55" s="192">
        <v>0</v>
      </c>
      <c r="H55" s="192">
        <f>SUM(F55:G55)</f>
        <v>4</v>
      </c>
      <c r="I55" s="191">
        <f>IF(H55=0,0,H55/H$88*100)</f>
        <v>1.5503875968992249</v>
      </c>
      <c r="J55" s="192">
        <f>SUM(B55,F55)</f>
        <v>8</v>
      </c>
      <c r="K55" s="192">
        <f>SUM(C55,G55)</f>
        <v>12</v>
      </c>
      <c r="L55" s="192">
        <f>SUM(J55:K55)</f>
        <v>20</v>
      </c>
      <c r="M55" s="191">
        <f>IF(L55=0,0,L55/L$88*100)</f>
        <v>1.6906170752324601</v>
      </c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4"/>
      <c r="BB55" s="154"/>
      <c r="BC55" s="154"/>
      <c r="BD55" s="154"/>
      <c r="BE55" s="154"/>
      <c r="BF55" s="154"/>
      <c r="BG55" s="154"/>
      <c r="BH55" s="154"/>
      <c r="BI55" s="154"/>
      <c r="BJ55" s="154"/>
      <c r="BK55" s="154"/>
      <c r="BL55" s="154"/>
      <c r="BM55" s="154"/>
      <c r="BN55" s="154"/>
      <c r="BO55" s="154"/>
    </row>
    <row r="56" spans="1:67" s="153" customFormat="1" ht="13.5" customHeight="1">
      <c r="A56" s="193" t="s">
        <v>13</v>
      </c>
      <c r="B56" s="192">
        <v>2</v>
      </c>
      <c r="C56" s="192">
        <v>12</v>
      </c>
      <c r="D56" s="192">
        <f>SUM(B56:C56)</f>
        <v>14</v>
      </c>
      <c r="E56" s="191">
        <f>IF(D56=0,0,D56/D$88*100)</f>
        <v>1.5135135135135136</v>
      </c>
      <c r="F56" s="192">
        <v>1</v>
      </c>
      <c r="G56" s="192">
        <v>0</v>
      </c>
      <c r="H56" s="192">
        <f>SUM(F56:G56)</f>
        <v>1</v>
      </c>
      <c r="I56" s="191">
        <f>IF(H56=0,0,H56/H$88*100)</f>
        <v>0.38759689922480622</v>
      </c>
      <c r="J56" s="192">
        <f>SUM(B56,F56)</f>
        <v>3</v>
      </c>
      <c r="K56" s="192">
        <f>SUM(C56,G56)</f>
        <v>12</v>
      </c>
      <c r="L56" s="192">
        <f>SUM(J56:K56)</f>
        <v>15</v>
      </c>
      <c r="M56" s="191">
        <f>IF(L56=0,0,L56/L$88*100)</f>
        <v>1.2679628064243449</v>
      </c>
      <c r="BA56" s="154"/>
      <c r="BB56" s="154"/>
      <c r="BC56" s="154"/>
      <c r="BD56" s="154"/>
      <c r="BE56" s="154"/>
      <c r="BF56" s="154"/>
      <c r="BG56" s="154"/>
      <c r="BH56" s="154"/>
      <c r="BI56" s="154"/>
      <c r="BJ56" s="154"/>
      <c r="BK56" s="154"/>
      <c r="BL56" s="154"/>
      <c r="BM56" s="154"/>
      <c r="BN56" s="154"/>
      <c r="BO56" s="154"/>
    </row>
    <row r="57" spans="1:67" s="153" customFormat="1" ht="13.5" customHeight="1">
      <c r="A57" s="193" t="s">
        <v>14</v>
      </c>
      <c r="B57" s="192">
        <v>1</v>
      </c>
      <c r="C57" s="192">
        <v>8</v>
      </c>
      <c r="D57" s="192">
        <f>SUM(B57:C57)</f>
        <v>9</v>
      </c>
      <c r="E57" s="191">
        <f>IF(D57=0,0,D57/D$88*100)</f>
        <v>0.97297297297297292</v>
      </c>
      <c r="F57" s="192">
        <v>1</v>
      </c>
      <c r="G57" s="192">
        <v>1</v>
      </c>
      <c r="H57" s="192">
        <f>SUM(F57:G57)</f>
        <v>2</v>
      </c>
      <c r="I57" s="191">
        <f>IF(H57=0,0,H57/H$88*100)</f>
        <v>0.77519379844961245</v>
      </c>
      <c r="J57" s="192">
        <f>SUM(B57,F57)</f>
        <v>2</v>
      </c>
      <c r="K57" s="192">
        <f>SUM(C57,G57)</f>
        <v>9</v>
      </c>
      <c r="L57" s="192">
        <f>SUM(J57:K57)</f>
        <v>11</v>
      </c>
      <c r="M57" s="191">
        <f>IF(L57=0,0,L57/L$88*100)</f>
        <v>0.92983939137785288</v>
      </c>
      <c r="BA57" s="154"/>
      <c r="BB57" s="154"/>
      <c r="BC57" s="154"/>
      <c r="BD57" s="154"/>
      <c r="BE57" s="154"/>
      <c r="BF57" s="154"/>
      <c r="BG57" s="154"/>
      <c r="BH57" s="154"/>
      <c r="BI57" s="154"/>
      <c r="BJ57" s="154"/>
      <c r="BK57" s="154"/>
      <c r="BL57" s="154"/>
      <c r="BM57" s="154"/>
      <c r="BN57" s="154"/>
      <c r="BO57" s="154"/>
    </row>
    <row r="58" spans="1:67" s="153" customFormat="1" ht="13.5" customHeight="1">
      <c r="A58" s="190" t="s">
        <v>15</v>
      </c>
      <c r="B58" s="189">
        <f>SUM(B52:B57)</f>
        <v>25</v>
      </c>
      <c r="C58" s="189">
        <f>SUM(C52:C57)</f>
        <v>53</v>
      </c>
      <c r="D58" s="189">
        <f>SUM(B58:C58)</f>
        <v>78</v>
      </c>
      <c r="E58" s="188">
        <f>IF(D58=0,0,D58/D$88*100)</f>
        <v>8.4324324324324316</v>
      </c>
      <c r="F58" s="189">
        <f>SUM(F52:F57)</f>
        <v>19</v>
      </c>
      <c r="G58" s="189">
        <f>SUM(G52:G57)</f>
        <v>2</v>
      </c>
      <c r="H58" s="189">
        <f>SUM(F58:G58)</f>
        <v>21</v>
      </c>
      <c r="I58" s="188">
        <f>IF(H58=0,0,H58/H$88*100)</f>
        <v>8.1395348837209305</v>
      </c>
      <c r="J58" s="189">
        <f>SUM(J52:J57)</f>
        <v>44</v>
      </c>
      <c r="K58" s="189">
        <f>SUM(K52:K57)</f>
        <v>55</v>
      </c>
      <c r="L58" s="189">
        <f>SUM(J58:K58)</f>
        <v>99</v>
      </c>
      <c r="M58" s="188">
        <f>IF(L58=0,0,L58/L$88*100)</f>
        <v>8.3685545224006752</v>
      </c>
      <c r="BA58" s="154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</row>
    <row r="59" spans="1:67" s="155" customFormat="1" ht="13.5" customHeight="1">
      <c r="A59" s="196" t="s">
        <v>16</v>
      </c>
      <c r="B59" s="195">
        <v>2</v>
      </c>
      <c r="C59" s="195">
        <v>12</v>
      </c>
      <c r="D59" s="195">
        <f>SUM(B59:C59)</f>
        <v>14</v>
      </c>
      <c r="E59" s="194">
        <f>IF(D59=0,0,D59/D$88*100)</f>
        <v>1.5135135135135136</v>
      </c>
      <c r="F59" s="195">
        <v>1</v>
      </c>
      <c r="G59" s="195">
        <v>1</v>
      </c>
      <c r="H59" s="195">
        <f>SUM(F59:G59)</f>
        <v>2</v>
      </c>
      <c r="I59" s="194">
        <f>IF(H59=0,0,H59/H$88*100)</f>
        <v>0.77519379844961245</v>
      </c>
      <c r="J59" s="195">
        <f>SUM(B59,F59)</f>
        <v>3</v>
      </c>
      <c r="K59" s="195">
        <f>SUM(C59,G59)</f>
        <v>13</v>
      </c>
      <c r="L59" s="195">
        <f>SUM(J59:K59)</f>
        <v>16</v>
      </c>
      <c r="M59" s="194">
        <f>IF(L59=0,0,L59/L$88*100)</f>
        <v>1.3524936601859678</v>
      </c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</row>
    <row r="60" spans="1:67" s="155" customFormat="1" ht="13.5" customHeight="1">
      <c r="A60" s="193" t="s">
        <v>17</v>
      </c>
      <c r="B60" s="192">
        <v>4</v>
      </c>
      <c r="C60" s="192">
        <v>13</v>
      </c>
      <c r="D60" s="192">
        <f>SUM(B60:C60)</f>
        <v>17</v>
      </c>
      <c r="E60" s="191">
        <f>IF(D60=0,0,D60/D$88*100)</f>
        <v>1.8378378378378377</v>
      </c>
      <c r="F60" s="192">
        <v>5</v>
      </c>
      <c r="G60" s="192">
        <v>2</v>
      </c>
      <c r="H60" s="192">
        <f>SUM(F60:G60)</f>
        <v>7</v>
      </c>
      <c r="I60" s="191">
        <f>IF(H60=0,0,H60/H$88*100)</f>
        <v>2.7131782945736433</v>
      </c>
      <c r="J60" s="192">
        <f>SUM(B60,F60)</f>
        <v>9</v>
      </c>
      <c r="K60" s="192">
        <f>SUM(C60,G60)</f>
        <v>15</v>
      </c>
      <c r="L60" s="192">
        <f>SUM(J60:K60)</f>
        <v>24</v>
      </c>
      <c r="M60" s="191">
        <f>IF(L60=0,0,L60/L$88*100)</f>
        <v>2.0287404902789516</v>
      </c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</row>
    <row r="61" spans="1:67" s="155" customFormat="1" ht="13.5" customHeight="1">
      <c r="A61" s="193" t="s">
        <v>18</v>
      </c>
      <c r="B61" s="192">
        <v>2</v>
      </c>
      <c r="C61" s="192">
        <v>16</v>
      </c>
      <c r="D61" s="192">
        <f>SUM(B61:C61)</f>
        <v>18</v>
      </c>
      <c r="E61" s="191">
        <f>IF(D61=0,0,D61/D$88*100)</f>
        <v>1.9459459459459458</v>
      </c>
      <c r="F61" s="192">
        <v>7</v>
      </c>
      <c r="G61" s="192">
        <v>4</v>
      </c>
      <c r="H61" s="192">
        <f>SUM(F61:G61)</f>
        <v>11</v>
      </c>
      <c r="I61" s="191">
        <f>IF(H61=0,0,H61/H$88*100)</f>
        <v>4.2635658914728678</v>
      </c>
      <c r="J61" s="192">
        <f>SUM(B61,F61)</f>
        <v>9</v>
      </c>
      <c r="K61" s="192">
        <f>SUM(C61,G61)</f>
        <v>20</v>
      </c>
      <c r="L61" s="192">
        <f>SUM(J61:K61)</f>
        <v>29</v>
      </c>
      <c r="M61" s="191">
        <f>IF(L61=0,0,L61/L$88*100)</f>
        <v>2.4513947590870666</v>
      </c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</row>
    <row r="62" spans="1:67" s="153" customFormat="1" ht="13.5" customHeight="1">
      <c r="A62" s="193" t="s">
        <v>19</v>
      </c>
      <c r="B62" s="192">
        <v>2</v>
      </c>
      <c r="C62" s="192">
        <v>10</v>
      </c>
      <c r="D62" s="192">
        <f>SUM(B62:C62)</f>
        <v>12</v>
      </c>
      <c r="E62" s="191">
        <f>IF(D62=0,0,D62/D$88*100)</f>
        <v>1.2972972972972971</v>
      </c>
      <c r="F62" s="192">
        <v>6</v>
      </c>
      <c r="G62" s="192">
        <v>1</v>
      </c>
      <c r="H62" s="192">
        <f>SUM(F62:G62)</f>
        <v>7</v>
      </c>
      <c r="I62" s="191">
        <f>IF(H62=0,0,H62/H$88*100)</f>
        <v>2.7131782945736433</v>
      </c>
      <c r="J62" s="192">
        <f>SUM(B62,F62)</f>
        <v>8</v>
      </c>
      <c r="K62" s="192">
        <f>SUM(C62,G62)</f>
        <v>11</v>
      </c>
      <c r="L62" s="192">
        <f>SUM(J62:K62)</f>
        <v>19</v>
      </c>
      <c r="M62" s="191">
        <f>IF(L62=0,0,L62/L$88*100)</f>
        <v>1.6060862214708367</v>
      </c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4"/>
      <c r="BN62" s="154"/>
      <c r="BO62" s="154"/>
    </row>
    <row r="63" spans="1:67" s="155" customFormat="1" ht="13.5" customHeight="1">
      <c r="A63" s="193" t="s">
        <v>20</v>
      </c>
      <c r="B63" s="192">
        <v>3</v>
      </c>
      <c r="C63" s="192">
        <v>10</v>
      </c>
      <c r="D63" s="192">
        <f>SUM(B63:C63)</f>
        <v>13</v>
      </c>
      <c r="E63" s="191">
        <f>IF(D63=0,0,D63/D$88*100)</f>
        <v>1.4054054054054055</v>
      </c>
      <c r="F63" s="192">
        <v>5</v>
      </c>
      <c r="G63" s="192">
        <v>0</v>
      </c>
      <c r="H63" s="192">
        <f>SUM(F63:G63)</f>
        <v>5</v>
      </c>
      <c r="I63" s="191">
        <f>IF(H63=0,0,H63/H$88*100)</f>
        <v>1.9379844961240309</v>
      </c>
      <c r="J63" s="192">
        <f>SUM(B63,F63)</f>
        <v>8</v>
      </c>
      <c r="K63" s="192">
        <f>SUM(C63,G63)</f>
        <v>10</v>
      </c>
      <c r="L63" s="192">
        <f>SUM(J63:K63)</f>
        <v>18</v>
      </c>
      <c r="M63" s="191">
        <f>IF(L63=0,0,L63/L$88*100)</f>
        <v>1.521555367709214</v>
      </c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4"/>
      <c r="BN63" s="154"/>
      <c r="BO63" s="154"/>
    </row>
    <row r="64" spans="1:67" s="153" customFormat="1" ht="13.5" customHeight="1">
      <c r="A64" s="193" t="s">
        <v>21</v>
      </c>
      <c r="B64" s="192">
        <v>1</v>
      </c>
      <c r="C64" s="192">
        <v>4</v>
      </c>
      <c r="D64" s="192">
        <f>SUM(B64:C64)</f>
        <v>5</v>
      </c>
      <c r="E64" s="191">
        <f>IF(D64=0,0,D64/D$88*100)</f>
        <v>0.54054054054054057</v>
      </c>
      <c r="F64" s="192">
        <v>2</v>
      </c>
      <c r="G64" s="192">
        <v>2</v>
      </c>
      <c r="H64" s="192">
        <f>SUM(F64:G64)</f>
        <v>4</v>
      </c>
      <c r="I64" s="191">
        <f>IF(H64=0,0,H64/H$88*100)</f>
        <v>1.5503875968992249</v>
      </c>
      <c r="J64" s="192">
        <f>SUM(B64,F64)</f>
        <v>3</v>
      </c>
      <c r="K64" s="192">
        <f>SUM(C64,G64)</f>
        <v>6</v>
      </c>
      <c r="L64" s="192">
        <f>SUM(J64:K64)</f>
        <v>9</v>
      </c>
      <c r="M64" s="191">
        <f>IF(L64=0,0,L64/L$88*100)</f>
        <v>0.76077768385460698</v>
      </c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</row>
    <row r="65" spans="1:67" s="155" customFormat="1" ht="13.5" customHeight="1">
      <c r="A65" s="190" t="s">
        <v>15</v>
      </c>
      <c r="B65" s="189">
        <f>SUM(B59:B64)</f>
        <v>14</v>
      </c>
      <c r="C65" s="189">
        <f>SUM(C59:C64)</f>
        <v>65</v>
      </c>
      <c r="D65" s="189">
        <f>SUM(B65:C65)</f>
        <v>79</v>
      </c>
      <c r="E65" s="188">
        <f>IF(D65=0,0,D65/D$88*100)</f>
        <v>8.5405405405405403</v>
      </c>
      <c r="F65" s="189">
        <f>SUM(F59:F64)</f>
        <v>26</v>
      </c>
      <c r="G65" s="189">
        <f>SUM(G59:G64)</f>
        <v>10</v>
      </c>
      <c r="H65" s="189">
        <f>SUM(F65:G65)</f>
        <v>36</v>
      </c>
      <c r="I65" s="188">
        <f>IF(H65=0,0,H65/H$88*100)</f>
        <v>13.953488372093023</v>
      </c>
      <c r="J65" s="189">
        <f>SUM(J59:J64)</f>
        <v>40</v>
      </c>
      <c r="K65" s="189">
        <f>SUM(K59:K64)</f>
        <v>75</v>
      </c>
      <c r="L65" s="189">
        <f>SUM(J65:K65)</f>
        <v>115</v>
      </c>
      <c r="M65" s="188">
        <f>IF(L65=0,0,L65/L$88*100)</f>
        <v>9.7210481825866442</v>
      </c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</row>
    <row r="66" spans="1:67" s="153" customFormat="1" ht="13.5" customHeight="1">
      <c r="A66" s="193" t="s">
        <v>22</v>
      </c>
      <c r="B66" s="192">
        <v>9</v>
      </c>
      <c r="C66" s="192">
        <v>46</v>
      </c>
      <c r="D66" s="192">
        <f>SUM(B66:C66)</f>
        <v>55</v>
      </c>
      <c r="E66" s="191">
        <f>IF(D66=0,0,D66/D$88*100)</f>
        <v>5.9459459459459465</v>
      </c>
      <c r="F66" s="192">
        <v>8</v>
      </c>
      <c r="G66" s="192">
        <v>2</v>
      </c>
      <c r="H66" s="192">
        <f>SUM(F66:G66)</f>
        <v>10</v>
      </c>
      <c r="I66" s="191">
        <f>IF(H66=0,0,H66/H$88*100)</f>
        <v>3.8759689922480618</v>
      </c>
      <c r="J66" s="192">
        <f>SUM(B66,F66)</f>
        <v>17</v>
      </c>
      <c r="K66" s="192">
        <f>SUM(C66,G66)</f>
        <v>48</v>
      </c>
      <c r="L66" s="192">
        <f>SUM(J66:K66)</f>
        <v>65</v>
      </c>
      <c r="M66" s="191">
        <f>IF(L66=0,0,L66/L$88*100)</f>
        <v>5.4945054945054945</v>
      </c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</row>
    <row r="67" spans="1:67" s="155" customFormat="1" ht="13.5" customHeight="1">
      <c r="A67" s="193" t="s">
        <v>23</v>
      </c>
      <c r="B67" s="192">
        <v>18</v>
      </c>
      <c r="C67" s="192">
        <v>31</v>
      </c>
      <c r="D67" s="192">
        <f>SUM(B67:C67)</f>
        <v>49</v>
      </c>
      <c r="E67" s="191">
        <f>IF(D67=0,0,D67/D$88*100)</f>
        <v>5.2972972972972974</v>
      </c>
      <c r="F67" s="192">
        <v>20</v>
      </c>
      <c r="G67" s="192">
        <v>6</v>
      </c>
      <c r="H67" s="192">
        <f>SUM(F67:G67)</f>
        <v>26</v>
      </c>
      <c r="I67" s="191">
        <f>IF(H67=0,0,H67/H$88*100)</f>
        <v>10.077519379844961</v>
      </c>
      <c r="J67" s="192">
        <f>SUM(B67,F67)</f>
        <v>38</v>
      </c>
      <c r="K67" s="192">
        <f>SUM(C67,G67)</f>
        <v>37</v>
      </c>
      <c r="L67" s="192">
        <f>SUM(J67:K67)</f>
        <v>75</v>
      </c>
      <c r="M67" s="191">
        <f>IF(L67=0,0,L67/L$88*100)</f>
        <v>6.3398140321217236</v>
      </c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</row>
    <row r="68" spans="1:67" s="153" customFormat="1" ht="13.5" customHeight="1">
      <c r="A68" s="193" t="s">
        <v>24</v>
      </c>
      <c r="B68" s="192">
        <v>25</v>
      </c>
      <c r="C68" s="192">
        <v>31</v>
      </c>
      <c r="D68" s="192">
        <f>SUM(B68:C68)</f>
        <v>56</v>
      </c>
      <c r="E68" s="191">
        <f>IF(D68=0,0,D68/D$88*100)</f>
        <v>6.0540540540540544</v>
      </c>
      <c r="F68" s="192">
        <v>11</v>
      </c>
      <c r="G68" s="192">
        <v>2</v>
      </c>
      <c r="H68" s="192">
        <f>SUM(F68:G68)</f>
        <v>13</v>
      </c>
      <c r="I68" s="191">
        <f>IF(H68=0,0,H68/H$88*100)</f>
        <v>5.0387596899224807</v>
      </c>
      <c r="J68" s="192">
        <f>SUM(B68,F68)</f>
        <v>36</v>
      </c>
      <c r="K68" s="192">
        <f>SUM(C68,G68)</f>
        <v>33</v>
      </c>
      <c r="L68" s="192">
        <f>SUM(J68:K68)</f>
        <v>69</v>
      </c>
      <c r="M68" s="191">
        <f>IF(L68=0,0,L68/L$88*100)</f>
        <v>5.8326289095519863</v>
      </c>
      <c r="BA68" s="154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4"/>
      <c r="BM68" s="154"/>
      <c r="BN68" s="154"/>
      <c r="BO68" s="154"/>
    </row>
    <row r="69" spans="1:67" s="155" customFormat="1" ht="13.5" customHeight="1">
      <c r="A69" s="193" t="s">
        <v>25</v>
      </c>
      <c r="B69" s="192">
        <v>23</v>
      </c>
      <c r="C69" s="192">
        <v>36</v>
      </c>
      <c r="D69" s="192">
        <f>SUM(B69:C69)</f>
        <v>59</v>
      </c>
      <c r="E69" s="191">
        <f>IF(D69=0,0,D69/D$88*100)</f>
        <v>6.3783783783783781</v>
      </c>
      <c r="F69" s="192">
        <v>10</v>
      </c>
      <c r="G69" s="192">
        <v>7</v>
      </c>
      <c r="H69" s="192">
        <f>SUM(F69:G69)</f>
        <v>17</v>
      </c>
      <c r="I69" s="191">
        <f>IF(H69=0,0,H69/H$88*100)</f>
        <v>6.5891472868217065</v>
      </c>
      <c r="J69" s="192">
        <f>SUM(B69,F69)</f>
        <v>33</v>
      </c>
      <c r="K69" s="192">
        <f>SUM(C69,G69)</f>
        <v>43</v>
      </c>
      <c r="L69" s="192">
        <f>SUM(J69:K69)</f>
        <v>76</v>
      </c>
      <c r="M69" s="191">
        <f>IF(L69=0,0,L69/L$88*100)</f>
        <v>6.4243448858833467</v>
      </c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3"/>
      <c r="Z69" s="153"/>
      <c r="AA69" s="153"/>
      <c r="AB69" s="153"/>
      <c r="AC69" s="153"/>
      <c r="AD69" s="153"/>
      <c r="AE69" s="153"/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</row>
    <row r="70" spans="1:67" s="155" customFormat="1" ht="13.5" customHeight="1">
      <c r="A70" s="193" t="s">
        <v>26</v>
      </c>
      <c r="B70" s="192">
        <v>20</v>
      </c>
      <c r="C70" s="192">
        <v>34</v>
      </c>
      <c r="D70" s="192">
        <f>SUM(B70:C70)</f>
        <v>54</v>
      </c>
      <c r="E70" s="191">
        <f>IF(D70=0,0,D70/D$88*100)</f>
        <v>5.8378378378378377</v>
      </c>
      <c r="F70" s="192">
        <v>14</v>
      </c>
      <c r="G70" s="192">
        <v>7</v>
      </c>
      <c r="H70" s="192">
        <f>SUM(F70:G70)</f>
        <v>21</v>
      </c>
      <c r="I70" s="191">
        <f>IF(H70=0,0,H70/H$88*100)</f>
        <v>8.1395348837209305</v>
      </c>
      <c r="J70" s="192">
        <f>SUM(B70,F70)</f>
        <v>34</v>
      </c>
      <c r="K70" s="192">
        <f>SUM(C70,G70)</f>
        <v>41</v>
      </c>
      <c r="L70" s="192">
        <f>SUM(J70:K70)</f>
        <v>75</v>
      </c>
      <c r="M70" s="191">
        <f>IF(L70=0,0,L70/L$88*100)</f>
        <v>6.3398140321217236</v>
      </c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3"/>
      <c r="Z70" s="153"/>
      <c r="AA70" s="153"/>
      <c r="AB70" s="153"/>
      <c r="AC70" s="153"/>
      <c r="AD70" s="153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</row>
    <row r="71" spans="1:67" s="155" customFormat="1" ht="13.5" customHeight="1">
      <c r="A71" s="193" t="s">
        <v>27</v>
      </c>
      <c r="B71" s="192">
        <v>31</v>
      </c>
      <c r="C71" s="192">
        <v>24</v>
      </c>
      <c r="D71" s="192">
        <f>SUM(B71:C71)</f>
        <v>55</v>
      </c>
      <c r="E71" s="191">
        <f>IF(D71=0,0,D71/D$88*100)</f>
        <v>5.9459459459459465</v>
      </c>
      <c r="F71" s="192">
        <v>8</v>
      </c>
      <c r="G71" s="192">
        <v>8</v>
      </c>
      <c r="H71" s="192">
        <f>SUM(F71:G71)</f>
        <v>16</v>
      </c>
      <c r="I71" s="191">
        <f>IF(H71=0,0,H71/H$88*100)</f>
        <v>6.2015503875968996</v>
      </c>
      <c r="J71" s="192">
        <f>SUM(B71,F71)</f>
        <v>39</v>
      </c>
      <c r="K71" s="192">
        <f>SUM(C71,G71)</f>
        <v>32</v>
      </c>
      <c r="L71" s="192">
        <f>SUM(J71:K71)</f>
        <v>71</v>
      </c>
      <c r="M71" s="191">
        <f>IF(L71=0,0,L71/L$88*100)</f>
        <v>6.0016906170752327</v>
      </c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3"/>
      <c r="Z71" s="153"/>
      <c r="AA71" s="153"/>
      <c r="AB71" s="153"/>
      <c r="AC71" s="153"/>
      <c r="AD71" s="153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4"/>
      <c r="BB71" s="154"/>
      <c r="BC71" s="154"/>
      <c r="BD71" s="154"/>
      <c r="BE71" s="154"/>
      <c r="BF71" s="154"/>
      <c r="BG71" s="154"/>
      <c r="BH71" s="154"/>
      <c r="BI71" s="154"/>
      <c r="BJ71" s="154"/>
      <c r="BK71" s="154"/>
      <c r="BL71" s="154"/>
      <c r="BM71" s="154"/>
      <c r="BN71" s="154"/>
      <c r="BO71" s="154"/>
    </row>
    <row r="72" spans="1:67" s="153" customFormat="1" ht="13.5" customHeight="1">
      <c r="A72" s="193" t="s">
        <v>28</v>
      </c>
      <c r="B72" s="192">
        <v>26</v>
      </c>
      <c r="C72" s="192">
        <v>28</v>
      </c>
      <c r="D72" s="192">
        <f>SUM(B72:C72)</f>
        <v>54</v>
      </c>
      <c r="E72" s="191">
        <f>IF(D72=0,0,D72/D$88*100)</f>
        <v>5.8378378378378377</v>
      </c>
      <c r="F72" s="192">
        <v>10</v>
      </c>
      <c r="G72" s="192">
        <v>6</v>
      </c>
      <c r="H72" s="192">
        <f>SUM(F72:G72)</f>
        <v>16</v>
      </c>
      <c r="I72" s="191">
        <f>IF(H72=0,0,H72/H$88*100)</f>
        <v>6.2015503875968996</v>
      </c>
      <c r="J72" s="192">
        <f>SUM(B72,F72)</f>
        <v>36</v>
      </c>
      <c r="K72" s="192">
        <f>SUM(C72,G72)</f>
        <v>34</v>
      </c>
      <c r="L72" s="192">
        <f>SUM(J72:K72)</f>
        <v>70</v>
      </c>
      <c r="M72" s="191">
        <f>IF(L72=0,0,L72/L$88*100)</f>
        <v>5.9171597633136095</v>
      </c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  <c r="BM72" s="154"/>
      <c r="BN72" s="154"/>
      <c r="BO72" s="154"/>
    </row>
    <row r="73" spans="1:67" s="153" customFormat="1" ht="13.5" customHeight="1">
      <c r="A73" s="193" t="s">
        <v>57</v>
      </c>
      <c r="B73" s="192">
        <v>46</v>
      </c>
      <c r="C73" s="192">
        <v>84</v>
      </c>
      <c r="D73" s="192">
        <f>SUM(B73:C73)</f>
        <v>130</v>
      </c>
      <c r="E73" s="191">
        <f>IF(D73=0,0,D73/D$88*100)</f>
        <v>14.054054054054054</v>
      </c>
      <c r="F73" s="192">
        <v>17</v>
      </c>
      <c r="G73" s="192">
        <v>8</v>
      </c>
      <c r="H73" s="192">
        <f>SUM(F73:G73)</f>
        <v>25</v>
      </c>
      <c r="I73" s="191">
        <f>IF(H73=0,0,H73/H$88*100)</f>
        <v>9.6899224806201563</v>
      </c>
      <c r="J73" s="192">
        <f>SUM(B73,F73)</f>
        <v>63</v>
      </c>
      <c r="K73" s="192">
        <f>SUM(C73,G73)</f>
        <v>92</v>
      </c>
      <c r="L73" s="192">
        <f>SUM(J73:K73)</f>
        <v>155</v>
      </c>
      <c r="M73" s="191">
        <f>IF(L73=0,0,L73/L$88*100)</f>
        <v>13.102282333051562</v>
      </c>
      <c r="BA73" s="154"/>
      <c r="BB73" s="154"/>
      <c r="BC73" s="154"/>
      <c r="BD73" s="154"/>
      <c r="BE73" s="154"/>
      <c r="BF73" s="154"/>
      <c r="BG73" s="154"/>
      <c r="BH73" s="154"/>
      <c r="BI73" s="154"/>
      <c r="BJ73" s="154"/>
      <c r="BK73" s="154"/>
      <c r="BL73" s="154"/>
      <c r="BM73" s="154"/>
      <c r="BN73" s="154"/>
      <c r="BO73" s="154"/>
    </row>
    <row r="74" spans="1:67" s="153" customFormat="1" ht="13.5" customHeight="1">
      <c r="A74" s="196" t="s">
        <v>29</v>
      </c>
      <c r="B74" s="195">
        <v>13</v>
      </c>
      <c r="C74" s="195">
        <v>13</v>
      </c>
      <c r="D74" s="195">
        <f>SUM(B74:C74)</f>
        <v>26</v>
      </c>
      <c r="E74" s="194">
        <f>IF(D74=0,0,D74/D$88*100)</f>
        <v>2.810810810810811</v>
      </c>
      <c r="F74" s="195">
        <v>1</v>
      </c>
      <c r="G74" s="195">
        <v>1</v>
      </c>
      <c r="H74" s="195">
        <f>SUM(F74:G74)</f>
        <v>2</v>
      </c>
      <c r="I74" s="194">
        <f>IF(H74=0,0,H74/H$88*100)</f>
        <v>0.77519379844961245</v>
      </c>
      <c r="J74" s="195">
        <f>SUM(B74,F74)</f>
        <v>14</v>
      </c>
      <c r="K74" s="195">
        <f>SUM(C74,G74)</f>
        <v>14</v>
      </c>
      <c r="L74" s="195">
        <f>SUM(J74:K74)</f>
        <v>28</v>
      </c>
      <c r="M74" s="194">
        <f>IF(L74=0,0,L74/L$88*100)</f>
        <v>2.3668639053254439</v>
      </c>
      <c r="BA74" s="154"/>
      <c r="BB74" s="154"/>
      <c r="BC74" s="154"/>
      <c r="BD74" s="154"/>
      <c r="BE74" s="154"/>
      <c r="BF74" s="154"/>
      <c r="BG74" s="154"/>
      <c r="BH74" s="154"/>
      <c r="BI74" s="154"/>
      <c r="BJ74" s="154"/>
      <c r="BK74" s="154"/>
      <c r="BL74" s="154"/>
      <c r="BM74" s="154"/>
      <c r="BN74" s="154"/>
      <c r="BO74" s="154"/>
    </row>
    <row r="75" spans="1:67" s="155" customFormat="1" ht="13.5" customHeight="1">
      <c r="A75" s="193" t="s">
        <v>30</v>
      </c>
      <c r="B75" s="192">
        <v>14</v>
      </c>
      <c r="C75" s="192">
        <v>18</v>
      </c>
      <c r="D75" s="192">
        <f>SUM(B75:C75)</f>
        <v>32</v>
      </c>
      <c r="E75" s="191">
        <f>IF(D75=0,0,D75/D$88*100)</f>
        <v>3.4594594594594597</v>
      </c>
      <c r="F75" s="192">
        <v>4</v>
      </c>
      <c r="G75" s="192">
        <v>0</v>
      </c>
      <c r="H75" s="192">
        <f>SUM(F75:G75)</f>
        <v>4</v>
      </c>
      <c r="I75" s="191">
        <f>IF(H75=0,0,H75/H$88*100)</f>
        <v>1.5503875968992249</v>
      </c>
      <c r="J75" s="192">
        <f>SUM(B75,F75)</f>
        <v>18</v>
      </c>
      <c r="K75" s="192">
        <f>SUM(C75,G75)</f>
        <v>18</v>
      </c>
      <c r="L75" s="192">
        <f>SUM(J75:K75)</f>
        <v>36</v>
      </c>
      <c r="M75" s="191">
        <f>IF(L75=0,0,L75/L$88*100)</f>
        <v>3.0431107354184279</v>
      </c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3"/>
      <c r="Z75" s="153"/>
      <c r="AA75" s="153"/>
      <c r="AB75" s="153"/>
      <c r="AC75" s="153"/>
      <c r="AD75" s="153"/>
      <c r="AE75" s="153"/>
      <c r="AF75" s="153"/>
      <c r="AG75" s="153"/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</row>
    <row r="76" spans="1:67" s="155" customFormat="1" ht="13.5" customHeight="1">
      <c r="A76" s="193" t="s">
        <v>31</v>
      </c>
      <c r="B76" s="192">
        <v>21</v>
      </c>
      <c r="C76" s="192">
        <v>12</v>
      </c>
      <c r="D76" s="192">
        <f>SUM(B76:C76)</f>
        <v>33</v>
      </c>
      <c r="E76" s="191">
        <f>IF(D76=0,0,D76/D$88*100)</f>
        <v>3.567567567567568</v>
      </c>
      <c r="F76" s="192">
        <v>1</v>
      </c>
      <c r="G76" s="192">
        <v>1</v>
      </c>
      <c r="H76" s="192">
        <f>SUM(F76:G76)</f>
        <v>2</v>
      </c>
      <c r="I76" s="191">
        <f>IF(H76=0,0,H76/H$88*100)</f>
        <v>0.77519379844961245</v>
      </c>
      <c r="J76" s="192">
        <f>SUM(B76,F76)</f>
        <v>22</v>
      </c>
      <c r="K76" s="192">
        <f>SUM(C76,G76)</f>
        <v>13</v>
      </c>
      <c r="L76" s="192">
        <f>SUM(J76:K76)</f>
        <v>35</v>
      </c>
      <c r="M76" s="191">
        <f>IF(L76=0,0,L76/L$88*100)</f>
        <v>2.9585798816568047</v>
      </c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</row>
    <row r="77" spans="1:67" s="155" customFormat="1" ht="13.5" customHeight="1">
      <c r="A77" s="193" t="s">
        <v>32</v>
      </c>
      <c r="B77" s="192">
        <v>10</v>
      </c>
      <c r="C77" s="192">
        <v>14</v>
      </c>
      <c r="D77" s="192">
        <f>SUM(B77:C77)</f>
        <v>24</v>
      </c>
      <c r="E77" s="191">
        <f>IF(D77=0,0,D77/D$88*100)</f>
        <v>2.5945945945945943</v>
      </c>
      <c r="F77" s="192">
        <v>5</v>
      </c>
      <c r="G77" s="192">
        <v>4</v>
      </c>
      <c r="H77" s="192">
        <f>SUM(F77:G77)</f>
        <v>9</v>
      </c>
      <c r="I77" s="191">
        <f>IF(H77=0,0,H77/H$88*100)</f>
        <v>3.4883720930232558</v>
      </c>
      <c r="J77" s="192">
        <f>SUM(B77,F77)</f>
        <v>15</v>
      </c>
      <c r="K77" s="192">
        <f>SUM(C77,G77)</f>
        <v>18</v>
      </c>
      <c r="L77" s="192">
        <f>SUM(J77:K77)</f>
        <v>33</v>
      </c>
      <c r="M77" s="191">
        <f>IF(L77=0,0,L77/L$88*100)</f>
        <v>2.7895181741335588</v>
      </c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53"/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4"/>
      <c r="BB77" s="154"/>
      <c r="BC77" s="154"/>
      <c r="BD77" s="154"/>
      <c r="BE77" s="154"/>
      <c r="BF77" s="154"/>
      <c r="BG77" s="154"/>
      <c r="BH77" s="154"/>
      <c r="BI77" s="154"/>
      <c r="BJ77" s="154"/>
      <c r="BK77" s="154"/>
      <c r="BL77" s="154"/>
      <c r="BM77" s="154"/>
      <c r="BN77" s="154"/>
      <c r="BO77" s="154"/>
    </row>
    <row r="78" spans="1:67" s="153" customFormat="1" ht="13.5" customHeight="1">
      <c r="A78" s="193" t="s">
        <v>33</v>
      </c>
      <c r="B78" s="192">
        <v>9</v>
      </c>
      <c r="C78" s="192">
        <v>11</v>
      </c>
      <c r="D78" s="192">
        <f>SUM(B78:C78)</f>
        <v>20</v>
      </c>
      <c r="E78" s="191">
        <f>IF(D78=0,0,D78/D$88*100)</f>
        <v>2.1621621621621623</v>
      </c>
      <c r="F78" s="192">
        <v>9</v>
      </c>
      <c r="G78" s="192">
        <v>1</v>
      </c>
      <c r="H78" s="192">
        <f>SUM(F78:G78)</f>
        <v>10</v>
      </c>
      <c r="I78" s="191">
        <f>IF(H78=0,0,H78/H$88*100)</f>
        <v>3.8759689922480618</v>
      </c>
      <c r="J78" s="192">
        <f>SUM(B78,F78)</f>
        <v>18</v>
      </c>
      <c r="K78" s="192">
        <f>SUM(C78,G78)</f>
        <v>12</v>
      </c>
      <c r="L78" s="192">
        <f>SUM(J78:K78)</f>
        <v>30</v>
      </c>
      <c r="M78" s="191">
        <f>IF(L78=0,0,L78/L$88*100)</f>
        <v>2.5359256128486898</v>
      </c>
      <c r="BA78" s="154"/>
      <c r="BB78" s="154"/>
      <c r="BC78" s="154"/>
      <c r="BD78" s="154"/>
      <c r="BE78" s="154"/>
      <c r="BF78" s="154"/>
      <c r="BG78" s="154"/>
      <c r="BH78" s="154"/>
      <c r="BI78" s="154"/>
      <c r="BJ78" s="154"/>
      <c r="BK78" s="154"/>
      <c r="BL78" s="154"/>
      <c r="BM78" s="154"/>
      <c r="BN78" s="154"/>
      <c r="BO78" s="154"/>
    </row>
    <row r="79" spans="1:67" s="155" customFormat="1" ht="13.5" customHeight="1">
      <c r="A79" s="193" t="s">
        <v>34</v>
      </c>
      <c r="B79" s="192">
        <v>4</v>
      </c>
      <c r="C79" s="192">
        <v>7</v>
      </c>
      <c r="D79" s="192">
        <f>SUM(B79:C79)</f>
        <v>11</v>
      </c>
      <c r="E79" s="191">
        <f>IF(D79=0,0,D79/D$88*100)</f>
        <v>1.1891891891891893</v>
      </c>
      <c r="F79" s="192">
        <v>3</v>
      </c>
      <c r="G79" s="192">
        <v>1</v>
      </c>
      <c r="H79" s="192">
        <f>SUM(F79:G79)</f>
        <v>4</v>
      </c>
      <c r="I79" s="191">
        <f>IF(H79=0,0,H79/H$88*100)</f>
        <v>1.5503875968992249</v>
      </c>
      <c r="J79" s="192">
        <f>SUM(B79,F79)</f>
        <v>7</v>
      </c>
      <c r="K79" s="192">
        <f>SUM(C79,G79)</f>
        <v>8</v>
      </c>
      <c r="L79" s="192">
        <f>SUM(J79:K79)</f>
        <v>15</v>
      </c>
      <c r="M79" s="191">
        <f>IF(L79=0,0,L79/L$88*100)</f>
        <v>1.2679628064243449</v>
      </c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4"/>
      <c r="BB79" s="154"/>
      <c r="BC79" s="154"/>
      <c r="BD79" s="154"/>
      <c r="BE79" s="154"/>
      <c r="BF79" s="154"/>
      <c r="BG79" s="154"/>
      <c r="BH79" s="154"/>
      <c r="BI79" s="154"/>
      <c r="BJ79" s="154"/>
      <c r="BK79" s="154"/>
      <c r="BL79" s="154"/>
      <c r="BM79" s="154"/>
      <c r="BN79" s="154"/>
      <c r="BO79" s="154"/>
    </row>
    <row r="80" spans="1:67" s="153" customFormat="1" ht="13.5" customHeight="1">
      <c r="A80" s="190" t="s">
        <v>15</v>
      </c>
      <c r="B80" s="189">
        <f>SUM(B74:B79)</f>
        <v>71</v>
      </c>
      <c r="C80" s="189">
        <f>SUM(C74:C79)</f>
        <v>75</v>
      </c>
      <c r="D80" s="189">
        <f>SUM(B80:C80)</f>
        <v>146</v>
      </c>
      <c r="E80" s="188">
        <f>IF(D80=0,0,D80/D$88*100)</f>
        <v>15.783783783783784</v>
      </c>
      <c r="F80" s="189">
        <f>SUM(F74:F79)</f>
        <v>23</v>
      </c>
      <c r="G80" s="189">
        <f>SUM(G74:G79)</f>
        <v>8</v>
      </c>
      <c r="H80" s="189">
        <f>SUM(F80:G80)</f>
        <v>31</v>
      </c>
      <c r="I80" s="188">
        <f>IF(H80=0,0,H80/H$88*100)</f>
        <v>12.015503875968992</v>
      </c>
      <c r="J80" s="189">
        <f>SUM(J74:J79)</f>
        <v>94</v>
      </c>
      <c r="K80" s="189">
        <f>SUM(K74:K79)</f>
        <v>83</v>
      </c>
      <c r="L80" s="189">
        <f>SUM(J80:K80)</f>
        <v>177</v>
      </c>
      <c r="M80" s="188">
        <f>IF(L80=0,0,L80/L$88*100)</f>
        <v>14.96196111580727</v>
      </c>
      <c r="BA80" s="154"/>
      <c r="BB80" s="154"/>
      <c r="BC80" s="154"/>
      <c r="BD80" s="154"/>
      <c r="BE80" s="154"/>
      <c r="BF80" s="154"/>
      <c r="BG80" s="154"/>
      <c r="BH80" s="154"/>
      <c r="BI80" s="154"/>
      <c r="BJ80" s="154"/>
      <c r="BK80" s="154"/>
      <c r="BL80" s="154"/>
      <c r="BM80" s="154"/>
      <c r="BN80" s="154"/>
      <c r="BO80" s="154"/>
    </row>
    <row r="81" spans="1:67" s="153" customFormat="1" ht="13.5" customHeight="1">
      <c r="A81" s="196" t="s">
        <v>35</v>
      </c>
      <c r="B81" s="195">
        <v>6</v>
      </c>
      <c r="C81" s="195">
        <v>17</v>
      </c>
      <c r="D81" s="195">
        <f>SUM(B81:C81)</f>
        <v>23</v>
      </c>
      <c r="E81" s="194">
        <f>IF(D81=0,0,D81/D$88*100)</f>
        <v>2.4864864864864864</v>
      </c>
      <c r="F81" s="195">
        <v>2</v>
      </c>
      <c r="G81" s="195">
        <v>3</v>
      </c>
      <c r="H81" s="195">
        <f>SUM(F81:G81)</f>
        <v>5</v>
      </c>
      <c r="I81" s="194">
        <f>IF(H81=0,0,H81/H$88*100)</f>
        <v>1.9379844961240309</v>
      </c>
      <c r="J81" s="195">
        <f>SUM(B81,F81)</f>
        <v>8</v>
      </c>
      <c r="K81" s="195">
        <f>SUM(C81,G81)</f>
        <v>20</v>
      </c>
      <c r="L81" s="195">
        <f>SUM(J81:K81)</f>
        <v>28</v>
      </c>
      <c r="M81" s="194">
        <f>IF(L81=0,0,L81/L$88*100)</f>
        <v>2.3668639053254439</v>
      </c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</row>
    <row r="82" spans="1:67" s="155" customFormat="1" ht="13.5" customHeight="1">
      <c r="A82" s="193" t="s">
        <v>36</v>
      </c>
      <c r="B82" s="192">
        <v>5</v>
      </c>
      <c r="C82" s="192">
        <v>4</v>
      </c>
      <c r="D82" s="192">
        <f>SUM(B82:C82)</f>
        <v>9</v>
      </c>
      <c r="E82" s="191">
        <f>IF(D82=0,0,D82/D$88*100)</f>
        <v>0.97297297297297292</v>
      </c>
      <c r="F82" s="192">
        <v>1</v>
      </c>
      <c r="G82" s="192">
        <v>4</v>
      </c>
      <c r="H82" s="192">
        <f>SUM(F82:G82)</f>
        <v>5</v>
      </c>
      <c r="I82" s="191">
        <f>IF(H82=0,0,H82/H$88*100)</f>
        <v>1.9379844961240309</v>
      </c>
      <c r="J82" s="192">
        <f>SUM(B82,F82)</f>
        <v>6</v>
      </c>
      <c r="K82" s="192">
        <f>SUM(C82,G82)</f>
        <v>8</v>
      </c>
      <c r="L82" s="192">
        <f>SUM(J82:K82)</f>
        <v>14</v>
      </c>
      <c r="M82" s="191">
        <f>IF(L82=0,0,L82/L$88*100)</f>
        <v>1.1834319526627219</v>
      </c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</row>
    <row r="83" spans="1:67" s="155" customFormat="1" ht="13.5" customHeight="1">
      <c r="A83" s="193" t="s">
        <v>37</v>
      </c>
      <c r="B83" s="192">
        <v>3</v>
      </c>
      <c r="C83" s="192">
        <v>10</v>
      </c>
      <c r="D83" s="192">
        <f>SUM(B83:C83)</f>
        <v>13</v>
      </c>
      <c r="E83" s="191">
        <f>IF(D83=0,0,D83/D$88*100)</f>
        <v>1.4054054054054055</v>
      </c>
      <c r="F83" s="192">
        <v>5</v>
      </c>
      <c r="G83" s="192">
        <v>1</v>
      </c>
      <c r="H83" s="192">
        <f>SUM(F83:G83)</f>
        <v>6</v>
      </c>
      <c r="I83" s="191">
        <f>IF(H83=0,0,H83/H$88*100)</f>
        <v>2.3255813953488373</v>
      </c>
      <c r="J83" s="192">
        <f>SUM(B83,F83)</f>
        <v>8</v>
      </c>
      <c r="K83" s="192">
        <f>SUM(C83,G83)</f>
        <v>11</v>
      </c>
      <c r="L83" s="192">
        <f>SUM(J83:K83)</f>
        <v>19</v>
      </c>
      <c r="M83" s="191">
        <f>IF(L83=0,0,L83/L$88*100)</f>
        <v>1.6060862214708367</v>
      </c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</row>
    <row r="84" spans="1:67" ht="13.5" customHeight="1">
      <c r="A84" s="193" t="s">
        <v>38</v>
      </c>
      <c r="B84" s="192">
        <v>11</v>
      </c>
      <c r="C84" s="192">
        <v>12</v>
      </c>
      <c r="D84" s="192">
        <f>SUM(B84:C84)</f>
        <v>23</v>
      </c>
      <c r="E84" s="191">
        <f>IF(D84=0,0,D84/D$88*100)</f>
        <v>2.4864864864864864</v>
      </c>
      <c r="F84" s="192">
        <v>1</v>
      </c>
      <c r="G84" s="192">
        <v>3</v>
      </c>
      <c r="H84" s="192">
        <f>SUM(F84:G84)</f>
        <v>4</v>
      </c>
      <c r="I84" s="191">
        <f>IF(H84=0,0,H84/H$88*100)</f>
        <v>1.5503875968992249</v>
      </c>
      <c r="J84" s="192">
        <f>SUM(B84,F84)</f>
        <v>12</v>
      </c>
      <c r="K84" s="192">
        <f>SUM(C84,G84)</f>
        <v>15</v>
      </c>
      <c r="L84" s="192">
        <f>SUM(J84:K84)</f>
        <v>27</v>
      </c>
      <c r="M84" s="191">
        <f>IF(L84=0,0,L84/L$88*100)</f>
        <v>2.2823330515638207</v>
      </c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4"/>
      <c r="BN84" s="154"/>
      <c r="BO84" s="154"/>
    </row>
    <row r="85" spans="1:67" ht="13.5" customHeight="1">
      <c r="A85" s="193" t="s">
        <v>39</v>
      </c>
      <c r="B85" s="192">
        <v>8</v>
      </c>
      <c r="C85" s="192">
        <v>9</v>
      </c>
      <c r="D85" s="192">
        <f>SUM(B85:C85)</f>
        <v>17</v>
      </c>
      <c r="E85" s="191">
        <f>IF(D85=0,0,D85/D$88*100)</f>
        <v>1.8378378378378377</v>
      </c>
      <c r="F85" s="192">
        <v>3</v>
      </c>
      <c r="G85" s="192">
        <v>2</v>
      </c>
      <c r="H85" s="192">
        <f>SUM(F85:G85)</f>
        <v>5</v>
      </c>
      <c r="I85" s="191">
        <f>IF(H85=0,0,H85/H$88*100)</f>
        <v>1.9379844961240309</v>
      </c>
      <c r="J85" s="192">
        <f>SUM(B85,F85)</f>
        <v>11</v>
      </c>
      <c r="K85" s="192">
        <f>SUM(C85,G85)</f>
        <v>11</v>
      </c>
      <c r="L85" s="192">
        <f>SUM(J85:K85)</f>
        <v>22</v>
      </c>
      <c r="M85" s="191">
        <f>IF(L85=0,0,L85/L$88*100)</f>
        <v>1.8596787827557058</v>
      </c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4"/>
      <c r="BB85" s="154"/>
      <c r="BC85" s="154"/>
      <c r="BD85" s="154"/>
      <c r="BE85" s="154"/>
      <c r="BF85" s="154"/>
      <c r="BG85" s="154"/>
      <c r="BH85" s="154"/>
      <c r="BI85" s="154"/>
      <c r="BJ85" s="154"/>
      <c r="BK85" s="154"/>
      <c r="BL85" s="154"/>
      <c r="BM85" s="154"/>
      <c r="BN85" s="154"/>
      <c r="BO85" s="154"/>
    </row>
    <row r="86" spans="1:67" s="153" customFormat="1" ht="13.5" customHeight="1">
      <c r="A86" s="193" t="s">
        <v>40</v>
      </c>
      <c r="B86" s="192">
        <v>8</v>
      </c>
      <c r="C86" s="192">
        <v>17</v>
      </c>
      <c r="D86" s="192">
        <f>SUM(B86:C86)</f>
        <v>25</v>
      </c>
      <c r="E86" s="191">
        <f>IF(D86=0,0,D86/D$88*100)</f>
        <v>2.7027027027027026</v>
      </c>
      <c r="F86" s="192">
        <v>0</v>
      </c>
      <c r="G86" s="192">
        <v>1</v>
      </c>
      <c r="H86" s="192">
        <f>SUM(F86:G86)</f>
        <v>1</v>
      </c>
      <c r="I86" s="191">
        <f>IF(H86=0,0,H86/H$88*100)</f>
        <v>0.38759689922480622</v>
      </c>
      <c r="J86" s="192">
        <f>SUM(B86,F86)</f>
        <v>8</v>
      </c>
      <c r="K86" s="192">
        <f>SUM(C86,G86)</f>
        <v>18</v>
      </c>
      <c r="L86" s="192">
        <f>SUM(J86:K86)</f>
        <v>26</v>
      </c>
      <c r="M86" s="191">
        <f>IF(L86=0,0,L86/L$88*100)</f>
        <v>2.197802197802198</v>
      </c>
      <c r="BA86" s="154"/>
      <c r="BB86" s="154"/>
      <c r="BC86" s="154"/>
      <c r="BD86" s="154"/>
      <c r="BE86" s="154"/>
      <c r="BF86" s="154"/>
      <c r="BG86" s="154"/>
      <c r="BH86" s="154"/>
      <c r="BI86" s="154"/>
      <c r="BJ86" s="154"/>
      <c r="BK86" s="154"/>
      <c r="BL86" s="154"/>
      <c r="BM86" s="154"/>
      <c r="BN86" s="154"/>
      <c r="BO86" s="154"/>
    </row>
    <row r="87" spans="1:67" s="155" customFormat="1" ht="13.5" customHeight="1">
      <c r="A87" s="190" t="s">
        <v>15</v>
      </c>
      <c r="B87" s="189">
        <f>SUM(B81:B86)</f>
        <v>41</v>
      </c>
      <c r="C87" s="189">
        <f>SUM(C81:C86)</f>
        <v>69</v>
      </c>
      <c r="D87" s="189">
        <f>SUM(B87:C87)</f>
        <v>110</v>
      </c>
      <c r="E87" s="188">
        <f>IF(D87=0,0,D87/D$88*100)</f>
        <v>11.891891891891893</v>
      </c>
      <c r="F87" s="189">
        <f>SUM(F81:F86)</f>
        <v>12</v>
      </c>
      <c r="G87" s="189">
        <f>SUM(G81:G86)</f>
        <v>14</v>
      </c>
      <c r="H87" s="189">
        <f>SUM(F87:G87)</f>
        <v>26</v>
      </c>
      <c r="I87" s="188">
        <f>IF(H87=0,0,H87/H$88*100)</f>
        <v>10.077519379844961</v>
      </c>
      <c r="J87" s="189">
        <f>SUM(J81:J86)</f>
        <v>53</v>
      </c>
      <c r="K87" s="189">
        <f>SUM(K81:K86)</f>
        <v>83</v>
      </c>
      <c r="L87" s="189">
        <f>SUM(J87:K87)</f>
        <v>136</v>
      </c>
      <c r="M87" s="188">
        <f>IF(L87=0,0,L87/L$88*100)</f>
        <v>11.496196111580726</v>
      </c>
      <c r="N87" s="153"/>
      <c r="O87" s="153"/>
      <c r="P87" s="153"/>
      <c r="Q87" s="153"/>
      <c r="R87" s="153"/>
      <c r="S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</row>
    <row r="88" spans="1:67" ht="13.5" customHeight="1">
      <c r="A88" s="190" t="s">
        <v>41</v>
      </c>
      <c r="B88" s="189">
        <f>SUM(B58,B65:B73,B80,B87)</f>
        <v>349</v>
      </c>
      <c r="C88" s="189">
        <f>SUM(C58,C65:C73,C80,C87)</f>
        <v>576</v>
      </c>
      <c r="D88" s="189">
        <f>SUM(D58,D65:D73,D80,D87)</f>
        <v>925</v>
      </c>
      <c r="E88" s="188">
        <f>IF(D88=0,0,D88/D$88*100)</f>
        <v>100</v>
      </c>
      <c r="F88" s="189">
        <f>SUM(F58,F65:F73,F80,F87)</f>
        <v>178</v>
      </c>
      <c r="G88" s="189">
        <f>SUM(G58,G65:G73,G80,G87)</f>
        <v>80</v>
      </c>
      <c r="H88" s="189">
        <f>SUM(H58,H65:H73,H80,H87)</f>
        <v>258</v>
      </c>
      <c r="I88" s="188">
        <f>IF(H88=0,0,H88/H$88*100)</f>
        <v>100</v>
      </c>
      <c r="J88" s="189">
        <f>SUM(J58,J65:J73,J80,J87)</f>
        <v>527</v>
      </c>
      <c r="K88" s="189">
        <f>SUM(K58,K65:K73,K80,K87)</f>
        <v>656</v>
      </c>
      <c r="L88" s="189">
        <f>SUM(L58,L65:L73,L80,L87)</f>
        <v>1183</v>
      </c>
      <c r="M88" s="188">
        <f>IF(L88=0,0,L88/L$88*100)</f>
        <v>100</v>
      </c>
      <c r="N88" s="153"/>
      <c r="O88" s="153"/>
      <c r="P88" s="153"/>
      <c r="Q88" s="153"/>
      <c r="R88" s="153"/>
      <c r="S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53"/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</row>
    <row r="89" spans="1:67" ht="12" customHeight="1">
      <c r="A89" s="153"/>
      <c r="B89" s="153"/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O89" s="153"/>
      <c r="P89" s="153"/>
      <c r="Q89" s="153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</row>
    <row r="90" spans="1:67" ht="12" customHeight="1">
      <c r="A90" s="153"/>
      <c r="B90" s="153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P90" s="153"/>
      <c r="Q90" s="153"/>
      <c r="R90" s="153"/>
      <c r="S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</row>
    <row r="91" spans="1:67" s="153" customFormat="1" ht="12" customHeight="1">
      <c r="A91" s="209" t="s">
        <v>0</v>
      </c>
      <c r="B91" s="208" t="s">
        <v>101</v>
      </c>
      <c r="C91" s="207"/>
      <c r="D91" s="207"/>
      <c r="E91" s="206"/>
      <c r="F91" s="208" t="s">
        <v>100</v>
      </c>
      <c r="G91" s="207"/>
      <c r="H91" s="207"/>
      <c r="I91" s="206"/>
      <c r="J91" s="208" t="s">
        <v>99</v>
      </c>
      <c r="K91" s="207"/>
      <c r="L91" s="207"/>
      <c r="M91" s="206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  <c r="AH91" s="205"/>
      <c r="AI91" s="205"/>
      <c r="AJ91" s="205"/>
      <c r="AK91" s="205"/>
      <c r="AL91" s="205"/>
      <c r="AM91" s="205"/>
      <c r="AN91" s="205"/>
      <c r="AO91" s="205"/>
      <c r="AP91" s="205"/>
      <c r="AQ91" s="205"/>
      <c r="AR91" s="205"/>
      <c r="AS91" s="205"/>
      <c r="AT91" s="205"/>
      <c r="AU91" s="205"/>
      <c r="AV91" s="205"/>
      <c r="AW91" s="205"/>
      <c r="AX91" s="205"/>
      <c r="AY91" s="205"/>
      <c r="AZ91" s="205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</row>
    <row r="92" spans="1:67" s="155" customFormat="1" ht="39" customHeight="1">
      <c r="A92" s="204" t="s">
        <v>1</v>
      </c>
      <c r="B92" s="203" t="s">
        <v>98</v>
      </c>
      <c r="C92" s="199" t="s">
        <v>97</v>
      </c>
      <c r="D92" s="200" t="s">
        <v>96</v>
      </c>
      <c r="E92" s="202" t="s">
        <v>8</v>
      </c>
      <c r="F92" s="201" t="s">
        <v>98</v>
      </c>
      <c r="G92" s="200" t="s">
        <v>97</v>
      </c>
      <c r="H92" s="199" t="s">
        <v>96</v>
      </c>
      <c r="I92" s="202" t="s">
        <v>8</v>
      </c>
      <c r="J92" s="201" t="s">
        <v>98</v>
      </c>
      <c r="K92" s="200" t="s">
        <v>97</v>
      </c>
      <c r="L92" s="199" t="s">
        <v>96</v>
      </c>
      <c r="M92" s="198" t="s">
        <v>8</v>
      </c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197"/>
      <c r="Y92" s="197"/>
      <c r="Z92" s="197"/>
      <c r="AA92" s="197"/>
      <c r="AB92" s="197"/>
      <c r="AC92" s="197"/>
      <c r="AD92" s="197"/>
      <c r="AE92" s="197"/>
      <c r="AF92" s="197"/>
      <c r="AG92" s="197"/>
      <c r="AH92" s="197"/>
      <c r="AI92" s="197"/>
      <c r="AJ92" s="197"/>
      <c r="AK92" s="197"/>
      <c r="AL92" s="197"/>
      <c r="AM92" s="197"/>
      <c r="AN92" s="197"/>
      <c r="AO92" s="197"/>
      <c r="AP92" s="197"/>
      <c r="AQ92" s="197"/>
      <c r="AR92" s="197"/>
      <c r="AS92" s="197"/>
      <c r="AT92" s="197"/>
      <c r="AU92" s="197"/>
      <c r="AV92" s="197"/>
      <c r="AW92" s="197"/>
      <c r="AX92" s="197"/>
      <c r="AY92" s="197"/>
      <c r="AZ92" s="197"/>
    </row>
    <row r="93" spans="1:67" ht="13.5" customHeight="1">
      <c r="A93" s="196" t="s">
        <v>9</v>
      </c>
      <c r="B93" s="195">
        <v>0</v>
      </c>
      <c r="C93" s="195">
        <v>0</v>
      </c>
      <c r="D93" s="195">
        <f>SUM(B93:C93)</f>
        <v>0</v>
      </c>
      <c r="E93" s="194">
        <f>IF(D93=0,0,D93/D$129*100)</f>
        <v>0</v>
      </c>
      <c r="F93" s="195">
        <v>0</v>
      </c>
      <c r="G93" s="195">
        <v>0</v>
      </c>
      <c r="H93" s="195">
        <f>SUM(F93:G93)</f>
        <v>0</v>
      </c>
      <c r="I93" s="194">
        <f>IF(H93=0,0,H93/H$129*100)</f>
        <v>0</v>
      </c>
      <c r="J93" s="195">
        <f>SUM(B93,F93)</f>
        <v>0</v>
      </c>
      <c r="K93" s="195">
        <f>SUM(C93,G93)</f>
        <v>0</v>
      </c>
      <c r="L93" s="195">
        <f>SUM(J93:K93)</f>
        <v>0</v>
      </c>
      <c r="M93" s="194">
        <f>IF(L93=0,0,L93/L$129*100)</f>
        <v>0</v>
      </c>
      <c r="N93" s="153"/>
      <c r="O93" s="153"/>
      <c r="P93" s="153"/>
      <c r="Q93" s="153"/>
      <c r="R93" s="153"/>
      <c r="S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</row>
    <row r="94" spans="1:67" ht="13.5" customHeight="1">
      <c r="A94" s="193" t="s">
        <v>10</v>
      </c>
      <c r="B94" s="192">
        <v>1</v>
      </c>
      <c r="C94" s="192">
        <v>0</v>
      </c>
      <c r="D94" s="192">
        <f>SUM(B94:C94)</f>
        <v>1</v>
      </c>
      <c r="E94" s="191">
        <f>IF(D94=0,0,D94/D$129*100)</f>
        <v>2.5641025641025639</v>
      </c>
      <c r="F94" s="192">
        <v>3</v>
      </c>
      <c r="G94" s="192">
        <v>0</v>
      </c>
      <c r="H94" s="192">
        <f>SUM(F94:G94)</f>
        <v>3</v>
      </c>
      <c r="I94" s="191">
        <f>IF(H94=0,0,H94/H$129*100)</f>
        <v>6.25</v>
      </c>
      <c r="J94" s="192">
        <f>SUM(B94,F94)</f>
        <v>4</v>
      </c>
      <c r="K94" s="192">
        <f>SUM(C94,G94)</f>
        <v>0</v>
      </c>
      <c r="L94" s="192">
        <f>SUM(J94:K94)</f>
        <v>4</v>
      </c>
      <c r="M94" s="191">
        <f>IF(L94=0,0,L94/L$129*100)</f>
        <v>4.5977011494252871</v>
      </c>
      <c r="N94" s="153"/>
      <c r="O94" s="153"/>
      <c r="P94" s="153"/>
      <c r="Q94" s="153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53"/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</row>
    <row r="95" spans="1:67" s="153" customFormat="1" ht="13.5" customHeight="1">
      <c r="A95" s="193" t="s">
        <v>11</v>
      </c>
      <c r="B95" s="192">
        <v>0</v>
      </c>
      <c r="C95" s="192">
        <v>0</v>
      </c>
      <c r="D95" s="192">
        <f>SUM(B95:C95)</f>
        <v>0</v>
      </c>
      <c r="E95" s="191">
        <f>IF(D95=0,0,D95/D$129*100)</f>
        <v>0</v>
      </c>
      <c r="F95" s="192">
        <v>0</v>
      </c>
      <c r="G95" s="192">
        <v>0</v>
      </c>
      <c r="H95" s="192">
        <f>SUM(F95:G95)</f>
        <v>0</v>
      </c>
      <c r="I95" s="191">
        <f>IF(H95=0,0,H95/H$129*100)</f>
        <v>0</v>
      </c>
      <c r="J95" s="192">
        <f>SUM(B95,F95)</f>
        <v>0</v>
      </c>
      <c r="K95" s="192">
        <f>SUM(C95,G95)</f>
        <v>0</v>
      </c>
      <c r="L95" s="192">
        <f>SUM(J95:K95)</f>
        <v>0</v>
      </c>
      <c r="M95" s="191">
        <f>IF(L95=0,0,L95/L$129*100)</f>
        <v>0</v>
      </c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</row>
    <row r="96" spans="1:67" s="155" customFormat="1" ht="13.5" customHeight="1">
      <c r="A96" s="193" t="s">
        <v>12</v>
      </c>
      <c r="B96" s="192">
        <v>0</v>
      </c>
      <c r="C96" s="192">
        <v>0</v>
      </c>
      <c r="D96" s="192">
        <f>SUM(B96:C96)</f>
        <v>0</v>
      </c>
      <c r="E96" s="191">
        <f>IF(D96=0,0,D96/D$129*100)</f>
        <v>0</v>
      </c>
      <c r="F96" s="192">
        <v>0</v>
      </c>
      <c r="G96" s="192">
        <v>0</v>
      </c>
      <c r="H96" s="192">
        <f>SUM(F96:G96)</f>
        <v>0</v>
      </c>
      <c r="I96" s="191">
        <f>IF(H96=0,0,H96/H$129*100)</f>
        <v>0</v>
      </c>
      <c r="J96" s="192">
        <f>SUM(B96,F96)</f>
        <v>0</v>
      </c>
      <c r="K96" s="192">
        <f>SUM(C96,G96)</f>
        <v>0</v>
      </c>
      <c r="L96" s="192">
        <f>SUM(J96:K96)</f>
        <v>0</v>
      </c>
      <c r="M96" s="191">
        <f>IF(L96=0,0,L96/L$129*100)</f>
        <v>0</v>
      </c>
      <c r="N96" s="153"/>
      <c r="O96" s="153"/>
      <c r="P96" s="153"/>
      <c r="Q96" s="153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</row>
    <row r="97" spans="1:67" s="153" customFormat="1" ht="13.5" customHeight="1">
      <c r="A97" s="193" t="s">
        <v>13</v>
      </c>
      <c r="B97" s="192">
        <v>0</v>
      </c>
      <c r="C97" s="192">
        <v>0</v>
      </c>
      <c r="D97" s="192">
        <f>SUM(B97:C97)</f>
        <v>0</v>
      </c>
      <c r="E97" s="191">
        <f>IF(D97=0,0,D97/D$129*100)</f>
        <v>0</v>
      </c>
      <c r="F97" s="192">
        <v>0</v>
      </c>
      <c r="G97" s="192">
        <v>0</v>
      </c>
      <c r="H97" s="192">
        <f>SUM(F97:G97)</f>
        <v>0</v>
      </c>
      <c r="I97" s="191">
        <f>IF(H97=0,0,H97/H$129*100)</f>
        <v>0</v>
      </c>
      <c r="J97" s="192">
        <f>SUM(B97,F97)</f>
        <v>0</v>
      </c>
      <c r="K97" s="192">
        <f>SUM(C97,G97)</f>
        <v>0</v>
      </c>
      <c r="L97" s="192">
        <f>SUM(J97:K97)</f>
        <v>0</v>
      </c>
      <c r="M97" s="191">
        <f>IF(L97=0,0,L97/L$129*100)</f>
        <v>0</v>
      </c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</row>
    <row r="98" spans="1:67" s="153" customFormat="1" ht="13.5" customHeight="1">
      <c r="A98" s="193" t="s">
        <v>14</v>
      </c>
      <c r="B98" s="192">
        <v>1</v>
      </c>
      <c r="C98" s="192">
        <v>0</v>
      </c>
      <c r="D98" s="192">
        <f>SUM(B98:C98)</f>
        <v>1</v>
      </c>
      <c r="E98" s="191">
        <f>IF(D98=0,0,D98/D$129*100)</f>
        <v>2.5641025641025639</v>
      </c>
      <c r="F98" s="192">
        <v>0</v>
      </c>
      <c r="G98" s="192">
        <v>0</v>
      </c>
      <c r="H98" s="192">
        <f>SUM(F98:G98)</f>
        <v>0</v>
      </c>
      <c r="I98" s="191">
        <f>IF(H98=0,0,H98/H$129*100)</f>
        <v>0</v>
      </c>
      <c r="J98" s="192">
        <f>SUM(B98,F98)</f>
        <v>1</v>
      </c>
      <c r="K98" s="192">
        <f>SUM(C98,G98)</f>
        <v>0</v>
      </c>
      <c r="L98" s="192">
        <f>SUM(J98:K98)</f>
        <v>1</v>
      </c>
      <c r="M98" s="191">
        <f>IF(L98=0,0,L98/L$129*100)</f>
        <v>1.1494252873563218</v>
      </c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</row>
    <row r="99" spans="1:67" s="153" customFormat="1" ht="13.5" customHeight="1">
      <c r="A99" s="190" t="s">
        <v>15</v>
      </c>
      <c r="B99" s="189">
        <f>SUM(B93:B98)</f>
        <v>2</v>
      </c>
      <c r="C99" s="189">
        <f>SUM(C93:C98)</f>
        <v>0</v>
      </c>
      <c r="D99" s="189">
        <f>SUM(B99:C99)</f>
        <v>2</v>
      </c>
      <c r="E99" s="188">
        <f>IF(D99=0,0,D99/D$129*100)</f>
        <v>5.1282051282051277</v>
      </c>
      <c r="F99" s="189">
        <f>SUM(F93:F98)</f>
        <v>3</v>
      </c>
      <c r="G99" s="189">
        <f>SUM(G93:G98)</f>
        <v>0</v>
      </c>
      <c r="H99" s="189">
        <f>SUM(F99:G99)</f>
        <v>3</v>
      </c>
      <c r="I99" s="188">
        <f>IF(H99=0,0,H99/H$129*100)</f>
        <v>6.25</v>
      </c>
      <c r="J99" s="189">
        <f>SUM(J93:J98)</f>
        <v>5</v>
      </c>
      <c r="K99" s="189">
        <f>SUM(K93:K98)</f>
        <v>0</v>
      </c>
      <c r="L99" s="189">
        <f>SUM(J99:K99)</f>
        <v>5</v>
      </c>
      <c r="M99" s="188">
        <f>IF(L99=0,0,L99/L$129*100)</f>
        <v>5.7471264367816088</v>
      </c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</row>
    <row r="100" spans="1:67" s="155" customFormat="1" ht="13.5" customHeight="1">
      <c r="A100" s="196" t="s">
        <v>16</v>
      </c>
      <c r="B100" s="195">
        <v>1</v>
      </c>
      <c r="C100" s="195">
        <v>0</v>
      </c>
      <c r="D100" s="195">
        <f>SUM(B100:C100)</f>
        <v>1</v>
      </c>
      <c r="E100" s="194">
        <f>IF(D100=0,0,D100/D$129*100)</f>
        <v>2.5641025641025639</v>
      </c>
      <c r="F100" s="195">
        <v>0</v>
      </c>
      <c r="G100" s="195">
        <v>0</v>
      </c>
      <c r="H100" s="195">
        <f>SUM(F100:G100)</f>
        <v>0</v>
      </c>
      <c r="I100" s="194">
        <f>IF(H100=0,0,H100/H$129*100)</f>
        <v>0</v>
      </c>
      <c r="J100" s="195">
        <f>SUM(B100,F100)</f>
        <v>1</v>
      </c>
      <c r="K100" s="195">
        <f>SUM(C100,G100)</f>
        <v>0</v>
      </c>
      <c r="L100" s="195">
        <f>SUM(J100:K100)</f>
        <v>1</v>
      </c>
      <c r="M100" s="194">
        <f>IF(L100=0,0,L100/L$129*100)</f>
        <v>1.1494252873563218</v>
      </c>
      <c r="N100" s="153"/>
      <c r="O100" s="153"/>
      <c r="P100" s="153"/>
      <c r="Q100" s="153"/>
      <c r="R100" s="153"/>
      <c r="S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53"/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</row>
    <row r="101" spans="1:67" s="155" customFormat="1" ht="13.5" customHeight="1">
      <c r="A101" s="193" t="s">
        <v>17</v>
      </c>
      <c r="B101" s="192">
        <v>2</v>
      </c>
      <c r="C101" s="192">
        <v>0</v>
      </c>
      <c r="D101" s="192">
        <f>SUM(B101:C101)</f>
        <v>2</v>
      </c>
      <c r="E101" s="191">
        <f>IF(D101=0,0,D101/D$129*100)</f>
        <v>5.1282051282051277</v>
      </c>
      <c r="F101" s="192">
        <v>2</v>
      </c>
      <c r="G101" s="192">
        <v>0</v>
      </c>
      <c r="H101" s="192">
        <f>SUM(F101:G101)</f>
        <v>2</v>
      </c>
      <c r="I101" s="191">
        <f>IF(H101=0,0,H101/H$129*100)</f>
        <v>4.1666666666666661</v>
      </c>
      <c r="J101" s="192">
        <f>SUM(B101,F101)</f>
        <v>4</v>
      </c>
      <c r="K101" s="192">
        <f>SUM(C101,G101)</f>
        <v>0</v>
      </c>
      <c r="L101" s="192">
        <f>SUM(J101:K101)</f>
        <v>4</v>
      </c>
      <c r="M101" s="191">
        <f>IF(L101=0,0,L101/L$129*100)</f>
        <v>4.5977011494252871</v>
      </c>
      <c r="N101" s="153"/>
      <c r="O101" s="153"/>
      <c r="P101" s="153"/>
      <c r="Q101" s="153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</row>
    <row r="102" spans="1:67" s="155" customFormat="1" ht="13.5" customHeight="1">
      <c r="A102" s="193" t="s">
        <v>18</v>
      </c>
      <c r="B102" s="192">
        <v>0</v>
      </c>
      <c r="C102" s="192">
        <v>0</v>
      </c>
      <c r="D102" s="192">
        <f>SUM(B102:C102)</f>
        <v>0</v>
      </c>
      <c r="E102" s="191">
        <f>IF(D102=0,0,D102/D$129*100)</f>
        <v>0</v>
      </c>
      <c r="F102" s="192">
        <v>0</v>
      </c>
      <c r="G102" s="192">
        <v>1</v>
      </c>
      <c r="H102" s="192">
        <f>SUM(F102:G102)</f>
        <v>1</v>
      </c>
      <c r="I102" s="191">
        <f>IF(H102=0,0,H102/H$129*100)</f>
        <v>2.083333333333333</v>
      </c>
      <c r="J102" s="192">
        <f>SUM(B102,F102)</f>
        <v>0</v>
      </c>
      <c r="K102" s="192">
        <f>SUM(C102,G102)</f>
        <v>1</v>
      </c>
      <c r="L102" s="192">
        <f>SUM(J102:K102)</f>
        <v>1</v>
      </c>
      <c r="M102" s="191">
        <f>IF(L102=0,0,L102/L$129*100)</f>
        <v>1.1494252873563218</v>
      </c>
      <c r="N102" s="153"/>
      <c r="O102" s="153"/>
      <c r="P102" s="153"/>
      <c r="Q102" s="153"/>
      <c r="R102" s="153"/>
      <c r="S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53"/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</row>
    <row r="103" spans="1:67" s="153" customFormat="1" ht="13.5" customHeight="1">
      <c r="A103" s="193" t="s">
        <v>19</v>
      </c>
      <c r="B103" s="192">
        <v>0</v>
      </c>
      <c r="C103" s="192">
        <v>1</v>
      </c>
      <c r="D103" s="192">
        <f>SUM(B103:C103)</f>
        <v>1</v>
      </c>
      <c r="E103" s="191">
        <f>IF(D103=0,0,D103/D$129*100)</f>
        <v>2.5641025641025639</v>
      </c>
      <c r="F103" s="192">
        <v>0</v>
      </c>
      <c r="G103" s="192">
        <v>0</v>
      </c>
      <c r="H103" s="192">
        <f>SUM(F103:G103)</f>
        <v>0</v>
      </c>
      <c r="I103" s="191">
        <f>IF(H103=0,0,H103/H$129*100)</f>
        <v>0</v>
      </c>
      <c r="J103" s="192">
        <f>SUM(B103,F103)</f>
        <v>0</v>
      </c>
      <c r="K103" s="192">
        <f>SUM(C103,G103)</f>
        <v>1</v>
      </c>
      <c r="L103" s="192">
        <f>SUM(J103:K103)</f>
        <v>1</v>
      </c>
      <c r="M103" s="191">
        <f>IF(L103=0,0,L103/L$129*100)</f>
        <v>1.1494252873563218</v>
      </c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</row>
    <row r="104" spans="1:67" s="155" customFormat="1" ht="13.5" customHeight="1">
      <c r="A104" s="193" t="s">
        <v>20</v>
      </c>
      <c r="B104" s="192">
        <v>0</v>
      </c>
      <c r="C104" s="192">
        <v>0</v>
      </c>
      <c r="D104" s="192">
        <f>SUM(B104:C104)</f>
        <v>0</v>
      </c>
      <c r="E104" s="191">
        <f>IF(D104=0,0,D104/D$129*100)</f>
        <v>0</v>
      </c>
      <c r="F104" s="192">
        <v>0</v>
      </c>
      <c r="G104" s="192">
        <v>0</v>
      </c>
      <c r="H104" s="192">
        <f>SUM(F104:G104)</f>
        <v>0</v>
      </c>
      <c r="I104" s="191">
        <f>IF(H104=0,0,H104/H$129*100)</f>
        <v>0</v>
      </c>
      <c r="J104" s="192">
        <f>SUM(B104,F104)</f>
        <v>0</v>
      </c>
      <c r="K104" s="192">
        <f>SUM(C104,G104)</f>
        <v>0</v>
      </c>
      <c r="L104" s="192">
        <f>SUM(J104:K104)</f>
        <v>0</v>
      </c>
      <c r="M104" s="191">
        <f>IF(L104=0,0,L104/L$129*100)</f>
        <v>0</v>
      </c>
      <c r="N104" s="153"/>
      <c r="O104" s="153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4"/>
      <c r="BN104" s="154"/>
      <c r="BO104" s="154"/>
    </row>
    <row r="105" spans="1:67" s="153" customFormat="1" ht="13.5" customHeight="1">
      <c r="A105" s="193" t="s">
        <v>21</v>
      </c>
      <c r="B105" s="192">
        <v>0</v>
      </c>
      <c r="C105" s="192">
        <v>1</v>
      </c>
      <c r="D105" s="192">
        <f>SUM(B105:C105)</f>
        <v>1</v>
      </c>
      <c r="E105" s="191">
        <f>IF(D105=0,0,D105/D$129*100)</f>
        <v>2.5641025641025639</v>
      </c>
      <c r="F105" s="192">
        <v>0</v>
      </c>
      <c r="G105" s="192">
        <v>0</v>
      </c>
      <c r="H105" s="192">
        <f>SUM(F105:G105)</f>
        <v>0</v>
      </c>
      <c r="I105" s="191">
        <f>IF(H105=0,0,H105/H$129*100)</f>
        <v>0</v>
      </c>
      <c r="J105" s="192">
        <f>SUM(B105,F105)</f>
        <v>0</v>
      </c>
      <c r="K105" s="192">
        <f>SUM(C105,G105)</f>
        <v>1</v>
      </c>
      <c r="L105" s="192">
        <f>SUM(J105:K105)</f>
        <v>1</v>
      </c>
      <c r="M105" s="191">
        <f>IF(L105=0,0,L105/L$129*100)</f>
        <v>1.1494252873563218</v>
      </c>
      <c r="BA105" s="154"/>
      <c r="BB105" s="154"/>
      <c r="BC105" s="154"/>
      <c r="BD105" s="154"/>
      <c r="BE105" s="154"/>
      <c r="BF105" s="154"/>
      <c r="BG105" s="154"/>
      <c r="BH105" s="154"/>
      <c r="BI105" s="154"/>
      <c r="BJ105" s="154"/>
      <c r="BK105" s="154"/>
      <c r="BL105" s="154"/>
      <c r="BM105" s="154"/>
      <c r="BN105" s="154"/>
      <c r="BO105" s="154"/>
    </row>
    <row r="106" spans="1:67" s="155" customFormat="1" ht="13.5" customHeight="1">
      <c r="A106" s="190" t="s">
        <v>15</v>
      </c>
      <c r="B106" s="189">
        <f>SUM(B100:B105)</f>
        <v>3</v>
      </c>
      <c r="C106" s="189">
        <f>SUM(C100:C105)</f>
        <v>2</v>
      </c>
      <c r="D106" s="189">
        <f>SUM(B106:C106)</f>
        <v>5</v>
      </c>
      <c r="E106" s="188">
        <f>IF(D106=0,0,D106/D$129*100)</f>
        <v>12.820512820512819</v>
      </c>
      <c r="F106" s="189">
        <f>SUM(F100:F105)</f>
        <v>2</v>
      </c>
      <c r="G106" s="189">
        <f>SUM(G100:G105)</f>
        <v>1</v>
      </c>
      <c r="H106" s="189">
        <f>SUM(F106:G106)</f>
        <v>3</v>
      </c>
      <c r="I106" s="188">
        <f>IF(H106=0,0,H106/H$129*100)</f>
        <v>6.25</v>
      </c>
      <c r="J106" s="189">
        <f>SUM(J100:J105)</f>
        <v>5</v>
      </c>
      <c r="K106" s="189">
        <f>SUM(K100:K105)</f>
        <v>3</v>
      </c>
      <c r="L106" s="189">
        <f>SUM(J106:K106)</f>
        <v>8</v>
      </c>
      <c r="M106" s="188">
        <f>IF(L106=0,0,L106/L$129*100)</f>
        <v>9.1954022988505741</v>
      </c>
      <c r="N106" s="153"/>
      <c r="O106" s="153"/>
      <c r="P106" s="153"/>
      <c r="Q106" s="153"/>
      <c r="R106" s="153"/>
      <c r="S106" s="153"/>
      <c r="T106" s="153"/>
      <c r="U106" s="153"/>
      <c r="V106" s="15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/>
      <c r="AG106" s="153"/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</row>
    <row r="107" spans="1:67" s="153" customFormat="1" ht="13.5" customHeight="1">
      <c r="A107" s="193" t="s">
        <v>22</v>
      </c>
      <c r="B107" s="192">
        <v>3</v>
      </c>
      <c r="C107" s="192">
        <v>2</v>
      </c>
      <c r="D107" s="192">
        <f>SUM(B107:C107)</f>
        <v>5</v>
      </c>
      <c r="E107" s="191">
        <f>IF(D107=0,0,D107/D$129*100)</f>
        <v>12.820512820512819</v>
      </c>
      <c r="F107" s="192">
        <v>1</v>
      </c>
      <c r="G107" s="192">
        <v>0</v>
      </c>
      <c r="H107" s="192">
        <f>SUM(F107:G107)</f>
        <v>1</v>
      </c>
      <c r="I107" s="191">
        <f>IF(H107=0,0,H107/H$129*100)</f>
        <v>2.083333333333333</v>
      </c>
      <c r="J107" s="192">
        <f>SUM(B107,F107)</f>
        <v>4</v>
      </c>
      <c r="K107" s="192">
        <f>SUM(C107,G107)</f>
        <v>2</v>
      </c>
      <c r="L107" s="192">
        <f>SUM(J107:K107)</f>
        <v>6</v>
      </c>
      <c r="M107" s="191">
        <f>IF(L107=0,0,L107/L$129*100)</f>
        <v>6.8965517241379306</v>
      </c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</row>
    <row r="108" spans="1:67" s="155" customFormat="1" ht="13.5" customHeight="1">
      <c r="A108" s="193" t="s">
        <v>23</v>
      </c>
      <c r="B108" s="192">
        <v>3</v>
      </c>
      <c r="C108" s="192">
        <v>3</v>
      </c>
      <c r="D108" s="192">
        <f>SUM(B108:C108)</f>
        <v>6</v>
      </c>
      <c r="E108" s="191">
        <f>IF(D108=0,0,D108/D$129*100)</f>
        <v>15.384615384615385</v>
      </c>
      <c r="F108" s="192">
        <v>1</v>
      </c>
      <c r="G108" s="192">
        <v>0</v>
      </c>
      <c r="H108" s="192">
        <f>SUM(F108:G108)</f>
        <v>1</v>
      </c>
      <c r="I108" s="191">
        <f>IF(H108=0,0,H108/H$129*100)</f>
        <v>2.083333333333333</v>
      </c>
      <c r="J108" s="192">
        <f>SUM(B108,F108)</f>
        <v>4</v>
      </c>
      <c r="K108" s="192">
        <f>SUM(C108,G108)</f>
        <v>3</v>
      </c>
      <c r="L108" s="192">
        <f>SUM(J108:K108)</f>
        <v>7</v>
      </c>
      <c r="M108" s="191">
        <f>IF(L108=0,0,L108/L$129*100)</f>
        <v>8.0459770114942533</v>
      </c>
      <c r="N108" s="153"/>
      <c r="O108" s="153"/>
      <c r="P108" s="153"/>
      <c r="Q108" s="153"/>
      <c r="R108" s="153"/>
      <c r="S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53"/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</row>
    <row r="109" spans="1:67" s="153" customFormat="1" ht="13.5" customHeight="1">
      <c r="A109" s="193" t="s">
        <v>24</v>
      </c>
      <c r="B109" s="192">
        <v>5</v>
      </c>
      <c r="C109" s="192">
        <v>1</v>
      </c>
      <c r="D109" s="192">
        <f>SUM(B109:C109)</f>
        <v>6</v>
      </c>
      <c r="E109" s="191">
        <f>IF(D109=0,0,D109/D$129*100)</f>
        <v>15.384615384615385</v>
      </c>
      <c r="F109" s="192">
        <v>3</v>
      </c>
      <c r="G109" s="192">
        <v>2</v>
      </c>
      <c r="H109" s="192">
        <f>SUM(F109:G109)</f>
        <v>5</v>
      </c>
      <c r="I109" s="191">
        <f>IF(H109=0,0,H109/H$129*100)</f>
        <v>10.416666666666668</v>
      </c>
      <c r="J109" s="192">
        <f>SUM(B109,F109)</f>
        <v>8</v>
      </c>
      <c r="K109" s="192">
        <f>SUM(C109,G109)</f>
        <v>3</v>
      </c>
      <c r="L109" s="192">
        <f>SUM(J109:K109)</f>
        <v>11</v>
      </c>
      <c r="M109" s="191">
        <f>IF(L109=0,0,L109/L$129*100)</f>
        <v>12.643678160919542</v>
      </c>
      <c r="BA109" s="154"/>
      <c r="BB109" s="154"/>
      <c r="BC109" s="154"/>
      <c r="BD109" s="154"/>
      <c r="BE109" s="154"/>
      <c r="BF109" s="154"/>
      <c r="BG109" s="154"/>
      <c r="BH109" s="154"/>
      <c r="BI109" s="154"/>
      <c r="BJ109" s="154"/>
      <c r="BK109" s="154"/>
      <c r="BL109" s="154"/>
      <c r="BM109" s="154"/>
      <c r="BN109" s="154"/>
      <c r="BO109" s="154"/>
    </row>
    <row r="110" spans="1:67" s="155" customFormat="1" ht="13.5" customHeight="1">
      <c r="A110" s="193" t="s">
        <v>25</v>
      </c>
      <c r="B110" s="192">
        <v>1</v>
      </c>
      <c r="C110" s="192">
        <v>1</v>
      </c>
      <c r="D110" s="192">
        <f>SUM(B110:C110)</f>
        <v>2</v>
      </c>
      <c r="E110" s="191">
        <f>IF(D110=0,0,D110/D$129*100)</f>
        <v>5.1282051282051277</v>
      </c>
      <c r="F110" s="192">
        <v>0</v>
      </c>
      <c r="G110" s="192">
        <v>0</v>
      </c>
      <c r="H110" s="192">
        <f>SUM(F110:G110)</f>
        <v>0</v>
      </c>
      <c r="I110" s="191">
        <f>IF(H110=0,0,H110/H$129*100)</f>
        <v>0</v>
      </c>
      <c r="J110" s="192">
        <f>SUM(B110,F110)</f>
        <v>1</v>
      </c>
      <c r="K110" s="192">
        <f>SUM(C110,G110)</f>
        <v>1</v>
      </c>
      <c r="L110" s="192">
        <f>SUM(J110:K110)</f>
        <v>2</v>
      </c>
      <c r="M110" s="191">
        <f>IF(L110=0,0,L110/L$129*100)</f>
        <v>2.2988505747126435</v>
      </c>
      <c r="N110" s="153"/>
      <c r="O110" s="153"/>
      <c r="P110" s="153"/>
      <c r="Q110" s="153"/>
      <c r="R110" s="153"/>
      <c r="S110" s="153"/>
      <c r="T110" s="153"/>
      <c r="U110" s="153"/>
      <c r="V110" s="153"/>
      <c r="W110" s="153"/>
      <c r="X110" s="153"/>
      <c r="Y110" s="153"/>
      <c r="Z110" s="153"/>
      <c r="AA110" s="153"/>
      <c r="AB110" s="153"/>
      <c r="AC110" s="153"/>
      <c r="AD110" s="153"/>
      <c r="AE110" s="153"/>
      <c r="AF110" s="153"/>
      <c r="AG110" s="153"/>
      <c r="AH110" s="153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</row>
    <row r="111" spans="1:67" s="155" customFormat="1" ht="13.5" customHeight="1">
      <c r="A111" s="193" t="s">
        <v>26</v>
      </c>
      <c r="B111" s="192">
        <v>0</v>
      </c>
      <c r="C111" s="192">
        <v>1</v>
      </c>
      <c r="D111" s="192">
        <f>SUM(B111:C111)</f>
        <v>1</v>
      </c>
      <c r="E111" s="191">
        <f>IF(D111=0,0,D111/D$129*100)</f>
        <v>2.5641025641025639</v>
      </c>
      <c r="F111" s="192">
        <v>0</v>
      </c>
      <c r="G111" s="192">
        <v>1</v>
      </c>
      <c r="H111" s="192">
        <f>SUM(F111:G111)</f>
        <v>1</v>
      </c>
      <c r="I111" s="191">
        <f>IF(H111=0,0,H111/H$129*100)</f>
        <v>2.083333333333333</v>
      </c>
      <c r="J111" s="192">
        <f>SUM(B111,F111)</f>
        <v>0</v>
      </c>
      <c r="K111" s="192">
        <f>SUM(C111,G111)</f>
        <v>2</v>
      </c>
      <c r="L111" s="192">
        <f>SUM(J111:K111)</f>
        <v>2</v>
      </c>
      <c r="M111" s="191">
        <f>IF(L111=0,0,L111/L$129*100)</f>
        <v>2.2988505747126435</v>
      </c>
      <c r="N111" s="153"/>
      <c r="O111" s="153"/>
      <c r="P111" s="153"/>
      <c r="Q111" s="153"/>
      <c r="R111" s="153"/>
      <c r="S111" s="153"/>
      <c r="T111" s="153"/>
      <c r="U111" s="153"/>
      <c r="V111" s="153"/>
      <c r="W111" s="153"/>
      <c r="X111" s="153"/>
      <c r="Y111" s="153"/>
      <c r="Z111" s="153"/>
      <c r="AA111" s="153"/>
      <c r="AB111" s="153"/>
      <c r="AC111" s="153"/>
      <c r="AD111" s="153"/>
      <c r="AE111" s="153"/>
      <c r="AF111" s="153"/>
      <c r="AG111" s="153"/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</row>
    <row r="112" spans="1:67" s="155" customFormat="1" ht="13.5" customHeight="1">
      <c r="A112" s="193" t="s">
        <v>27</v>
      </c>
      <c r="B112" s="192">
        <v>2</v>
      </c>
      <c r="C112" s="192">
        <v>0</v>
      </c>
      <c r="D112" s="192">
        <f>SUM(B112:C112)</f>
        <v>2</v>
      </c>
      <c r="E112" s="191">
        <f>IF(D112=0,0,D112/D$129*100)</f>
        <v>5.1282051282051277</v>
      </c>
      <c r="F112" s="192">
        <v>1</v>
      </c>
      <c r="G112" s="192">
        <v>0</v>
      </c>
      <c r="H112" s="192">
        <f>SUM(F112:G112)</f>
        <v>1</v>
      </c>
      <c r="I112" s="191">
        <f>IF(H112=0,0,H112/H$129*100)</f>
        <v>2.083333333333333</v>
      </c>
      <c r="J112" s="192">
        <f>SUM(B112,F112)</f>
        <v>3</v>
      </c>
      <c r="K112" s="192">
        <f>SUM(C112,G112)</f>
        <v>0</v>
      </c>
      <c r="L112" s="192">
        <f>SUM(J112:K112)</f>
        <v>3</v>
      </c>
      <c r="M112" s="191">
        <f>IF(L112=0,0,L112/L$129*100)</f>
        <v>3.4482758620689653</v>
      </c>
      <c r="N112" s="153"/>
      <c r="O112" s="153"/>
      <c r="P112" s="153"/>
      <c r="Q112" s="153"/>
      <c r="R112" s="153"/>
      <c r="S112" s="153"/>
      <c r="T112" s="153"/>
      <c r="U112" s="153"/>
      <c r="V112" s="153"/>
      <c r="W112" s="153"/>
      <c r="X112" s="153"/>
      <c r="Y112" s="153"/>
      <c r="Z112" s="153"/>
      <c r="AA112" s="153"/>
      <c r="AB112" s="153"/>
      <c r="AC112" s="153"/>
      <c r="AD112" s="153"/>
      <c r="AE112" s="153"/>
      <c r="AF112" s="153"/>
      <c r="AG112" s="153"/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4"/>
      <c r="BB112" s="154"/>
      <c r="BC112" s="154"/>
      <c r="BD112" s="154"/>
      <c r="BE112" s="154"/>
      <c r="BF112" s="154"/>
      <c r="BG112" s="154"/>
      <c r="BH112" s="154"/>
      <c r="BI112" s="154"/>
      <c r="BJ112" s="154"/>
      <c r="BK112" s="154"/>
      <c r="BL112" s="154"/>
      <c r="BM112" s="154"/>
      <c r="BN112" s="154"/>
      <c r="BO112" s="154"/>
    </row>
    <row r="113" spans="1:67" s="153" customFormat="1" ht="13.5" customHeight="1">
      <c r="A113" s="193" t="s">
        <v>28</v>
      </c>
      <c r="B113" s="192">
        <v>2</v>
      </c>
      <c r="C113" s="192">
        <v>0</v>
      </c>
      <c r="D113" s="192">
        <f>SUM(B113:C113)</f>
        <v>2</v>
      </c>
      <c r="E113" s="191">
        <f>IF(D113=0,0,D113/D$129*100)</f>
        <v>5.1282051282051277</v>
      </c>
      <c r="F113" s="192">
        <v>1</v>
      </c>
      <c r="G113" s="192">
        <v>6</v>
      </c>
      <c r="H113" s="192">
        <f>SUM(F113:G113)</f>
        <v>7</v>
      </c>
      <c r="I113" s="191">
        <f>IF(H113=0,0,H113/H$129*100)</f>
        <v>14.583333333333334</v>
      </c>
      <c r="J113" s="192">
        <f>SUM(B113,F113)</f>
        <v>3</v>
      </c>
      <c r="K113" s="192">
        <f>SUM(C113,G113)</f>
        <v>6</v>
      </c>
      <c r="L113" s="192">
        <f>SUM(J113:K113)</f>
        <v>9</v>
      </c>
      <c r="M113" s="191">
        <f>IF(L113=0,0,L113/L$129*100)</f>
        <v>10.344827586206897</v>
      </c>
      <c r="BA113" s="154"/>
      <c r="BB113" s="154"/>
      <c r="BC113" s="154"/>
      <c r="BD113" s="154"/>
      <c r="BE113" s="154"/>
      <c r="BF113" s="154"/>
      <c r="BG113" s="154"/>
      <c r="BH113" s="154"/>
      <c r="BI113" s="154"/>
      <c r="BJ113" s="154"/>
      <c r="BK113" s="154"/>
      <c r="BL113" s="154"/>
      <c r="BM113" s="154"/>
      <c r="BN113" s="154"/>
      <c r="BO113" s="154"/>
    </row>
    <row r="114" spans="1:67" s="153" customFormat="1" ht="13.5" customHeight="1">
      <c r="A114" s="193" t="s">
        <v>57</v>
      </c>
      <c r="B114" s="192">
        <v>3</v>
      </c>
      <c r="C114" s="192">
        <v>3</v>
      </c>
      <c r="D114" s="192">
        <f>SUM(B114:C114)</f>
        <v>6</v>
      </c>
      <c r="E114" s="191">
        <f>IF(D114=0,0,D114/D$129*100)</f>
        <v>15.384615384615385</v>
      </c>
      <c r="F114" s="192">
        <v>3</v>
      </c>
      <c r="G114" s="192">
        <v>10</v>
      </c>
      <c r="H114" s="192">
        <f>SUM(F114:G114)</f>
        <v>13</v>
      </c>
      <c r="I114" s="191">
        <f>IF(H114=0,0,H114/H$129*100)</f>
        <v>27.083333333333332</v>
      </c>
      <c r="J114" s="192">
        <f>SUM(B114,F114)</f>
        <v>6</v>
      </c>
      <c r="K114" s="192">
        <f>SUM(C114,G114)</f>
        <v>13</v>
      </c>
      <c r="L114" s="192">
        <f>SUM(J114:K114)</f>
        <v>19</v>
      </c>
      <c r="M114" s="191">
        <f>IF(L114=0,0,L114/L$129*100)</f>
        <v>21.839080459770116</v>
      </c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</row>
    <row r="115" spans="1:67" s="153" customFormat="1" ht="13.5" customHeight="1">
      <c r="A115" s="196" t="s">
        <v>29</v>
      </c>
      <c r="B115" s="195">
        <v>0</v>
      </c>
      <c r="C115" s="195">
        <v>1</v>
      </c>
      <c r="D115" s="195">
        <f>SUM(B115:C115)</f>
        <v>1</v>
      </c>
      <c r="E115" s="194">
        <f>IF(D115=0,0,D115/D$129*100)</f>
        <v>2.5641025641025639</v>
      </c>
      <c r="F115" s="195">
        <v>1</v>
      </c>
      <c r="G115" s="195">
        <v>3</v>
      </c>
      <c r="H115" s="195">
        <f>SUM(F115:G115)</f>
        <v>4</v>
      </c>
      <c r="I115" s="194">
        <f>IF(H115=0,0,H115/H$129*100)</f>
        <v>8.3333333333333321</v>
      </c>
      <c r="J115" s="195">
        <f>SUM(B115,F115)</f>
        <v>1</v>
      </c>
      <c r="K115" s="195">
        <f>SUM(C115,G115)</f>
        <v>4</v>
      </c>
      <c r="L115" s="195">
        <f>SUM(J115:K115)</f>
        <v>5</v>
      </c>
      <c r="M115" s="194">
        <f>IF(L115=0,0,L115/L$129*100)</f>
        <v>5.7471264367816088</v>
      </c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4"/>
      <c r="BN115" s="154"/>
      <c r="BO115" s="154"/>
    </row>
    <row r="116" spans="1:67" s="155" customFormat="1" ht="13.5" customHeight="1">
      <c r="A116" s="193" t="s">
        <v>30</v>
      </c>
      <c r="B116" s="192">
        <v>0</v>
      </c>
      <c r="C116" s="192">
        <v>0</v>
      </c>
      <c r="D116" s="192">
        <f>SUM(B116:C116)</f>
        <v>0</v>
      </c>
      <c r="E116" s="191">
        <f>IF(D116=0,0,D116/D$129*100)</f>
        <v>0</v>
      </c>
      <c r="F116" s="192">
        <v>1</v>
      </c>
      <c r="G116" s="192">
        <v>1</v>
      </c>
      <c r="H116" s="192">
        <f>SUM(F116:G116)</f>
        <v>2</v>
      </c>
      <c r="I116" s="191">
        <f>IF(H116=0,0,H116/H$129*100)</f>
        <v>4.1666666666666661</v>
      </c>
      <c r="J116" s="192">
        <f>SUM(B116,F116)</f>
        <v>1</v>
      </c>
      <c r="K116" s="192">
        <f>SUM(C116,G116)</f>
        <v>1</v>
      </c>
      <c r="L116" s="192">
        <f>SUM(J116:K116)</f>
        <v>2</v>
      </c>
      <c r="M116" s="191">
        <f>IF(L116=0,0,L116/L$129*100)</f>
        <v>2.2988505747126435</v>
      </c>
      <c r="N116" s="153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</row>
    <row r="117" spans="1:67" s="155" customFormat="1" ht="13.5" customHeight="1">
      <c r="A117" s="193" t="s">
        <v>31</v>
      </c>
      <c r="B117" s="192">
        <v>1</v>
      </c>
      <c r="C117" s="192">
        <v>0</v>
      </c>
      <c r="D117" s="192">
        <f>SUM(B117:C117)</f>
        <v>1</v>
      </c>
      <c r="E117" s="191">
        <f>IF(D117=0,0,D117/D$129*100)</f>
        <v>2.5641025641025639</v>
      </c>
      <c r="F117" s="192">
        <v>1</v>
      </c>
      <c r="G117" s="192">
        <v>2</v>
      </c>
      <c r="H117" s="192">
        <f>SUM(F117:G117)</f>
        <v>3</v>
      </c>
      <c r="I117" s="191">
        <f>IF(H117=0,0,H117/H$129*100)</f>
        <v>6.25</v>
      </c>
      <c r="J117" s="192">
        <f>SUM(B117,F117)</f>
        <v>2</v>
      </c>
      <c r="K117" s="192">
        <f>SUM(C117,G117)</f>
        <v>2</v>
      </c>
      <c r="L117" s="192">
        <f>SUM(J117:K117)</f>
        <v>4</v>
      </c>
      <c r="M117" s="191">
        <f>IF(L117=0,0,L117/L$129*100)</f>
        <v>4.5977011494252871</v>
      </c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</row>
    <row r="118" spans="1:67" s="155" customFormat="1" ht="13.5" customHeight="1">
      <c r="A118" s="193" t="s">
        <v>32</v>
      </c>
      <c r="B118" s="192">
        <v>0</v>
      </c>
      <c r="C118" s="192">
        <v>0</v>
      </c>
      <c r="D118" s="192">
        <f>SUM(B118:C118)</f>
        <v>0</v>
      </c>
      <c r="E118" s="191">
        <f>IF(D118=0,0,D118/D$129*100)</f>
        <v>0</v>
      </c>
      <c r="F118" s="192">
        <v>0</v>
      </c>
      <c r="G118" s="192">
        <v>0</v>
      </c>
      <c r="H118" s="192">
        <f>SUM(F118:G118)</f>
        <v>0</v>
      </c>
      <c r="I118" s="191">
        <f>IF(H118=0,0,H118/H$129*100)</f>
        <v>0</v>
      </c>
      <c r="J118" s="192">
        <f>SUM(B118,F118)</f>
        <v>0</v>
      </c>
      <c r="K118" s="192">
        <f>SUM(C118,G118)</f>
        <v>0</v>
      </c>
      <c r="L118" s="192">
        <f>SUM(J118:K118)</f>
        <v>0</v>
      </c>
      <c r="M118" s="191">
        <f>IF(L118=0,0,L118/L$129*100)</f>
        <v>0</v>
      </c>
      <c r="N118" s="153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4"/>
      <c r="BN118" s="154"/>
      <c r="BO118" s="154"/>
    </row>
    <row r="119" spans="1:67" s="153" customFormat="1" ht="13.5" customHeight="1">
      <c r="A119" s="193" t="s">
        <v>33</v>
      </c>
      <c r="B119" s="192">
        <v>0</v>
      </c>
      <c r="C119" s="192">
        <v>0</v>
      </c>
      <c r="D119" s="192">
        <f>SUM(B119:C119)</f>
        <v>0</v>
      </c>
      <c r="E119" s="191">
        <f>IF(D119=0,0,D119/D$129*100)</f>
        <v>0</v>
      </c>
      <c r="F119" s="192">
        <v>0</v>
      </c>
      <c r="G119" s="192">
        <v>0</v>
      </c>
      <c r="H119" s="192">
        <f>SUM(F119:G119)</f>
        <v>0</v>
      </c>
      <c r="I119" s="191">
        <f>IF(H119=0,0,H119/H$129*100)</f>
        <v>0</v>
      </c>
      <c r="J119" s="192">
        <f>SUM(B119,F119)</f>
        <v>0</v>
      </c>
      <c r="K119" s="192">
        <f>SUM(C119,G119)</f>
        <v>0</v>
      </c>
      <c r="L119" s="192">
        <f>SUM(J119:K119)</f>
        <v>0</v>
      </c>
      <c r="M119" s="191">
        <f>IF(L119=0,0,L119/L$129*100)</f>
        <v>0</v>
      </c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4"/>
      <c r="BN119" s="154"/>
      <c r="BO119" s="154"/>
    </row>
    <row r="120" spans="1:67" s="155" customFormat="1" ht="13.5" customHeight="1">
      <c r="A120" s="193" t="s">
        <v>34</v>
      </c>
      <c r="B120" s="192">
        <v>0</v>
      </c>
      <c r="C120" s="192">
        <v>0</v>
      </c>
      <c r="D120" s="192">
        <f>SUM(B120:C120)</f>
        <v>0</v>
      </c>
      <c r="E120" s="191">
        <f>IF(D120=0,0,D120/D$129*100)</f>
        <v>0</v>
      </c>
      <c r="F120" s="192">
        <v>0</v>
      </c>
      <c r="G120" s="192">
        <v>0</v>
      </c>
      <c r="H120" s="192">
        <f>SUM(F120:G120)</f>
        <v>0</v>
      </c>
      <c r="I120" s="191">
        <f>IF(H120=0,0,H120/H$129*100)</f>
        <v>0</v>
      </c>
      <c r="J120" s="192">
        <f>SUM(B120,F120)</f>
        <v>0</v>
      </c>
      <c r="K120" s="192">
        <f>SUM(C120,G120)</f>
        <v>0</v>
      </c>
      <c r="L120" s="192">
        <f>SUM(J120:K120)</f>
        <v>0</v>
      </c>
      <c r="M120" s="191">
        <f>IF(L120=0,0,L120/L$129*100)</f>
        <v>0</v>
      </c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4"/>
      <c r="BN120" s="154"/>
      <c r="BO120" s="154"/>
    </row>
    <row r="121" spans="1:67" s="153" customFormat="1" ht="13.5" customHeight="1">
      <c r="A121" s="190" t="s">
        <v>15</v>
      </c>
      <c r="B121" s="189">
        <f>SUM(B115:B120)</f>
        <v>1</v>
      </c>
      <c r="C121" s="189">
        <f>SUM(C115:C120)</f>
        <v>1</v>
      </c>
      <c r="D121" s="189">
        <f>SUM(B121:C121)</f>
        <v>2</v>
      </c>
      <c r="E121" s="188">
        <f>IF(D121=0,0,D121/D$129*100)</f>
        <v>5.1282051282051277</v>
      </c>
      <c r="F121" s="189">
        <f>SUM(F115:F120)</f>
        <v>3</v>
      </c>
      <c r="G121" s="189">
        <f>SUM(G115:G120)</f>
        <v>6</v>
      </c>
      <c r="H121" s="189">
        <f>SUM(F121:G121)</f>
        <v>9</v>
      </c>
      <c r="I121" s="188">
        <f>IF(H121=0,0,H121/H$129*100)</f>
        <v>18.75</v>
      </c>
      <c r="J121" s="189">
        <f>SUM(J115:J120)</f>
        <v>4</v>
      </c>
      <c r="K121" s="189">
        <f>SUM(K115:K120)</f>
        <v>7</v>
      </c>
      <c r="L121" s="189">
        <f>SUM(J121:K121)</f>
        <v>11</v>
      </c>
      <c r="M121" s="188">
        <f>IF(L121=0,0,L121/L$129*100)</f>
        <v>12.643678160919542</v>
      </c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4"/>
      <c r="BN121" s="154"/>
      <c r="BO121" s="154"/>
    </row>
    <row r="122" spans="1:67" s="153" customFormat="1" ht="13.5" customHeight="1">
      <c r="A122" s="196" t="s">
        <v>35</v>
      </c>
      <c r="B122" s="195">
        <v>0</v>
      </c>
      <c r="C122" s="195">
        <v>0</v>
      </c>
      <c r="D122" s="195">
        <f>SUM(B122:C122)</f>
        <v>0</v>
      </c>
      <c r="E122" s="194">
        <f>IF(D122=0,0,D122/D$129*100)</f>
        <v>0</v>
      </c>
      <c r="F122" s="195">
        <v>0</v>
      </c>
      <c r="G122" s="195">
        <v>0</v>
      </c>
      <c r="H122" s="195">
        <f>SUM(F122:G122)</f>
        <v>0</v>
      </c>
      <c r="I122" s="194">
        <f>IF(H122=0,0,H122/H$129*100)</f>
        <v>0</v>
      </c>
      <c r="J122" s="195">
        <f>SUM(B122,F122)</f>
        <v>0</v>
      </c>
      <c r="K122" s="195">
        <f>SUM(C122,G122)</f>
        <v>0</v>
      </c>
      <c r="L122" s="195">
        <f>SUM(J122:K122)</f>
        <v>0</v>
      </c>
      <c r="M122" s="194">
        <f>IF(L122=0,0,L122/L$129*100)</f>
        <v>0</v>
      </c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</row>
    <row r="123" spans="1:67" s="155" customFormat="1" ht="13.5" customHeight="1">
      <c r="A123" s="193" t="s">
        <v>36</v>
      </c>
      <c r="B123" s="192">
        <v>0</v>
      </c>
      <c r="C123" s="192">
        <v>0</v>
      </c>
      <c r="D123" s="192">
        <f>SUM(B123:C123)</f>
        <v>0</v>
      </c>
      <c r="E123" s="191">
        <f>IF(D123=0,0,D123/D$129*100)</f>
        <v>0</v>
      </c>
      <c r="F123" s="192">
        <v>0</v>
      </c>
      <c r="G123" s="192">
        <v>0</v>
      </c>
      <c r="H123" s="192">
        <f>SUM(F123:G123)</f>
        <v>0</v>
      </c>
      <c r="I123" s="191">
        <f>IF(H123=0,0,H123/H$129*100)</f>
        <v>0</v>
      </c>
      <c r="J123" s="192">
        <f>SUM(B123,F123)</f>
        <v>0</v>
      </c>
      <c r="K123" s="192">
        <f>SUM(C123,G123)</f>
        <v>0</v>
      </c>
      <c r="L123" s="192">
        <f>SUM(J123:K123)</f>
        <v>0</v>
      </c>
      <c r="M123" s="191">
        <f>IF(L123=0,0,L123/L$129*100)</f>
        <v>0</v>
      </c>
      <c r="N123" s="153"/>
      <c r="O123" s="153"/>
      <c r="P123" s="153"/>
      <c r="Q123" s="153"/>
      <c r="R123" s="153"/>
      <c r="S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53"/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</row>
    <row r="124" spans="1:67" s="155" customFormat="1" ht="13.5" customHeight="1">
      <c r="A124" s="193" t="s">
        <v>37</v>
      </c>
      <c r="B124" s="192">
        <v>0</v>
      </c>
      <c r="C124" s="192">
        <v>0</v>
      </c>
      <c r="D124" s="192">
        <f>SUM(B124:C124)</f>
        <v>0</v>
      </c>
      <c r="E124" s="191">
        <f>IF(D124=0,0,D124/D$129*100)</f>
        <v>0</v>
      </c>
      <c r="F124" s="192">
        <v>0</v>
      </c>
      <c r="G124" s="192">
        <v>0</v>
      </c>
      <c r="H124" s="192">
        <f>SUM(F124:G124)</f>
        <v>0</v>
      </c>
      <c r="I124" s="191">
        <f>IF(H124=0,0,H124/H$129*100)</f>
        <v>0</v>
      </c>
      <c r="J124" s="192">
        <f>SUM(B124,F124)</f>
        <v>0</v>
      </c>
      <c r="K124" s="192">
        <f>SUM(C124,G124)</f>
        <v>0</v>
      </c>
      <c r="L124" s="192">
        <f>SUM(J124:K124)</f>
        <v>0</v>
      </c>
      <c r="M124" s="191">
        <f>IF(L124=0,0,L124/L$129*100)</f>
        <v>0</v>
      </c>
      <c r="N124" s="153"/>
      <c r="O124" s="153"/>
      <c r="P124" s="153"/>
      <c r="Q124" s="153"/>
      <c r="R124" s="153"/>
      <c r="S124" s="153"/>
      <c r="T124" s="153"/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</row>
    <row r="125" spans="1:67" ht="13.5" customHeight="1">
      <c r="A125" s="193" t="s">
        <v>38</v>
      </c>
      <c r="B125" s="192">
        <v>0</v>
      </c>
      <c r="C125" s="192">
        <v>0</v>
      </c>
      <c r="D125" s="192">
        <f>SUM(B125:C125)</f>
        <v>0</v>
      </c>
      <c r="E125" s="191">
        <f>IF(D125=0,0,D125/D$129*100)</f>
        <v>0</v>
      </c>
      <c r="F125" s="192">
        <v>0</v>
      </c>
      <c r="G125" s="192">
        <v>1</v>
      </c>
      <c r="H125" s="192">
        <f>SUM(F125:G125)</f>
        <v>1</v>
      </c>
      <c r="I125" s="191">
        <f>IF(H125=0,0,H125/H$129*100)</f>
        <v>2.083333333333333</v>
      </c>
      <c r="J125" s="192">
        <f>SUM(B125,F125)</f>
        <v>0</v>
      </c>
      <c r="K125" s="192">
        <f>SUM(C125,G125)</f>
        <v>1</v>
      </c>
      <c r="L125" s="192">
        <f>SUM(J125:K125)</f>
        <v>1</v>
      </c>
      <c r="M125" s="191">
        <f>IF(L125=0,0,L125/L$129*100)</f>
        <v>1.1494252873563218</v>
      </c>
      <c r="N125" s="153"/>
      <c r="O125" s="153"/>
      <c r="P125" s="153"/>
      <c r="Q125" s="153"/>
      <c r="R125" s="153"/>
      <c r="S125" s="153"/>
      <c r="T125" s="153"/>
      <c r="U125" s="153"/>
      <c r="V125" s="153"/>
      <c r="W125" s="153"/>
      <c r="X125" s="153"/>
      <c r="Y125" s="153"/>
      <c r="Z125" s="153"/>
      <c r="AA125" s="153"/>
      <c r="AB125" s="153"/>
      <c r="AC125" s="153"/>
      <c r="AD125" s="153"/>
      <c r="AE125" s="153"/>
      <c r="AF125" s="153"/>
      <c r="AG125" s="153"/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</row>
    <row r="126" spans="1:67" ht="13.5" customHeight="1">
      <c r="A126" s="193" t="s">
        <v>39</v>
      </c>
      <c r="B126" s="192">
        <v>0</v>
      </c>
      <c r="C126" s="192">
        <v>0</v>
      </c>
      <c r="D126" s="192">
        <f>SUM(B126:C126)</f>
        <v>0</v>
      </c>
      <c r="E126" s="191">
        <f>IF(D126=0,0,D126/D$129*100)</f>
        <v>0</v>
      </c>
      <c r="F126" s="192">
        <v>1</v>
      </c>
      <c r="G126" s="192">
        <v>0</v>
      </c>
      <c r="H126" s="192">
        <f>SUM(F126:G126)</f>
        <v>1</v>
      </c>
      <c r="I126" s="191">
        <f>IF(H126=0,0,H126/H$129*100)</f>
        <v>2.083333333333333</v>
      </c>
      <c r="J126" s="192">
        <f>SUM(B126,F126)</f>
        <v>1</v>
      </c>
      <c r="K126" s="192">
        <f>SUM(C126,G126)</f>
        <v>0</v>
      </c>
      <c r="L126" s="192">
        <f>SUM(J126:K126)</f>
        <v>1</v>
      </c>
      <c r="M126" s="191">
        <f>IF(L126=0,0,L126/L$129*100)</f>
        <v>1.1494252873563218</v>
      </c>
      <c r="N126" s="153"/>
      <c r="O126" s="153"/>
      <c r="P126" s="153"/>
      <c r="Q126" s="153"/>
      <c r="R126" s="153"/>
      <c r="S126" s="153"/>
      <c r="T126" s="153"/>
      <c r="U126" s="153"/>
      <c r="V126" s="153"/>
      <c r="W126" s="153"/>
      <c r="X126" s="153"/>
      <c r="Y126" s="153"/>
      <c r="Z126" s="153"/>
      <c r="AA126" s="153"/>
      <c r="AB126" s="153"/>
      <c r="AC126" s="153"/>
      <c r="AD126" s="153"/>
      <c r="AE126" s="153"/>
      <c r="AF126" s="153"/>
      <c r="AG126" s="153"/>
      <c r="AH126" s="153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</row>
    <row r="127" spans="1:67" s="153" customFormat="1" ht="13.5" customHeight="1">
      <c r="A127" s="193" t="s">
        <v>40</v>
      </c>
      <c r="B127" s="192">
        <v>0</v>
      </c>
      <c r="C127" s="192">
        <v>0</v>
      </c>
      <c r="D127" s="192">
        <f>SUM(B127:C127)</f>
        <v>0</v>
      </c>
      <c r="E127" s="191">
        <f>IF(D127=0,0,D127/D$129*100)</f>
        <v>0</v>
      </c>
      <c r="F127" s="192">
        <v>2</v>
      </c>
      <c r="G127" s="192">
        <v>0</v>
      </c>
      <c r="H127" s="192">
        <f>SUM(F127:G127)</f>
        <v>2</v>
      </c>
      <c r="I127" s="191">
        <f>IF(H127=0,0,H127/H$129*100)</f>
        <v>4.1666666666666661</v>
      </c>
      <c r="J127" s="192">
        <f>SUM(B127,F127)</f>
        <v>2</v>
      </c>
      <c r="K127" s="192">
        <f>SUM(C127,G127)</f>
        <v>0</v>
      </c>
      <c r="L127" s="192">
        <f>SUM(J127:K127)</f>
        <v>2</v>
      </c>
      <c r="M127" s="191">
        <f>IF(L127=0,0,L127/L$129*100)</f>
        <v>2.2988505747126435</v>
      </c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</row>
    <row r="128" spans="1:67" s="155" customFormat="1" ht="13.5" customHeight="1">
      <c r="A128" s="190" t="s">
        <v>15</v>
      </c>
      <c r="B128" s="189">
        <f>SUM(B122:B127)</f>
        <v>0</v>
      </c>
      <c r="C128" s="189">
        <f>SUM(C122:C127)</f>
        <v>0</v>
      </c>
      <c r="D128" s="189">
        <f>SUM(B128:C128)</f>
        <v>0</v>
      </c>
      <c r="E128" s="188">
        <f>IF(D128=0,0,D128/D$129*100)</f>
        <v>0</v>
      </c>
      <c r="F128" s="189">
        <f>SUM(F122:F127)</f>
        <v>3</v>
      </c>
      <c r="G128" s="189">
        <f>SUM(G122:G127)</f>
        <v>1</v>
      </c>
      <c r="H128" s="189">
        <f>SUM(F128:G128)</f>
        <v>4</v>
      </c>
      <c r="I128" s="188">
        <f>IF(H128=0,0,H128/H$129*100)</f>
        <v>8.3333333333333321</v>
      </c>
      <c r="J128" s="189">
        <f>SUM(J122:J127)</f>
        <v>3</v>
      </c>
      <c r="K128" s="189">
        <f>SUM(K122:K127)</f>
        <v>1</v>
      </c>
      <c r="L128" s="189">
        <f>SUM(J128:K128)</f>
        <v>4</v>
      </c>
      <c r="M128" s="188">
        <f>IF(L128=0,0,L128/L$129*100)</f>
        <v>4.5977011494252871</v>
      </c>
      <c r="N128" s="153"/>
      <c r="O128" s="153"/>
      <c r="P128" s="153"/>
      <c r="Q128" s="153"/>
      <c r="R128" s="153"/>
      <c r="S128" s="153"/>
      <c r="T128" s="153"/>
      <c r="U128" s="153"/>
      <c r="V128" s="153"/>
      <c r="W128" s="153"/>
      <c r="X128" s="153"/>
      <c r="Y128" s="153"/>
      <c r="Z128" s="153"/>
      <c r="AA128" s="153"/>
      <c r="AB128" s="153"/>
      <c r="AC128" s="153"/>
      <c r="AD128" s="153"/>
      <c r="AE128" s="153"/>
      <c r="AF128" s="153"/>
      <c r="AG128" s="153"/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</row>
    <row r="129" spans="1:67" ht="13.5" customHeight="1">
      <c r="A129" s="190" t="s">
        <v>41</v>
      </c>
      <c r="B129" s="189">
        <f>SUM(B99,B106:B114,B121,B128)</f>
        <v>25</v>
      </c>
      <c r="C129" s="189">
        <f>SUM(C99,C106:C114,C121,C128)</f>
        <v>14</v>
      </c>
      <c r="D129" s="189">
        <f>SUM(D99,D106:D114,D121,D128)</f>
        <v>39</v>
      </c>
      <c r="E129" s="188">
        <f>IF(D129=0,0,D129/D$129*100)</f>
        <v>100</v>
      </c>
      <c r="F129" s="189">
        <f>SUM(F99,F106:F114,F121,F128)</f>
        <v>21</v>
      </c>
      <c r="G129" s="189">
        <f>SUM(G99,G106:G114,G121,G128)</f>
        <v>27</v>
      </c>
      <c r="H129" s="189">
        <f>SUM(H99,H106:H114,H121,H128)</f>
        <v>48</v>
      </c>
      <c r="I129" s="188">
        <f>IF(H129=0,0,H129/H$129*100)</f>
        <v>100</v>
      </c>
      <c r="J129" s="189">
        <f>SUM(J99,J106:J114,J121,J128)</f>
        <v>46</v>
      </c>
      <c r="K129" s="189">
        <f>SUM(K99,K106:K114,K121,K128)</f>
        <v>41</v>
      </c>
      <c r="L129" s="189">
        <f>SUM(L99,L106:L114,L121,L128)</f>
        <v>87</v>
      </c>
      <c r="M129" s="188">
        <f>IF(L129=0,0,L129/L$129*100)</f>
        <v>100</v>
      </c>
      <c r="N129" s="153"/>
      <c r="O129" s="153"/>
      <c r="P129" s="153"/>
      <c r="Q129" s="153"/>
      <c r="R129" s="153"/>
      <c r="S129" s="153"/>
      <c r="T129" s="153"/>
      <c r="U129" s="153"/>
      <c r="V129" s="153"/>
      <c r="W129" s="153"/>
      <c r="X129" s="153"/>
      <c r="Y129" s="153"/>
      <c r="Z129" s="153"/>
      <c r="AA129" s="153"/>
      <c r="AB129" s="153"/>
      <c r="AC129" s="153"/>
      <c r="AD129" s="153"/>
      <c r="AE129" s="153"/>
      <c r="AF129" s="153"/>
      <c r="AG129" s="153"/>
      <c r="AH129" s="153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</row>
    <row r="130" spans="1:67" ht="12" customHeight="1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  <c r="O130" s="153"/>
      <c r="P130" s="153"/>
      <c r="Q130" s="153"/>
      <c r="R130" s="153"/>
      <c r="S130" s="153"/>
      <c r="T130" s="153"/>
      <c r="U130" s="153"/>
      <c r="V130" s="153"/>
      <c r="W130" s="153"/>
      <c r="X130" s="153"/>
      <c r="Y130" s="153"/>
      <c r="Z130" s="153"/>
      <c r="AA130" s="153"/>
      <c r="AB130" s="153"/>
      <c r="AC130" s="153"/>
      <c r="AD130" s="153"/>
      <c r="AE130" s="153"/>
      <c r="AF130" s="153"/>
      <c r="AG130" s="153"/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</row>
    <row r="131" spans="1:67" ht="12" customHeight="1">
      <c r="A131" s="153"/>
      <c r="B131" s="153"/>
      <c r="C131" s="153"/>
      <c r="D131" s="153"/>
      <c r="E131" s="153"/>
      <c r="F131" s="153"/>
      <c r="G131" s="153"/>
      <c r="H131" s="153"/>
      <c r="I131" s="153"/>
      <c r="J131" s="153"/>
      <c r="K131" s="153"/>
      <c r="L131" s="153"/>
      <c r="M131" s="153"/>
      <c r="N131" s="153"/>
      <c r="O131" s="153"/>
      <c r="P131" s="153"/>
      <c r="Q131" s="153"/>
      <c r="R131" s="153"/>
      <c r="S131" s="153"/>
      <c r="T131" s="153"/>
      <c r="U131" s="153"/>
      <c r="V131" s="153"/>
      <c r="W131" s="153"/>
      <c r="X131" s="153"/>
      <c r="Y131" s="153"/>
      <c r="Z131" s="153"/>
      <c r="AA131" s="153"/>
      <c r="AB131" s="153"/>
      <c r="AC131" s="153"/>
      <c r="AD131" s="153"/>
      <c r="AE131" s="153"/>
      <c r="AF131" s="153"/>
      <c r="AG131" s="153"/>
      <c r="AH131" s="153"/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4"/>
      <c r="BB131" s="154"/>
      <c r="BC131" s="154"/>
      <c r="BD131" s="154"/>
      <c r="BE131" s="154"/>
      <c r="BF131" s="154"/>
      <c r="BG131" s="154"/>
      <c r="BH131" s="154"/>
      <c r="BI131" s="154"/>
      <c r="BJ131" s="154"/>
      <c r="BK131" s="154"/>
      <c r="BL131" s="154"/>
      <c r="BM131" s="154"/>
      <c r="BN131" s="154"/>
      <c r="BO131" s="154"/>
    </row>
    <row r="132" spans="1:67" s="153" customFormat="1" ht="12" customHeight="1">
      <c r="A132" s="209" t="s">
        <v>0</v>
      </c>
      <c r="B132" s="208"/>
      <c r="C132" s="207"/>
      <c r="D132" s="207"/>
      <c r="E132" s="206"/>
      <c r="F132" s="208"/>
      <c r="G132" s="207"/>
      <c r="H132" s="207"/>
      <c r="I132" s="206"/>
      <c r="J132" s="208" t="s">
        <v>99</v>
      </c>
      <c r="K132" s="207"/>
      <c r="L132" s="207"/>
      <c r="M132" s="206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4"/>
      <c r="BN132" s="154"/>
      <c r="BO132" s="154"/>
    </row>
    <row r="133" spans="1:67" s="155" customFormat="1" ht="39" customHeight="1">
      <c r="A133" s="204" t="s">
        <v>1</v>
      </c>
      <c r="B133" s="203" t="s">
        <v>98</v>
      </c>
      <c r="C133" s="199" t="s">
        <v>97</v>
      </c>
      <c r="D133" s="200" t="s">
        <v>96</v>
      </c>
      <c r="E133" s="202" t="s">
        <v>8</v>
      </c>
      <c r="F133" s="201" t="s">
        <v>98</v>
      </c>
      <c r="G133" s="200" t="s">
        <v>97</v>
      </c>
      <c r="H133" s="199" t="s">
        <v>96</v>
      </c>
      <c r="I133" s="202" t="s">
        <v>8</v>
      </c>
      <c r="J133" s="201" t="s">
        <v>98</v>
      </c>
      <c r="K133" s="200" t="s">
        <v>97</v>
      </c>
      <c r="L133" s="199" t="s">
        <v>96</v>
      </c>
      <c r="M133" s="198" t="s">
        <v>8</v>
      </c>
      <c r="N133" s="197"/>
      <c r="O133" s="197"/>
      <c r="P133" s="197"/>
      <c r="Q133" s="197"/>
      <c r="R133" s="197"/>
      <c r="S133" s="197"/>
      <c r="T133" s="197"/>
      <c r="U133" s="197"/>
      <c r="V133" s="197"/>
      <c r="W133" s="197"/>
      <c r="X133" s="197"/>
      <c r="Y133" s="197"/>
      <c r="Z133" s="197"/>
      <c r="AA133" s="197"/>
      <c r="AB133" s="197"/>
      <c r="AC133" s="197"/>
      <c r="AD133" s="197"/>
      <c r="AE133" s="197"/>
      <c r="AF133" s="197"/>
      <c r="AG133" s="197"/>
      <c r="AH133" s="197"/>
      <c r="AI133" s="197"/>
      <c r="AJ133" s="197"/>
      <c r="AK133" s="197"/>
      <c r="AL133" s="197"/>
      <c r="AM133" s="197"/>
      <c r="AN133" s="197"/>
      <c r="AO133" s="197"/>
      <c r="AP133" s="197"/>
      <c r="AQ133" s="197"/>
      <c r="AR133" s="197"/>
      <c r="AS133" s="197"/>
      <c r="AT133" s="197"/>
      <c r="AU133" s="197"/>
      <c r="AV133" s="197"/>
      <c r="AW133" s="197"/>
      <c r="AX133" s="197"/>
      <c r="AY133" s="197"/>
      <c r="AZ133" s="197"/>
    </row>
    <row r="134" spans="1:67" ht="13.5" customHeight="1">
      <c r="A134" s="196" t="s">
        <v>9</v>
      </c>
      <c r="B134" s="195"/>
      <c r="C134" s="195"/>
      <c r="D134" s="195"/>
      <c r="E134" s="194"/>
      <c r="F134" s="195"/>
      <c r="G134" s="195"/>
      <c r="H134" s="195"/>
      <c r="I134" s="194"/>
      <c r="J134" s="195">
        <f>SUM('[1]No11(2):No11(3)'!J11)</f>
        <v>0</v>
      </c>
      <c r="K134" s="195">
        <f>SUM('[1]No11(2):No11(3)'!K11)</f>
        <v>0</v>
      </c>
      <c r="L134" s="195">
        <f>SUM(J134:K134)</f>
        <v>0</v>
      </c>
      <c r="M134" s="194">
        <f>IF(L134=0,0,L134/L$170*100)</f>
        <v>0</v>
      </c>
      <c r="N134" s="153"/>
      <c r="O134" s="153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4"/>
      <c r="BB134" s="154"/>
      <c r="BC134" s="154"/>
      <c r="BD134" s="154"/>
      <c r="BE134" s="154"/>
      <c r="BF134" s="154"/>
      <c r="BG134" s="154"/>
      <c r="BH134" s="154"/>
      <c r="BI134" s="154"/>
      <c r="BJ134" s="154"/>
      <c r="BK134" s="154"/>
      <c r="BL134" s="154"/>
      <c r="BM134" s="154"/>
      <c r="BN134" s="154"/>
      <c r="BO134" s="154"/>
    </row>
    <row r="135" spans="1:67" ht="13.5" customHeight="1">
      <c r="A135" s="193" t="s">
        <v>10</v>
      </c>
      <c r="B135" s="192"/>
      <c r="C135" s="192"/>
      <c r="D135" s="192"/>
      <c r="E135" s="191"/>
      <c r="F135" s="192"/>
      <c r="G135" s="192"/>
      <c r="H135" s="192"/>
      <c r="I135" s="191"/>
      <c r="J135" s="192">
        <f>SUM('[1]No11(2):No11(3)'!J12)</f>
        <v>0</v>
      </c>
      <c r="K135" s="192">
        <f>SUM('[1]No11(2):No11(3)'!K12)</f>
        <v>0</v>
      </c>
      <c r="L135" s="192">
        <f>SUM(J135:K135)</f>
        <v>0</v>
      </c>
      <c r="M135" s="191">
        <f>IF(L135=0,0,L135/L$170*100)</f>
        <v>0</v>
      </c>
      <c r="N135" s="153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4"/>
      <c r="BB135" s="154"/>
      <c r="BC135" s="154"/>
      <c r="BD135" s="154"/>
      <c r="BE135" s="154"/>
      <c r="BF135" s="154"/>
      <c r="BG135" s="154"/>
      <c r="BH135" s="154"/>
      <c r="BI135" s="154"/>
      <c r="BJ135" s="154"/>
      <c r="BK135" s="154"/>
      <c r="BL135" s="154"/>
      <c r="BM135" s="154"/>
      <c r="BN135" s="154"/>
      <c r="BO135" s="154"/>
    </row>
    <row r="136" spans="1:67" s="153" customFormat="1" ht="13.5" customHeight="1">
      <c r="A136" s="193" t="s">
        <v>11</v>
      </c>
      <c r="B136" s="192"/>
      <c r="C136" s="192"/>
      <c r="D136" s="192"/>
      <c r="E136" s="191"/>
      <c r="F136" s="192"/>
      <c r="G136" s="192"/>
      <c r="H136" s="192"/>
      <c r="I136" s="191"/>
      <c r="J136" s="192">
        <f>SUM('[1]No11(2):No11(3)'!J13)</f>
        <v>0</v>
      </c>
      <c r="K136" s="192">
        <f>SUM('[1]No11(2):No11(3)'!K13)</f>
        <v>0</v>
      </c>
      <c r="L136" s="192">
        <f>SUM(J136:K136)</f>
        <v>0</v>
      </c>
      <c r="M136" s="191">
        <f>IF(L136=0,0,L136/L$170*100)</f>
        <v>0</v>
      </c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</row>
    <row r="137" spans="1:67" s="155" customFormat="1" ht="13.5" customHeight="1">
      <c r="A137" s="193" t="s">
        <v>12</v>
      </c>
      <c r="B137" s="192"/>
      <c r="C137" s="192"/>
      <c r="D137" s="192"/>
      <c r="E137" s="191"/>
      <c r="F137" s="192"/>
      <c r="G137" s="192"/>
      <c r="H137" s="192"/>
      <c r="I137" s="191"/>
      <c r="J137" s="192">
        <f>SUM('[1]No11(2):No11(3)'!J14)</f>
        <v>0</v>
      </c>
      <c r="K137" s="192">
        <f>SUM('[1]No11(2):No11(3)'!K14)</f>
        <v>0</v>
      </c>
      <c r="L137" s="192">
        <f>SUM(J137:K137)</f>
        <v>0</v>
      </c>
      <c r="M137" s="191">
        <f>IF(L137=0,0,L137/L$170*100)</f>
        <v>0</v>
      </c>
      <c r="N137" s="153"/>
      <c r="O137" s="153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  <c r="Z137" s="153"/>
      <c r="AA137" s="153"/>
      <c r="AB137" s="153"/>
      <c r="AC137" s="153"/>
      <c r="AD137" s="153"/>
      <c r="AE137" s="153"/>
      <c r="AF137" s="153"/>
      <c r="AG137" s="153"/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4"/>
      <c r="BB137" s="154"/>
      <c r="BC137" s="154"/>
      <c r="BD137" s="154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</row>
    <row r="138" spans="1:67" s="153" customFormat="1" ht="13.5" customHeight="1">
      <c r="A138" s="193" t="s">
        <v>13</v>
      </c>
      <c r="B138" s="192"/>
      <c r="C138" s="192"/>
      <c r="D138" s="192"/>
      <c r="E138" s="191"/>
      <c r="F138" s="192"/>
      <c r="G138" s="192"/>
      <c r="H138" s="192"/>
      <c r="I138" s="191"/>
      <c r="J138" s="192">
        <f>SUM('[1]No11(2):No11(3)'!J15)</f>
        <v>0</v>
      </c>
      <c r="K138" s="192">
        <f>SUM('[1]No11(2):No11(3)'!K15)</f>
        <v>0</v>
      </c>
      <c r="L138" s="192">
        <f>SUM(J138:K138)</f>
        <v>0</v>
      </c>
      <c r="M138" s="191">
        <f>IF(L138=0,0,L138/L$170*100)</f>
        <v>0</v>
      </c>
      <c r="BA138" s="154"/>
      <c r="BB138" s="154"/>
      <c r="BC138" s="154"/>
      <c r="BD138" s="154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</row>
    <row r="139" spans="1:67" s="153" customFormat="1" ht="13.5" customHeight="1">
      <c r="A139" s="193" t="s">
        <v>14</v>
      </c>
      <c r="B139" s="192"/>
      <c r="C139" s="192"/>
      <c r="D139" s="192"/>
      <c r="E139" s="191"/>
      <c r="F139" s="192"/>
      <c r="G139" s="192"/>
      <c r="H139" s="192"/>
      <c r="I139" s="191"/>
      <c r="J139" s="192">
        <f>SUM('[1]No11(2):No11(3)'!J16)</f>
        <v>0</v>
      </c>
      <c r="K139" s="192">
        <f>SUM('[1]No11(2):No11(3)'!K16)</f>
        <v>0</v>
      </c>
      <c r="L139" s="192">
        <f>SUM(J139:K139)</f>
        <v>0</v>
      </c>
      <c r="M139" s="191">
        <f>IF(L139=0,0,L139/L$170*100)</f>
        <v>0</v>
      </c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</row>
    <row r="140" spans="1:67" s="153" customFormat="1" ht="13.5" customHeight="1">
      <c r="A140" s="190" t="s">
        <v>15</v>
      </c>
      <c r="B140" s="189"/>
      <c r="C140" s="189"/>
      <c r="D140" s="189"/>
      <c r="E140" s="188"/>
      <c r="F140" s="189"/>
      <c r="G140" s="189"/>
      <c r="H140" s="189"/>
      <c r="I140" s="188"/>
      <c r="J140" s="189">
        <f>SUM(J134:J139)</f>
        <v>0</v>
      </c>
      <c r="K140" s="189">
        <f>SUM(K134:K139)</f>
        <v>0</v>
      </c>
      <c r="L140" s="189">
        <f>SUM(J140:K140)</f>
        <v>0</v>
      </c>
      <c r="M140" s="188">
        <f>IF(L140=0,0,L140/L$170*100)</f>
        <v>0</v>
      </c>
      <c r="BA140" s="154"/>
      <c r="BB140" s="154"/>
      <c r="BC140" s="154"/>
      <c r="BD140" s="154"/>
      <c r="BE140" s="154"/>
      <c r="BF140" s="154"/>
      <c r="BG140" s="154"/>
      <c r="BH140" s="154"/>
      <c r="BI140" s="154"/>
      <c r="BJ140" s="154"/>
      <c r="BK140" s="154"/>
      <c r="BL140" s="154"/>
      <c r="BM140" s="154"/>
      <c r="BN140" s="154"/>
      <c r="BO140" s="154"/>
    </row>
    <row r="141" spans="1:67" s="155" customFormat="1" ht="13.5" customHeight="1">
      <c r="A141" s="196" t="s">
        <v>16</v>
      </c>
      <c r="B141" s="195"/>
      <c r="C141" s="195"/>
      <c r="D141" s="195"/>
      <c r="E141" s="194"/>
      <c r="F141" s="195"/>
      <c r="G141" s="195"/>
      <c r="H141" s="195"/>
      <c r="I141" s="194"/>
      <c r="J141" s="195">
        <f>SUM('[1]No11(2):No11(3)'!J18)</f>
        <v>0</v>
      </c>
      <c r="K141" s="195">
        <f>SUM('[1]No11(2):No11(3)'!K18)</f>
        <v>0</v>
      </c>
      <c r="L141" s="195">
        <f>SUM(J141:K141)</f>
        <v>0</v>
      </c>
      <c r="M141" s="194">
        <f>IF(L141=0,0,L141/L$170*100)</f>
        <v>0</v>
      </c>
      <c r="N141" s="153"/>
      <c r="O141" s="153"/>
      <c r="P141" s="153"/>
      <c r="Q141" s="153"/>
      <c r="R141" s="153"/>
      <c r="S141" s="153"/>
      <c r="T141" s="153"/>
      <c r="U141" s="153"/>
      <c r="V141" s="153"/>
      <c r="W141" s="153"/>
      <c r="X141" s="153"/>
      <c r="Y141" s="153"/>
      <c r="Z141" s="153"/>
      <c r="AA141" s="153"/>
      <c r="AB141" s="153"/>
      <c r="AC141" s="153"/>
      <c r="AD141" s="153"/>
      <c r="AE141" s="153"/>
      <c r="AF141" s="153"/>
      <c r="AG141" s="153"/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</row>
    <row r="142" spans="1:67" s="155" customFormat="1" ht="13.5" customHeight="1">
      <c r="A142" s="193" t="s">
        <v>17</v>
      </c>
      <c r="B142" s="192"/>
      <c r="C142" s="192"/>
      <c r="D142" s="192"/>
      <c r="E142" s="191"/>
      <c r="F142" s="192"/>
      <c r="G142" s="192"/>
      <c r="H142" s="192"/>
      <c r="I142" s="191"/>
      <c r="J142" s="192">
        <f>SUM('[1]No11(2):No11(3)'!J19)</f>
        <v>0</v>
      </c>
      <c r="K142" s="192">
        <f>SUM('[1]No11(2):No11(3)'!K19)</f>
        <v>0</v>
      </c>
      <c r="L142" s="192">
        <f>SUM(J142:K142)</f>
        <v>0</v>
      </c>
      <c r="M142" s="191">
        <f>IF(L142=0,0,L142/L$170*100)</f>
        <v>0</v>
      </c>
      <c r="N142" s="153"/>
      <c r="O142" s="153"/>
      <c r="P142" s="153"/>
      <c r="Q142" s="153"/>
      <c r="R142" s="153"/>
      <c r="S142" s="153"/>
      <c r="T142" s="153"/>
      <c r="U142" s="153"/>
      <c r="V142" s="153"/>
      <c r="W142" s="153"/>
      <c r="X142" s="153"/>
      <c r="Y142" s="153"/>
      <c r="Z142" s="153"/>
      <c r="AA142" s="153"/>
      <c r="AB142" s="153"/>
      <c r="AC142" s="153"/>
      <c r="AD142" s="153"/>
      <c r="AE142" s="153"/>
      <c r="AF142" s="153"/>
      <c r="AG142" s="153"/>
      <c r="AH142" s="153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</row>
    <row r="143" spans="1:67" s="155" customFormat="1" ht="13.5" customHeight="1">
      <c r="A143" s="193" t="s">
        <v>18</v>
      </c>
      <c r="B143" s="192"/>
      <c r="C143" s="192"/>
      <c r="D143" s="192"/>
      <c r="E143" s="191"/>
      <c r="F143" s="192"/>
      <c r="G143" s="192"/>
      <c r="H143" s="192"/>
      <c r="I143" s="191"/>
      <c r="J143" s="192">
        <f>SUM('[1]No11(2):No11(3)'!J20)</f>
        <v>0</v>
      </c>
      <c r="K143" s="192">
        <f>SUM('[1]No11(2):No11(3)'!K20)</f>
        <v>0</v>
      </c>
      <c r="L143" s="192">
        <f>SUM(J143:K143)</f>
        <v>0</v>
      </c>
      <c r="M143" s="191">
        <f>IF(L143=0,0,L143/L$170*100)</f>
        <v>0</v>
      </c>
      <c r="N143" s="153"/>
      <c r="O143" s="153"/>
      <c r="P143" s="153"/>
      <c r="Q143" s="153"/>
      <c r="R143" s="153"/>
      <c r="S143" s="153"/>
      <c r="T143" s="153"/>
      <c r="U143" s="153"/>
      <c r="V143" s="153"/>
      <c r="W143" s="153"/>
      <c r="X143" s="153"/>
      <c r="Y143" s="153"/>
      <c r="Z143" s="153"/>
      <c r="AA143" s="153"/>
      <c r="AB143" s="153"/>
      <c r="AC143" s="153"/>
      <c r="AD143" s="153"/>
      <c r="AE143" s="153"/>
      <c r="AF143" s="153"/>
      <c r="AG143" s="153"/>
      <c r="AH143" s="153"/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4"/>
      <c r="BB143" s="154"/>
      <c r="BC143" s="154"/>
      <c r="BD143" s="154"/>
      <c r="BE143" s="154"/>
      <c r="BF143" s="154"/>
      <c r="BG143" s="154"/>
      <c r="BH143" s="154"/>
      <c r="BI143" s="154"/>
      <c r="BJ143" s="154"/>
      <c r="BK143" s="154"/>
      <c r="BL143" s="154"/>
      <c r="BM143" s="154"/>
      <c r="BN143" s="154"/>
      <c r="BO143" s="154"/>
    </row>
    <row r="144" spans="1:67" s="153" customFormat="1" ht="13.5" customHeight="1">
      <c r="A144" s="193" t="s">
        <v>19</v>
      </c>
      <c r="B144" s="192"/>
      <c r="C144" s="192"/>
      <c r="D144" s="192"/>
      <c r="E144" s="191"/>
      <c r="F144" s="192"/>
      <c r="G144" s="192"/>
      <c r="H144" s="192"/>
      <c r="I144" s="191"/>
      <c r="J144" s="192">
        <f>SUM('[1]No11(2):No11(3)'!J21)</f>
        <v>0</v>
      </c>
      <c r="K144" s="192">
        <f>SUM('[1]No11(2):No11(3)'!K21)</f>
        <v>0</v>
      </c>
      <c r="L144" s="192">
        <f>SUM(J144:K144)</f>
        <v>0</v>
      </c>
      <c r="M144" s="191">
        <f>IF(L144=0,0,L144/L$170*100)</f>
        <v>0</v>
      </c>
      <c r="BA144" s="154"/>
      <c r="BB144" s="154"/>
      <c r="BC144" s="154"/>
      <c r="BD144" s="154"/>
      <c r="BE144" s="154"/>
      <c r="BF144" s="154"/>
      <c r="BG144" s="154"/>
      <c r="BH144" s="154"/>
      <c r="BI144" s="154"/>
      <c r="BJ144" s="154"/>
      <c r="BK144" s="154"/>
      <c r="BL144" s="154"/>
      <c r="BM144" s="154"/>
      <c r="BN144" s="154"/>
      <c r="BO144" s="154"/>
    </row>
    <row r="145" spans="1:67" s="155" customFormat="1" ht="13.5" customHeight="1">
      <c r="A145" s="193" t="s">
        <v>20</v>
      </c>
      <c r="B145" s="192"/>
      <c r="C145" s="192"/>
      <c r="D145" s="192"/>
      <c r="E145" s="191"/>
      <c r="F145" s="192"/>
      <c r="G145" s="192"/>
      <c r="H145" s="192"/>
      <c r="I145" s="191"/>
      <c r="J145" s="192">
        <f>SUM('[1]No11(2):No11(3)'!J22)</f>
        <v>0</v>
      </c>
      <c r="K145" s="192">
        <f>SUM('[1]No11(2):No11(3)'!K22)</f>
        <v>0</v>
      </c>
      <c r="L145" s="192">
        <f>SUM(J145:K145)</f>
        <v>0</v>
      </c>
      <c r="M145" s="191">
        <f>IF(L145=0,0,L145/L$170*100)</f>
        <v>0</v>
      </c>
      <c r="N145" s="153"/>
      <c r="O145" s="153"/>
      <c r="P145" s="153"/>
      <c r="Q145" s="153"/>
      <c r="R145" s="153"/>
      <c r="S145" s="153"/>
      <c r="T145" s="153"/>
      <c r="U145" s="153"/>
      <c r="V145" s="153"/>
      <c r="W145" s="153"/>
      <c r="X145" s="153"/>
      <c r="Y145" s="153"/>
      <c r="Z145" s="153"/>
      <c r="AA145" s="153"/>
      <c r="AB145" s="153"/>
      <c r="AC145" s="153"/>
      <c r="AD145" s="153"/>
      <c r="AE145" s="153"/>
      <c r="AF145" s="153"/>
      <c r="AG145" s="153"/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4"/>
      <c r="BB145" s="154"/>
      <c r="BC145" s="154"/>
      <c r="BD145" s="154"/>
      <c r="BE145" s="154"/>
      <c r="BF145" s="154"/>
      <c r="BG145" s="154"/>
      <c r="BH145" s="154"/>
      <c r="BI145" s="154"/>
      <c r="BJ145" s="154"/>
      <c r="BK145" s="154"/>
      <c r="BL145" s="154"/>
      <c r="BM145" s="154"/>
      <c r="BN145" s="154"/>
      <c r="BO145" s="154"/>
    </row>
    <row r="146" spans="1:67" s="153" customFormat="1" ht="13.5" customHeight="1">
      <c r="A146" s="193" t="s">
        <v>21</v>
      </c>
      <c r="B146" s="192"/>
      <c r="C146" s="192"/>
      <c r="D146" s="192"/>
      <c r="E146" s="191"/>
      <c r="F146" s="192"/>
      <c r="G146" s="192"/>
      <c r="H146" s="192"/>
      <c r="I146" s="191"/>
      <c r="J146" s="192">
        <f>SUM('[1]No11(2):No11(3)'!J23)</f>
        <v>0</v>
      </c>
      <c r="K146" s="192">
        <f>SUM('[1]No11(2):No11(3)'!K23)</f>
        <v>0</v>
      </c>
      <c r="L146" s="192">
        <f>SUM(J146:K146)</f>
        <v>0</v>
      </c>
      <c r="M146" s="191">
        <f>IF(L146=0,0,L146/L$170*100)</f>
        <v>0</v>
      </c>
      <c r="BA146" s="154"/>
      <c r="BB146" s="154"/>
      <c r="BC146" s="154"/>
      <c r="BD146" s="154"/>
      <c r="BE146" s="154"/>
      <c r="BF146" s="154"/>
      <c r="BG146" s="154"/>
      <c r="BH146" s="154"/>
      <c r="BI146" s="154"/>
      <c r="BJ146" s="154"/>
      <c r="BK146" s="154"/>
      <c r="BL146" s="154"/>
      <c r="BM146" s="154"/>
      <c r="BN146" s="154"/>
      <c r="BO146" s="154"/>
    </row>
    <row r="147" spans="1:67" s="155" customFormat="1" ht="13.5" customHeight="1">
      <c r="A147" s="190" t="s">
        <v>15</v>
      </c>
      <c r="B147" s="189"/>
      <c r="C147" s="189"/>
      <c r="D147" s="189"/>
      <c r="E147" s="188"/>
      <c r="F147" s="189"/>
      <c r="G147" s="189"/>
      <c r="H147" s="189"/>
      <c r="I147" s="188"/>
      <c r="J147" s="189">
        <f>SUM(J141:J146)</f>
        <v>0</v>
      </c>
      <c r="K147" s="189">
        <f>SUM(K141:K146)</f>
        <v>0</v>
      </c>
      <c r="L147" s="189">
        <f>SUM(J147:K147)</f>
        <v>0</v>
      </c>
      <c r="M147" s="188">
        <f>IF(L147=0,0,L147/L$170*100)</f>
        <v>0</v>
      </c>
      <c r="N147" s="153"/>
      <c r="O147" s="153"/>
      <c r="P147" s="153"/>
      <c r="Q147" s="153"/>
      <c r="R147" s="153"/>
      <c r="S147" s="153"/>
      <c r="T147" s="153"/>
      <c r="U147" s="153"/>
      <c r="V147" s="153"/>
      <c r="W147" s="153"/>
      <c r="X147" s="153"/>
      <c r="Y147" s="153"/>
      <c r="Z147" s="153"/>
      <c r="AA147" s="153"/>
      <c r="AB147" s="153"/>
      <c r="AC147" s="153"/>
      <c r="AD147" s="153"/>
      <c r="AE147" s="153"/>
      <c r="AF147" s="153"/>
      <c r="AG147" s="153"/>
      <c r="AH147" s="153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</row>
    <row r="148" spans="1:67" s="153" customFormat="1" ht="13.5" customHeight="1">
      <c r="A148" s="193" t="s">
        <v>22</v>
      </c>
      <c r="B148" s="192"/>
      <c r="C148" s="192"/>
      <c r="D148" s="192"/>
      <c r="E148" s="191"/>
      <c r="F148" s="192"/>
      <c r="G148" s="192"/>
      <c r="H148" s="192"/>
      <c r="I148" s="191"/>
      <c r="J148" s="192">
        <f>SUM('[1]No11(2):No11(3)'!J25)</f>
        <v>0</v>
      </c>
      <c r="K148" s="192">
        <f>SUM('[1]No11(2):No11(3)'!K25)</f>
        <v>0</v>
      </c>
      <c r="L148" s="192">
        <f>SUM(J148:K148)</f>
        <v>0</v>
      </c>
      <c r="M148" s="191">
        <f>IF(L148=0,0,L148/L$170*100)</f>
        <v>0</v>
      </c>
      <c r="BA148" s="154"/>
      <c r="BB148" s="154"/>
      <c r="BC148" s="154"/>
      <c r="BD148" s="154"/>
      <c r="BE148" s="154"/>
      <c r="BF148" s="154"/>
      <c r="BG148" s="154"/>
      <c r="BH148" s="154"/>
      <c r="BI148" s="154"/>
      <c r="BJ148" s="154"/>
      <c r="BK148" s="154"/>
      <c r="BL148" s="154"/>
      <c r="BM148" s="154"/>
      <c r="BN148" s="154"/>
      <c r="BO148" s="154"/>
    </row>
    <row r="149" spans="1:67" s="155" customFormat="1" ht="13.5" customHeight="1">
      <c r="A149" s="193" t="s">
        <v>23</v>
      </c>
      <c r="B149" s="192"/>
      <c r="C149" s="192"/>
      <c r="D149" s="192"/>
      <c r="E149" s="191"/>
      <c r="F149" s="192"/>
      <c r="G149" s="192"/>
      <c r="H149" s="192"/>
      <c r="I149" s="191"/>
      <c r="J149" s="192">
        <f>SUM('[1]No11(2):No11(3)'!J26)</f>
        <v>0</v>
      </c>
      <c r="K149" s="192">
        <f>SUM('[1]No11(2):No11(3)'!K26)</f>
        <v>0</v>
      </c>
      <c r="L149" s="192">
        <f>SUM(J149:K149)</f>
        <v>0</v>
      </c>
      <c r="M149" s="191">
        <f>IF(L149=0,0,L149/L$170*100)</f>
        <v>0</v>
      </c>
      <c r="N149" s="153"/>
      <c r="O149" s="153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</row>
    <row r="150" spans="1:67" s="153" customFormat="1" ht="13.5" customHeight="1">
      <c r="A150" s="193" t="s">
        <v>24</v>
      </c>
      <c r="B150" s="192"/>
      <c r="C150" s="192"/>
      <c r="D150" s="192"/>
      <c r="E150" s="191"/>
      <c r="F150" s="192"/>
      <c r="G150" s="192"/>
      <c r="H150" s="192"/>
      <c r="I150" s="191"/>
      <c r="J150" s="192">
        <f>SUM('[1]No11(2):No11(3)'!J27)</f>
        <v>0</v>
      </c>
      <c r="K150" s="192">
        <f>SUM('[1]No11(2):No11(3)'!K27)</f>
        <v>0</v>
      </c>
      <c r="L150" s="192">
        <f>SUM(J150:K150)</f>
        <v>0</v>
      </c>
      <c r="M150" s="191">
        <f>IF(L150=0,0,L150/L$170*100)</f>
        <v>0</v>
      </c>
      <c r="BA150" s="154"/>
      <c r="BB150" s="154"/>
      <c r="BC150" s="154"/>
      <c r="BD150" s="154"/>
      <c r="BE150" s="154"/>
      <c r="BF150" s="154"/>
      <c r="BG150" s="154"/>
      <c r="BH150" s="154"/>
      <c r="BI150" s="154"/>
      <c r="BJ150" s="154"/>
      <c r="BK150" s="154"/>
      <c r="BL150" s="154"/>
      <c r="BM150" s="154"/>
      <c r="BN150" s="154"/>
      <c r="BO150" s="154"/>
    </row>
    <row r="151" spans="1:67" s="155" customFormat="1" ht="13.5" customHeight="1">
      <c r="A151" s="193" t="s">
        <v>25</v>
      </c>
      <c r="B151" s="192"/>
      <c r="C151" s="192"/>
      <c r="D151" s="192"/>
      <c r="E151" s="191"/>
      <c r="F151" s="192"/>
      <c r="G151" s="192"/>
      <c r="H151" s="192"/>
      <c r="I151" s="191"/>
      <c r="J151" s="192">
        <f>SUM('[1]No11(2):No11(3)'!J28)</f>
        <v>0</v>
      </c>
      <c r="K151" s="192">
        <f>SUM('[1]No11(2):No11(3)'!K28)</f>
        <v>0</v>
      </c>
      <c r="L151" s="192">
        <f>SUM(J151:K151)</f>
        <v>0</v>
      </c>
      <c r="M151" s="191">
        <f>IF(L151=0,0,L151/L$170*100)</f>
        <v>0</v>
      </c>
      <c r="N151" s="153"/>
      <c r="O151" s="153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</row>
    <row r="152" spans="1:67" s="155" customFormat="1" ht="13.5" customHeight="1">
      <c r="A152" s="193" t="s">
        <v>26</v>
      </c>
      <c r="B152" s="192"/>
      <c r="C152" s="192"/>
      <c r="D152" s="192"/>
      <c r="E152" s="191"/>
      <c r="F152" s="192"/>
      <c r="G152" s="192"/>
      <c r="H152" s="192"/>
      <c r="I152" s="191"/>
      <c r="J152" s="192">
        <f>SUM('[1]No11(2):No11(3)'!J29)</f>
        <v>0</v>
      </c>
      <c r="K152" s="192">
        <f>SUM('[1]No11(2):No11(3)'!K29)</f>
        <v>0</v>
      </c>
      <c r="L152" s="192">
        <f>SUM(J152:K152)</f>
        <v>0</v>
      </c>
      <c r="M152" s="191">
        <f>IF(L152=0,0,L152/L$170*100)</f>
        <v>0</v>
      </c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</row>
    <row r="153" spans="1:67" s="155" customFormat="1" ht="13.5" customHeight="1">
      <c r="A153" s="193" t="s">
        <v>27</v>
      </c>
      <c r="B153" s="192"/>
      <c r="C153" s="192"/>
      <c r="D153" s="192"/>
      <c r="E153" s="191"/>
      <c r="F153" s="192"/>
      <c r="G153" s="192"/>
      <c r="H153" s="192"/>
      <c r="I153" s="191"/>
      <c r="J153" s="192">
        <f>SUM('[1]No11(2):No11(3)'!J30)</f>
        <v>0</v>
      </c>
      <c r="K153" s="192">
        <f>SUM('[1]No11(2):No11(3)'!K30)</f>
        <v>0</v>
      </c>
      <c r="L153" s="192">
        <f>SUM(J153:K153)</f>
        <v>0</v>
      </c>
      <c r="M153" s="191">
        <f>IF(L153=0,0,L153/L$170*100)</f>
        <v>0</v>
      </c>
      <c r="N153" s="153"/>
      <c r="O153" s="153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4"/>
      <c r="BB153" s="154"/>
      <c r="BC153" s="154"/>
      <c r="BD153" s="154"/>
      <c r="BE153" s="154"/>
      <c r="BF153" s="154"/>
      <c r="BG153" s="154"/>
      <c r="BH153" s="154"/>
      <c r="BI153" s="154"/>
      <c r="BJ153" s="154"/>
      <c r="BK153" s="154"/>
      <c r="BL153" s="154"/>
      <c r="BM153" s="154"/>
      <c r="BN153" s="154"/>
      <c r="BO153" s="154"/>
    </row>
    <row r="154" spans="1:67" s="153" customFormat="1" ht="13.5" customHeight="1">
      <c r="A154" s="193" t="s">
        <v>28</v>
      </c>
      <c r="B154" s="192"/>
      <c r="C154" s="192"/>
      <c r="D154" s="192"/>
      <c r="E154" s="191"/>
      <c r="F154" s="192"/>
      <c r="G154" s="192"/>
      <c r="H154" s="192"/>
      <c r="I154" s="191"/>
      <c r="J154" s="192">
        <f>SUM('[1]No11(2):No11(3)'!J31)</f>
        <v>0</v>
      </c>
      <c r="K154" s="192">
        <f>SUM('[1]No11(2):No11(3)'!K31)</f>
        <v>0</v>
      </c>
      <c r="L154" s="192">
        <f>SUM(J154:K154)</f>
        <v>0</v>
      </c>
      <c r="M154" s="191">
        <f>IF(L154=0,0,L154/L$170*100)</f>
        <v>0</v>
      </c>
      <c r="BA154" s="154"/>
      <c r="BB154" s="154"/>
      <c r="BC154" s="154"/>
      <c r="BD154" s="154"/>
      <c r="BE154" s="154"/>
      <c r="BF154" s="154"/>
      <c r="BG154" s="154"/>
      <c r="BH154" s="154"/>
      <c r="BI154" s="154"/>
      <c r="BJ154" s="154"/>
      <c r="BK154" s="154"/>
      <c r="BL154" s="154"/>
      <c r="BM154" s="154"/>
      <c r="BN154" s="154"/>
      <c r="BO154" s="154"/>
    </row>
    <row r="155" spans="1:67" s="153" customFormat="1" ht="13.5" customHeight="1">
      <c r="A155" s="193" t="s">
        <v>57</v>
      </c>
      <c r="B155" s="192"/>
      <c r="C155" s="192"/>
      <c r="D155" s="192"/>
      <c r="E155" s="191"/>
      <c r="F155" s="192"/>
      <c r="G155" s="192"/>
      <c r="H155" s="192"/>
      <c r="I155" s="191"/>
      <c r="J155" s="192">
        <f>SUM('[1]No11(2):No11(3)'!J32)</f>
        <v>0</v>
      </c>
      <c r="K155" s="192">
        <f>SUM('[1]No11(2):No11(3)'!K32)</f>
        <v>0</v>
      </c>
      <c r="L155" s="192">
        <f>SUM(J155:K155)</f>
        <v>0</v>
      </c>
      <c r="M155" s="191">
        <f>IF(L155=0,0,L155/L$170*100)</f>
        <v>0</v>
      </c>
      <c r="BA155" s="154"/>
      <c r="BB155" s="154"/>
      <c r="BC155" s="154"/>
      <c r="BD155" s="154"/>
      <c r="BE155" s="154"/>
      <c r="BF155" s="154"/>
      <c r="BG155" s="154"/>
      <c r="BH155" s="154"/>
      <c r="BI155" s="154"/>
      <c r="BJ155" s="154"/>
      <c r="BK155" s="154"/>
      <c r="BL155" s="154"/>
      <c r="BM155" s="154"/>
      <c r="BN155" s="154"/>
      <c r="BO155" s="154"/>
    </row>
    <row r="156" spans="1:67" s="153" customFormat="1" ht="13.5" customHeight="1">
      <c r="A156" s="196" t="s">
        <v>29</v>
      </c>
      <c r="B156" s="195"/>
      <c r="C156" s="195"/>
      <c r="D156" s="195"/>
      <c r="E156" s="194"/>
      <c r="F156" s="195"/>
      <c r="G156" s="195"/>
      <c r="H156" s="195"/>
      <c r="I156" s="194"/>
      <c r="J156" s="195">
        <f>SUM('[1]No11(2):No11(3)'!J33)</f>
        <v>0</v>
      </c>
      <c r="K156" s="195">
        <f>SUM('[1]No11(2):No11(3)'!K33)</f>
        <v>0</v>
      </c>
      <c r="L156" s="195">
        <f>SUM(J156:K156)</f>
        <v>0</v>
      </c>
      <c r="M156" s="194">
        <f>IF(L156=0,0,L156/L$170*100)</f>
        <v>0</v>
      </c>
      <c r="BA156" s="154"/>
      <c r="BB156" s="154"/>
      <c r="BC156" s="154"/>
      <c r="BD156" s="154"/>
      <c r="BE156" s="154"/>
      <c r="BF156" s="154"/>
      <c r="BG156" s="154"/>
      <c r="BH156" s="154"/>
      <c r="BI156" s="154"/>
      <c r="BJ156" s="154"/>
      <c r="BK156" s="154"/>
      <c r="BL156" s="154"/>
      <c r="BM156" s="154"/>
      <c r="BN156" s="154"/>
      <c r="BO156" s="154"/>
    </row>
    <row r="157" spans="1:67" s="155" customFormat="1" ht="13.5" customHeight="1">
      <c r="A157" s="193" t="s">
        <v>30</v>
      </c>
      <c r="B157" s="192"/>
      <c r="C157" s="192"/>
      <c r="D157" s="192"/>
      <c r="E157" s="191"/>
      <c r="F157" s="192"/>
      <c r="G157" s="192"/>
      <c r="H157" s="192"/>
      <c r="I157" s="191"/>
      <c r="J157" s="192">
        <f>SUM('[1]No11(2):No11(3)'!J34)</f>
        <v>0</v>
      </c>
      <c r="K157" s="192">
        <f>SUM('[1]No11(2):No11(3)'!K34)</f>
        <v>0</v>
      </c>
      <c r="L157" s="192">
        <f>SUM(J157:K157)</f>
        <v>0</v>
      </c>
      <c r="M157" s="191">
        <f>IF(L157=0,0,L157/L$170*100)</f>
        <v>0</v>
      </c>
      <c r="N157" s="153"/>
      <c r="O157" s="153"/>
      <c r="P157" s="153"/>
      <c r="Q157" s="153"/>
      <c r="R157" s="153"/>
      <c r="S157" s="153"/>
      <c r="T157" s="153"/>
      <c r="U157" s="153"/>
      <c r="V157" s="153"/>
      <c r="W157" s="153"/>
      <c r="X157" s="153"/>
      <c r="Y157" s="153"/>
      <c r="Z157" s="153"/>
      <c r="AA157" s="153"/>
      <c r="AB157" s="153"/>
      <c r="AC157" s="153"/>
      <c r="AD157" s="153"/>
      <c r="AE157" s="153"/>
      <c r="AF157" s="153"/>
      <c r="AG157" s="153"/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</row>
    <row r="158" spans="1:67" s="155" customFormat="1" ht="13.5" customHeight="1">
      <c r="A158" s="193" t="s">
        <v>31</v>
      </c>
      <c r="B158" s="192"/>
      <c r="C158" s="192"/>
      <c r="D158" s="192"/>
      <c r="E158" s="191"/>
      <c r="F158" s="192"/>
      <c r="G158" s="192"/>
      <c r="H158" s="192"/>
      <c r="I158" s="191"/>
      <c r="J158" s="192">
        <f>SUM('[1]No11(2):No11(3)'!J35)</f>
        <v>0</v>
      </c>
      <c r="K158" s="192">
        <f>SUM('[1]No11(2):No11(3)'!K35)</f>
        <v>0</v>
      </c>
      <c r="L158" s="192">
        <f>SUM(J158:K158)</f>
        <v>0</v>
      </c>
      <c r="M158" s="191">
        <f>IF(L158=0,0,L158/L$170*100)</f>
        <v>0</v>
      </c>
      <c r="N158" s="153"/>
      <c r="O158" s="153"/>
      <c r="P158" s="153"/>
      <c r="Q158" s="153"/>
      <c r="R158" s="153"/>
      <c r="S158" s="153"/>
      <c r="T158" s="153"/>
      <c r="U158" s="153"/>
      <c r="V158" s="153"/>
      <c r="W158" s="153"/>
      <c r="X158" s="153"/>
      <c r="Y158" s="153"/>
      <c r="Z158" s="153"/>
      <c r="AA158" s="153"/>
      <c r="AB158" s="153"/>
      <c r="AC158" s="153"/>
      <c r="AD158" s="153"/>
      <c r="AE158" s="153"/>
      <c r="AF158" s="153"/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</row>
    <row r="159" spans="1:67" s="155" customFormat="1" ht="13.5" customHeight="1">
      <c r="A159" s="193" t="s">
        <v>32</v>
      </c>
      <c r="B159" s="192"/>
      <c r="C159" s="192"/>
      <c r="D159" s="192"/>
      <c r="E159" s="191"/>
      <c r="F159" s="192"/>
      <c r="G159" s="192"/>
      <c r="H159" s="192"/>
      <c r="I159" s="191"/>
      <c r="J159" s="192">
        <f>SUM('[1]No11(2):No11(3)'!J36)</f>
        <v>0</v>
      </c>
      <c r="K159" s="192">
        <f>SUM('[1]No11(2):No11(3)'!K36)</f>
        <v>0</v>
      </c>
      <c r="L159" s="192">
        <f>SUM(J159:K159)</f>
        <v>0</v>
      </c>
      <c r="M159" s="191">
        <f>IF(L159=0,0,L159/L$170*100)</f>
        <v>0</v>
      </c>
      <c r="N159" s="153"/>
      <c r="O159" s="153"/>
      <c r="P159" s="153"/>
      <c r="Q159" s="153"/>
      <c r="R159" s="153"/>
      <c r="S159" s="153"/>
      <c r="T159" s="153"/>
      <c r="U159" s="153"/>
      <c r="V159" s="153"/>
      <c r="W159" s="153"/>
      <c r="X159" s="153"/>
      <c r="Y159" s="153"/>
      <c r="Z159" s="153"/>
      <c r="AA159" s="153"/>
      <c r="AB159" s="153"/>
      <c r="AC159" s="153"/>
      <c r="AD159" s="153"/>
      <c r="AE159" s="153"/>
      <c r="AF159" s="153"/>
      <c r="AG159" s="153"/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4"/>
      <c r="BB159" s="154"/>
      <c r="BC159" s="154"/>
      <c r="BD159" s="154"/>
      <c r="BE159" s="154"/>
      <c r="BF159" s="154"/>
      <c r="BG159" s="154"/>
      <c r="BH159" s="154"/>
      <c r="BI159" s="154"/>
      <c r="BJ159" s="154"/>
      <c r="BK159" s="154"/>
      <c r="BL159" s="154"/>
      <c r="BM159" s="154"/>
      <c r="BN159" s="154"/>
      <c r="BO159" s="154"/>
    </row>
    <row r="160" spans="1:67" s="153" customFormat="1" ht="13.5" customHeight="1">
      <c r="A160" s="193" t="s">
        <v>33</v>
      </c>
      <c r="B160" s="192"/>
      <c r="C160" s="192"/>
      <c r="D160" s="192"/>
      <c r="E160" s="191"/>
      <c r="F160" s="192"/>
      <c r="G160" s="192"/>
      <c r="H160" s="192"/>
      <c r="I160" s="191"/>
      <c r="J160" s="192">
        <f>SUM('[1]No11(2):No11(3)'!J37)</f>
        <v>0</v>
      </c>
      <c r="K160" s="192">
        <f>SUM('[1]No11(2):No11(3)'!K37)</f>
        <v>0</v>
      </c>
      <c r="L160" s="192">
        <f>SUM(J160:K160)</f>
        <v>0</v>
      </c>
      <c r="M160" s="191">
        <f>IF(L160=0,0,L160/L$170*100)</f>
        <v>0</v>
      </c>
      <c r="BA160" s="154"/>
      <c r="BB160" s="154"/>
      <c r="BC160" s="154"/>
      <c r="BD160" s="154"/>
      <c r="BE160" s="154"/>
      <c r="BF160" s="154"/>
      <c r="BG160" s="154"/>
      <c r="BH160" s="154"/>
      <c r="BI160" s="154"/>
      <c r="BJ160" s="154"/>
      <c r="BK160" s="154"/>
      <c r="BL160" s="154"/>
      <c r="BM160" s="154"/>
      <c r="BN160" s="154"/>
      <c r="BO160" s="154"/>
    </row>
    <row r="161" spans="1:67" s="155" customFormat="1" ht="13.5" customHeight="1">
      <c r="A161" s="193" t="s">
        <v>34</v>
      </c>
      <c r="B161" s="192"/>
      <c r="C161" s="192"/>
      <c r="D161" s="192"/>
      <c r="E161" s="191"/>
      <c r="F161" s="192"/>
      <c r="G161" s="192"/>
      <c r="H161" s="192"/>
      <c r="I161" s="191"/>
      <c r="J161" s="192">
        <f>SUM('[1]No11(2):No11(3)'!J38)</f>
        <v>0</v>
      </c>
      <c r="K161" s="192">
        <f>SUM('[1]No11(2):No11(3)'!K38)</f>
        <v>0</v>
      </c>
      <c r="L161" s="192">
        <f>SUM(J161:K161)</f>
        <v>0</v>
      </c>
      <c r="M161" s="191">
        <f>IF(L161=0,0,L161/L$170*100)</f>
        <v>0</v>
      </c>
      <c r="N161" s="153"/>
      <c r="O161" s="153"/>
      <c r="P161" s="153"/>
      <c r="Q161" s="153"/>
      <c r="R161" s="153"/>
      <c r="S161" s="153"/>
      <c r="T161" s="153"/>
      <c r="U161" s="153"/>
      <c r="V161" s="153"/>
      <c r="W161" s="153"/>
      <c r="X161" s="153"/>
      <c r="Y161" s="153"/>
      <c r="Z161" s="153"/>
      <c r="AA161" s="153"/>
      <c r="AB161" s="153"/>
      <c r="AC161" s="153"/>
      <c r="AD161" s="153"/>
      <c r="AE161" s="153"/>
      <c r="AF161" s="153"/>
      <c r="AG161" s="153"/>
      <c r="AH161" s="153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4"/>
      <c r="BB161" s="154"/>
      <c r="BC161" s="154"/>
      <c r="BD161" s="154"/>
      <c r="BE161" s="154"/>
      <c r="BF161" s="154"/>
      <c r="BG161" s="154"/>
      <c r="BH161" s="154"/>
      <c r="BI161" s="154"/>
      <c r="BJ161" s="154"/>
      <c r="BK161" s="154"/>
      <c r="BL161" s="154"/>
      <c r="BM161" s="154"/>
      <c r="BN161" s="154"/>
      <c r="BO161" s="154"/>
    </row>
    <row r="162" spans="1:67" s="153" customFormat="1" ht="13.5" customHeight="1">
      <c r="A162" s="190" t="s">
        <v>15</v>
      </c>
      <c r="B162" s="189"/>
      <c r="C162" s="189"/>
      <c r="D162" s="189"/>
      <c r="E162" s="188"/>
      <c r="F162" s="189"/>
      <c r="G162" s="189"/>
      <c r="H162" s="189"/>
      <c r="I162" s="188"/>
      <c r="J162" s="189">
        <f>SUM(J156:J161)</f>
        <v>0</v>
      </c>
      <c r="K162" s="189">
        <f>SUM(K156:K161)</f>
        <v>0</v>
      </c>
      <c r="L162" s="189">
        <f>SUM(J162:K162)</f>
        <v>0</v>
      </c>
      <c r="M162" s="188">
        <f>IF(L162=0,0,L162/L$170*100)</f>
        <v>0</v>
      </c>
      <c r="BA162" s="154"/>
      <c r="BB162" s="154"/>
      <c r="BC162" s="154"/>
      <c r="BD162" s="154"/>
      <c r="BE162" s="154"/>
      <c r="BF162" s="154"/>
      <c r="BG162" s="154"/>
      <c r="BH162" s="154"/>
      <c r="BI162" s="154"/>
      <c r="BJ162" s="154"/>
      <c r="BK162" s="154"/>
      <c r="BL162" s="154"/>
      <c r="BM162" s="154"/>
      <c r="BN162" s="154"/>
      <c r="BO162" s="154"/>
    </row>
    <row r="163" spans="1:67" s="153" customFormat="1" ht="13.5" customHeight="1">
      <c r="A163" s="196" t="s">
        <v>35</v>
      </c>
      <c r="B163" s="195"/>
      <c r="C163" s="195"/>
      <c r="D163" s="195"/>
      <c r="E163" s="194"/>
      <c r="F163" s="195"/>
      <c r="G163" s="195"/>
      <c r="H163" s="195"/>
      <c r="I163" s="194"/>
      <c r="J163" s="195">
        <f>SUM('[1]No11(2):No11(3)'!J40)</f>
        <v>0</v>
      </c>
      <c r="K163" s="195">
        <f>SUM('[1]No11(2):No11(3)'!K40)</f>
        <v>0</v>
      </c>
      <c r="L163" s="195">
        <f>SUM(J163:K163)</f>
        <v>0</v>
      </c>
      <c r="M163" s="194">
        <f>IF(L163=0,0,L163/L$170*100)</f>
        <v>0</v>
      </c>
      <c r="BA163" s="154"/>
      <c r="BB163" s="154"/>
      <c r="BC163" s="154"/>
      <c r="BD163" s="154"/>
      <c r="BE163" s="154"/>
      <c r="BF163" s="154"/>
      <c r="BG163" s="154"/>
      <c r="BH163" s="154"/>
      <c r="BI163" s="154"/>
      <c r="BJ163" s="154"/>
      <c r="BK163" s="154"/>
      <c r="BL163" s="154"/>
      <c r="BM163" s="154"/>
      <c r="BN163" s="154"/>
      <c r="BO163" s="154"/>
    </row>
    <row r="164" spans="1:67" s="155" customFormat="1" ht="13.5" customHeight="1">
      <c r="A164" s="193" t="s">
        <v>36</v>
      </c>
      <c r="B164" s="192"/>
      <c r="C164" s="192"/>
      <c r="D164" s="192"/>
      <c r="E164" s="191"/>
      <c r="F164" s="192"/>
      <c r="G164" s="192"/>
      <c r="H164" s="192"/>
      <c r="I164" s="191"/>
      <c r="J164" s="192">
        <f>SUM('[1]No11(2):No11(3)'!J41)</f>
        <v>0</v>
      </c>
      <c r="K164" s="192">
        <f>SUM('[1]No11(2):No11(3)'!K41)</f>
        <v>0</v>
      </c>
      <c r="L164" s="192">
        <f>SUM(J164:K164)</f>
        <v>0</v>
      </c>
      <c r="M164" s="191">
        <f>IF(L164=0,0,L164/L$170*100)</f>
        <v>0</v>
      </c>
      <c r="N164" s="153"/>
      <c r="O164" s="153"/>
      <c r="P164" s="153"/>
      <c r="Q164" s="153"/>
      <c r="R164" s="153"/>
      <c r="S164" s="153"/>
      <c r="T164" s="153"/>
      <c r="U164" s="153"/>
      <c r="V164" s="153"/>
      <c r="W164" s="153"/>
      <c r="X164" s="153"/>
      <c r="Y164" s="153"/>
      <c r="Z164" s="153"/>
      <c r="AA164" s="153"/>
      <c r="AB164" s="153"/>
      <c r="AC164" s="153"/>
      <c r="AD164" s="153"/>
      <c r="AE164" s="153"/>
      <c r="AF164" s="153"/>
      <c r="AG164" s="153"/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</row>
    <row r="165" spans="1:67" s="155" customFormat="1" ht="13.5" customHeight="1">
      <c r="A165" s="193" t="s">
        <v>37</v>
      </c>
      <c r="B165" s="192"/>
      <c r="C165" s="192"/>
      <c r="D165" s="192"/>
      <c r="E165" s="191"/>
      <c r="F165" s="192"/>
      <c r="G165" s="192"/>
      <c r="H165" s="192"/>
      <c r="I165" s="191"/>
      <c r="J165" s="192">
        <f>SUM('[1]No11(2):No11(3)'!J42)</f>
        <v>0</v>
      </c>
      <c r="K165" s="192">
        <f>SUM('[1]No11(2):No11(3)'!K42)</f>
        <v>0</v>
      </c>
      <c r="L165" s="192">
        <f>SUM(J165:K165)</f>
        <v>0</v>
      </c>
      <c r="M165" s="191">
        <f>IF(L165=0,0,L165/L$170*100)</f>
        <v>0</v>
      </c>
      <c r="N165" s="153"/>
      <c r="O165" s="153"/>
      <c r="P165" s="153"/>
      <c r="Q165" s="153"/>
      <c r="R165" s="153"/>
      <c r="S165" s="153"/>
      <c r="T165" s="153"/>
      <c r="U165" s="153"/>
      <c r="V165" s="153"/>
      <c r="W165" s="153"/>
      <c r="X165" s="153"/>
      <c r="Y165" s="153"/>
      <c r="Z165" s="153"/>
      <c r="AA165" s="153"/>
      <c r="AB165" s="153"/>
      <c r="AC165" s="153"/>
      <c r="AD165" s="153"/>
      <c r="AE165" s="153"/>
      <c r="AF165" s="153"/>
      <c r="AG165" s="153"/>
      <c r="AH165" s="153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</row>
    <row r="166" spans="1:67" ht="13.5" customHeight="1">
      <c r="A166" s="193" t="s">
        <v>38</v>
      </c>
      <c r="B166" s="192"/>
      <c r="C166" s="192"/>
      <c r="D166" s="192"/>
      <c r="E166" s="191"/>
      <c r="F166" s="192"/>
      <c r="G166" s="192"/>
      <c r="H166" s="192"/>
      <c r="I166" s="191"/>
      <c r="J166" s="192">
        <f>SUM('[1]No11(2):No11(3)'!J43)</f>
        <v>0</v>
      </c>
      <c r="K166" s="192">
        <f>SUM('[1]No11(2):No11(3)'!K43)</f>
        <v>0</v>
      </c>
      <c r="L166" s="192">
        <f>SUM(J166:K166)</f>
        <v>0</v>
      </c>
      <c r="M166" s="191">
        <f>IF(L166=0,0,L166/L$170*100)</f>
        <v>0</v>
      </c>
      <c r="N166" s="153"/>
      <c r="O166" s="153"/>
      <c r="P166" s="153"/>
      <c r="Q166" s="153"/>
      <c r="R166" s="153"/>
      <c r="S166" s="153"/>
      <c r="T166" s="153"/>
      <c r="U166" s="153"/>
      <c r="V166" s="153"/>
      <c r="W166" s="153"/>
      <c r="X166" s="153"/>
      <c r="Y166" s="153"/>
      <c r="Z166" s="153"/>
      <c r="AA166" s="153"/>
      <c r="AB166" s="153"/>
      <c r="AC166" s="153"/>
      <c r="AD166" s="153"/>
      <c r="AE166" s="153"/>
      <c r="AF166" s="153"/>
      <c r="AG166" s="153"/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4"/>
      <c r="BB166" s="154"/>
      <c r="BC166" s="154"/>
      <c r="BD166" s="154"/>
      <c r="BE166" s="154"/>
      <c r="BF166" s="154"/>
      <c r="BG166" s="154"/>
      <c r="BH166" s="154"/>
      <c r="BI166" s="154"/>
      <c r="BJ166" s="154"/>
      <c r="BK166" s="154"/>
      <c r="BL166" s="154"/>
      <c r="BM166" s="154"/>
      <c r="BN166" s="154"/>
      <c r="BO166" s="154"/>
    </row>
    <row r="167" spans="1:67" ht="13.5" customHeight="1">
      <c r="A167" s="193" t="s">
        <v>39</v>
      </c>
      <c r="B167" s="192"/>
      <c r="C167" s="192"/>
      <c r="D167" s="192"/>
      <c r="E167" s="191"/>
      <c r="F167" s="192"/>
      <c r="G167" s="192"/>
      <c r="H167" s="192"/>
      <c r="I167" s="191"/>
      <c r="J167" s="192">
        <f>SUM('[1]No11(2):No11(3)'!J44)</f>
        <v>0</v>
      </c>
      <c r="K167" s="192">
        <f>SUM('[1]No11(2):No11(3)'!K44)</f>
        <v>0</v>
      </c>
      <c r="L167" s="192">
        <f>SUM(J167:K167)</f>
        <v>0</v>
      </c>
      <c r="M167" s="191">
        <f>IF(L167=0,0,L167/L$170*100)</f>
        <v>0</v>
      </c>
      <c r="N167" s="153"/>
      <c r="O167" s="153"/>
      <c r="P167" s="153"/>
      <c r="Q167" s="153"/>
      <c r="R167" s="153"/>
      <c r="S167" s="153"/>
      <c r="T167" s="153"/>
      <c r="U167" s="153"/>
      <c r="V167" s="153"/>
      <c r="W167" s="153"/>
      <c r="X167" s="153"/>
      <c r="Y167" s="153"/>
      <c r="Z167" s="153"/>
      <c r="AA167" s="153"/>
      <c r="AB167" s="153"/>
      <c r="AC167" s="153"/>
      <c r="AD167" s="153"/>
      <c r="AE167" s="153"/>
      <c r="AF167" s="153"/>
      <c r="AG167" s="153"/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</row>
    <row r="168" spans="1:67" s="153" customFormat="1" ht="13.5" customHeight="1">
      <c r="A168" s="193" t="s">
        <v>40</v>
      </c>
      <c r="B168" s="192"/>
      <c r="C168" s="192"/>
      <c r="D168" s="192"/>
      <c r="E168" s="191"/>
      <c r="F168" s="192"/>
      <c r="G168" s="192"/>
      <c r="H168" s="192"/>
      <c r="I168" s="191"/>
      <c r="J168" s="192">
        <f>SUM('[1]No11(2):No11(3)'!J45)</f>
        <v>0</v>
      </c>
      <c r="K168" s="192">
        <f>SUM('[1]No11(2):No11(3)'!K45)</f>
        <v>0</v>
      </c>
      <c r="L168" s="192">
        <f>SUM(J168:K168)</f>
        <v>0</v>
      </c>
      <c r="M168" s="191">
        <f>IF(L168=0,0,L168/L$170*100)</f>
        <v>0</v>
      </c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4"/>
      <c r="BN168" s="154"/>
      <c r="BO168" s="154"/>
    </row>
    <row r="169" spans="1:67" s="155" customFormat="1" ht="13.5" customHeight="1">
      <c r="A169" s="190" t="s">
        <v>15</v>
      </c>
      <c r="B169" s="189"/>
      <c r="C169" s="189"/>
      <c r="D169" s="189"/>
      <c r="E169" s="188"/>
      <c r="F169" s="189"/>
      <c r="G169" s="189"/>
      <c r="H169" s="189"/>
      <c r="I169" s="188"/>
      <c r="J169" s="189">
        <f>SUM(J163:J168)</f>
        <v>0</v>
      </c>
      <c r="K169" s="189">
        <f>SUM(K163:K168)</f>
        <v>0</v>
      </c>
      <c r="L169" s="189">
        <f>SUM(J169:K169)</f>
        <v>0</v>
      </c>
      <c r="M169" s="188">
        <f>IF(L169=0,0,L169/L$170*100)</f>
        <v>0</v>
      </c>
      <c r="N169" s="153"/>
      <c r="O169" s="153"/>
      <c r="P169" s="153"/>
      <c r="Q169" s="153"/>
      <c r="R169" s="153"/>
      <c r="S169" s="153"/>
      <c r="T169" s="153"/>
      <c r="U169" s="153"/>
      <c r="V169" s="153"/>
      <c r="W169" s="153"/>
      <c r="X169" s="153"/>
      <c r="Y169" s="153"/>
      <c r="Z169" s="153"/>
      <c r="AA169" s="153"/>
      <c r="AB169" s="153"/>
      <c r="AC169" s="153"/>
      <c r="AD169" s="153"/>
      <c r="AE169" s="153"/>
      <c r="AF169" s="153"/>
      <c r="AG169" s="153"/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</row>
    <row r="170" spans="1:67" ht="13.5" customHeight="1">
      <c r="A170" s="190" t="s">
        <v>41</v>
      </c>
      <c r="B170" s="189"/>
      <c r="C170" s="189"/>
      <c r="D170" s="189"/>
      <c r="E170" s="188"/>
      <c r="F170" s="189"/>
      <c r="G170" s="189"/>
      <c r="H170" s="189"/>
      <c r="I170" s="188"/>
      <c r="J170" s="189">
        <f>SUM(J140,J147:J155,J162,J169)</f>
        <v>0</v>
      </c>
      <c r="K170" s="189">
        <f>SUM(K140,K147:K155,K162,K169)</f>
        <v>0</v>
      </c>
      <c r="L170" s="189">
        <f>SUM(L140,L147:L155,L162,L169)</f>
        <v>0</v>
      </c>
      <c r="M170" s="188">
        <f>IF(L170=0,0,L170/L$170*100)</f>
        <v>0</v>
      </c>
      <c r="N170" s="153"/>
      <c r="O170" s="153"/>
      <c r="P170" s="153"/>
      <c r="Q170" s="153"/>
      <c r="R170" s="153"/>
      <c r="S170" s="153"/>
      <c r="T170" s="153"/>
      <c r="U170" s="153"/>
      <c r="V170" s="153"/>
      <c r="W170" s="153"/>
      <c r="X170" s="153"/>
      <c r="Y170" s="153"/>
      <c r="Z170" s="153"/>
      <c r="AA170" s="153"/>
      <c r="AB170" s="153"/>
      <c r="AC170" s="153"/>
      <c r="AD170" s="153"/>
      <c r="AE170" s="153"/>
      <c r="AF170" s="153"/>
      <c r="AG170" s="153"/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4"/>
      <c r="BN170" s="154"/>
      <c r="BO170" s="154"/>
    </row>
    <row r="171" spans="1:67" ht="12" customHeight="1">
      <c r="A171" s="153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3"/>
      <c r="N171" s="153"/>
      <c r="O171" s="153"/>
      <c r="P171" s="153"/>
      <c r="Q171" s="153"/>
      <c r="R171" s="153"/>
      <c r="S171" s="153"/>
      <c r="T171" s="153"/>
      <c r="U171" s="153"/>
      <c r="V171" s="153"/>
      <c r="W171" s="153"/>
      <c r="X171" s="153"/>
      <c r="Y171" s="153"/>
      <c r="Z171" s="153"/>
      <c r="AA171" s="153"/>
      <c r="AB171" s="153"/>
      <c r="AC171" s="153"/>
      <c r="AD171" s="153"/>
      <c r="AE171" s="153"/>
      <c r="AF171" s="153"/>
      <c r="AG171" s="153"/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</row>
    <row r="172" spans="1:67" ht="12" customHeight="1">
      <c r="A172" s="153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O172" s="153"/>
      <c r="P172" s="153"/>
      <c r="Q172" s="153"/>
      <c r="R172" s="153"/>
      <c r="S172" s="153"/>
      <c r="T172" s="153"/>
      <c r="U172" s="153"/>
      <c r="V172" s="153"/>
      <c r="W172" s="153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</row>
    <row r="173" spans="1:67" ht="12" customHeight="1">
      <c r="A173" s="153"/>
      <c r="B173" s="153"/>
      <c r="C173" s="153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  <c r="O173" s="153"/>
      <c r="P173" s="153"/>
      <c r="Q173" s="153"/>
      <c r="R173" s="153"/>
      <c r="S173" s="153"/>
      <c r="T173" s="153"/>
      <c r="U173" s="153"/>
      <c r="V173" s="153"/>
      <c r="W173" s="153"/>
      <c r="X173" s="153"/>
      <c r="Y173" s="153"/>
      <c r="Z173" s="153"/>
      <c r="AA173" s="153"/>
      <c r="AB173" s="153"/>
      <c r="AC173" s="153"/>
      <c r="AD173" s="153"/>
      <c r="AE173" s="153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</row>
    <row r="174" spans="1:67" ht="12" customHeight="1">
      <c r="A174" s="153"/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O174" s="153"/>
      <c r="P174" s="153"/>
      <c r="Q174" s="153"/>
      <c r="R174" s="153"/>
      <c r="S174" s="153"/>
      <c r="T174" s="153"/>
      <c r="U174" s="153"/>
      <c r="V174" s="153"/>
      <c r="W174" s="153"/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</row>
    <row r="175" spans="1:67" ht="12" customHeight="1">
      <c r="A175" s="153"/>
      <c r="B175" s="153"/>
      <c r="C175" s="153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O175" s="153"/>
      <c r="P175" s="153"/>
      <c r="Q175" s="153"/>
      <c r="R175" s="153"/>
      <c r="S175" s="153"/>
      <c r="T175" s="153"/>
      <c r="U175" s="153"/>
      <c r="V175" s="153"/>
      <c r="W175" s="153"/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</row>
    <row r="176" spans="1:67" ht="12" customHeight="1">
      <c r="A176" s="153"/>
      <c r="B176" s="153"/>
      <c r="C176" s="153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O176" s="153"/>
      <c r="P176" s="153"/>
      <c r="Q176" s="153"/>
      <c r="R176" s="153"/>
      <c r="S176" s="153"/>
      <c r="T176" s="153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</row>
    <row r="177" spans="1:52" ht="12" customHeight="1">
      <c r="A177" s="153"/>
      <c r="B177" s="153"/>
      <c r="C177" s="153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  <c r="O177" s="153"/>
      <c r="P177" s="153"/>
      <c r="Q177" s="153"/>
      <c r="R177" s="153"/>
      <c r="S177" s="153"/>
      <c r="T177" s="153"/>
      <c r="U177" s="153"/>
      <c r="V177" s="153"/>
      <c r="W177" s="153"/>
      <c r="X177" s="153"/>
      <c r="Y177" s="153"/>
      <c r="Z177" s="153"/>
      <c r="AA177" s="153"/>
      <c r="AB177" s="153"/>
      <c r="AC177" s="153"/>
      <c r="AD177" s="153"/>
      <c r="AE177" s="153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</row>
    <row r="178" spans="1:52" ht="12" customHeight="1">
      <c r="A178" s="153"/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O178" s="153"/>
      <c r="P178" s="153"/>
      <c r="Q178" s="153"/>
      <c r="R178" s="153"/>
      <c r="S178" s="153"/>
      <c r="T178" s="153"/>
      <c r="U178" s="153"/>
      <c r="V178" s="153"/>
      <c r="W178" s="153"/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</row>
    <row r="179" spans="1:52" ht="12" customHeight="1">
      <c r="A179" s="153"/>
      <c r="B179" s="153"/>
      <c r="C179" s="153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O179" s="153"/>
      <c r="P179" s="153"/>
      <c r="Q179" s="153"/>
      <c r="R179" s="153"/>
      <c r="S179" s="153"/>
      <c r="T179" s="153"/>
      <c r="U179" s="153"/>
      <c r="V179" s="153"/>
      <c r="W179" s="153"/>
      <c r="X179" s="153"/>
      <c r="Y179" s="153"/>
      <c r="Z179" s="153"/>
      <c r="AA179" s="153"/>
      <c r="AB179" s="153"/>
      <c r="AC179" s="153"/>
      <c r="AD179" s="153"/>
      <c r="AE179" s="153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</row>
    <row r="180" spans="1:52" ht="12" customHeight="1">
      <c r="A180" s="153"/>
      <c r="B180" s="153"/>
      <c r="C180" s="153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3"/>
      <c r="P180" s="153"/>
      <c r="Q180" s="153"/>
      <c r="R180" s="153"/>
      <c r="S180" s="153"/>
      <c r="T180" s="153"/>
      <c r="U180" s="153"/>
      <c r="V180" s="153"/>
      <c r="W180" s="153"/>
      <c r="X180" s="153"/>
      <c r="Y180" s="153"/>
      <c r="Z180" s="153"/>
      <c r="AA180" s="153"/>
      <c r="AB180" s="153"/>
      <c r="AC180" s="153"/>
      <c r="AD180" s="153"/>
      <c r="AE180" s="153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</row>
    <row r="181" spans="1:52" ht="12" customHeight="1">
      <c r="A181" s="153"/>
      <c r="B181" s="153"/>
      <c r="C181" s="153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  <c r="O181" s="153"/>
      <c r="P181" s="153"/>
      <c r="Q181" s="153"/>
      <c r="R181" s="153"/>
      <c r="S181" s="153"/>
      <c r="T181" s="153"/>
      <c r="U181" s="153"/>
      <c r="V181" s="153"/>
      <c r="W181" s="153"/>
      <c r="X181" s="153"/>
      <c r="Y181" s="153"/>
      <c r="Z181" s="153"/>
      <c r="AA181" s="153"/>
      <c r="AB181" s="153"/>
      <c r="AC181" s="153"/>
      <c r="AD181" s="153"/>
      <c r="AE181" s="153"/>
      <c r="AF181" s="153"/>
      <c r="AG181" s="153"/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</row>
    <row r="182" spans="1:52" ht="12" customHeight="1">
      <c r="A182" s="153"/>
      <c r="B182" s="153"/>
      <c r="C182" s="153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  <c r="O182" s="153"/>
      <c r="P182" s="153"/>
      <c r="Q182" s="153"/>
      <c r="R182" s="153"/>
      <c r="S182" s="153"/>
      <c r="T182" s="153"/>
      <c r="U182" s="153"/>
      <c r="V182" s="153"/>
      <c r="W182" s="153"/>
      <c r="X182" s="153"/>
      <c r="Y182" s="153"/>
      <c r="Z182" s="153"/>
      <c r="AA182" s="153"/>
      <c r="AB182" s="153"/>
      <c r="AC182" s="153"/>
      <c r="AD182" s="153"/>
      <c r="AE182" s="153"/>
      <c r="AF182" s="153"/>
      <c r="AG182" s="153"/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</row>
    <row r="183" spans="1:52" ht="12" customHeight="1">
      <c r="A183" s="153"/>
      <c r="B183" s="153"/>
      <c r="C183" s="153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  <c r="O183" s="153"/>
      <c r="P183" s="153"/>
      <c r="Q183" s="153"/>
      <c r="R183" s="153"/>
      <c r="S183" s="153"/>
      <c r="T183" s="153"/>
      <c r="U183" s="153"/>
      <c r="V183" s="153"/>
      <c r="W183" s="153"/>
      <c r="X183" s="153"/>
      <c r="Y183" s="153"/>
      <c r="Z183" s="153"/>
      <c r="AA183" s="153"/>
      <c r="AB183" s="153"/>
      <c r="AC183" s="153"/>
      <c r="AD183" s="153"/>
      <c r="AE183" s="153"/>
      <c r="AF183" s="153"/>
      <c r="AG183" s="153"/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</row>
    <row r="184" spans="1:52" ht="12" customHeight="1">
      <c r="A184" s="153"/>
      <c r="B184" s="153"/>
      <c r="C184" s="153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O184" s="153"/>
      <c r="P184" s="153"/>
      <c r="Q184" s="153"/>
      <c r="R184" s="153"/>
      <c r="S184" s="153"/>
      <c r="T184" s="153"/>
      <c r="U184" s="153"/>
      <c r="V184" s="153"/>
      <c r="W184" s="153"/>
      <c r="X184" s="153"/>
      <c r="Y184" s="153"/>
      <c r="Z184" s="153"/>
      <c r="AA184" s="153"/>
      <c r="AB184" s="153"/>
      <c r="AC184" s="153"/>
      <c r="AD184" s="153"/>
      <c r="AE184" s="153"/>
      <c r="AF184" s="153"/>
      <c r="AG184" s="153"/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</row>
    <row r="185" spans="1:52" ht="12" customHeight="1">
      <c r="A185" s="153"/>
      <c r="B185" s="153"/>
      <c r="C185" s="153"/>
      <c r="D185" s="153"/>
      <c r="E185" s="153"/>
      <c r="F185" s="153"/>
      <c r="G185" s="153"/>
      <c r="H185" s="153"/>
      <c r="I185" s="153"/>
      <c r="J185" s="153"/>
      <c r="K185" s="153"/>
      <c r="L185" s="153"/>
      <c r="M185" s="153"/>
      <c r="N185" s="153"/>
      <c r="O185" s="153"/>
      <c r="P185" s="153"/>
      <c r="Q185" s="153"/>
      <c r="R185" s="153"/>
      <c r="S185" s="153"/>
      <c r="T185" s="153"/>
      <c r="U185" s="153"/>
      <c r="V185" s="153"/>
      <c r="W185" s="153"/>
      <c r="X185" s="153"/>
      <c r="Y185" s="153"/>
      <c r="Z185" s="153"/>
      <c r="AA185" s="153"/>
      <c r="AB185" s="153"/>
      <c r="AC185" s="153"/>
      <c r="AD185" s="153"/>
      <c r="AE185" s="153"/>
      <c r="AF185" s="153"/>
      <c r="AG185" s="153"/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</row>
    <row r="186" spans="1:52" ht="12" customHeight="1">
      <c r="A186" s="153"/>
      <c r="B186" s="153"/>
      <c r="C186" s="153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  <c r="O186" s="153"/>
      <c r="P186" s="153"/>
      <c r="Q186" s="153"/>
      <c r="R186" s="153"/>
      <c r="S186" s="153"/>
      <c r="T186" s="153"/>
      <c r="U186" s="153"/>
      <c r="V186" s="153"/>
      <c r="W186" s="153"/>
      <c r="X186" s="153"/>
      <c r="Y186" s="153"/>
      <c r="Z186" s="153"/>
      <c r="AA186" s="153"/>
      <c r="AB186" s="153"/>
      <c r="AC186" s="153"/>
      <c r="AD186" s="153"/>
      <c r="AE186" s="153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</row>
    <row r="187" spans="1:52" ht="12" customHeight="1">
      <c r="A187" s="153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O187" s="153"/>
      <c r="P187" s="153"/>
      <c r="Q187" s="153"/>
      <c r="R187" s="153"/>
      <c r="S187" s="153"/>
      <c r="T187" s="153"/>
      <c r="U187" s="153"/>
      <c r="V187" s="153"/>
      <c r="W187" s="153"/>
      <c r="X187" s="153"/>
      <c r="Y187" s="153"/>
      <c r="Z187" s="153"/>
      <c r="AA187" s="153"/>
      <c r="AB187" s="153"/>
      <c r="AC187" s="153"/>
      <c r="AD187" s="153"/>
      <c r="AE187" s="153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</row>
    <row r="188" spans="1:52" ht="12" customHeight="1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  <c r="O188" s="153"/>
      <c r="P188" s="153"/>
      <c r="Q188" s="153"/>
      <c r="R188" s="153"/>
      <c r="S188" s="153"/>
      <c r="T188" s="153"/>
      <c r="U188" s="153"/>
      <c r="V188" s="15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</row>
    <row r="189" spans="1:52" ht="12" customHeight="1">
      <c r="A189" s="153"/>
      <c r="B189" s="153"/>
      <c r="C189" s="153"/>
      <c r="D189" s="153"/>
      <c r="E189" s="153"/>
      <c r="F189" s="153"/>
      <c r="G189" s="153"/>
      <c r="H189" s="153"/>
      <c r="I189" s="153"/>
      <c r="J189" s="153"/>
      <c r="K189" s="153"/>
      <c r="L189" s="153"/>
      <c r="M189" s="153"/>
      <c r="N189" s="153"/>
      <c r="O189" s="153"/>
      <c r="P189" s="153"/>
      <c r="Q189" s="153"/>
      <c r="R189" s="153"/>
      <c r="S189" s="153"/>
      <c r="T189" s="153"/>
      <c r="U189" s="153"/>
      <c r="V189" s="153"/>
      <c r="W189" s="153"/>
      <c r="X189" s="153"/>
      <c r="Y189" s="153"/>
      <c r="Z189" s="153"/>
      <c r="AA189" s="153"/>
      <c r="AB189" s="153"/>
      <c r="AC189" s="153"/>
      <c r="AD189" s="153"/>
      <c r="AE189" s="153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</row>
    <row r="190" spans="1:52" ht="12" customHeight="1">
      <c r="A190" s="153"/>
      <c r="B190" s="153"/>
      <c r="C190" s="153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  <c r="O190" s="153"/>
      <c r="P190" s="153"/>
      <c r="Q190" s="153"/>
      <c r="R190" s="153"/>
      <c r="S190" s="153"/>
      <c r="T190" s="153"/>
      <c r="U190" s="153"/>
      <c r="V190" s="15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</row>
    <row r="191" spans="1:52" ht="12" customHeight="1">
      <c r="A191" s="153"/>
      <c r="B191" s="153"/>
      <c r="C191" s="153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  <c r="O191" s="153"/>
      <c r="P191" s="153"/>
      <c r="Q191" s="153"/>
      <c r="R191" s="153"/>
      <c r="S191" s="153"/>
      <c r="T191" s="153"/>
      <c r="U191" s="153"/>
      <c r="V191" s="153"/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</row>
    <row r="192" spans="1:52" ht="12" customHeight="1">
      <c r="A192" s="153"/>
      <c r="B192" s="153"/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O192" s="153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</row>
    <row r="193" spans="1:52" ht="12" customHeight="1">
      <c r="A193" s="153"/>
      <c r="B193" s="153"/>
      <c r="C193" s="153"/>
      <c r="D193" s="153"/>
      <c r="E193" s="153"/>
      <c r="F193" s="153"/>
      <c r="G193" s="153"/>
      <c r="H193" s="153"/>
      <c r="I193" s="153"/>
      <c r="J193" s="153"/>
      <c r="K193" s="153"/>
      <c r="L193" s="153"/>
      <c r="M193" s="153"/>
      <c r="N193" s="153"/>
      <c r="O193" s="153"/>
      <c r="P193" s="153"/>
      <c r="Q193" s="153"/>
      <c r="R193" s="153"/>
      <c r="S193" s="153"/>
      <c r="T193" s="153"/>
      <c r="U193" s="153"/>
      <c r="V193" s="153"/>
      <c r="W193" s="153"/>
      <c r="X193" s="153"/>
      <c r="Y193" s="153"/>
      <c r="Z193" s="153"/>
      <c r="AA193" s="153"/>
      <c r="AB193" s="153"/>
      <c r="AC193" s="153"/>
      <c r="AD193" s="153"/>
      <c r="AE193" s="153"/>
      <c r="AF193" s="153"/>
      <c r="AG193" s="153"/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</row>
    <row r="194" spans="1:52" ht="12" customHeight="1">
      <c r="A194" s="153"/>
      <c r="B194" s="153"/>
      <c r="C194" s="153"/>
      <c r="D194" s="153"/>
      <c r="E194" s="153"/>
      <c r="F194" s="153"/>
      <c r="G194" s="153"/>
      <c r="H194" s="153"/>
      <c r="I194" s="153"/>
      <c r="J194" s="153"/>
      <c r="K194" s="153"/>
      <c r="L194" s="153"/>
      <c r="M194" s="153"/>
      <c r="N194" s="153"/>
      <c r="O194" s="153"/>
      <c r="P194" s="153"/>
      <c r="Q194" s="153"/>
      <c r="R194" s="153"/>
      <c r="S194" s="153"/>
      <c r="T194" s="153"/>
      <c r="U194" s="153"/>
      <c r="V194" s="153"/>
      <c r="W194" s="153"/>
      <c r="X194" s="153"/>
      <c r="Y194" s="153"/>
      <c r="Z194" s="153"/>
      <c r="AA194" s="153"/>
      <c r="AB194" s="153"/>
      <c r="AC194" s="153"/>
      <c r="AD194" s="153"/>
      <c r="AE194" s="153"/>
      <c r="AF194" s="153"/>
      <c r="AG194" s="153"/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</row>
    <row r="195" spans="1:52" ht="12" customHeight="1">
      <c r="A195" s="153"/>
      <c r="B195" s="153"/>
      <c r="C195" s="153"/>
      <c r="D195" s="153"/>
      <c r="E195" s="153"/>
      <c r="F195" s="153"/>
      <c r="G195" s="153"/>
      <c r="H195" s="153"/>
      <c r="I195" s="153"/>
      <c r="J195" s="153"/>
      <c r="K195" s="153"/>
      <c r="L195" s="153"/>
      <c r="M195" s="153"/>
      <c r="N195" s="153"/>
      <c r="O195" s="153"/>
      <c r="P195" s="153"/>
      <c r="Q195" s="153"/>
      <c r="R195" s="153"/>
      <c r="S195" s="153"/>
      <c r="T195" s="153"/>
      <c r="U195" s="153"/>
      <c r="V195" s="153"/>
      <c r="W195" s="153"/>
      <c r="X195" s="153"/>
      <c r="Y195" s="153"/>
      <c r="Z195" s="153"/>
      <c r="AA195" s="153"/>
      <c r="AB195" s="153"/>
      <c r="AC195" s="153"/>
      <c r="AD195" s="153"/>
      <c r="AE195" s="153"/>
      <c r="AF195" s="153"/>
      <c r="AG195" s="153"/>
      <c r="AH195" s="153"/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</row>
    <row r="196" spans="1:52" ht="12" customHeight="1">
      <c r="A196" s="153"/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  <c r="L196" s="153"/>
      <c r="M196" s="153"/>
      <c r="N196" s="153"/>
      <c r="O196" s="153"/>
      <c r="P196" s="153"/>
      <c r="Q196" s="153"/>
      <c r="R196" s="153"/>
      <c r="S196" s="153"/>
      <c r="T196" s="153"/>
      <c r="U196" s="153"/>
      <c r="V196" s="153"/>
      <c r="W196" s="153"/>
      <c r="X196" s="153"/>
      <c r="Y196" s="153"/>
      <c r="Z196" s="153"/>
      <c r="AA196" s="153"/>
      <c r="AB196" s="153"/>
      <c r="AC196" s="153"/>
      <c r="AD196" s="153"/>
      <c r="AE196" s="153"/>
      <c r="AF196" s="153"/>
      <c r="AG196" s="153"/>
      <c r="AH196" s="153"/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</row>
    <row r="197" spans="1:52" ht="12" customHeight="1">
      <c r="A197" s="153"/>
      <c r="B197" s="153"/>
      <c r="C197" s="153"/>
      <c r="D197" s="153"/>
      <c r="E197" s="153"/>
      <c r="F197" s="153"/>
      <c r="G197" s="153"/>
      <c r="H197" s="153"/>
      <c r="I197" s="153"/>
      <c r="J197" s="153"/>
      <c r="K197" s="153"/>
      <c r="L197" s="153"/>
      <c r="M197" s="153"/>
      <c r="N197" s="153"/>
      <c r="O197" s="153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  <c r="Z197" s="153"/>
      <c r="AA197" s="153"/>
      <c r="AB197" s="153"/>
      <c r="AC197" s="153"/>
      <c r="AD197" s="153"/>
      <c r="AE197" s="153"/>
      <c r="AF197" s="153"/>
      <c r="AG197" s="153"/>
      <c r="AH197" s="153"/>
      <c r="AI197" s="153"/>
      <c r="AJ197" s="153"/>
      <c r="AK197" s="153"/>
      <c r="AL197" s="153"/>
      <c r="AM197" s="153"/>
      <c r="AN197" s="153"/>
      <c r="AO197" s="153"/>
      <c r="AP197" s="153"/>
      <c r="AQ197" s="153"/>
      <c r="AR197" s="153"/>
      <c r="AS197" s="153"/>
      <c r="AT197" s="153"/>
      <c r="AU197" s="153"/>
      <c r="AV197" s="153"/>
      <c r="AW197" s="153"/>
      <c r="AX197" s="153"/>
      <c r="AY197" s="153"/>
      <c r="AZ197" s="153"/>
    </row>
    <row r="198" spans="1:52" ht="12" customHeight="1">
      <c r="A198" s="153"/>
      <c r="B198" s="153"/>
      <c r="C198" s="153"/>
      <c r="D198" s="153"/>
      <c r="E198" s="153"/>
      <c r="F198" s="153"/>
      <c r="G198" s="153"/>
      <c r="H198" s="153"/>
      <c r="I198" s="153"/>
      <c r="J198" s="153"/>
      <c r="K198" s="153"/>
      <c r="L198" s="153"/>
      <c r="M198" s="153"/>
      <c r="N198" s="153"/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  <c r="AA198" s="153"/>
      <c r="AB198" s="153"/>
      <c r="AC198" s="153"/>
      <c r="AD198" s="153"/>
      <c r="AE198" s="153"/>
      <c r="AF198" s="153"/>
      <c r="AG198" s="153"/>
      <c r="AH198" s="153"/>
      <c r="AI198" s="153"/>
      <c r="AJ198" s="153"/>
      <c r="AK198" s="153"/>
      <c r="AL198" s="153"/>
      <c r="AM198" s="153"/>
      <c r="AN198" s="153"/>
      <c r="AO198" s="153"/>
      <c r="AP198" s="153"/>
      <c r="AQ198" s="153"/>
      <c r="AR198" s="153"/>
      <c r="AS198" s="153"/>
      <c r="AT198" s="153"/>
      <c r="AU198" s="153"/>
      <c r="AV198" s="153"/>
      <c r="AW198" s="153"/>
      <c r="AX198" s="153"/>
      <c r="AY198" s="153"/>
      <c r="AZ198" s="153"/>
    </row>
    <row r="199" spans="1:52" ht="12" customHeight="1">
      <c r="A199" s="153"/>
      <c r="B199" s="153"/>
      <c r="C199" s="153"/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  <c r="O199" s="153"/>
      <c r="P199" s="153"/>
      <c r="Q199" s="153"/>
      <c r="R199" s="153"/>
      <c r="S199" s="153"/>
      <c r="T199" s="153"/>
      <c r="U199" s="153"/>
      <c r="V199" s="153"/>
      <c r="W199" s="153"/>
      <c r="X199" s="153"/>
      <c r="Y199" s="153"/>
      <c r="Z199" s="153"/>
      <c r="AA199" s="153"/>
      <c r="AB199" s="153"/>
      <c r="AC199" s="153"/>
      <c r="AD199" s="153"/>
      <c r="AE199" s="153"/>
      <c r="AF199" s="153"/>
      <c r="AG199" s="153"/>
      <c r="AH199" s="153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</row>
    <row r="200" spans="1:52" ht="12" customHeight="1">
      <c r="A200" s="153"/>
      <c r="B200" s="153"/>
      <c r="C200" s="153"/>
      <c r="D200" s="153"/>
      <c r="E200" s="153"/>
      <c r="F200" s="153"/>
      <c r="G200" s="153"/>
      <c r="H200" s="153"/>
      <c r="I200" s="153"/>
      <c r="J200" s="153"/>
      <c r="K200" s="153"/>
      <c r="L200" s="153"/>
      <c r="M200" s="153"/>
      <c r="N200" s="153"/>
      <c r="O200" s="153"/>
      <c r="P200" s="153"/>
      <c r="Q200" s="153"/>
      <c r="R200" s="153"/>
      <c r="S200" s="153"/>
      <c r="T200" s="153"/>
      <c r="U200" s="153"/>
      <c r="V200" s="153"/>
      <c r="W200" s="153"/>
      <c r="X200" s="153"/>
      <c r="Y200" s="153"/>
      <c r="Z200" s="153"/>
      <c r="AA200" s="153"/>
      <c r="AB200" s="153"/>
      <c r="AC200" s="153"/>
      <c r="AD200" s="153"/>
      <c r="AE200" s="153"/>
      <c r="AF200" s="153"/>
      <c r="AG200" s="153"/>
      <c r="AH200" s="153"/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</row>
    <row r="201" spans="1:52" ht="12" customHeight="1">
      <c r="A201" s="153"/>
      <c r="B201" s="153"/>
      <c r="C201" s="153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  <c r="O201" s="153"/>
      <c r="P201" s="153"/>
      <c r="Q201" s="153"/>
      <c r="R201" s="153"/>
      <c r="S201" s="153"/>
      <c r="T201" s="153"/>
      <c r="U201" s="153"/>
      <c r="V201" s="153"/>
      <c r="W201" s="153"/>
      <c r="X201" s="153"/>
      <c r="Y201" s="153"/>
      <c r="Z201" s="153"/>
      <c r="AA201" s="153"/>
      <c r="AB201" s="153"/>
      <c r="AC201" s="153"/>
      <c r="AD201" s="153"/>
      <c r="AE201" s="153"/>
      <c r="AF201" s="153"/>
      <c r="AG201" s="153"/>
      <c r="AH201" s="153"/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</row>
    <row r="202" spans="1:52" ht="12" customHeight="1">
      <c r="A202" s="153"/>
      <c r="B202" s="153"/>
      <c r="C202" s="153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  <c r="O202" s="153"/>
      <c r="P202" s="153"/>
      <c r="Q202" s="153"/>
      <c r="R202" s="153"/>
      <c r="S202" s="153"/>
      <c r="T202" s="153"/>
      <c r="U202" s="153"/>
      <c r="V202" s="153"/>
      <c r="W202" s="153"/>
      <c r="X202" s="153"/>
      <c r="Y202" s="153"/>
      <c r="Z202" s="153"/>
      <c r="AA202" s="153"/>
      <c r="AB202" s="153"/>
      <c r="AC202" s="153"/>
      <c r="AD202" s="153"/>
      <c r="AE202" s="153"/>
      <c r="AF202" s="153"/>
      <c r="AG202" s="153"/>
      <c r="AH202" s="153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</row>
    <row r="203" spans="1:52" ht="12" customHeight="1">
      <c r="A203" s="153"/>
      <c r="B203" s="153"/>
      <c r="C203" s="153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  <c r="O203" s="153"/>
      <c r="P203" s="153"/>
      <c r="Q203" s="153"/>
      <c r="R203" s="153"/>
      <c r="S203" s="153"/>
      <c r="T203" s="153"/>
      <c r="U203" s="153"/>
      <c r="V203" s="153"/>
      <c r="W203" s="153"/>
      <c r="X203" s="153"/>
      <c r="Y203" s="153"/>
      <c r="Z203" s="153"/>
      <c r="AA203" s="153"/>
      <c r="AB203" s="153"/>
      <c r="AC203" s="153"/>
      <c r="AD203" s="153"/>
      <c r="AE203" s="153"/>
      <c r="AF203" s="153"/>
      <c r="AG203" s="153"/>
      <c r="AH203" s="153"/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</row>
    <row r="204" spans="1:52" ht="12" customHeight="1">
      <c r="A204" s="153"/>
      <c r="B204" s="153"/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O204" s="153"/>
      <c r="P204" s="153"/>
      <c r="Q204" s="153"/>
      <c r="R204" s="153"/>
      <c r="S204" s="153"/>
      <c r="T204" s="153"/>
      <c r="U204" s="153"/>
      <c r="V204" s="153"/>
      <c r="W204" s="153"/>
      <c r="X204" s="153"/>
      <c r="Y204" s="153"/>
      <c r="Z204" s="153"/>
      <c r="AA204" s="153"/>
      <c r="AB204" s="153"/>
      <c r="AC204" s="153"/>
      <c r="AD204" s="153"/>
      <c r="AE204" s="153"/>
      <c r="AF204" s="153"/>
      <c r="AG204" s="153"/>
      <c r="AH204" s="153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</row>
    <row r="205" spans="1:52" ht="12" customHeight="1">
      <c r="A205" s="153"/>
      <c r="B205" s="153"/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  <c r="O205" s="153"/>
      <c r="P205" s="153"/>
      <c r="Q205" s="153"/>
      <c r="R205" s="153"/>
      <c r="S205" s="153"/>
      <c r="T205" s="153"/>
      <c r="U205" s="153"/>
      <c r="V205" s="153"/>
      <c r="W205" s="153"/>
      <c r="X205" s="153"/>
      <c r="Y205" s="153"/>
      <c r="Z205" s="153"/>
      <c r="AA205" s="153"/>
      <c r="AB205" s="153"/>
      <c r="AC205" s="153"/>
      <c r="AD205" s="153"/>
      <c r="AE205" s="153"/>
      <c r="AF205" s="153"/>
      <c r="AG205" s="153"/>
      <c r="AH205" s="153"/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</row>
    <row r="206" spans="1:52" ht="12" customHeight="1">
      <c r="A206" s="153"/>
      <c r="B206" s="153"/>
      <c r="C206" s="153"/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  <c r="AG206" s="153"/>
      <c r="AH206" s="153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</row>
    <row r="207" spans="1:52" ht="12" customHeight="1">
      <c r="A207" s="153"/>
      <c r="B207" s="153"/>
      <c r="C207" s="153"/>
      <c r="D207" s="153"/>
      <c r="E207" s="153"/>
      <c r="F207" s="153"/>
      <c r="G207" s="153"/>
      <c r="H207" s="153"/>
      <c r="I207" s="153"/>
      <c r="J207" s="153"/>
      <c r="K207" s="153"/>
      <c r="L207" s="153"/>
      <c r="M207" s="153"/>
      <c r="N207" s="153"/>
      <c r="O207" s="153"/>
      <c r="P207" s="153"/>
      <c r="Q207" s="153"/>
      <c r="R207" s="153"/>
      <c r="S207" s="153"/>
      <c r="T207" s="153"/>
      <c r="U207" s="153"/>
      <c r="V207" s="153"/>
      <c r="W207" s="153"/>
      <c r="X207" s="153"/>
      <c r="Y207" s="153"/>
      <c r="Z207" s="153"/>
      <c r="AA207" s="153"/>
      <c r="AB207" s="153"/>
      <c r="AC207" s="153"/>
      <c r="AD207" s="153"/>
      <c r="AE207" s="153"/>
      <c r="AF207" s="153"/>
      <c r="AG207" s="153"/>
      <c r="AH207" s="153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</row>
    <row r="208" spans="1:52" ht="12" customHeight="1">
      <c r="A208" s="153"/>
      <c r="B208" s="153"/>
      <c r="C208" s="153"/>
      <c r="D208" s="153"/>
      <c r="E208" s="153"/>
      <c r="F208" s="153"/>
      <c r="G208" s="153"/>
      <c r="H208" s="153"/>
      <c r="I208" s="153"/>
      <c r="J208" s="153"/>
      <c r="K208" s="153"/>
      <c r="L208" s="153"/>
      <c r="M208" s="153"/>
      <c r="N208" s="153"/>
      <c r="O208" s="153"/>
      <c r="P208" s="153"/>
      <c r="Q208" s="153"/>
      <c r="R208" s="153"/>
      <c r="S208" s="153"/>
      <c r="T208" s="153"/>
      <c r="U208" s="153"/>
      <c r="V208" s="153"/>
      <c r="W208" s="153"/>
      <c r="X208" s="153"/>
      <c r="Y208" s="153"/>
      <c r="Z208" s="153"/>
      <c r="AA208" s="153"/>
      <c r="AB208" s="153"/>
      <c r="AC208" s="153"/>
      <c r="AD208" s="153"/>
      <c r="AE208" s="153"/>
      <c r="AF208" s="153"/>
      <c r="AG208" s="153"/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</row>
    <row r="209" spans="1:52" ht="12" customHeight="1">
      <c r="A209" s="153"/>
      <c r="B209" s="153"/>
      <c r="C209" s="153"/>
      <c r="D209" s="153"/>
      <c r="E209" s="153"/>
      <c r="F209" s="153"/>
      <c r="G209" s="153"/>
      <c r="H209" s="153"/>
      <c r="I209" s="153"/>
      <c r="J209" s="153"/>
      <c r="K209" s="153"/>
      <c r="L209" s="153"/>
      <c r="M209" s="153"/>
      <c r="N209" s="153"/>
      <c r="O209" s="153"/>
      <c r="P209" s="153"/>
      <c r="Q209" s="153"/>
      <c r="R209" s="153"/>
      <c r="S209" s="153"/>
      <c r="T209" s="153"/>
      <c r="U209" s="153"/>
      <c r="V209" s="153"/>
      <c r="W209" s="153"/>
      <c r="X209" s="153"/>
      <c r="Y209" s="153"/>
      <c r="Z209" s="153"/>
      <c r="AA209" s="153"/>
      <c r="AB209" s="153"/>
      <c r="AC209" s="153"/>
      <c r="AD209" s="153"/>
      <c r="AE209" s="153"/>
      <c r="AF209" s="153"/>
      <c r="AG209" s="153"/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</row>
    <row r="210" spans="1:52" ht="12" customHeight="1">
      <c r="A210" s="153"/>
      <c r="B210" s="153"/>
      <c r="C210" s="153"/>
      <c r="D210" s="153"/>
      <c r="E210" s="153"/>
      <c r="F210" s="153"/>
      <c r="G210" s="153"/>
      <c r="H210" s="153"/>
      <c r="I210" s="153"/>
      <c r="J210" s="153"/>
      <c r="K210" s="153"/>
      <c r="L210" s="153"/>
      <c r="M210" s="153"/>
      <c r="N210" s="153"/>
      <c r="O210" s="153"/>
      <c r="P210" s="153"/>
      <c r="Q210" s="153"/>
      <c r="R210" s="153"/>
      <c r="S210" s="153"/>
      <c r="T210" s="153"/>
      <c r="U210" s="153"/>
      <c r="V210" s="153"/>
      <c r="W210" s="153"/>
      <c r="X210" s="153"/>
      <c r="Y210" s="153"/>
      <c r="Z210" s="153"/>
      <c r="AA210" s="153"/>
      <c r="AB210" s="153"/>
      <c r="AC210" s="153"/>
      <c r="AD210" s="153"/>
      <c r="AE210" s="153"/>
      <c r="AF210" s="153"/>
      <c r="AG210" s="153"/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</row>
    <row r="211" spans="1:52" ht="12" customHeight="1">
      <c r="A211" s="153"/>
      <c r="B211" s="153"/>
      <c r="C211" s="153"/>
      <c r="D211" s="153"/>
      <c r="E211" s="153"/>
      <c r="F211" s="153"/>
      <c r="G211" s="153"/>
      <c r="H211" s="153"/>
      <c r="I211" s="153"/>
      <c r="J211" s="153"/>
      <c r="K211" s="153"/>
      <c r="L211" s="153"/>
      <c r="M211" s="153"/>
      <c r="N211" s="153"/>
      <c r="O211" s="153"/>
      <c r="P211" s="153"/>
      <c r="Q211" s="153"/>
      <c r="R211" s="153"/>
      <c r="S211" s="153"/>
      <c r="T211" s="153"/>
      <c r="U211" s="153"/>
      <c r="V211" s="153"/>
      <c r="W211" s="153"/>
      <c r="X211" s="153"/>
      <c r="Y211" s="153"/>
      <c r="Z211" s="153"/>
      <c r="AA211" s="153"/>
      <c r="AB211" s="153"/>
      <c r="AC211" s="153"/>
      <c r="AD211" s="153"/>
      <c r="AE211" s="153"/>
      <c r="AF211" s="153"/>
      <c r="AG211" s="153"/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</row>
    <row r="212" spans="1:52" ht="12" customHeight="1">
      <c r="A212" s="153"/>
      <c r="B212" s="153"/>
      <c r="C212" s="153"/>
      <c r="D212" s="153"/>
      <c r="E212" s="153"/>
      <c r="F212" s="153"/>
      <c r="G212" s="153"/>
      <c r="H212" s="153"/>
      <c r="I212" s="153"/>
      <c r="J212" s="153"/>
      <c r="K212" s="153"/>
      <c r="L212" s="153"/>
      <c r="M212" s="153"/>
      <c r="N212" s="153"/>
      <c r="O212" s="153"/>
      <c r="P212" s="153"/>
      <c r="Q212" s="153"/>
      <c r="R212" s="153"/>
      <c r="S212" s="153"/>
      <c r="T212" s="153"/>
      <c r="U212" s="153"/>
      <c r="V212" s="153"/>
      <c r="W212" s="153"/>
      <c r="X212" s="153"/>
      <c r="Y212" s="153"/>
      <c r="Z212" s="153"/>
      <c r="AA212" s="153"/>
      <c r="AB212" s="153"/>
      <c r="AC212" s="153"/>
      <c r="AD212" s="153"/>
      <c r="AE212" s="153"/>
      <c r="AF212" s="153"/>
      <c r="AG212" s="153"/>
      <c r="AH212" s="153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</row>
    <row r="213" spans="1:52" ht="12" customHeight="1">
      <c r="A213" s="153"/>
      <c r="B213" s="153"/>
      <c r="C213" s="153"/>
      <c r="D213" s="153"/>
      <c r="E213" s="153"/>
      <c r="F213" s="153"/>
      <c r="G213" s="153"/>
      <c r="H213" s="153"/>
      <c r="I213" s="153"/>
      <c r="J213" s="153"/>
      <c r="K213" s="153"/>
      <c r="L213" s="153"/>
      <c r="M213" s="153"/>
      <c r="N213" s="153"/>
      <c r="O213" s="153"/>
      <c r="P213" s="153"/>
      <c r="Q213" s="153"/>
      <c r="R213" s="153"/>
      <c r="S213" s="153"/>
      <c r="T213" s="153"/>
      <c r="U213" s="153"/>
      <c r="V213" s="153"/>
      <c r="W213" s="153"/>
      <c r="X213" s="153"/>
      <c r="Y213" s="153"/>
      <c r="Z213" s="153"/>
      <c r="AA213" s="153"/>
      <c r="AB213" s="153"/>
      <c r="AC213" s="153"/>
      <c r="AD213" s="153"/>
      <c r="AE213" s="153"/>
      <c r="AF213" s="153"/>
      <c r="AG213" s="153"/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</row>
    <row r="214" spans="1:52" ht="12" customHeight="1">
      <c r="A214" s="153"/>
      <c r="B214" s="153"/>
      <c r="C214" s="153"/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  <c r="O214" s="153"/>
      <c r="P214" s="153"/>
      <c r="Q214" s="153"/>
      <c r="R214" s="153"/>
      <c r="S214" s="153"/>
      <c r="T214" s="153"/>
      <c r="U214" s="153"/>
      <c r="V214" s="153"/>
      <c r="W214" s="153"/>
      <c r="X214" s="153"/>
      <c r="Y214" s="153"/>
      <c r="Z214" s="153"/>
      <c r="AA214" s="153"/>
      <c r="AB214" s="153"/>
      <c r="AC214" s="153"/>
      <c r="AD214" s="153"/>
      <c r="AE214" s="153"/>
      <c r="AF214" s="153"/>
      <c r="AG214" s="153"/>
      <c r="AH214" s="153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</row>
    <row r="215" spans="1:52" ht="12" customHeight="1">
      <c r="A215" s="153"/>
      <c r="B215" s="153"/>
      <c r="C215" s="153"/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  <c r="O215" s="153"/>
      <c r="P215" s="153"/>
      <c r="Q215" s="153"/>
      <c r="R215" s="153"/>
      <c r="S215" s="153"/>
      <c r="T215" s="153"/>
      <c r="U215" s="153"/>
      <c r="V215" s="153"/>
      <c r="W215" s="153"/>
      <c r="X215" s="153"/>
      <c r="Y215" s="153"/>
      <c r="Z215" s="153"/>
      <c r="AA215" s="153"/>
      <c r="AB215" s="153"/>
      <c r="AC215" s="153"/>
      <c r="AD215" s="153"/>
      <c r="AE215" s="153"/>
      <c r="AF215" s="153"/>
      <c r="AG215" s="153"/>
      <c r="AH215" s="153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</row>
    <row r="216" spans="1:52" ht="12" customHeight="1">
      <c r="A216" s="153"/>
      <c r="B216" s="153"/>
      <c r="C216" s="153"/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  <c r="O216" s="153"/>
      <c r="P216" s="153"/>
      <c r="Q216" s="153"/>
      <c r="R216" s="153"/>
      <c r="S216" s="153"/>
      <c r="T216" s="153"/>
      <c r="U216" s="153"/>
      <c r="V216" s="153"/>
      <c r="W216" s="153"/>
      <c r="X216" s="153"/>
      <c r="Y216" s="153"/>
      <c r="Z216" s="153"/>
      <c r="AA216" s="153"/>
      <c r="AB216" s="153"/>
      <c r="AC216" s="153"/>
      <c r="AD216" s="153"/>
      <c r="AE216" s="153"/>
      <c r="AF216" s="153"/>
      <c r="AG216" s="153"/>
      <c r="AH216" s="153"/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</row>
    <row r="217" spans="1:52" ht="12" customHeight="1">
      <c r="A217" s="153"/>
      <c r="B217" s="153"/>
      <c r="C217" s="153"/>
      <c r="D217" s="153"/>
      <c r="E217" s="153"/>
      <c r="F217" s="153"/>
      <c r="G217" s="153"/>
      <c r="H217" s="153"/>
      <c r="I217" s="153"/>
      <c r="J217" s="153"/>
      <c r="K217" s="153"/>
      <c r="L217" s="153"/>
      <c r="M217" s="153"/>
      <c r="N217" s="153"/>
      <c r="O217" s="153"/>
      <c r="P217" s="153"/>
      <c r="Q217" s="153"/>
      <c r="R217" s="153"/>
      <c r="S217" s="153"/>
      <c r="T217" s="153"/>
      <c r="U217" s="153"/>
      <c r="V217" s="153"/>
      <c r="W217" s="153"/>
      <c r="X217" s="153"/>
      <c r="Y217" s="153"/>
      <c r="Z217" s="153"/>
      <c r="AA217" s="153"/>
      <c r="AB217" s="153"/>
      <c r="AC217" s="153"/>
      <c r="AD217" s="153"/>
      <c r="AE217" s="153"/>
      <c r="AF217" s="153"/>
      <c r="AG217" s="153"/>
      <c r="AH217" s="153"/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</row>
    <row r="218" spans="1:52" ht="12" customHeight="1">
      <c r="A218" s="153"/>
      <c r="B218" s="153"/>
      <c r="C218" s="153"/>
      <c r="D218" s="153"/>
      <c r="E218" s="153"/>
      <c r="F218" s="153"/>
      <c r="G218" s="153"/>
      <c r="H218" s="153"/>
      <c r="I218" s="153"/>
      <c r="J218" s="153"/>
      <c r="K218" s="153"/>
      <c r="L218" s="153"/>
      <c r="M218" s="153"/>
      <c r="N218" s="153"/>
      <c r="O218" s="153"/>
      <c r="P218" s="153"/>
      <c r="Q218" s="153"/>
      <c r="R218" s="153"/>
      <c r="S218" s="153"/>
      <c r="T218" s="153"/>
      <c r="U218" s="153"/>
      <c r="V218" s="153"/>
      <c r="W218" s="153"/>
      <c r="X218" s="153"/>
      <c r="Y218" s="153"/>
      <c r="Z218" s="153"/>
      <c r="AA218" s="153"/>
      <c r="AB218" s="153"/>
      <c r="AC218" s="153"/>
      <c r="AD218" s="153"/>
      <c r="AE218" s="153"/>
      <c r="AF218" s="153"/>
      <c r="AG218" s="153"/>
      <c r="AH218" s="153"/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</row>
    <row r="219" spans="1:52" ht="12" customHeight="1">
      <c r="A219" s="153"/>
      <c r="B219" s="153"/>
      <c r="C219" s="153"/>
      <c r="D219" s="153"/>
      <c r="E219" s="153"/>
      <c r="F219" s="153"/>
      <c r="G219" s="153"/>
      <c r="H219" s="153"/>
      <c r="I219" s="153"/>
      <c r="J219" s="153"/>
      <c r="K219" s="153"/>
      <c r="L219" s="153"/>
      <c r="M219" s="153"/>
      <c r="N219" s="153"/>
      <c r="O219" s="153"/>
      <c r="P219" s="153"/>
      <c r="Q219" s="153"/>
      <c r="R219" s="153"/>
      <c r="S219" s="153"/>
      <c r="T219" s="153"/>
      <c r="U219" s="153"/>
      <c r="V219" s="153"/>
      <c r="W219" s="153"/>
      <c r="X219" s="153"/>
      <c r="Y219" s="153"/>
      <c r="Z219" s="153"/>
      <c r="AA219" s="153"/>
      <c r="AB219" s="153"/>
      <c r="AC219" s="153"/>
      <c r="AD219" s="153"/>
      <c r="AE219" s="153"/>
      <c r="AF219" s="153"/>
      <c r="AG219" s="153"/>
      <c r="AH219" s="153"/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</row>
    <row r="220" spans="1:52" ht="12" customHeight="1">
      <c r="A220" s="153"/>
      <c r="B220" s="153"/>
      <c r="C220" s="153"/>
      <c r="D220" s="153"/>
      <c r="E220" s="153"/>
      <c r="F220" s="153"/>
      <c r="G220" s="153"/>
      <c r="H220" s="153"/>
      <c r="I220" s="153"/>
      <c r="J220" s="153"/>
      <c r="K220" s="153"/>
      <c r="L220" s="153"/>
      <c r="M220" s="153"/>
      <c r="N220" s="153"/>
      <c r="O220" s="153"/>
      <c r="P220" s="153"/>
      <c r="Q220" s="153"/>
      <c r="R220" s="153"/>
      <c r="S220" s="153"/>
      <c r="T220" s="153"/>
      <c r="U220" s="153"/>
      <c r="V220" s="153"/>
      <c r="W220" s="153"/>
      <c r="X220" s="153"/>
      <c r="Y220" s="153"/>
      <c r="Z220" s="153"/>
      <c r="AA220" s="153"/>
      <c r="AB220" s="153"/>
      <c r="AC220" s="153"/>
      <c r="AD220" s="153"/>
      <c r="AE220" s="153"/>
      <c r="AF220" s="153"/>
      <c r="AG220" s="153"/>
      <c r="AH220" s="153"/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</row>
    <row r="221" spans="1:52" ht="12" customHeight="1">
      <c r="A221" s="153"/>
      <c r="B221" s="153"/>
      <c r="C221" s="153"/>
      <c r="D221" s="153"/>
      <c r="E221" s="153"/>
      <c r="F221" s="153"/>
      <c r="G221" s="153"/>
      <c r="H221" s="153"/>
      <c r="I221" s="153"/>
      <c r="J221" s="153"/>
      <c r="K221" s="153"/>
      <c r="L221" s="153"/>
      <c r="M221" s="153"/>
      <c r="N221" s="153"/>
      <c r="O221" s="153"/>
      <c r="P221" s="153"/>
      <c r="Q221" s="153"/>
      <c r="R221" s="153"/>
      <c r="S221" s="153"/>
      <c r="T221" s="153"/>
      <c r="U221" s="153"/>
      <c r="V221" s="153"/>
      <c r="W221" s="153"/>
      <c r="X221" s="153"/>
      <c r="Y221" s="153"/>
      <c r="Z221" s="153"/>
      <c r="AA221" s="153"/>
      <c r="AB221" s="153"/>
      <c r="AC221" s="153"/>
      <c r="AD221" s="153"/>
      <c r="AE221" s="153"/>
      <c r="AF221" s="153"/>
      <c r="AG221" s="153"/>
      <c r="AH221" s="153"/>
      <c r="AI221" s="153"/>
      <c r="AJ221" s="153"/>
      <c r="AK221" s="153"/>
      <c r="AL221" s="153"/>
      <c r="AM221" s="153"/>
      <c r="AN221" s="153"/>
      <c r="AO221" s="153"/>
      <c r="AP221" s="153"/>
      <c r="AQ221" s="153"/>
      <c r="AR221" s="153"/>
      <c r="AS221" s="153"/>
      <c r="AT221" s="153"/>
      <c r="AU221" s="153"/>
      <c r="AV221" s="153"/>
      <c r="AW221" s="153"/>
      <c r="AX221" s="153"/>
      <c r="AY221" s="153"/>
      <c r="AZ221" s="153"/>
    </row>
    <row r="222" spans="1:52" ht="12" customHeight="1">
      <c r="A222" s="153"/>
      <c r="B222" s="153"/>
      <c r="C222" s="153"/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  <c r="O222" s="153"/>
      <c r="P222" s="153"/>
      <c r="Q222" s="153"/>
      <c r="R222" s="153"/>
      <c r="S222" s="153"/>
      <c r="T222" s="153"/>
      <c r="U222" s="153"/>
      <c r="V222" s="153"/>
      <c r="W222" s="153"/>
      <c r="X222" s="153"/>
      <c r="Y222" s="153"/>
      <c r="Z222" s="153"/>
      <c r="AA222" s="153"/>
      <c r="AB222" s="153"/>
      <c r="AC222" s="153"/>
      <c r="AD222" s="153"/>
      <c r="AE222" s="153"/>
      <c r="AF222" s="153"/>
      <c r="AG222" s="153"/>
      <c r="AH222" s="153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</row>
    <row r="223" spans="1:52" ht="12" customHeight="1">
      <c r="A223" s="153"/>
      <c r="B223" s="153"/>
      <c r="C223" s="153"/>
      <c r="D223" s="153"/>
      <c r="E223" s="153"/>
      <c r="F223" s="153"/>
      <c r="G223" s="153"/>
      <c r="H223" s="153"/>
      <c r="I223" s="153"/>
      <c r="J223" s="153"/>
      <c r="K223" s="153"/>
      <c r="L223" s="153"/>
      <c r="M223" s="153"/>
      <c r="N223" s="153"/>
      <c r="O223" s="153"/>
      <c r="P223" s="153"/>
      <c r="Q223" s="153"/>
      <c r="R223" s="153"/>
      <c r="S223" s="153"/>
      <c r="T223" s="153"/>
      <c r="U223" s="153"/>
      <c r="V223" s="153"/>
      <c r="W223" s="153"/>
      <c r="X223" s="153"/>
      <c r="Y223" s="153"/>
      <c r="Z223" s="153"/>
      <c r="AA223" s="153"/>
      <c r="AB223" s="153"/>
      <c r="AC223" s="153"/>
      <c r="AD223" s="153"/>
      <c r="AE223" s="153"/>
      <c r="AF223" s="153"/>
      <c r="AG223" s="153"/>
      <c r="AH223" s="153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</row>
    <row r="224" spans="1:52" ht="12" customHeight="1">
      <c r="A224" s="153"/>
      <c r="B224" s="153"/>
      <c r="C224" s="153"/>
      <c r="D224" s="153"/>
      <c r="E224" s="153"/>
      <c r="F224" s="153"/>
      <c r="G224" s="153"/>
      <c r="H224" s="153"/>
      <c r="I224" s="153"/>
      <c r="J224" s="153"/>
      <c r="K224" s="153"/>
      <c r="L224" s="153"/>
      <c r="M224" s="153"/>
      <c r="N224" s="153"/>
      <c r="O224" s="153"/>
      <c r="P224" s="153"/>
      <c r="Q224" s="153"/>
      <c r="R224" s="153"/>
      <c r="S224" s="153"/>
      <c r="T224" s="153"/>
      <c r="U224" s="153"/>
      <c r="V224" s="153"/>
      <c r="W224" s="153"/>
      <c r="X224" s="153"/>
      <c r="Y224" s="153"/>
      <c r="Z224" s="153"/>
      <c r="AA224" s="153"/>
      <c r="AB224" s="153"/>
      <c r="AC224" s="153"/>
      <c r="AD224" s="153"/>
      <c r="AE224" s="153"/>
      <c r="AF224" s="153"/>
      <c r="AG224" s="153"/>
      <c r="AH224" s="153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</row>
    <row r="225" spans="1:52" ht="12" customHeight="1">
      <c r="A225" s="153"/>
      <c r="B225" s="153"/>
      <c r="C225" s="153"/>
      <c r="D225" s="153"/>
      <c r="E225" s="153"/>
      <c r="F225" s="153"/>
      <c r="G225" s="153"/>
      <c r="H225" s="153"/>
      <c r="I225" s="153"/>
      <c r="J225" s="153"/>
      <c r="K225" s="153"/>
      <c r="L225" s="153"/>
      <c r="M225" s="153"/>
      <c r="N225" s="153"/>
      <c r="O225" s="153"/>
      <c r="P225" s="153"/>
      <c r="Q225" s="153"/>
      <c r="R225" s="153"/>
      <c r="S225" s="153"/>
      <c r="T225" s="153"/>
      <c r="U225" s="153"/>
      <c r="V225" s="153"/>
      <c r="W225" s="153"/>
      <c r="X225" s="153"/>
      <c r="Y225" s="153"/>
      <c r="Z225" s="153"/>
      <c r="AA225" s="153"/>
      <c r="AB225" s="153"/>
      <c r="AC225" s="153"/>
      <c r="AD225" s="153"/>
      <c r="AE225" s="153"/>
      <c r="AF225" s="153"/>
      <c r="AG225" s="153"/>
      <c r="AH225" s="153"/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</row>
    <row r="226" spans="1:52" ht="12" customHeight="1">
      <c r="A226" s="153"/>
      <c r="B226" s="153"/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O226" s="153"/>
      <c r="P226" s="153"/>
      <c r="Q226" s="153"/>
      <c r="R226" s="153"/>
      <c r="S226" s="153"/>
      <c r="T226" s="153"/>
      <c r="U226" s="153"/>
      <c r="V226" s="153"/>
      <c r="W226" s="153"/>
      <c r="X226" s="153"/>
      <c r="Y226" s="153"/>
      <c r="Z226" s="153"/>
      <c r="AA226" s="153"/>
      <c r="AB226" s="153"/>
      <c r="AC226" s="153"/>
      <c r="AD226" s="153"/>
      <c r="AE226" s="153"/>
      <c r="AF226" s="153"/>
      <c r="AG226" s="153"/>
      <c r="AH226" s="153"/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</row>
    <row r="227" spans="1:52" ht="12" customHeight="1">
      <c r="A227" s="153"/>
      <c r="B227" s="153"/>
      <c r="C227" s="153"/>
      <c r="D227" s="153"/>
      <c r="E227" s="153"/>
      <c r="F227" s="153"/>
      <c r="G227" s="153"/>
      <c r="H227" s="153"/>
      <c r="I227" s="153"/>
      <c r="J227" s="153"/>
      <c r="K227" s="153"/>
      <c r="L227" s="153"/>
      <c r="M227" s="153"/>
      <c r="N227" s="153"/>
      <c r="O227" s="153"/>
      <c r="P227" s="153"/>
      <c r="Q227" s="153"/>
      <c r="R227" s="153"/>
      <c r="S227" s="153"/>
      <c r="T227" s="153"/>
      <c r="U227" s="153"/>
      <c r="V227" s="153"/>
      <c r="W227" s="153"/>
      <c r="X227" s="153"/>
      <c r="Y227" s="153"/>
      <c r="Z227" s="153"/>
      <c r="AA227" s="153"/>
      <c r="AB227" s="153"/>
      <c r="AC227" s="153"/>
      <c r="AD227" s="153"/>
      <c r="AE227" s="153"/>
      <c r="AF227" s="153"/>
      <c r="AG227" s="153"/>
      <c r="AH227" s="153"/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</row>
    <row r="228" spans="1:52" ht="12" customHeight="1">
      <c r="A228" s="153"/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  <c r="L228" s="153"/>
      <c r="M228" s="153"/>
      <c r="N228" s="153"/>
      <c r="O228" s="153"/>
      <c r="P228" s="153"/>
      <c r="Q228" s="153"/>
      <c r="R228" s="153"/>
      <c r="S228" s="153"/>
      <c r="T228" s="153"/>
      <c r="U228" s="153"/>
      <c r="V228" s="153"/>
      <c r="W228" s="153"/>
      <c r="X228" s="153"/>
      <c r="Y228" s="153"/>
      <c r="Z228" s="153"/>
      <c r="AA228" s="153"/>
      <c r="AB228" s="153"/>
      <c r="AC228" s="153"/>
      <c r="AD228" s="153"/>
      <c r="AE228" s="153"/>
      <c r="AF228" s="153"/>
      <c r="AG228" s="153"/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</row>
    <row r="229" spans="1:52" ht="12" customHeight="1">
      <c r="A229" s="153"/>
      <c r="B229" s="153"/>
      <c r="C229" s="153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O229" s="153"/>
      <c r="P229" s="153"/>
      <c r="Q229" s="153"/>
      <c r="R229" s="153"/>
      <c r="S229" s="153"/>
      <c r="T229" s="153"/>
      <c r="U229" s="153"/>
      <c r="V229" s="153"/>
      <c r="W229" s="153"/>
      <c r="X229" s="153"/>
      <c r="Y229" s="153"/>
      <c r="Z229" s="153"/>
      <c r="AA229" s="153"/>
      <c r="AB229" s="153"/>
      <c r="AC229" s="153"/>
      <c r="AD229" s="153"/>
      <c r="AE229" s="153"/>
      <c r="AF229" s="153"/>
      <c r="AG229" s="153"/>
      <c r="AH229" s="153"/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</row>
    <row r="230" spans="1:52" ht="12" customHeight="1">
      <c r="A230" s="153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  <c r="O230" s="153"/>
      <c r="P230" s="153"/>
      <c r="Q230" s="153"/>
      <c r="R230" s="153"/>
      <c r="S230" s="153"/>
      <c r="T230" s="153"/>
      <c r="U230" s="153"/>
      <c r="V230" s="153"/>
      <c r="W230" s="153"/>
      <c r="X230" s="153"/>
      <c r="Y230" s="153"/>
      <c r="Z230" s="153"/>
      <c r="AA230" s="153"/>
      <c r="AB230" s="153"/>
      <c r="AC230" s="153"/>
      <c r="AD230" s="153"/>
      <c r="AE230" s="153"/>
      <c r="AF230" s="153"/>
      <c r="AG230" s="153"/>
      <c r="AH230" s="153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</row>
    <row r="231" spans="1:52" ht="12" customHeight="1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  <c r="M231" s="153"/>
      <c r="N231" s="153"/>
      <c r="O231" s="153"/>
      <c r="P231" s="153"/>
      <c r="Q231" s="153"/>
      <c r="R231" s="153"/>
      <c r="S231" s="153"/>
      <c r="T231" s="153"/>
      <c r="U231" s="153"/>
      <c r="V231" s="153"/>
      <c r="W231" s="153"/>
      <c r="X231" s="153"/>
      <c r="Y231" s="153"/>
      <c r="Z231" s="153"/>
      <c r="AA231" s="153"/>
      <c r="AB231" s="153"/>
      <c r="AC231" s="153"/>
      <c r="AD231" s="153"/>
      <c r="AE231" s="153"/>
      <c r="AF231" s="153"/>
      <c r="AG231" s="153"/>
      <c r="AH231" s="153"/>
      <c r="AI231" s="153"/>
      <c r="AJ231" s="153"/>
      <c r="AK231" s="153"/>
      <c r="AL231" s="153"/>
      <c r="AM231" s="153"/>
      <c r="AN231" s="153"/>
      <c r="AO231" s="153"/>
      <c r="AP231" s="153"/>
      <c r="AQ231" s="153"/>
      <c r="AR231" s="153"/>
      <c r="AS231" s="153"/>
      <c r="AT231" s="153"/>
      <c r="AU231" s="153"/>
      <c r="AV231" s="153"/>
      <c r="AW231" s="153"/>
      <c r="AX231" s="153"/>
      <c r="AY231" s="153"/>
      <c r="AZ231" s="153"/>
    </row>
    <row r="232" spans="1:52" ht="12" customHeight="1">
      <c r="A232" s="153"/>
      <c r="B232" s="153"/>
      <c r="C232" s="153"/>
      <c r="D232" s="153"/>
      <c r="E232" s="153"/>
      <c r="F232" s="153"/>
      <c r="G232" s="153"/>
      <c r="H232" s="153"/>
      <c r="I232" s="153"/>
      <c r="J232" s="153"/>
      <c r="K232" s="153"/>
      <c r="L232" s="153"/>
      <c r="M232" s="153"/>
      <c r="N232" s="153"/>
      <c r="O232" s="153"/>
      <c r="P232" s="153"/>
      <c r="Q232" s="153"/>
      <c r="R232" s="153"/>
      <c r="S232" s="153"/>
      <c r="T232" s="153"/>
      <c r="U232" s="153"/>
      <c r="V232" s="153"/>
      <c r="W232" s="153"/>
      <c r="X232" s="153"/>
      <c r="Y232" s="153"/>
      <c r="Z232" s="153"/>
      <c r="AA232" s="153"/>
      <c r="AB232" s="153"/>
      <c r="AC232" s="153"/>
      <c r="AD232" s="153"/>
      <c r="AE232" s="153"/>
      <c r="AF232" s="153"/>
      <c r="AG232" s="153"/>
      <c r="AH232" s="153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</row>
    <row r="233" spans="1:52" ht="12" customHeight="1">
      <c r="A233" s="153"/>
      <c r="B233" s="153"/>
      <c r="C233" s="153"/>
      <c r="D233" s="153"/>
      <c r="E233" s="153"/>
      <c r="F233" s="153"/>
      <c r="G233" s="153"/>
      <c r="H233" s="153"/>
      <c r="I233" s="153"/>
      <c r="J233" s="153"/>
      <c r="K233" s="153"/>
      <c r="L233" s="153"/>
      <c r="M233" s="153"/>
      <c r="N233" s="153"/>
      <c r="O233" s="153"/>
      <c r="P233" s="153"/>
      <c r="Q233" s="153"/>
      <c r="R233" s="153"/>
      <c r="S233" s="153"/>
      <c r="T233" s="153"/>
      <c r="U233" s="153"/>
      <c r="V233" s="153"/>
      <c r="W233" s="153"/>
      <c r="X233" s="153"/>
      <c r="Y233" s="153"/>
      <c r="Z233" s="153"/>
      <c r="AA233" s="153"/>
      <c r="AB233" s="153"/>
      <c r="AC233" s="153"/>
      <c r="AD233" s="153"/>
      <c r="AE233" s="153"/>
      <c r="AF233" s="153"/>
      <c r="AG233" s="153"/>
      <c r="AH233" s="153"/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</row>
    <row r="234" spans="1:52" ht="12" customHeight="1">
      <c r="A234" s="153"/>
      <c r="B234" s="153"/>
      <c r="C234" s="153"/>
      <c r="D234" s="153"/>
      <c r="E234" s="153"/>
      <c r="F234" s="153"/>
      <c r="G234" s="153"/>
      <c r="H234" s="153"/>
      <c r="I234" s="153"/>
      <c r="J234" s="153"/>
      <c r="K234" s="153"/>
      <c r="L234" s="153"/>
      <c r="M234" s="153"/>
      <c r="N234" s="153"/>
      <c r="O234" s="153"/>
      <c r="P234" s="153"/>
      <c r="Q234" s="153"/>
      <c r="R234" s="153"/>
      <c r="S234" s="153"/>
      <c r="T234" s="153"/>
      <c r="U234" s="153"/>
      <c r="V234" s="153"/>
      <c r="W234" s="153"/>
      <c r="X234" s="153"/>
      <c r="Y234" s="153"/>
      <c r="Z234" s="153"/>
      <c r="AA234" s="153"/>
      <c r="AB234" s="153"/>
      <c r="AC234" s="153"/>
      <c r="AD234" s="153"/>
      <c r="AE234" s="153"/>
      <c r="AF234" s="153"/>
      <c r="AG234" s="153"/>
      <c r="AH234" s="153"/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</row>
    <row r="235" spans="1:52" ht="12" customHeight="1">
      <c r="A235" s="153"/>
      <c r="B235" s="153"/>
      <c r="C235" s="153"/>
      <c r="D235" s="153"/>
      <c r="E235" s="153"/>
      <c r="F235" s="153"/>
      <c r="G235" s="153"/>
      <c r="H235" s="153"/>
      <c r="I235" s="153"/>
      <c r="J235" s="153"/>
      <c r="K235" s="153"/>
      <c r="L235" s="153"/>
      <c r="M235" s="153"/>
      <c r="N235" s="153"/>
      <c r="O235" s="153"/>
      <c r="P235" s="153"/>
      <c r="Q235" s="153"/>
      <c r="R235" s="153"/>
      <c r="S235" s="153"/>
      <c r="T235" s="153"/>
      <c r="U235" s="153"/>
      <c r="V235" s="153"/>
      <c r="W235" s="153"/>
      <c r="X235" s="153"/>
      <c r="Y235" s="153"/>
      <c r="Z235" s="153"/>
      <c r="AA235" s="153"/>
      <c r="AB235" s="153"/>
      <c r="AC235" s="153"/>
      <c r="AD235" s="153"/>
      <c r="AE235" s="153"/>
      <c r="AF235" s="153"/>
      <c r="AG235" s="153"/>
      <c r="AH235" s="153"/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</row>
    <row r="236" spans="1:52" ht="12" customHeight="1">
      <c r="A236" s="153"/>
      <c r="B236" s="153"/>
      <c r="C236" s="153"/>
      <c r="D236" s="153"/>
      <c r="E236" s="153"/>
      <c r="F236" s="153"/>
      <c r="G236" s="153"/>
      <c r="H236" s="153"/>
      <c r="I236" s="153"/>
      <c r="J236" s="153"/>
      <c r="K236" s="153"/>
      <c r="L236" s="153"/>
      <c r="M236" s="153"/>
      <c r="N236" s="153"/>
      <c r="O236" s="153"/>
      <c r="P236" s="153"/>
      <c r="Q236" s="153"/>
      <c r="R236" s="153"/>
      <c r="S236" s="153"/>
      <c r="T236" s="153"/>
      <c r="U236" s="153"/>
      <c r="V236" s="153"/>
      <c r="W236" s="153"/>
      <c r="X236" s="153"/>
      <c r="Y236" s="153"/>
      <c r="Z236" s="153"/>
      <c r="AA236" s="153"/>
      <c r="AB236" s="153"/>
      <c r="AC236" s="153"/>
      <c r="AD236" s="153"/>
      <c r="AE236" s="153"/>
      <c r="AF236" s="153"/>
      <c r="AG236" s="153"/>
      <c r="AH236" s="153"/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</row>
    <row r="237" spans="1:52" ht="12" customHeight="1">
      <c r="A237" s="153"/>
      <c r="B237" s="153"/>
      <c r="C237" s="153"/>
      <c r="D237" s="153"/>
      <c r="E237" s="153"/>
      <c r="F237" s="153"/>
      <c r="G237" s="153"/>
      <c r="H237" s="153"/>
      <c r="I237" s="153"/>
      <c r="J237" s="153"/>
      <c r="K237" s="153"/>
      <c r="L237" s="153"/>
      <c r="M237" s="153"/>
      <c r="N237" s="153"/>
      <c r="O237" s="153"/>
      <c r="P237" s="153"/>
      <c r="Q237" s="153"/>
      <c r="R237" s="153"/>
      <c r="S237" s="153"/>
      <c r="T237" s="153"/>
      <c r="U237" s="153"/>
      <c r="V237" s="153"/>
      <c r="W237" s="153"/>
      <c r="X237" s="153"/>
      <c r="Y237" s="153"/>
      <c r="Z237" s="153"/>
      <c r="AA237" s="153"/>
      <c r="AB237" s="153"/>
      <c r="AC237" s="153"/>
      <c r="AD237" s="153"/>
      <c r="AE237" s="153"/>
      <c r="AF237" s="153"/>
      <c r="AG237" s="153"/>
      <c r="AH237" s="153"/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</row>
    <row r="238" spans="1:52" ht="12" customHeight="1">
      <c r="A238" s="153"/>
      <c r="B238" s="153"/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  <c r="O238" s="153"/>
      <c r="P238" s="153"/>
      <c r="Q238" s="153"/>
      <c r="R238" s="153"/>
      <c r="S238" s="153"/>
      <c r="T238" s="153"/>
      <c r="U238" s="153"/>
      <c r="V238" s="153"/>
      <c r="W238" s="153"/>
      <c r="X238" s="153"/>
      <c r="Y238" s="153"/>
      <c r="Z238" s="153"/>
      <c r="AA238" s="153"/>
      <c r="AB238" s="153"/>
      <c r="AC238" s="153"/>
      <c r="AD238" s="153"/>
      <c r="AE238" s="153"/>
      <c r="AF238" s="153"/>
      <c r="AG238" s="153"/>
      <c r="AH238" s="153"/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</row>
    <row r="239" spans="1:52" ht="12" customHeight="1">
      <c r="A239" s="153"/>
      <c r="B239" s="153"/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  <c r="O239" s="153"/>
      <c r="P239" s="153"/>
      <c r="Q239" s="153"/>
      <c r="R239" s="153"/>
      <c r="S239" s="153"/>
      <c r="T239" s="153"/>
      <c r="U239" s="153"/>
      <c r="V239" s="153"/>
      <c r="W239" s="153"/>
      <c r="X239" s="153"/>
      <c r="Y239" s="153"/>
      <c r="Z239" s="153"/>
      <c r="AA239" s="153"/>
      <c r="AB239" s="153"/>
      <c r="AC239" s="153"/>
      <c r="AD239" s="153"/>
      <c r="AE239" s="153"/>
      <c r="AF239" s="153"/>
      <c r="AG239" s="153"/>
      <c r="AH239" s="153"/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</row>
    <row r="240" spans="1:52" ht="12" customHeight="1">
      <c r="A240" s="153"/>
      <c r="B240" s="153"/>
      <c r="C240" s="153"/>
      <c r="D240" s="153"/>
      <c r="E240" s="153"/>
      <c r="F240" s="153"/>
      <c r="G240" s="153"/>
      <c r="H240" s="153"/>
      <c r="I240" s="153"/>
      <c r="J240" s="153"/>
      <c r="K240" s="153"/>
      <c r="L240" s="153"/>
      <c r="M240" s="153"/>
      <c r="N240" s="153"/>
      <c r="O240" s="153"/>
      <c r="P240" s="153"/>
      <c r="Q240" s="153"/>
      <c r="R240" s="153"/>
      <c r="S240" s="153"/>
      <c r="T240" s="153"/>
      <c r="U240" s="153"/>
      <c r="V240" s="153"/>
      <c r="W240" s="153"/>
      <c r="X240" s="153"/>
      <c r="Y240" s="153"/>
      <c r="Z240" s="153"/>
      <c r="AA240" s="153"/>
      <c r="AB240" s="153"/>
      <c r="AC240" s="153"/>
      <c r="AD240" s="153"/>
      <c r="AE240" s="153"/>
      <c r="AF240" s="153"/>
      <c r="AG240" s="153"/>
      <c r="AH240" s="153"/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</row>
    <row r="241" spans="1:52" ht="12" customHeight="1">
      <c r="A241" s="153"/>
      <c r="B241" s="153"/>
      <c r="C241" s="153"/>
      <c r="D241" s="153"/>
      <c r="E241" s="153"/>
      <c r="F241" s="153"/>
      <c r="G241" s="153"/>
      <c r="H241" s="153"/>
      <c r="I241" s="153"/>
      <c r="J241" s="153"/>
      <c r="K241" s="153"/>
      <c r="L241" s="153"/>
      <c r="M241" s="153"/>
      <c r="N241" s="153"/>
      <c r="O241" s="153"/>
      <c r="P241" s="153"/>
      <c r="Q241" s="153"/>
      <c r="R241" s="153"/>
      <c r="S241" s="153"/>
      <c r="T241" s="153"/>
      <c r="U241" s="153"/>
      <c r="V241" s="153"/>
      <c r="W241" s="153"/>
      <c r="X241" s="153"/>
      <c r="Y241" s="153"/>
      <c r="Z241" s="153"/>
      <c r="AA241" s="153"/>
      <c r="AB241" s="153"/>
      <c r="AC241" s="153"/>
      <c r="AD241" s="153"/>
      <c r="AE241" s="153"/>
      <c r="AF241" s="153"/>
      <c r="AG241" s="153"/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</row>
    <row r="242" spans="1:52" ht="12" customHeight="1">
      <c r="A242" s="153"/>
      <c r="B242" s="153"/>
      <c r="C242" s="153"/>
      <c r="D242" s="153"/>
      <c r="E242" s="153"/>
      <c r="F242" s="153"/>
      <c r="G242" s="153"/>
      <c r="H242" s="153"/>
      <c r="I242" s="153"/>
      <c r="J242" s="153"/>
      <c r="K242" s="153"/>
      <c r="L242" s="153"/>
      <c r="M242" s="153"/>
      <c r="N242" s="153"/>
      <c r="O242" s="153"/>
      <c r="P242" s="153"/>
      <c r="Q242" s="153"/>
      <c r="R242" s="153"/>
      <c r="S242" s="153"/>
      <c r="T242" s="153"/>
      <c r="U242" s="153"/>
      <c r="V242" s="153"/>
      <c r="W242" s="153"/>
      <c r="X242" s="153"/>
      <c r="Y242" s="153"/>
      <c r="Z242" s="153"/>
      <c r="AA242" s="153"/>
      <c r="AB242" s="153"/>
      <c r="AC242" s="153"/>
      <c r="AD242" s="153"/>
      <c r="AE242" s="153"/>
      <c r="AF242" s="153"/>
      <c r="AG242" s="153"/>
      <c r="AH242" s="153"/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</row>
    <row r="243" spans="1:52" ht="12" customHeight="1">
      <c r="A243" s="153"/>
      <c r="B243" s="153"/>
      <c r="C243" s="153"/>
      <c r="D243" s="153"/>
      <c r="E243" s="153"/>
      <c r="F243" s="153"/>
      <c r="G243" s="153"/>
      <c r="H243" s="153"/>
      <c r="I243" s="153"/>
      <c r="J243" s="153"/>
      <c r="K243" s="153"/>
      <c r="L243" s="153"/>
      <c r="M243" s="153"/>
      <c r="N243" s="153"/>
      <c r="O243" s="153"/>
      <c r="P243" s="153"/>
      <c r="Q243" s="153"/>
      <c r="R243" s="153"/>
      <c r="S243" s="153"/>
      <c r="T243" s="153"/>
      <c r="U243" s="153"/>
      <c r="V243" s="153"/>
      <c r="W243" s="153"/>
      <c r="X243" s="153"/>
      <c r="Y243" s="153"/>
      <c r="Z243" s="153"/>
      <c r="AA243" s="153"/>
      <c r="AB243" s="153"/>
      <c r="AC243" s="153"/>
      <c r="AD243" s="153"/>
      <c r="AE243" s="153"/>
      <c r="AF243" s="153"/>
      <c r="AG243" s="153"/>
      <c r="AH243" s="153"/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</row>
    <row r="244" spans="1:52" ht="12" customHeight="1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O244" s="153"/>
      <c r="P244" s="153"/>
      <c r="Q244" s="153"/>
      <c r="R244" s="153"/>
      <c r="S244" s="153"/>
      <c r="T244" s="153"/>
      <c r="U244" s="153"/>
      <c r="V244" s="153"/>
      <c r="W244" s="153"/>
      <c r="X244" s="153"/>
      <c r="Y244" s="153"/>
      <c r="Z244" s="153"/>
      <c r="AA244" s="153"/>
      <c r="AB244" s="153"/>
      <c r="AC244" s="153"/>
      <c r="AD244" s="153"/>
      <c r="AE244" s="153"/>
      <c r="AF244" s="153"/>
      <c r="AG244" s="153"/>
      <c r="AH244" s="153"/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</row>
    <row r="245" spans="1:52" ht="12" customHeight="1">
      <c r="A245" s="153"/>
      <c r="B245" s="153"/>
      <c r="C245" s="153"/>
      <c r="D245" s="153"/>
      <c r="E245" s="153"/>
      <c r="F245" s="153"/>
      <c r="G245" s="153"/>
      <c r="H245" s="153"/>
      <c r="I245" s="153"/>
      <c r="J245" s="153"/>
      <c r="K245" s="153"/>
      <c r="L245" s="153"/>
      <c r="M245" s="153"/>
      <c r="N245" s="153"/>
      <c r="O245" s="153"/>
      <c r="P245" s="153"/>
      <c r="Q245" s="153"/>
      <c r="R245" s="153"/>
      <c r="S245" s="153"/>
      <c r="T245" s="153"/>
      <c r="U245" s="153"/>
      <c r="V245" s="153"/>
      <c r="W245" s="153"/>
      <c r="X245" s="153"/>
      <c r="Y245" s="153"/>
      <c r="Z245" s="153"/>
      <c r="AA245" s="153"/>
      <c r="AB245" s="153"/>
      <c r="AC245" s="153"/>
      <c r="AD245" s="153"/>
      <c r="AE245" s="153"/>
      <c r="AF245" s="153"/>
      <c r="AG245" s="153"/>
      <c r="AH245" s="153"/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</row>
    <row r="246" spans="1:52" ht="12" customHeight="1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  <c r="O246" s="153"/>
      <c r="P246" s="153"/>
      <c r="Q246" s="153"/>
      <c r="R246" s="153"/>
      <c r="S246" s="153"/>
      <c r="T246" s="153"/>
      <c r="U246" s="153"/>
      <c r="V246" s="153"/>
      <c r="W246" s="153"/>
      <c r="X246" s="153"/>
      <c r="Y246" s="153"/>
      <c r="Z246" s="153"/>
      <c r="AA246" s="153"/>
      <c r="AB246" s="153"/>
      <c r="AC246" s="153"/>
      <c r="AD246" s="153"/>
      <c r="AE246" s="153"/>
      <c r="AF246" s="153"/>
      <c r="AG246" s="153"/>
      <c r="AH246" s="153"/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</row>
    <row r="247" spans="1:52" ht="12" customHeight="1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  <c r="O247" s="153"/>
      <c r="P247" s="153"/>
      <c r="Q247" s="153"/>
      <c r="R247" s="153"/>
      <c r="S247" s="153"/>
      <c r="T247" s="153"/>
      <c r="U247" s="153"/>
      <c r="V247" s="153"/>
      <c r="W247" s="153"/>
      <c r="X247" s="153"/>
      <c r="Y247" s="153"/>
      <c r="Z247" s="153"/>
      <c r="AA247" s="153"/>
      <c r="AB247" s="153"/>
      <c r="AC247" s="153"/>
      <c r="AD247" s="153"/>
      <c r="AE247" s="153"/>
      <c r="AF247" s="153"/>
      <c r="AG247" s="153"/>
      <c r="AH247" s="153"/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</row>
    <row r="248" spans="1:52" ht="12" customHeight="1">
      <c r="A248" s="153"/>
      <c r="B248" s="153"/>
      <c r="C248" s="153"/>
      <c r="D248" s="153"/>
      <c r="E248" s="153"/>
      <c r="F248" s="153"/>
      <c r="G248" s="153"/>
      <c r="H248" s="153"/>
      <c r="I248" s="153"/>
      <c r="J248" s="153"/>
      <c r="K248" s="153"/>
      <c r="L248" s="153"/>
      <c r="M248" s="153"/>
      <c r="N248" s="153"/>
      <c r="O248" s="153"/>
      <c r="P248" s="153"/>
      <c r="Q248" s="153"/>
      <c r="R248" s="153"/>
      <c r="S248" s="153"/>
      <c r="T248" s="153"/>
      <c r="U248" s="153"/>
      <c r="V248" s="153"/>
      <c r="W248" s="153"/>
      <c r="X248" s="153"/>
      <c r="Y248" s="153"/>
      <c r="Z248" s="153"/>
      <c r="AA248" s="153"/>
      <c r="AB248" s="153"/>
      <c r="AC248" s="153"/>
      <c r="AD248" s="153"/>
      <c r="AE248" s="153"/>
      <c r="AF248" s="153"/>
      <c r="AG248" s="153"/>
      <c r="AH248" s="153"/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</row>
    <row r="249" spans="1:52" ht="12" customHeight="1">
      <c r="A249" s="153"/>
      <c r="B249" s="153"/>
      <c r="C249" s="153"/>
      <c r="D249" s="153"/>
      <c r="E249" s="153"/>
      <c r="F249" s="153"/>
      <c r="G249" s="153"/>
      <c r="H249" s="153"/>
      <c r="I249" s="153"/>
      <c r="J249" s="153"/>
      <c r="K249" s="153"/>
      <c r="L249" s="153"/>
      <c r="M249" s="153"/>
      <c r="N249" s="153"/>
      <c r="O249" s="153"/>
      <c r="P249" s="153"/>
      <c r="Q249" s="153"/>
      <c r="R249" s="153"/>
      <c r="S249" s="153"/>
      <c r="T249" s="153"/>
      <c r="U249" s="153"/>
      <c r="V249" s="153"/>
      <c r="W249" s="153"/>
      <c r="X249" s="153"/>
      <c r="Y249" s="153"/>
      <c r="Z249" s="153"/>
      <c r="AA249" s="153"/>
      <c r="AB249" s="153"/>
      <c r="AC249" s="153"/>
      <c r="AD249" s="153"/>
      <c r="AE249" s="153"/>
      <c r="AF249" s="153"/>
      <c r="AG249" s="153"/>
      <c r="AH249" s="153"/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</row>
    <row r="250" spans="1:52" ht="12" customHeight="1">
      <c r="A250" s="153"/>
      <c r="B250" s="153"/>
      <c r="C250" s="153"/>
      <c r="D250" s="153"/>
      <c r="E250" s="153"/>
      <c r="F250" s="153"/>
      <c r="G250" s="153"/>
      <c r="H250" s="153"/>
      <c r="I250" s="153"/>
      <c r="J250" s="153"/>
      <c r="K250" s="153"/>
      <c r="L250" s="153"/>
      <c r="M250" s="153"/>
      <c r="N250" s="153"/>
      <c r="O250" s="153"/>
      <c r="P250" s="153"/>
      <c r="Q250" s="153"/>
      <c r="R250" s="153"/>
      <c r="S250" s="153"/>
      <c r="T250" s="153"/>
      <c r="U250" s="153"/>
      <c r="V250" s="153"/>
      <c r="W250" s="153"/>
      <c r="X250" s="153"/>
      <c r="Y250" s="153"/>
      <c r="Z250" s="153"/>
      <c r="AA250" s="153"/>
      <c r="AB250" s="153"/>
      <c r="AC250" s="153"/>
      <c r="AD250" s="153"/>
      <c r="AE250" s="153"/>
      <c r="AF250" s="153"/>
      <c r="AG250" s="153"/>
      <c r="AH250" s="153"/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</row>
    <row r="251" spans="1:52" ht="12" customHeight="1">
      <c r="A251" s="153"/>
      <c r="B251" s="153"/>
      <c r="C251" s="153"/>
      <c r="D251" s="153"/>
      <c r="E251" s="153"/>
      <c r="F251" s="153"/>
      <c r="G251" s="153"/>
      <c r="H251" s="153"/>
      <c r="I251" s="153"/>
      <c r="J251" s="153"/>
      <c r="K251" s="153"/>
      <c r="L251" s="153"/>
      <c r="M251" s="153"/>
      <c r="N251" s="153"/>
      <c r="O251" s="153"/>
      <c r="P251" s="153"/>
      <c r="Q251" s="153"/>
      <c r="R251" s="153"/>
      <c r="S251" s="153"/>
      <c r="T251" s="153"/>
      <c r="U251" s="153"/>
      <c r="V251" s="153"/>
      <c r="W251" s="153"/>
      <c r="X251" s="153"/>
      <c r="Y251" s="153"/>
      <c r="Z251" s="153"/>
      <c r="AA251" s="153"/>
      <c r="AB251" s="153"/>
      <c r="AC251" s="153"/>
      <c r="AD251" s="153"/>
      <c r="AE251" s="153"/>
      <c r="AF251" s="153"/>
      <c r="AG251" s="153"/>
      <c r="AH251" s="153"/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</row>
    <row r="252" spans="1:52" ht="12" customHeight="1">
      <c r="A252" s="153"/>
      <c r="B252" s="153"/>
      <c r="C252" s="153"/>
      <c r="D252" s="153"/>
      <c r="E252" s="153"/>
      <c r="F252" s="153"/>
      <c r="G252" s="153"/>
      <c r="H252" s="153"/>
      <c r="I252" s="153"/>
      <c r="J252" s="153"/>
      <c r="K252" s="153"/>
      <c r="L252" s="153"/>
      <c r="M252" s="153"/>
      <c r="N252" s="153"/>
      <c r="O252" s="153"/>
      <c r="P252" s="153"/>
      <c r="Q252" s="153"/>
      <c r="R252" s="153"/>
      <c r="S252" s="153"/>
      <c r="T252" s="153"/>
      <c r="U252" s="153"/>
      <c r="V252" s="153"/>
      <c r="W252" s="153"/>
      <c r="X252" s="153"/>
      <c r="Y252" s="153"/>
      <c r="Z252" s="153"/>
      <c r="AA252" s="153"/>
      <c r="AB252" s="153"/>
      <c r="AC252" s="153"/>
      <c r="AD252" s="153"/>
      <c r="AE252" s="153"/>
      <c r="AF252" s="153"/>
      <c r="AG252" s="153"/>
      <c r="AH252" s="153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</row>
    <row r="253" spans="1:52" ht="12" customHeight="1">
      <c r="A253" s="153"/>
      <c r="B253" s="153"/>
      <c r="C253" s="153"/>
      <c r="D253" s="153"/>
      <c r="E253" s="153"/>
      <c r="F253" s="153"/>
      <c r="G253" s="153"/>
      <c r="H253" s="153"/>
      <c r="I253" s="153"/>
      <c r="J253" s="153"/>
      <c r="K253" s="153"/>
      <c r="L253" s="153"/>
      <c r="M253" s="153"/>
      <c r="N253" s="153"/>
      <c r="O253" s="153"/>
      <c r="P253" s="153"/>
      <c r="Q253" s="153"/>
      <c r="R253" s="153"/>
      <c r="S253" s="153"/>
      <c r="T253" s="153"/>
      <c r="U253" s="153"/>
      <c r="V253" s="153"/>
      <c r="W253" s="153"/>
      <c r="X253" s="153"/>
      <c r="Y253" s="153"/>
      <c r="Z253" s="153"/>
      <c r="AA253" s="153"/>
      <c r="AB253" s="153"/>
      <c r="AC253" s="153"/>
      <c r="AD253" s="153"/>
      <c r="AE253" s="153"/>
      <c r="AF253" s="153"/>
      <c r="AG253" s="153"/>
      <c r="AH253" s="153"/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</row>
    <row r="254" spans="1:52" ht="12" customHeight="1">
      <c r="A254" s="153"/>
      <c r="B254" s="153"/>
      <c r="C254" s="153"/>
      <c r="D254" s="153"/>
      <c r="E254" s="153"/>
      <c r="F254" s="153"/>
      <c r="G254" s="153"/>
      <c r="H254" s="153"/>
      <c r="I254" s="153"/>
      <c r="J254" s="153"/>
      <c r="K254" s="153"/>
      <c r="L254" s="153"/>
      <c r="M254" s="153"/>
      <c r="N254" s="153"/>
      <c r="O254" s="153"/>
      <c r="P254" s="153"/>
      <c r="Q254" s="153"/>
      <c r="R254" s="153"/>
      <c r="S254" s="153"/>
      <c r="T254" s="153"/>
      <c r="U254" s="153"/>
      <c r="V254" s="153"/>
      <c r="W254" s="153"/>
      <c r="X254" s="153"/>
      <c r="Y254" s="153"/>
      <c r="Z254" s="153"/>
      <c r="AA254" s="153"/>
      <c r="AB254" s="153"/>
      <c r="AC254" s="153"/>
      <c r="AD254" s="153"/>
      <c r="AE254" s="153"/>
      <c r="AF254" s="153"/>
      <c r="AG254" s="153"/>
      <c r="AH254" s="153"/>
      <c r="AI254" s="153"/>
      <c r="AJ254" s="153"/>
      <c r="AK254" s="153"/>
      <c r="AL254" s="153"/>
      <c r="AM254" s="153"/>
      <c r="AN254" s="153"/>
      <c r="AO254" s="153"/>
      <c r="AP254" s="153"/>
      <c r="AQ254" s="153"/>
      <c r="AR254" s="153"/>
      <c r="AS254" s="153"/>
      <c r="AT254" s="153"/>
      <c r="AU254" s="153"/>
      <c r="AV254" s="153"/>
      <c r="AW254" s="153"/>
      <c r="AX254" s="153"/>
      <c r="AY254" s="153"/>
      <c r="AZ254" s="153"/>
    </row>
    <row r="255" spans="1:52" ht="12" customHeight="1">
      <c r="A255" s="153"/>
      <c r="B255" s="153"/>
      <c r="C255" s="153"/>
      <c r="D255" s="153"/>
      <c r="E255" s="153"/>
      <c r="F255" s="153"/>
      <c r="G255" s="153"/>
      <c r="H255" s="153"/>
      <c r="I255" s="153"/>
      <c r="J255" s="153"/>
      <c r="K255" s="153"/>
      <c r="L255" s="153"/>
      <c r="M255" s="153"/>
      <c r="N255" s="153"/>
      <c r="O255" s="153"/>
      <c r="P255" s="153"/>
      <c r="Q255" s="153"/>
      <c r="R255" s="153"/>
      <c r="S255" s="153"/>
      <c r="T255" s="153"/>
      <c r="U255" s="153"/>
      <c r="V255" s="153"/>
      <c r="W255" s="153"/>
      <c r="X255" s="153"/>
      <c r="Y255" s="153"/>
      <c r="Z255" s="153"/>
      <c r="AA255" s="153"/>
      <c r="AB255" s="153"/>
      <c r="AC255" s="153"/>
      <c r="AD255" s="153"/>
      <c r="AE255" s="153"/>
      <c r="AF255" s="153"/>
      <c r="AG255" s="153"/>
      <c r="AH255" s="153"/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</row>
    <row r="256" spans="1:52" ht="12" customHeight="1">
      <c r="A256" s="153"/>
      <c r="B256" s="153"/>
      <c r="C256" s="153"/>
      <c r="D256" s="153"/>
      <c r="E256" s="153"/>
      <c r="F256" s="153"/>
      <c r="G256" s="153"/>
      <c r="H256" s="153"/>
      <c r="I256" s="153"/>
      <c r="J256" s="153"/>
      <c r="K256" s="153"/>
      <c r="L256" s="153"/>
      <c r="M256" s="153"/>
      <c r="N256" s="153"/>
      <c r="O256" s="153"/>
      <c r="P256" s="153"/>
      <c r="Q256" s="153"/>
      <c r="R256" s="153"/>
      <c r="S256" s="153"/>
      <c r="T256" s="153"/>
      <c r="U256" s="153"/>
      <c r="V256" s="153"/>
      <c r="W256" s="153"/>
      <c r="X256" s="153"/>
      <c r="Y256" s="153"/>
      <c r="Z256" s="153"/>
      <c r="AA256" s="153"/>
      <c r="AB256" s="153"/>
      <c r="AC256" s="153"/>
      <c r="AD256" s="153"/>
      <c r="AE256" s="153"/>
      <c r="AF256" s="153"/>
      <c r="AG256" s="153"/>
      <c r="AH256" s="153"/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</row>
    <row r="257" spans="1:52" ht="12" customHeight="1">
      <c r="A257" s="153"/>
      <c r="B257" s="153"/>
      <c r="C257" s="153"/>
      <c r="D257" s="153"/>
      <c r="E257" s="153"/>
      <c r="F257" s="153"/>
      <c r="G257" s="153"/>
      <c r="H257" s="153"/>
      <c r="I257" s="153"/>
      <c r="J257" s="153"/>
      <c r="K257" s="153"/>
      <c r="L257" s="153"/>
      <c r="M257" s="153"/>
      <c r="N257" s="153"/>
      <c r="O257" s="153"/>
      <c r="P257" s="153"/>
      <c r="Q257" s="153"/>
      <c r="R257" s="153"/>
      <c r="S257" s="153"/>
      <c r="T257" s="153"/>
      <c r="U257" s="153"/>
      <c r="V257" s="153"/>
      <c r="W257" s="153"/>
      <c r="X257" s="153"/>
      <c r="Y257" s="153"/>
      <c r="Z257" s="153"/>
      <c r="AA257" s="153"/>
      <c r="AB257" s="153"/>
      <c r="AC257" s="153"/>
      <c r="AD257" s="153"/>
      <c r="AE257" s="153"/>
      <c r="AF257" s="153"/>
      <c r="AG257" s="153"/>
      <c r="AH257" s="153"/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</row>
    <row r="258" spans="1:52" ht="12" customHeight="1">
      <c r="A258" s="153"/>
      <c r="B258" s="153"/>
      <c r="C258" s="153"/>
      <c r="D258" s="153"/>
      <c r="E258" s="153"/>
      <c r="F258" s="153"/>
      <c r="G258" s="153"/>
      <c r="H258" s="153"/>
      <c r="I258" s="153"/>
      <c r="J258" s="153"/>
      <c r="K258" s="153"/>
      <c r="L258" s="153"/>
      <c r="M258" s="153"/>
      <c r="N258" s="153"/>
      <c r="O258" s="153"/>
      <c r="P258" s="153"/>
      <c r="Q258" s="153"/>
      <c r="R258" s="153"/>
      <c r="S258" s="153"/>
      <c r="T258" s="153"/>
      <c r="U258" s="153"/>
      <c r="V258" s="153"/>
      <c r="W258" s="153"/>
      <c r="X258" s="153"/>
      <c r="Y258" s="153"/>
      <c r="Z258" s="153"/>
      <c r="AA258" s="153"/>
      <c r="AB258" s="153"/>
      <c r="AC258" s="153"/>
      <c r="AD258" s="153"/>
      <c r="AE258" s="153"/>
      <c r="AF258" s="153"/>
      <c r="AG258" s="153"/>
      <c r="AH258" s="153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</row>
    <row r="259" spans="1:52" ht="12" customHeight="1">
      <c r="A259" s="153"/>
      <c r="B259" s="153"/>
      <c r="C259" s="153"/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  <c r="O259" s="153"/>
      <c r="P259" s="153"/>
      <c r="Q259" s="153"/>
      <c r="R259" s="153"/>
      <c r="S259" s="153"/>
      <c r="T259" s="153"/>
      <c r="U259" s="153"/>
      <c r="V259" s="153"/>
      <c r="W259" s="153"/>
      <c r="X259" s="153"/>
      <c r="Y259" s="153"/>
      <c r="Z259" s="153"/>
      <c r="AA259" s="153"/>
      <c r="AB259" s="153"/>
      <c r="AC259" s="153"/>
      <c r="AD259" s="153"/>
      <c r="AE259" s="153"/>
      <c r="AF259" s="153"/>
      <c r="AG259" s="153"/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</row>
    <row r="260" spans="1:52" ht="12" customHeight="1">
      <c r="A260" s="153"/>
      <c r="B260" s="153"/>
      <c r="C260" s="153"/>
      <c r="D260" s="153"/>
      <c r="E260" s="153"/>
      <c r="F260" s="153"/>
      <c r="G260" s="153"/>
      <c r="H260" s="153"/>
      <c r="I260" s="153"/>
      <c r="J260" s="153"/>
      <c r="K260" s="153"/>
      <c r="L260" s="153"/>
      <c r="M260" s="153"/>
      <c r="N260" s="153"/>
      <c r="O260" s="153"/>
      <c r="P260" s="153"/>
      <c r="Q260" s="153"/>
      <c r="R260" s="153"/>
      <c r="S260" s="153"/>
      <c r="T260" s="153"/>
      <c r="U260" s="153"/>
      <c r="V260" s="153"/>
      <c r="W260" s="153"/>
      <c r="X260" s="153"/>
      <c r="Y260" s="153"/>
      <c r="Z260" s="153"/>
      <c r="AA260" s="153"/>
      <c r="AB260" s="153"/>
      <c r="AC260" s="153"/>
      <c r="AD260" s="153"/>
      <c r="AE260" s="153"/>
      <c r="AF260" s="153"/>
      <c r="AG260" s="153"/>
      <c r="AH260" s="153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</row>
    <row r="261" spans="1:52" ht="12" customHeight="1">
      <c r="A261" s="153"/>
      <c r="B261" s="153"/>
      <c r="C261" s="153"/>
      <c r="D261" s="153"/>
      <c r="E261" s="153"/>
      <c r="F261" s="153"/>
      <c r="G261" s="153"/>
      <c r="H261" s="153"/>
      <c r="I261" s="153"/>
      <c r="J261" s="153"/>
      <c r="K261" s="153"/>
      <c r="L261" s="153"/>
      <c r="M261" s="153"/>
      <c r="N261" s="153"/>
      <c r="O261" s="153"/>
      <c r="P261" s="153"/>
      <c r="Q261" s="153"/>
      <c r="R261" s="153"/>
      <c r="S261" s="153"/>
      <c r="T261" s="153"/>
      <c r="U261" s="153"/>
      <c r="V261" s="153"/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/>
      <c r="AG261" s="153"/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</row>
    <row r="262" spans="1:52" ht="12" customHeight="1">
      <c r="A262" s="153"/>
      <c r="B262" s="153"/>
      <c r="C262" s="153"/>
      <c r="D262" s="153"/>
      <c r="E262" s="153"/>
      <c r="F262" s="153"/>
      <c r="G262" s="153"/>
      <c r="H262" s="153"/>
      <c r="I262" s="153"/>
      <c r="J262" s="153"/>
      <c r="K262" s="153"/>
      <c r="L262" s="153"/>
      <c r="M262" s="153"/>
      <c r="N262" s="153"/>
      <c r="O262" s="153"/>
      <c r="P262" s="153"/>
      <c r="Q262" s="153"/>
      <c r="R262" s="153"/>
      <c r="S262" s="153"/>
      <c r="T262" s="153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/>
      <c r="AG262" s="153"/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</row>
    <row r="263" spans="1:52" ht="12" customHeight="1">
      <c r="A263" s="153"/>
      <c r="B263" s="153"/>
      <c r="C263" s="153"/>
      <c r="D263" s="153"/>
      <c r="E263" s="153"/>
      <c r="F263" s="153"/>
      <c r="G263" s="153"/>
      <c r="H263" s="153"/>
      <c r="I263" s="153"/>
      <c r="J263" s="153"/>
      <c r="K263" s="153"/>
      <c r="L263" s="153"/>
      <c r="M263" s="153"/>
      <c r="N263" s="153"/>
      <c r="O263" s="153"/>
      <c r="P263" s="153"/>
      <c r="Q263" s="153"/>
      <c r="R263" s="153"/>
      <c r="S263" s="153"/>
      <c r="T263" s="153"/>
      <c r="U263" s="153"/>
      <c r="V263" s="153"/>
      <c r="W263" s="153"/>
      <c r="X263" s="153"/>
      <c r="Y263" s="153"/>
      <c r="Z263" s="153"/>
      <c r="AA263" s="153"/>
      <c r="AB263" s="153"/>
      <c r="AC263" s="153"/>
      <c r="AD263" s="153"/>
      <c r="AE263" s="153"/>
      <c r="AF263" s="153"/>
      <c r="AG263" s="153"/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</row>
    <row r="264" spans="1:52" ht="12" customHeight="1">
      <c r="A264" s="153"/>
      <c r="B264" s="153"/>
      <c r="C264" s="153"/>
      <c r="D264" s="153"/>
      <c r="E264" s="153"/>
      <c r="F264" s="153"/>
      <c r="G264" s="153"/>
      <c r="H264" s="153"/>
      <c r="I264" s="153"/>
      <c r="J264" s="153"/>
      <c r="K264" s="153"/>
      <c r="L264" s="153"/>
      <c r="M264" s="153"/>
      <c r="N264" s="153"/>
      <c r="O264" s="153"/>
      <c r="P264" s="153"/>
      <c r="Q264" s="153"/>
      <c r="R264" s="153"/>
      <c r="S264" s="153"/>
      <c r="T264" s="153"/>
      <c r="U264" s="153"/>
      <c r="V264" s="153"/>
      <c r="W264" s="153"/>
      <c r="X264" s="153"/>
      <c r="Y264" s="153"/>
      <c r="Z264" s="153"/>
      <c r="AA264" s="153"/>
      <c r="AB264" s="153"/>
      <c r="AC264" s="153"/>
      <c r="AD264" s="153"/>
      <c r="AE264" s="153"/>
      <c r="AF264" s="153"/>
      <c r="AG264" s="153"/>
      <c r="AH264" s="153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</row>
    <row r="265" spans="1:52" ht="12" customHeight="1">
      <c r="A265" s="153"/>
      <c r="B265" s="153"/>
      <c r="C265" s="153"/>
      <c r="D265" s="153"/>
      <c r="E265" s="153"/>
      <c r="F265" s="153"/>
      <c r="G265" s="153"/>
      <c r="H265" s="153"/>
      <c r="I265" s="153"/>
      <c r="J265" s="153"/>
      <c r="K265" s="153"/>
      <c r="L265" s="153"/>
      <c r="M265" s="153"/>
      <c r="N265" s="153"/>
      <c r="O265" s="153"/>
      <c r="P265" s="153"/>
      <c r="Q265" s="153"/>
      <c r="R265" s="153"/>
      <c r="S265" s="153"/>
      <c r="T265" s="153"/>
      <c r="U265" s="153"/>
      <c r="V265" s="153"/>
      <c r="W265" s="153"/>
      <c r="X265" s="153"/>
      <c r="Y265" s="153"/>
      <c r="Z265" s="153"/>
      <c r="AA265" s="153"/>
      <c r="AB265" s="153"/>
      <c r="AC265" s="153"/>
      <c r="AD265" s="153"/>
      <c r="AE265" s="153"/>
      <c r="AF265" s="153"/>
      <c r="AG265" s="153"/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</row>
    <row r="266" spans="1:52" ht="12" customHeight="1">
      <c r="A266" s="153"/>
      <c r="B266" s="153"/>
      <c r="C266" s="153"/>
      <c r="D266" s="153"/>
      <c r="E266" s="153"/>
      <c r="F266" s="153"/>
      <c r="G266" s="153"/>
      <c r="H266" s="153"/>
      <c r="I266" s="153"/>
      <c r="J266" s="153"/>
      <c r="K266" s="153"/>
      <c r="L266" s="153"/>
      <c r="M266" s="153"/>
      <c r="N266" s="153"/>
      <c r="O266" s="153"/>
      <c r="P266" s="153"/>
      <c r="Q266" s="153"/>
      <c r="R266" s="153"/>
      <c r="S266" s="153"/>
      <c r="T266" s="153"/>
      <c r="U266" s="153"/>
      <c r="V266" s="153"/>
      <c r="W266" s="153"/>
      <c r="X266" s="153"/>
      <c r="Y266" s="153"/>
      <c r="Z266" s="153"/>
      <c r="AA266" s="153"/>
      <c r="AB266" s="153"/>
      <c r="AC266" s="153"/>
      <c r="AD266" s="153"/>
      <c r="AE266" s="153"/>
      <c r="AF266" s="153"/>
      <c r="AG266" s="153"/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</row>
    <row r="267" spans="1:52" ht="12" customHeight="1">
      <c r="A267" s="153"/>
      <c r="B267" s="153"/>
      <c r="C267" s="153"/>
      <c r="D267" s="153"/>
      <c r="E267" s="153"/>
      <c r="F267" s="153"/>
      <c r="G267" s="153"/>
      <c r="H267" s="153"/>
      <c r="I267" s="153"/>
      <c r="J267" s="153"/>
      <c r="K267" s="153"/>
      <c r="L267" s="153"/>
      <c r="M267" s="153"/>
      <c r="N267" s="153"/>
      <c r="O267" s="153"/>
      <c r="P267" s="153"/>
      <c r="Q267" s="153"/>
      <c r="R267" s="153"/>
      <c r="S267" s="153"/>
      <c r="T267" s="153"/>
      <c r="U267" s="153"/>
      <c r="V267" s="153"/>
      <c r="W267" s="153"/>
      <c r="X267" s="153"/>
      <c r="Y267" s="153"/>
      <c r="Z267" s="153"/>
      <c r="AA267" s="153"/>
      <c r="AB267" s="153"/>
      <c r="AC267" s="153"/>
      <c r="AD267" s="153"/>
      <c r="AE267" s="153"/>
      <c r="AF267" s="153"/>
      <c r="AG267" s="153"/>
      <c r="AH267" s="153"/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</row>
    <row r="268" spans="1:52" ht="12" customHeight="1">
      <c r="A268" s="153"/>
      <c r="B268" s="153"/>
      <c r="C268" s="153"/>
      <c r="D268" s="153"/>
      <c r="E268" s="153"/>
      <c r="F268" s="153"/>
      <c r="G268" s="153"/>
      <c r="H268" s="153"/>
      <c r="I268" s="153"/>
      <c r="J268" s="153"/>
      <c r="K268" s="153"/>
      <c r="L268" s="153"/>
      <c r="M268" s="153"/>
      <c r="N268" s="153"/>
      <c r="O268" s="153"/>
      <c r="P268" s="153"/>
      <c r="Q268" s="153"/>
      <c r="R268" s="153"/>
      <c r="S268" s="153"/>
      <c r="T268" s="153"/>
      <c r="U268" s="153"/>
      <c r="V268" s="153"/>
      <c r="W268" s="153"/>
      <c r="X268" s="153"/>
      <c r="Y268" s="153"/>
      <c r="Z268" s="153"/>
      <c r="AA268" s="153"/>
      <c r="AB268" s="153"/>
      <c r="AC268" s="153"/>
      <c r="AD268" s="153"/>
      <c r="AE268" s="153"/>
      <c r="AF268" s="153"/>
      <c r="AG268" s="153"/>
      <c r="AH268" s="153"/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</row>
    <row r="269" spans="1:52" ht="12" customHeight="1">
      <c r="A269" s="153"/>
      <c r="B269" s="153"/>
      <c r="C269" s="153"/>
      <c r="D269" s="153"/>
      <c r="E269" s="153"/>
      <c r="F269" s="153"/>
      <c r="G269" s="153"/>
      <c r="H269" s="153"/>
      <c r="I269" s="153"/>
      <c r="J269" s="153"/>
      <c r="K269" s="153"/>
      <c r="L269" s="153"/>
      <c r="M269" s="153"/>
      <c r="N269" s="153"/>
      <c r="O269" s="153"/>
      <c r="P269" s="153"/>
      <c r="Q269" s="153"/>
      <c r="R269" s="153"/>
      <c r="S269" s="153"/>
      <c r="T269" s="153"/>
      <c r="U269" s="153"/>
      <c r="V269" s="153"/>
      <c r="W269" s="153"/>
      <c r="X269" s="153"/>
      <c r="Y269" s="153"/>
      <c r="Z269" s="153"/>
      <c r="AA269" s="153"/>
      <c r="AB269" s="153"/>
      <c r="AC269" s="153"/>
      <c r="AD269" s="153"/>
      <c r="AE269" s="153"/>
      <c r="AF269" s="153"/>
      <c r="AG269" s="153"/>
      <c r="AH269" s="153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</row>
    <row r="270" spans="1:52" ht="12" customHeight="1">
      <c r="A270" s="153"/>
      <c r="B270" s="153"/>
      <c r="C270" s="153"/>
      <c r="D270" s="153"/>
      <c r="E270" s="153"/>
      <c r="F270" s="153"/>
      <c r="G270" s="153"/>
      <c r="H270" s="153"/>
      <c r="I270" s="153"/>
      <c r="J270" s="153"/>
      <c r="K270" s="153"/>
      <c r="L270" s="153"/>
      <c r="M270" s="153"/>
      <c r="N270" s="153"/>
      <c r="O270" s="153"/>
      <c r="P270" s="153"/>
      <c r="Q270" s="153"/>
      <c r="R270" s="153"/>
      <c r="S270" s="153"/>
      <c r="T270" s="153"/>
      <c r="U270" s="153"/>
      <c r="V270" s="153"/>
      <c r="W270" s="153"/>
      <c r="X270" s="153"/>
      <c r="Y270" s="153"/>
      <c r="Z270" s="153"/>
      <c r="AA270" s="153"/>
      <c r="AB270" s="153"/>
      <c r="AC270" s="153"/>
      <c r="AD270" s="153"/>
      <c r="AE270" s="153"/>
      <c r="AF270" s="153"/>
      <c r="AG270" s="153"/>
      <c r="AH270" s="153"/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</row>
    <row r="271" spans="1:52" ht="12" customHeight="1">
      <c r="A271" s="153"/>
      <c r="B271" s="153"/>
      <c r="C271" s="153"/>
      <c r="D271" s="153"/>
      <c r="E271" s="153"/>
      <c r="F271" s="153"/>
      <c r="G271" s="153"/>
      <c r="H271" s="153"/>
      <c r="I271" s="153"/>
      <c r="J271" s="153"/>
      <c r="K271" s="153"/>
      <c r="L271" s="153"/>
      <c r="M271" s="153"/>
      <c r="N271" s="153"/>
      <c r="O271" s="153"/>
      <c r="P271" s="153"/>
      <c r="Q271" s="153"/>
      <c r="R271" s="153"/>
      <c r="S271" s="153"/>
      <c r="T271" s="153"/>
      <c r="U271" s="153"/>
      <c r="V271" s="153"/>
      <c r="W271" s="153"/>
      <c r="X271" s="153"/>
      <c r="Y271" s="153"/>
      <c r="Z271" s="153"/>
      <c r="AA271" s="153"/>
      <c r="AB271" s="153"/>
      <c r="AC271" s="153"/>
      <c r="AD271" s="153"/>
      <c r="AE271" s="153"/>
      <c r="AF271" s="153"/>
      <c r="AG271" s="153"/>
      <c r="AH271" s="153"/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</row>
    <row r="272" spans="1:52" ht="12" customHeight="1">
      <c r="A272" s="153"/>
      <c r="B272" s="153"/>
      <c r="C272" s="153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  <c r="O272" s="153"/>
      <c r="P272" s="153"/>
      <c r="Q272" s="153"/>
      <c r="R272" s="153"/>
      <c r="S272" s="153"/>
      <c r="T272" s="153"/>
      <c r="U272" s="153"/>
      <c r="V272" s="153"/>
      <c r="W272" s="153"/>
      <c r="X272" s="153"/>
      <c r="Y272" s="153"/>
      <c r="Z272" s="153"/>
      <c r="AA272" s="153"/>
      <c r="AB272" s="153"/>
      <c r="AC272" s="153"/>
      <c r="AD272" s="153"/>
      <c r="AE272" s="153"/>
      <c r="AF272" s="153"/>
      <c r="AG272" s="153"/>
      <c r="AH272" s="153"/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</row>
    <row r="273" spans="1:52" ht="12" customHeight="1">
      <c r="A273" s="153"/>
      <c r="B273" s="153"/>
      <c r="C273" s="153"/>
      <c r="D273" s="153"/>
      <c r="E273" s="153"/>
      <c r="F273" s="153"/>
      <c r="G273" s="153"/>
      <c r="H273" s="153"/>
      <c r="I273" s="153"/>
      <c r="J273" s="153"/>
      <c r="K273" s="153"/>
      <c r="L273" s="153"/>
      <c r="M273" s="153"/>
      <c r="N273" s="153"/>
      <c r="O273" s="153"/>
      <c r="P273" s="153"/>
      <c r="Q273" s="153"/>
      <c r="R273" s="153"/>
      <c r="S273" s="153"/>
      <c r="T273" s="153"/>
      <c r="U273" s="153"/>
      <c r="V273" s="153"/>
      <c r="W273" s="153"/>
      <c r="X273" s="153"/>
      <c r="Y273" s="153"/>
      <c r="Z273" s="153"/>
      <c r="AA273" s="153"/>
      <c r="AB273" s="153"/>
      <c r="AC273" s="153"/>
      <c r="AD273" s="153"/>
      <c r="AE273" s="153"/>
      <c r="AF273" s="153"/>
      <c r="AG273" s="153"/>
      <c r="AH273" s="153"/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</row>
    <row r="274" spans="1:52" ht="12" customHeight="1">
      <c r="A274" s="153"/>
      <c r="B274" s="153"/>
      <c r="C274" s="153"/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  <c r="O274" s="153"/>
      <c r="P274" s="153"/>
      <c r="Q274" s="153"/>
      <c r="R274" s="153"/>
      <c r="S274" s="153"/>
      <c r="T274" s="153"/>
      <c r="U274" s="153"/>
      <c r="V274" s="153"/>
      <c r="W274" s="153"/>
      <c r="X274" s="153"/>
      <c r="Y274" s="153"/>
      <c r="Z274" s="153"/>
      <c r="AA274" s="153"/>
      <c r="AB274" s="153"/>
      <c r="AC274" s="153"/>
      <c r="AD274" s="153"/>
      <c r="AE274" s="153"/>
      <c r="AF274" s="153"/>
      <c r="AG274" s="153"/>
      <c r="AH274" s="153"/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</row>
    <row r="275" spans="1:52" ht="12" customHeight="1">
      <c r="A275" s="153"/>
      <c r="B275" s="153"/>
      <c r="C275" s="153"/>
      <c r="D275" s="153"/>
      <c r="E275" s="153"/>
      <c r="F275" s="153"/>
      <c r="G275" s="153"/>
      <c r="H275" s="153"/>
      <c r="I275" s="153"/>
      <c r="J275" s="153"/>
      <c r="K275" s="153"/>
      <c r="L275" s="153"/>
      <c r="M275" s="153"/>
      <c r="N275" s="153"/>
      <c r="O275" s="153"/>
      <c r="P275" s="153"/>
      <c r="Q275" s="153"/>
      <c r="R275" s="153"/>
      <c r="S275" s="153"/>
      <c r="T275" s="153"/>
      <c r="U275" s="153"/>
      <c r="V275" s="153"/>
      <c r="W275" s="153"/>
      <c r="X275" s="153"/>
      <c r="Y275" s="153"/>
      <c r="Z275" s="153"/>
      <c r="AA275" s="153"/>
      <c r="AB275" s="153"/>
      <c r="AC275" s="153"/>
      <c r="AD275" s="153"/>
      <c r="AE275" s="153"/>
      <c r="AF275" s="153"/>
      <c r="AG275" s="153"/>
      <c r="AH275" s="153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</row>
    <row r="276" spans="1:52" ht="12" customHeight="1">
      <c r="A276" s="153"/>
      <c r="B276" s="153"/>
      <c r="C276" s="153"/>
      <c r="D276" s="153"/>
      <c r="E276" s="153"/>
      <c r="F276" s="153"/>
      <c r="G276" s="153"/>
      <c r="H276" s="153"/>
      <c r="I276" s="153"/>
      <c r="J276" s="153"/>
      <c r="K276" s="153"/>
      <c r="L276" s="153"/>
      <c r="M276" s="153"/>
      <c r="N276" s="153"/>
      <c r="O276" s="153"/>
      <c r="P276" s="153"/>
      <c r="Q276" s="153"/>
      <c r="R276" s="153"/>
      <c r="S276" s="153"/>
      <c r="T276" s="153"/>
      <c r="U276" s="153"/>
      <c r="V276" s="153"/>
      <c r="W276" s="153"/>
      <c r="X276" s="153"/>
      <c r="Y276" s="153"/>
      <c r="Z276" s="153"/>
      <c r="AA276" s="153"/>
      <c r="AB276" s="153"/>
      <c r="AC276" s="153"/>
      <c r="AD276" s="153"/>
      <c r="AE276" s="153"/>
      <c r="AF276" s="153"/>
      <c r="AG276" s="153"/>
      <c r="AH276" s="153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</row>
    <row r="277" spans="1:52" ht="12" customHeight="1">
      <c r="A277" s="153"/>
      <c r="B277" s="153"/>
      <c r="C277" s="153"/>
      <c r="D277" s="153"/>
      <c r="E277" s="153"/>
      <c r="F277" s="153"/>
      <c r="G277" s="153"/>
      <c r="H277" s="153"/>
      <c r="I277" s="153"/>
      <c r="J277" s="153"/>
      <c r="K277" s="153"/>
      <c r="L277" s="153"/>
      <c r="M277" s="153"/>
      <c r="N277" s="153"/>
      <c r="O277" s="153"/>
      <c r="P277" s="153"/>
      <c r="Q277" s="153"/>
      <c r="R277" s="153"/>
      <c r="S277" s="153"/>
      <c r="T277" s="153"/>
      <c r="U277" s="153"/>
      <c r="V277" s="153"/>
      <c r="W277" s="153"/>
      <c r="X277" s="153"/>
      <c r="Y277" s="153"/>
      <c r="Z277" s="153"/>
      <c r="AA277" s="153"/>
      <c r="AB277" s="153"/>
      <c r="AC277" s="153"/>
      <c r="AD277" s="153"/>
      <c r="AE277" s="153"/>
      <c r="AF277" s="153"/>
      <c r="AG277" s="153"/>
      <c r="AH277" s="153"/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</row>
    <row r="278" spans="1:52" ht="12" customHeight="1">
      <c r="A278" s="153"/>
      <c r="B278" s="153"/>
      <c r="C278" s="153"/>
      <c r="D278" s="153"/>
      <c r="E278" s="153"/>
      <c r="F278" s="153"/>
      <c r="G278" s="153"/>
      <c r="H278" s="153"/>
      <c r="I278" s="153"/>
      <c r="J278" s="153"/>
      <c r="K278" s="153"/>
      <c r="L278" s="153"/>
      <c r="M278" s="153"/>
      <c r="N278" s="153"/>
      <c r="O278" s="153"/>
      <c r="P278" s="153"/>
      <c r="Q278" s="153"/>
      <c r="R278" s="153"/>
      <c r="S278" s="153"/>
      <c r="T278" s="153"/>
      <c r="U278" s="153"/>
      <c r="V278" s="153"/>
      <c r="W278" s="153"/>
      <c r="X278" s="153"/>
      <c r="Y278" s="153"/>
      <c r="Z278" s="153"/>
      <c r="AA278" s="153"/>
      <c r="AB278" s="153"/>
      <c r="AC278" s="153"/>
      <c r="AD278" s="153"/>
      <c r="AE278" s="153"/>
      <c r="AF278" s="153"/>
      <c r="AG278" s="153"/>
      <c r="AH278" s="153"/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</row>
    <row r="279" spans="1:52" ht="12" customHeight="1">
      <c r="A279" s="153"/>
      <c r="B279" s="153"/>
      <c r="C279" s="153"/>
      <c r="D279" s="153"/>
      <c r="E279" s="153"/>
      <c r="F279" s="153"/>
      <c r="G279" s="153"/>
      <c r="H279" s="153"/>
      <c r="I279" s="153"/>
      <c r="J279" s="153"/>
      <c r="K279" s="153"/>
      <c r="L279" s="153"/>
      <c r="M279" s="153"/>
      <c r="N279" s="153"/>
      <c r="O279" s="153"/>
      <c r="P279" s="153"/>
      <c r="Q279" s="153"/>
      <c r="R279" s="153"/>
      <c r="S279" s="153"/>
      <c r="T279" s="153"/>
      <c r="U279" s="153"/>
      <c r="V279" s="153"/>
      <c r="W279" s="153"/>
      <c r="X279" s="153"/>
      <c r="Y279" s="153"/>
      <c r="Z279" s="153"/>
      <c r="AA279" s="153"/>
      <c r="AB279" s="153"/>
      <c r="AC279" s="153"/>
      <c r="AD279" s="153"/>
      <c r="AE279" s="153"/>
      <c r="AF279" s="153"/>
      <c r="AG279" s="153"/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</row>
    <row r="280" spans="1:52" ht="12" customHeight="1">
      <c r="A280" s="153"/>
      <c r="B280" s="153"/>
      <c r="C280" s="153"/>
      <c r="D280" s="153"/>
      <c r="E280" s="153"/>
      <c r="F280" s="153"/>
      <c r="G280" s="153"/>
      <c r="H280" s="153"/>
      <c r="I280" s="153"/>
      <c r="J280" s="153"/>
      <c r="K280" s="153"/>
      <c r="L280" s="153"/>
      <c r="M280" s="153"/>
      <c r="N280" s="153"/>
      <c r="O280" s="153"/>
      <c r="P280" s="153"/>
      <c r="Q280" s="153"/>
      <c r="R280" s="153"/>
      <c r="S280" s="153"/>
      <c r="T280" s="153"/>
      <c r="U280" s="153"/>
      <c r="V280" s="153"/>
      <c r="W280" s="153"/>
      <c r="X280" s="153"/>
      <c r="Y280" s="153"/>
      <c r="Z280" s="153"/>
      <c r="AA280" s="153"/>
      <c r="AB280" s="153"/>
      <c r="AC280" s="153"/>
      <c r="AD280" s="153"/>
      <c r="AE280" s="153"/>
      <c r="AF280" s="153"/>
      <c r="AG280" s="153"/>
      <c r="AH280" s="153"/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</row>
    <row r="281" spans="1:52" ht="12" customHeight="1">
      <c r="A281" s="153"/>
      <c r="B281" s="153"/>
      <c r="C281" s="153"/>
      <c r="D281" s="153"/>
      <c r="E281" s="153"/>
      <c r="F281" s="153"/>
      <c r="G281" s="153"/>
      <c r="H281" s="153"/>
      <c r="I281" s="153"/>
      <c r="J281" s="153"/>
      <c r="K281" s="153"/>
      <c r="L281" s="153"/>
      <c r="M281" s="153"/>
      <c r="N281" s="153"/>
      <c r="O281" s="153"/>
      <c r="P281" s="153"/>
      <c r="Q281" s="153"/>
      <c r="R281" s="153"/>
      <c r="S281" s="153"/>
      <c r="T281" s="153"/>
      <c r="U281" s="153"/>
      <c r="V281" s="153"/>
      <c r="W281" s="153"/>
      <c r="X281" s="153"/>
      <c r="Y281" s="153"/>
      <c r="Z281" s="153"/>
      <c r="AA281" s="153"/>
      <c r="AB281" s="153"/>
      <c r="AC281" s="153"/>
      <c r="AD281" s="153"/>
      <c r="AE281" s="153"/>
      <c r="AF281" s="153"/>
      <c r="AG281" s="153"/>
      <c r="AH281" s="153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</row>
    <row r="282" spans="1:52" ht="12" customHeight="1">
      <c r="A282" s="153"/>
      <c r="B282" s="153"/>
      <c r="C282" s="153"/>
      <c r="D282" s="153"/>
      <c r="E282" s="153"/>
      <c r="F282" s="153"/>
      <c r="G282" s="153"/>
      <c r="H282" s="153"/>
      <c r="I282" s="153"/>
      <c r="J282" s="153"/>
      <c r="K282" s="153"/>
      <c r="L282" s="153"/>
      <c r="M282" s="153"/>
      <c r="N282" s="153"/>
      <c r="O282" s="153"/>
      <c r="P282" s="153"/>
      <c r="Q282" s="153"/>
      <c r="R282" s="153"/>
      <c r="S282" s="153"/>
      <c r="T282" s="153"/>
      <c r="U282" s="153"/>
      <c r="V282" s="153"/>
      <c r="W282" s="153"/>
      <c r="X282" s="153"/>
      <c r="Y282" s="153"/>
      <c r="Z282" s="153"/>
      <c r="AA282" s="153"/>
      <c r="AB282" s="153"/>
      <c r="AC282" s="153"/>
      <c r="AD282" s="153"/>
      <c r="AE282" s="153"/>
      <c r="AF282" s="153"/>
      <c r="AG282" s="153"/>
      <c r="AH282" s="153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</row>
    <row r="283" spans="1:52" ht="12" customHeight="1">
      <c r="A283" s="153"/>
      <c r="B283" s="153"/>
      <c r="C283" s="153"/>
      <c r="D283" s="153"/>
      <c r="E283" s="153"/>
      <c r="F283" s="153"/>
      <c r="G283" s="153"/>
      <c r="H283" s="153"/>
      <c r="I283" s="153"/>
      <c r="J283" s="153"/>
      <c r="K283" s="153"/>
      <c r="L283" s="153"/>
      <c r="M283" s="153"/>
      <c r="N283" s="153"/>
      <c r="O283" s="153"/>
      <c r="P283" s="153"/>
      <c r="Q283" s="153"/>
      <c r="R283" s="153"/>
      <c r="S283" s="153"/>
      <c r="T283" s="153"/>
      <c r="U283" s="153"/>
      <c r="V283" s="153"/>
      <c r="W283" s="153"/>
      <c r="X283" s="153"/>
      <c r="Y283" s="153"/>
      <c r="Z283" s="153"/>
      <c r="AA283" s="153"/>
      <c r="AB283" s="153"/>
      <c r="AC283" s="153"/>
      <c r="AD283" s="153"/>
      <c r="AE283" s="153"/>
      <c r="AF283" s="153"/>
      <c r="AG283" s="153"/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</row>
    <row r="284" spans="1:52" ht="12" customHeight="1">
      <c r="A284" s="153"/>
      <c r="B284" s="153"/>
      <c r="C284" s="153"/>
      <c r="D284" s="153"/>
      <c r="E284" s="153"/>
      <c r="F284" s="153"/>
      <c r="G284" s="153"/>
      <c r="H284" s="153"/>
      <c r="I284" s="153"/>
      <c r="J284" s="153"/>
      <c r="K284" s="153"/>
      <c r="L284" s="153"/>
      <c r="M284" s="153"/>
      <c r="N284" s="153"/>
      <c r="O284" s="153"/>
      <c r="P284" s="153"/>
      <c r="Q284" s="153"/>
      <c r="R284" s="153"/>
      <c r="S284" s="153"/>
      <c r="T284" s="153"/>
      <c r="U284" s="153"/>
      <c r="V284" s="153"/>
      <c r="W284" s="153"/>
      <c r="X284" s="153"/>
      <c r="Y284" s="153"/>
      <c r="Z284" s="153"/>
      <c r="AA284" s="153"/>
      <c r="AB284" s="153"/>
      <c r="AC284" s="153"/>
      <c r="AD284" s="153"/>
      <c r="AE284" s="153"/>
      <c r="AF284" s="153"/>
      <c r="AG284" s="153"/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</row>
    <row r="285" spans="1:52" ht="12" customHeight="1">
      <c r="A285" s="153"/>
      <c r="B285" s="153"/>
      <c r="C285" s="153"/>
      <c r="D285" s="153"/>
      <c r="E285" s="153"/>
      <c r="F285" s="153"/>
      <c r="G285" s="153"/>
      <c r="H285" s="153"/>
      <c r="I285" s="153"/>
      <c r="J285" s="153"/>
      <c r="K285" s="153"/>
      <c r="L285" s="153"/>
      <c r="M285" s="153"/>
      <c r="N285" s="153"/>
      <c r="O285" s="153"/>
      <c r="P285" s="153"/>
      <c r="Q285" s="153"/>
      <c r="R285" s="153"/>
      <c r="S285" s="153"/>
      <c r="T285" s="153"/>
      <c r="U285" s="153"/>
      <c r="V285" s="153"/>
      <c r="W285" s="153"/>
      <c r="X285" s="153"/>
      <c r="Y285" s="153"/>
      <c r="Z285" s="153"/>
      <c r="AA285" s="153"/>
      <c r="AB285" s="153"/>
      <c r="AC285" s="153"/>
      <c r="AD285" s="153"/>
      <c r="AE285" s="153"/>
      <c r="AF285" s="153"/>
      <c r="AG285" s="153"/>
      <c r="AH285" s="153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</row>
    <row r="286" spans="1:52" ht="12" customHeight="1">
      <c r="A286" s="153"/>
      <c r="B286" s="153"/>
      <c r="C286" s="153"/>
      <c r="D286" s="153"/>
      <c r="E286" s="153"/>
      <c r="F286" s="153"/>
      <c r="G286" s="153"/>
      <c r="H286" s="153"/>
      <c r="I286" s="153"/>
      <c r="J286" s="153"/>
      <c r="K286" s="153"/>
      <c r="L286" s="153"/>
      <c r="M286" s="153"/>
      <c r="N286" s="153"/>
      <c r="O286" s="153"/>
      <c r="P286" s="153"/>
      <c r="Q286" s="153"/>
      <c r="R286" s="153"/>
      <c r="S286" s="153"/>
      <c r="T286" s="153"/>
      <c r="U286" s="153"/>
      <c r="V286" s="153"/>
      <c r="W286" s="153"/>
      <c r="X286" s="153"/>
      <c r="Y286" s="153"/>
      <c r="Z286" s="153"/>
      <c r="AA286" s="153"/>
      <c r="AB286" s="153"/>
      <c r="AC286" s="153"/>
      <c r="AD286" s="153"/>
      <c r="AE286" s="153"/>
      <c r="AF286" s="153"/>
      <c r="AG286" s="153"/>
      <c r="AH286" s="153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</row>
    <row r="287" spans="1:52" ht="12" customHeight="1">
      <c r="A287" s="153"/>
      <c r="B287" s="153"/>
      <c r="C287" s="153"/>
      <c r="D287" s="153"/>
      <c r="E287" s="153"/>
      <c r="F287" s="153"/>
      <c r="G287" s="153"/>
      <c r="H287" s="153"/>
      <c r="I287" s="153"/>
      <c r="J287" s="153"/>
      <c r="K287" s="153"/>
      <c r="L287" s="153"/>
      <c r="M287" s="153"/>
      <c r="N287" s="153"/>
      <c r="O287" s="153"/>
      <c r="P287" s="153"/>
      <c r="Q287" s="153"/>
      <c r="R287" s="153"/>
      <c r="S287" s="153"/>
      <c r="T287" s="153"/>
      <c r="U287" s="153"/>
      <c r="V287" s="153"/>
      <c r="W287" s="153"/>
      <c r="X287" s="153"/>
      <c r="Y287" s="153"/>
      <c r="Z287" s="153"/>
      <c r="AA287" s="153"/>
      <c r="AB287" s="153"/>
      <c r="AC287" s="153"/>
      <c r="AD287" s="153"/>
      <c r="AE287" s="153"/>
      <c r="AF287" s="153"/>
      <c r="AG287" s="153"/>
      <c r="AH287" s="153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</row>
    <row r="288" spans="1:52" ht="12" customHeight="1">
      <c r="A288" s="153"/>
      <c r="B288" s="153"/>
      <c r="C288" s="153"/>
      <c r="D288" s="153"/>
      <c r="E288" s="153"/>
      <c r="F288" s="153"/>
      <c r="G288" s="153"/>
      <c r="H288" s="153"/>
      <c r="I288" s="153"/>
      <c r="J288" s="153"/>
      <c r="K288" s="153"/>
      <c r="L288" s="153"/>
      <c r="M288" s="153"/>
      <c r="N288" s="153"/>
      <c r="O288" s="153"/>
      <c r="P288" s="153"/>
      <c r="Q288" s="153"/>
      <c r="R288" s="153"/>
      <c r="S288" s="153"/>
      <c r="T288" s="153"/>
      <c r="U288" s="153"/>
      <c r="V288" s="153"/>
      <c r="W288" s="153"/>
      <c r="X288" s="153"/>
      <c r="Y288" s="153"/>
      <c r="Z288" s="153"/>
      <c r="AA288" s="153"/>
      <c r="AB288" s="153"/>
      <c r="AC288" s="153"/>
      <c r="AD288" s="153"/>
      <c r="AE288" s="153"/>
      <c r="AF288" s="153"/>
      <c r="AG288" s="153"/>
      <c r="AH288" s="153"/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</row>
    <row r="289" spans="1:52" ht="12" customHeight="1">
      <c r="A289" s="153"/>
      <c r="B289" s="153"/>
      <c r="C289" s="153"/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  <c r="O289" s="153"/>
      <c r="P289" s="153"/>
      <c r="Q289" s="153"/>
      <c r="R289" s="153"/>
      <c r="S289" s="153"/>
      <c r="T289" s="153"/>
      <c r="U289" s="153"/>
      <c r="V289" s="153"/>
      <c r="W289" s="153"/>
      <c r="X289" s="153"/>
      <c r="Y289" s="153"/>
      <c r="Z289" s="153"/>
      <c r="AA289" s="153"/>
      <c r="AB289" s="153"/>
      <c r="AC289" s="153"/>
      <c r="AD289" s="153"/>
      <c r="AE289" s="153"/>
      <c r="AF289" s="153"/>
      <c r="AG289" s="153"/>
      <c r="AH289" s="153"/>
      <c r="AI289" s="153"/>
      <c r="AJ289" s="153"/>
      <c r="AK289" s="153"/>
      <c r="AL289" s="153"/>
      <c r="AM289" s="153"/>
      <c r="AN289" s="153"/>
      <c r="AO289" s="153"/>
      <c r="AP289" s="153"/>
      <c r="AQ289" s="153"/>
      <c r="AR289" s="153"/>
      <c r="AS289" s="153"/>
      <c r="AT289" s="153"/>
      <c r="AU289" s="153"/>
      <c r="AV289" s="153"/>
      <c r="AW289" s="153"/>
      <c r="AX289" s="153"/>
      <c r="AY289" s="153"/>
      <c r="AZ289" s="153"/>
    </row>
    <row r="290" spans="1:52" ht="12" customHeight="1">
      <c r="A290" s="153"/>
      <c r="B290" s="153"/>
      <c r="C290" s="153"/>
      <c r="D290" s="153"/>
      <c r="E290" s="153"/>
      <c r="F290" s="153"/>
      <c r="G290" s="153"/>
      <c r="H290" s="153"/>
      <c r="I290" s="153"/>
      <c r="J290" s="153"/>
      <c r="K290" s="153"/>
      <c r="L290" s="153"/>
      <c r="M290" s="153"/>
      <c r="N290" s="153"/>
      <c r="O290" s="153"/>
      <c r="P290" s="153"/>
      <c r="Q290" s="153"/>
      <c r="R290" s="153"/>
      <c r="S290" s="153"/>
      <c r="T290" s="153"/>
      <c r="U290" s="153"/>
      <c r="V290" s="153"/>
      <c r="W290" s="153"/>
      <c r="X290" s="153"/>
      <c r="Y290" s="153"/>
      <c r="Z290" s="153"/>
      <c r="AA290" s="153"/>
      <c r="AB290" s="153"/>
      <c r="AC290" s="153"/>
      <c r="AD290" s="153"/>
      <c r="AE290" s="153"/>
      <c r="AF290" s="153"/>
      <c r="AG290" s="153"/>
      <c r="AH290" s="153"/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</row>
    <row r="291" spans="1:52" ht="12" customHeight="1">
      <c r="A291" s="153"/>
      <c r="B291" s="153"/>
      <c r="C291" s="153"/>
      <c r="D291" s="153"/>
      <c r="E291" s="153"/>
      <c r="F291" s="153"/>
      <c r="G291" s="153"/>
      <c r="H291" s="153"/>
      <c r="I291" s="153"/>
      <c r="J291" s="153"/>
      <c r="K291" s="153"/>
      <c r="L291" s="153"/>
      <c r="M291" s="153"/>
      <c r="N291" s="153"/>
      <c r="O291" s="153"/>
      <c r="P291" s="153"/>
      <c r="Q291" s="153"/>
      <c r="R291" s="153"/>
      <c r="S291" s="153"/>
      <c r="T291" s="153"/>
      <c r="U291" s="153"/>
      <c r="V291" s="153"/>
      <c r="W291" s="153"/>
      <c r="X291" s="153"/>
      <c r="Y291" s="153"/>
      <c r="Z291" s="153"/>
      <c r="AA291" s="153"/>
      <c r="AB291" s="153"/>
      <c r="AC291" s="153"/>
      <c r="AD291" s="153"/>
      <c r="AE291" s="153"/>
      <c r="AF291" s="153"/>
      <c r="AG291" s="153"/>
      <c r="AH291" s="153"/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</row>
    <row r="292" spans="1:52" ht="12" customHeight="1">
      <c r="A292" s="153"/>
      <c r="B292" s="153"/>
      <c r="C292" s="153"/>
      <c r="D292" s="153"/>
      <c r="E292" s="153"/>
      <c r="F292" s="153"/>
      <c r="G292" s="153"/>
      <c r="H292" s="153"/>
      <c r="I292" s="153"/>
      <c r="J292" s="153"/>
      <c r="K292" s="153"/>
      <c r="L292" s="153"/>
      <c r="M292" s="153"/>
      <c r="N292" s="153"/>
      <c r="O292" s="153"/>
      <c r="P292" s="153"/>
      <c r="Q292" s="153"/>
      <c r="R292" s="153"/>
      <c r="S292" s="153"/>
      <c r="T292" s="153"/>
      <c r="U292" s="153"/>
      <c r="V292" s="153"/>
      <c r="W292" s="153"/>
      <c r="X292" s="153"/>
      <c r="Y292" s="153"/>
      <c r="Z292" s="153"/>
      <c r="AA292" s="153"/>
      <c r="AB292" s="153"/>
      <c r="AC292" s="153"/>
      <c r="AD292" s="153"/>
      <c r="AE292" s="153"/>
      <c r="AF292" s="153"/>
      <c r="AG292" s="153"/>
      <c r="AH292" s="153"/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</row>
    <row r="293" spans="1:52" ht="12" customHeight="1">
      <c r="A293" s="153"/>
      <c r="B293" s="153"/>
      <c r="C293" s="153"/>
      <c r="D293" s="153"/>
      <c r="E293" s="153"/>
      <c r="F293" s="153"/>
      <c r="G293" s="153"/>
      <c r="H293" s="153"/>
      <c r="I293" s="153"/>
      <c r="J293" s="153"/>
      <c r="K293" s="153"/>
      <c r="L293" s="153"/>
      <c r="M293" s="153"/>
      <c r="N293" s="153"/>
      <c r="O293" s="153"/>
      <c r="P293" s="153"/>
      <c r="Q293" s="153"/>
      <c r="R293" s="153"/>
      <c r="S293" s="153"/>
      <c r="T293" s="153"/>
      <c r="U293" s="153"/>
      <c r="V293" s="153"/>
      <c r="W293" s="153"/>
      <c r="X293" s="153"/>
      <c r="Y293" s="153"/>
      <c r="Z293" s="153"/>
      <c r="AA293" s="153"/>
      <c r="AB293" s="153"/>
      <c r="AC293" s="153"/>
      <c r="AD293" s="153"/>
      <c r="AE293" s="153"/>
      <c r="AF293" s="153"/>
      <c r="AG293" s="153"/>
      <c r="AH293" s="153"/>
      <c r="AI293" s="153"/>
      <c r="AJ293" s="153"/>
      <c r="AK293" s="153"/>
      <c r="AL293" s="153"/>
      <c r="AM293" s="153"/>
      <c r="AN293" s="153"/>
      <c r="AO293" s="153"/>
      <c r="AP293" s="153"/>
      <c r="AQ293" s="153"/>
      <c r="AR293" s="153"/>
      <c r="AS293" s="153"/>
      <c r="AT293" s="153"/>
      <c r="AU293" s="153"/>
      <c r="AV293" s="153"/>
      <c r="AW293" s="153"/>
      <c r="AX293" s="153"/>
      <c r="AY293" s="153"/>
      <c r="AZ293" s="153"/>
    </row>
    <row r="294" spans="1:52" ht="12" customHeight="1">
      <c r="A294" s="153"/>
      <c r="B294" s="153"/>
      <c r="C294" s="153"/>
      <c r="D294" s="153"/>
      <c r="E294" s="153"/>
      <c r="F294" s="153"/>
      <c r="G294" s="153"/>
      <c r="H294" s="153"/>
      <c r="I294" s="153"/>
      <c r="J294" s="153"/>
      <c r="K294" s="153"/>
      <c r="L294" s="153"/>
      <c r="M294" s="153"/>
      <c r="N294" s="153"/>
      <c r="O294" s="153"/>
      <c r="P294" s="153"/>
      <c r="Q294" s="153"/>
      <c r="R294" s="153"/>
      <c r="S294" s="153"/>
      <c r="T294" s="153"/>
      <c r="U294" s="153"/>
      <c r="V294" s="153"/>
      <c r="W294" s="153"/>
      <c r="X294" s="153"/>
      <c r="Y294" s="153"/>
      <c r="Z294" s="153"/>
      <c r="AA294" s="153"/>
      <c r="AB294" s="153"/>
      <c r="AC294" s="153"/>
      <c r="AD294" s="153"/>
      <c r="AE294" s="153"/>
      <c r="AF294" s="153"/>
      <c r="AG294" s="153"/>
      <c r="AH294" s="153"/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</row>
    <row r="295" spans="1:52" ht="12" customHeight="1">
      <c r="A295" s="153"/>
      <c r="B295" s="153"/>
      <c r="C295" s="153"/>
      <c r="D295" s="153"/>
      <c r="E295" s="153"/>
      <c r="F295" s="153"/>
      <c r="G295" s="153"/>
      <c r="H295" s="153"/>
      <c r="I295" s="153"/>
      <c r="J295" s="153"/>
      <c r="K295" s="153"/>
      <c r="L295" s="153"/>
      <c r="M295" s="153"/>
      <c r="N295" s="153"/>
      <c r="O295" s="153"/>
      <c r="P295" s="153"/>
      <c r="Q295" s="153"/>
      <c r="R295" s="153"/>
      <c r="S295" s="153"/>
      <c r="T295" s="153"/>
      <c r="U295" s="153"/>
      <c r="V295" s="153"/>
      <c r="W295" s="153"/>
      <c r="X295" s="153"/>
      <c r="Y295" s="153"/>
      <c r="Z295" s="153"/>
      <c r="AA295" s="153"/>
      <c r="AB295" s="153"/>
      <c r="AC295" s="153"/>
      <c r="AD295" s="153"/>
      <c r="AE295" s="153"/>
      <c r="AF295" s="153"/>
      <c r="AG295" s="153"/>
      <c r="AH295" s="153"/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</row>
    <row r="296" spans="1:52" ht="12" customHeight="1">
      <c r="A296" s="153"/>
      <c r="B296" s="153"/>
      <c r="C296" s="153"/>
      <c r="D296" s="153"/>
      <c r="E296" s="153"/>
      <c r="F296" s="153"/>
      <c r="G296" s="153"/>
      <c r="H296" s="153"/>
      <c r="I296" s="153"/>
      <c r="J296" s="153"/>
      <c r="K296" s="153"/>
      <c r="L296" s="153"/>
      <c r="M296" s="153"/>
      <c r="N296" s="153"/>
      <c r="O296" s="153"/>
      <c r="P296" s="153"/>
      <c r="Q296" s="153"/>
      <c r="R296" s="153"/>
      <c r="S296" s="153"/>
      <c r="T296" s="153"/>
      <c r="U296" s="153"/>
      <c r="V296" s="153"/>
      <c r="W296" s="153"/>
      <c r="X296" s="153"/>
      <c r="Y296" s="153"/>
      <c r="Z296" s="153"/>
      <c r="AA296" s="153"/>
      <c r="AB296" s="153"/>
      <c r="AC296" s="153"/>
      <c r="AD296" s="153"/>
      <c r="AE296" s="153"/>
      <c r="AF296" s="153"/>
      <c r="AG296" s="153"/>
      <c r="AH296" s="153"/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</row>
    <row r="297" spans="1:52" ht="12" customHeight="1">
      <c r="A297" s="153"/>
      <c r="B297" s="153"/>
      <c r="C297" s="153"/>
      <c r="D297" s="153"/>
      <c r="E297" s="153"/>
      <c r="F297" s="153"/>
      <c r="G297" s="153"/>
      <c r="H297" s="153"/>
      <c r="I297" s="153"/>
      <c r="J297" s="153"/>
      <c r="K297" s="153"/>
      <c r="L297" s="153"/>
      <c r="M297" s="153"/>
      <c r="N297" s="153"/>
      <c r="O297" s="153"/>
      <c r="P297" s="153"/>
      <c r="Q297" s="153"/>
      <c r="R297" s="153"/>
      <c r="S297" s="153"/>
      <c r="T297" s="153"/>
      <c r="U297" s="153"/>
      <c r="V297" s="153"/>
      <c r="W297" s="153"/>
      <c r="X297" s="153"/>
      <c r="Y297" s="153"/>
      <c r="Z297" s="153"/>
      <c r="AA297" s="153"/>
      <c r="AB297" s="153"/>
      <c r="AC297" s="153"/>
      <c r="AD297" s="153"/>
      <c r="AE297" s="153"/>
      <c r="AF297" s="153"/>
      <c r="AG297" s="153"/>
      <c r="AH297" s="153"/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</row>
    <row r="298" spans="1:52" ht="12" customHeight="1">
      <c r="A298" s="153"/>
      <c r="B298" s="153"/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  <c r="O298" s="153"/>
      <c r="P298" s="153"/>
      <c r="Q298" s="153"/>
      <c r="R298" s="153"/>
      <c r="S298" s="153"/>
      <c r="T298" s="153"/>
      <c r="U298" s="153"/>
      <c r="V298" s="153"/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/>
      <c r="AG298" s="153"/>
      <c r="AH298" s="153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</row>
    <row r="299" spans="1:52" ht="12" customHeight="1">
      <c r="A299" s="153"/>
      <c r="B299" s="153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O299" s="153"/>
      <c r="P299" s="153"/>
      <c r="Q299" s="153"/>
      <c r="R299" s="153"/>
      <c r="S299" s="153"/>
      <c r="T299" s="153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/>
      <c r="AG299" s="153"/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</row>
    <row r="300" spans="1:52" ht="12" customHeight="1">
      <c r="A300" s="153"/>
      <c r="B300" s="153"/>
      <c r="C300" s="153"/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  <c r="O300" s="153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</row>
  </sheetData>
  <mergeCells count="6">
    <mergeCell ref="A4:F4"/>
    <mergeCell ref="A5:F5"/>
    <mergeCell ref="A6:F7"/>
    <mergeCell ref="A2:F3"/>
    <mergeCell ref="H2:H7"/>
    <mergeCell ref="A1:M1"/>
  </mergeCells>
  <phoneticPr fontId="1"/>
  <printOptions horizontalCentered="1"/>
  <pageMargins left="0.78740157480314965" right="0.39370078740157483" top="0.98425196850393704" bottom="0.59055118110236227" header="0" footer="0"/>
  <pageSetup paperSize="9" scale="98" orientation="portrait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流動図</vt:lpstr>
      <vt:lpstr>方向別</vt:lpstr>
      <vt:lpstr>断面別</vt:lpstr>
      <vt:lpstr>変動図</vt:lpstr>
      <vt:lpstr>歩行者</vt:lpstr>
      <vt:lpstr>変動図!Print_Area</vt:lpstr>
      <vt:lpstr>断面別!Print_Titles</vt:lpstr>
      <vt:lpstr>変動図!Print_Titles</vt:lpstr>
      <vt:lpstr>歩行者!Print_Titles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2017-02-20T05:44:15Z</cp:lastPrinted>
  <dcterms:created xsi:type="dcterms:W3CDTF">2016-05-19T06:04:36Z</dcterms:created>
  <dcterms:modified xsi:type="dcterms:W3CDTF">2017-02-20T05:44:26Z</dcterms:modified>
</cp:coreProperties>
</file>