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5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プロジェクト\都市交通\47期\千葉交通量調査\調査結果\仮成果品\"/>
    </mc:Choice>
  </mc:AlternateContent>
  <bookViews>
    <workbookView xWindow="240" yWindow="75" windowWidth="13995" windowHeight="4650" tabRatio="788" activeTab="4"/>
  </bookViews>
  <sheets>
    <sheet name="流動図" sheetId="65" r:id="rId1"/>
    <sheet name="方向別" sheetId="66" r:id="rId2"/>
    <sheet name="断面別" sheetId="67" r:id="rId3"/>
    <sheet name="変動図" sheetId="68" r:id="rId4"/>
    <sheet name="渋滞長" sheetId="70" r:id="rId5"/>
  </sheets>
  <definedNames>
    <definedName name="\a" localSheetId="4">#REF!</definedName>
    <definedName name="\a">#REF!</definedName>
    <definedName name="CT" localSheetId="4">#REF!</definedName>
    <definedName name="CT">#REF!</definedName>
    <definedName name="DATA" localSheetId="4">#REF!</definedName>
    <definedName name="DATA">#REF!</definedName>
    <definedName name="I" localSheetId="4">#REF!</definedName>
    <definedName name="I">#REF!</definedName>
    <definedName name="LOOP" localSheetId="4">#REF!</definedName>
    <definedName name="LOOP">#REF!</definedName>
    <definedName name="PP" localSheetId="4">#REF!</definedName>
    <definedName name="PP">#REF!</definedName>
    <definedName name="_xlnm.Print_Area" localSheetId="4">渋滞長!$A:$N</definedName>
    <definedName name="_xlnm.Print_Area" localSheetId="3">変動図!$A:$O</definedName>
    <definedName name="_xlnm.Print_Titles" localSheetId="4">渋滞長!$1:$7</definedName>
    <definedName name="_xlnm.Print_Titles" localSheetId="2">断面別!$1:$7</definedName>
    <definedName name="_xlnm.Print_Titles" localSheetId="3">変動図!$1:$17</definedName>
    <definedName name="_xlnm.Print_Titles" localSheetId="1">方向別!$1:$7</definedName>
    <definedName name="_xlnm.Print_Titles" localSheetId="0">流動図!$1:$2</definedName>
  </definedNames>
  <calcPr calcId="152511" refMode="R1C1"/>
</workbook>
</file>

<file path=xl/calcChain.xml><?xml version="1.0" encoding="utf-8"?>
<calcChain xmlns="http://schemas.openxmlformats.org/spreadsheetml/2006/main">
  <c r="B43" i="70" l="1"/>
  <c r="C43" i="70"/>
  <c r="D43" i="70"/>
  <c r="F43" i="70"/>
  <c r="B86" i="70"/>
  <c r="C86" i="70"/>
  <c r="D86" i="70"/>
  <c r="F86" i="70"/>
  <c r="B129" i="70"/>
  <c r="C129" i="70"/>
  <c r="D129" i="70"/>
  <c r="F129" i="70"/>
  <c r="B172" i="70"/>
  <c r="C172" i="70"/>
  <c r="D172" i="70"/>
  <c r="F172" i="70"/>
  <c r="M295" i="68"/>
  <c r="L295" i="68"/>
  <c r="K295" i="68"/>
  <c r="J295" i="68"/>
  <c r="I295" i="68"/>
  <c r="H295" i="68"/>
  <c r="G295" i="68"/>
  <c r="G293" i="68" s="1"/>
  <c r="G296" i="68"/>
  <c r="F295" i="68"/>
  <c r="E295" i="68"/>
  <c r="E293" i="68" s="1"/>
  <c r="D295" i="68"/>
  <c r="C295" i="68"/>
  <c r="B295" i="68"/>
  <c r="M294" i="68"/>
  <c r="M293" i="68"/>
  <c r="M296" i="68"/>
  <c r="L294" i="68"/>
  <c r="L293" i="68"/>
  <c r="K294" i="68"/>
  <c r="K293" i="68"/>
  <c r="J294" i="68"/>
  <c r="J293" i="68" s="1"/>
  <c r="J296" i="68" s="1"/>
  <c r="I294" i="68"/>
  <c r="I293" i="68" s="1"/>
  <c r="I296" i="68" s="1"/>
  <c r="H294" i="68"/>
  <c r="H293" i="68" s="1"/>
  <c r="H296" i="68" s="1"/>
  <c r="G294" i="68"/>
  <c r="F294" i="68"/>
  <c r="E294" i="68"/>
  <c r="D294" i="68"/>
  <c r="D293" i="68" s="1"/>
  <c r="D296" i="68" s="1"/>
  <c r="C294" i="68"/>
  <c r="C293" i="68"/>
  <c r="B294" i="68"/>
  <c r="M273" i="68"/>
  <c r="L273" i="68"/>
  <c r="K273" i="68"/>
  <c r="N272" i="68"/>
  <c r="N271" i="68"/>
  <c r="M270" i="68"/>
  <c r="L270" i="68"/>
  <c r="K270" i="68"/>
  <c r="J270" i="68"/>
  <c r="J273" i="68" s="1"/>
  <c r="I270" i="68"/>
  <c r="I273" i="68" s="1"/>
  <c r="H270" i="68"/>
  <c r="H273" i="68" s="1"/>
  <c r="G270" i="68"/>
  <c r="G273" i="68" s="1"/>
  <c r="F270" i="68"/>
  <c r="F273" i="68" s="1"/>
  <c r="E270" i="68"/>
  <c r="E273" i="68" s="1"/>
  <c r="D270" i="68"/>
  <c r="C270" i="68"/>
  <c r="C273" i="68"/>
  <c r="B270" i="68"/>
  <c r="B273" i="68" s="1"/>
  <c r="I250" i="68"/>
  <c r="N249" i="68"/>
  <c r="N248" i="68"/>
  <c r="M247" i="68"/>
  <c r="M250" i="68"/>
  <c r="L247" i="68"/>
  <c r="L250" i="68" s="1"/>
  <c r="K247" i="68"/>
  <c r="K250" i="68"/>
  <c r="J247" i="68"/>
  <c r="J250" i="68"/>
  <c r="I247" i="68"/>
  <c r="H247" i="68"/>
  <c r="H250" i="68"/>
  <c r="G247" i="68"/>
  <c r="F247" i="68"/>
  <c r="F250" i="68" s="1"/>
  <c r="E247" i="68"/>
  <c r="E250" i="68" s="1"/>
  <c r="D247" i="68"/>
  <c r="D250" i="68" s="1"/>
  <c r="C247" i="68"/>
  <c r="C250" i="68"/>
  <c r="B247" i="68"/>
  <c r="B250" i="68" s="1"/>
  <c r="V233" i="68" a="1"/>
  <c r="S233" i="68" a="1"/>
  <c r="S235" i="68" s="1"/>
  <c r="M225" i="68"/>
  <c r="L225" i="68"/>
  <c r="L223" i="68" s="1"/>
  <c r="K225" i="68"/>
  <c r="J225" i="68"/>
  <c r="I225" i="68"/>
  <c r="H225" i="68"/>
  <c r="G225" i="68"/>
  <c r="F225" i="68"/>
  <c r="E225" i="68"/>
  <c r="D225" i="68"/>
  <c r="C225" i="68"/>
  <c r="B225" i="68"/>
  <c r="M224" i="68"/>
  <c r="M223" i="68" s="1"/>
  <c r="M226" i="68" s="1"/>
  <c r="L224" i="68"/>
  <c r="K224" i="68"/>
  <c r="J224" i="68"/>
  <c r="I224" i="68"/>
  <c r="H224" i="68"/>
  <c r="H223" i="68" s="1"/>
  <c r="G224" i="68"/>
  <c r="G223" i="68"/>
  <c r="F224" i="68"/>
  <c r="F223" i="68"/>
  <c r="E224" i="68"/>
  <c r="D224" i="68"/>
  <c r="C224" i="68"/>
  <c r="C223" i="68"/>
  <c r="B224" i="68"/>
  <c r="B223" i="68" s="1"/>
  <c r="B226" i="68" s="1"/>
  <c r="E203" i="68"/>
  <c r="N202" i="68"/>
  <c r="N201" i="68"/>
  <c r="M200" i="68"/>
  <c r="M203" i="68"/>
  <c r="L200" i="68"/>
  <c r="L203" i="68" s="1"/>
  <c r="K200" i="68"/>
  <c r="K203" i="68" s="1"/>
  <c r="J200" i="68"/>
  <c r="J203" i="68" s="1"/>
  <c r="I200" i="68"/>
  <c r="I203" i="68"/>
  <c r="H200" i="68"/>
  <c r="H203" i="68" s="1"/>
  <c r="G200" i="68"/>
  <c r="G203" i="68" s="1"/>
  <c r="F200" i="68"/>
  <c r="F203" i="68" s="1"/>
  <c r="E200" i="68"/>
  <c r="D200" i="68"/>
  <c r="D203" i="68" s="1"/>
  <c r="C200" i="68"/>
  <c r="C203" i="68"/>
  <c r="B200" i="68"/>
  <c r="N179" i="68"/>
  <c r="N178" i="68"/>
  <c r="M177" i="68"/>
  <c r="M180" i="68" s="1"/>
  <c r="L177" i="68"/>
  <c r="L180" i="68" s="1"/>
  <c r="K177" i="68"/>
  <c r="K180" i="68" s="1"/>
  <c r="J177" i="68"/>
  <c r="J180" i="68"/>
  <c r="I177" i="68"/>
  <c r="I180" i="68" s="1"/>
  <c r="H177" i="68"/>
  <c r="H180" i="68" s="1"/>
  <c r="G177" i="68"/>
  <c r="G180" i="68" s="1"/>
  <c r="F177" i="68"/>
  <c r="F180" i="68" s="1"/>
  <c r="E177" i="68"/>
  <c r="E180" i="68"/>
  <c r="D177" i="68"/>
  <c r="C177" i="68"/>
  <c r="C180" i="68" s="1"/>
  <c r="B177" i="68"/>
  <c r="B180" i="68"/>
  <c r="V171" i="68"/>
  <c r="V170" i="68"/>
  <c r="V167" i="68"/>
  <c r="V166" i="68"/>
  <c r="V164" i="68"/>
  <c r="V163" i="68" a="1"/>
  <c r="V172" i="68" s="1"/>
  <c r="V163" i="68"/>
  <c r="S163" i="68" a="1"/>
  <c r="S172" i="68" s="1"/>
  <c r="Y172" i="68" s="1"/>
  <c r="M155" i="68"/>
  <c r="L155" i="68"/>
  <c r="K155" i="68"/>
  <c r="J155" i="68"/>
  <c r="J156" i="68" s="1"/>
  <c r="I155" i="68"/>
  <c r="H155" i="68"/>
  <c r="G155" i="68"/>
  <c r="F155" i="68"/>
  <c r="E155" i="68"/>
  <c r="D155" i="68"/>
  <c r="C155" i="68"/>
  <c r="B155" i="68"/>
  <c r="M154" i="68"/>
  <c r="M153" i="68"/>
  <c r="L154" i="68"/>
  <c r="K154" i="68"/>
  <c r="K153" i="68"/>
  <c r="J154" i="68"/>
  <c r="J153" i="68"/>
  <c r="I154" i="68"/>
  <c r="I153" i="68"/>
  <c r="I156" i="68" s="1"/>
  <c r="H154" i="68"/>
  <c r="G154" i="68"/>
  <c r="F154" i="68"/>
  <c r="E154" i="68"/>
  <c r="E153" i="68"/>
  <c r="E156" i="68" s="1"/>
  <c r="D154" i="68"/>
  <c r="C154" i="68"/>
  <c r="C153" i="68" s="1"/>
  <c r="C156" i="68" s="1"/>
  <c r="B154" i="68"/>
  <c r="L133" i="68"/>
  <c r="K133" i="68"/>
  <c r="N132" i="68"/>
  <c r="N131" i="68"/>
  <c r="M130" i="68"/>
  <c r="M133" i="68" s="1"/>
  <c r="L130" i="68"/>
  <c r="K130" i="68"/>
  <c r="J130" i="68"/>
  <c r="J133" i="68"/>
  <c r="I130" i="68"/>
  <c r="I133" i="68"/>
  <c r="H130" i="68"/>
  <c r="H133" i="68" s="1"/>
  <c r="G130" i="68"/>
  <c r="F130" i="68"/>
  <c r="F133" i="68"/>
  <c r="E130" i="68"/>
  <c r="E133" i="68" s="1"/>
  <c r="D130" i="68"/>
  <c r="D133" i="68"/>
  <c r="C130" i="68"/>
  <c r="C133" i="68"/>
  <c r="B130" i="68"/>
  <c r="M110" i="68"/>
  <c r="L110" i="68"/>
  <c r="N109" i="68"/>
  <c r="N108" i="68"/>
  <c r="M107" i="68"/>
  <c r="L107" i="68"/>
  <c r="K107" i="68"/>
  <c r="K110" i="68" s="1"/>
  <c r="J107" i="68"/>
  <c r="J110" i="68" s="1"/>
  <c r="I107" i="68"/>
  <c r="I110" i="68" s="1"/>
  <c r="H107" i="68"/>
  <c r="H110" i="68" s="1"/>
  <c r="G107" i="68"/>
  <c r="G110" i="68"/>
  <c r="F107" i="68"/>
  <c r="F110" i="68"/>
  <c r="E107" i="68"/>
  <c r="E110" i="68" s="1"/>
  <c r="D107" i="68"/>
  <c r="D110" i="68" s="1"/>
  <c r="C107" i="68"/>
  <c r="C110" i="68"/>
  <c r="B107" i="68"/>
  <c r="B110" i="68"/>
  <c r="V93" i="68" a="1"/>
  <c r="S100" i="68"/>
  <c r="S96" i="68"/>
  <c r="S95" i="68"/>
  <c r="S93" i="68" a="1"/>
  <c r="S103" i="68" s="1"/>
  <c r="M85" i="68"/>
  <c r="L85" i="68"/>
  <c r="L86" i="68"/>
  <c r="K85" i="68"/>
  <c r="J85" i="68"/>
  <c r="I85" i="68"/>
  <c r="I86" i="68" s="1"/>
  <c r="H85" i="68"/>
  <c r="G85" i="68"/>
  <c r="G86" i="68"/>
  <c r="F85" i="68"/>
  <c r="F86" i="68"/>
  <c r="E85" i="68"/>
  <c r="E86" i="68" s="1"/>
  <c r="D85" i="68"/>
  <c r="C85" i="68"/>
  <c r="C86" i="68" s="1"/>
  <c r="B85" i="68"/>
  <c r="B86" i="68" s="1"/>
  <c r="M84" i="68"/>
  <c r="M83" i="68"/>
  <c r="L84" i="68"/>
  <c r="K84" i="68"/>
  <c r="K83" i="68" s="1"/>
  <c r="J84" i="68"/>
  <c r="I84" i="68"/>
  <c r="I83" i="68"/>
  <c r="H84" i="68"/>
  <c r="G84" i="68"/>
  <c r="G83" i="68" s="1"/>
  <c r="F84" i="68"/>
  <c r="E84" i="68"/>
  <c r="E83" i="68"/>
  <c r="D84" i="68"/>
  <c r="D83" i="68" s="1"/>
  <c r="C84" i="68"/>
  <c r="C83" i="68" s="1"/>
  <c r="B84" i="68"/>
  <c r="L83" i="68"/>
  <c r="B83" i="68"/>
  <c r="M63" i="68"/>
  <c r="L63" i="68"/>
  <c r="I63" i="68"/>
  <c r="H63" i="68"/>
  <c r="G63" i="68"/>
  <c r="F63" i="68"/>
  <c r="E63" i="68"/>
  <c r="D63" i="68"/>
  <c r="C63" i="68"/>
  <c r="B63" i="68"/>
  <c r="N62" i="68"/>
  <c r="N61" i="68"/>
  <c r="M60" i="68"/>
  <c r="L60" i="68"/>
  <c r="K60" i="68"/>
  <c r="K63" i="68"/>
  <c r="J60" i="68"/>
  <c r="J63" i="68" s="1"/>
  <c r="I60" i="68"/>
  <c r="H60" i="68"/>
  <c r="G60" i="68"/>
  <c r="F60" i="68"/>
  <c r="E60" i="68"/>
  <c r="D60" i="68"/>
  <c r="C60" i="68"/>
  <c r="B60" i="68"/>
  <c r="M40" i="68"/>
  <c r="L40" i="68"/>
  <c r="K40" i="68"/>
  <c r="J40" i="68"/>
  <c r="I40" i="68"/>
  <c r="G40" i="68"/>
  <c r="F40" i="68"/>
  <c r="E40" i="68"/>
  <c r="D40" i="68"/>
  <c r="C40" i="68"/>
  <c r="B40" i="68"/>
  <c r="N39" i="68"/>
  <c r="N38" i="68"/>
  <c r="M37" i="68"/>
  <c r="L37" i="68"/>
  <c r="K37" i="68"/>
  <c r="J37" i="68"/>
  <c r="I37" i="68"/>
  <c r="H37" i="68"/>
  <c r="H40" i="68"/>
  <c r="G37" i="68"/>
  <c r="F37" i="68"/>
  <c r="E37" i="68"/>
  <c r="D37" i="68"/>
  <c r="C37" i="68"/>
  <c r="B37" i="68"/>
  <c r="V23" i="68" a="1"/>
  <c r="S23" i="68" a="1"/>
  <c r="B203" i="68"/>
  <c r="U163" i="68" a="1"/>
  <c r="L226" i="68"/>
  <c r="V101" i="68"/>
  <c r="F226" i="68"/>
  <c r="F293" i="68"/>
  <c r="F296" i="68" s="1"/>
  <c r="R93" i="68" a="1"/>
  <c r="S94" i="68"/>
  <c r="S171" i="68"/>
  <c r="S163" i="68"/>
  <c r="Y163" i="68" s="1"/>
  <c r="V169" i="68"/>
  <c r="V168" i="68"/>
  <c r="V173" i="68"/>
  <c r="V165" i="68"/>
  <c r="V174" i="68"/>
  <c r="E296" i="68"/>
  <c r="V103" i="68"/>
  <c r="V95" i="68"/>
  <c r="V94" i="68"/>
  <c r="V99" i="68"/>
  <c r="V93" i="68"/>
  <c r="S24" i="68"/>
  <c r="L168" i="67"/>
  <c r="K168" i="67"/>
  <c r="J168" i="67"/>
  <c r="I168" i="67"/>
  <c r="L167" i="67"/>
  <c r="N167" i="67" s="1"/>
  <c r="K167" i="67"/>
  <c r="J167" i="67"/>
  <c r="I167" i="67"/>
  <c r="L166" i="67"/>
  <c r="K166" i="67"/>
  <c r="J166" i="67"/>
  <c r="I166" i="67"/>
  <c r="L165" i="67"/>
  <c r="K165" i="67"/>
  <c r="J165" i="67"/>
  <c r="I165" i="67"/>
  <c r="L164" i="67"/>
  <c r="K164" i="67"/>
  <c r="J164" i="67"/>
  <c r="N164" i="67" s="1"/>
  <c r="I164" i="67"/>
  <c r="I169" i="67" s="1"/>
  <c r="L163" i="67"/>
  <c r="K163" i="67"/>
  <c r="J163" i="67"/>
  <c r="I163" i="67"/>
  <c r="L161" i="67"/>
  <c r="K161" i="67"/>
  <c r="J161" i="67"/>
  <c r="M161" i="67"/>
  <c r="I161" i="67"/>
  <c r="L160" i="67"/>
  <c r="K160" i="67"/>
  <c r="J160" i="67"/>
  <c r="I160" i="67"/>
  <c r="L159" i="67"/>
  <c r="K159" i="67"/>
  <c r="J159" i="67"/>
  <c r="I159" i="67"/>
  <c r="M159" i="67" s="1"/>
  <c r="L158" i="67"/>
  <c r="K158" i="67"/>
  <c r="J158" i="67"/>
  <c r="I158" i="67"/>
  <c r="L157" i="67"/>
  <c r="K157" i="67"/>
  <c r="J157" i="67"/>
  <c r="I157" i="67"/>
  <c r="M157" i="67" s="1"/>
  <c r="L156" i="67"/>
  <c r="K156" i="67"/>
  <c r="K162" i="67" s="1"/>
  <c r="J156" i="67"/>
  <c r="I156" i="67"/>
  <c r="L155" i="67"/>
  <c r="K155" i="67"/>
  <c r="J155" i="67"/>
  <c r="I155" i="67"/>
  <c r="L154" i="67"/>
  <c r="K154" i="67"/>
  <c r="J154" i="67"/>
  <c r="I154" i="67"/>
  <c r="M154" i="67" s="1"/>
  <c r="L153" i="67"/>
  <c r="K153" i="67"/>
  <c r="J153" i="67"/>
  <c r="I153" i="67"/>
  <c r="L152" i="67"/>
  <c r="K152" i="67"/>
  <c r="J152" i="67"/>
  <c r="I152" i="67"/>
  <c r="L151" i="67"/>
  <c r="K151" i="67"/>
  <c r="J151" i="67"/>
  <c r="I151" i="67"/>
  <c r="L150" i="67"/>
  <c r="K150" i="67"/>
  <c r="J150" i="67"/>
  <c r="I150" i="67"/>
  <c r="L149" i="67"/>
  <c r="K149" i="67"/>
  <c r="M149" i="67" s="1"/>
  <c r="N149" i="67" s="1"/>
  <c r="J149" i="67"/>
  <c r="I149" i="67"/>
  <c r="L148" i="67"/>
  <c r="K148" i="67"/>
  <c r="J148" i="67"/>
  <c r="I148" i="67"/>
  <c r="M148" i="67"/>
  <c r="N148" i="67" s="1"/>
  <c r="L146" i="67"/>
  <c r="K146" i="67"/>
  <c r="J146" i="67"/>
  <c r="I146" i="67"/>
  <c r="L145" i="67"/>
  <c r="K145" i="67"/>
  <c r="J145" i="67"/>
  <c r="I145" i="67"/>
  <c r="C145" i="67"/>
  <c r="F145" i="67" s="1"/>
  <c r="L144" i="67"/>
  <c r="K144" i="67"/>
  <c r="J144" i="67"/>
  <c r="I144" i="67"/>
  <c r="L143" i="67"/>
  <c r="K143" i="67"/>
  <c r="J143" i="67"/>
  <c r="M143" i="67"/>
  <c r="I143" i="67"/>
  <c r="L142" i="67"/>
  <c r="K142" i="67"/>
  <c r="M142" i="67"/>
  <c r="J142" i="67"/>
  <c r="I142" i="67"/>
  <c r="L141" i="67"/>
  <c r="K141" i="67"/>
  <c r="J141" i="67"/>
  <c r="I141" i="67"/>
  <c r="L139" i="67"/>
  <c r="K139" i="67"/>
  <c r="J139" i="67"/>
  <c r="I139" i="67"/>
  <c r="L138" i="67"/>
  <c r="K138" i="67"/>
  <c r="J138" i="67"/>
  <c r="I138" i="67"/>
  <c r="L137" i="67"/>
  <c r="K137" i="67"/>
  <c r="J137" i="67"/>
  <c r="I137" i="67"/>
  <c r="L136" i="67"/>
  <c r="M136" i="67" s="1"/>
  <c r="K136" i="67"/>
  <c r="J136" i="67"/>
  <c r="I136" i="67"/>
  <c r="L135" i="67"/>
  <c r="K135" i="67"/>
  <c r="J135" i="67"/>
  <c r="I135" i="67"/>
  <c r="M135" i="67"/>
  <c r="N135" i="67" s="1"/>
  <c r="L134" i="67"/>
  <c r="K134" i="67"/>
  <c r="J134" i="67"/>
  <c r="I134" i="67"/>
  <c r="L127" i="67"/>
  <c r="K127" i="67"/>
  <c r="J127" i="67"/>
  <c r="N127" i="67" s="1"/>
  <c r="I127" i="67"/>
  <c r="L126" i="67"/>
  <c r="K126" i="67"/>
  <c r="J126" i="67"/>
  <c r="I126" i="67"/>
  <c r="L125" i="67"/>
  <c r="K125" i="67"/>
  <c r="J125" i="67"/>
  <c r="I125" i="67"/>
  <c r="L124" i="67"/>
  <c r="K124" i="67"/>
  <c r="J124" i="67"/>
  <c r="I124" i="67"/>
  <c r="L123" i="67"/>
  <c r="K123" i="67"/>
  <c r="M123" i="67"/>
  <c r="N123" i="67" s="1"/>
  <c r="J123" i="67"/>
  <c r="I123" i="67"/>
  <c r="L122" i="67"/>
  <c r="K122" i="67"/>
  <c r="J122" i="67"/>
  <c r="I122" i="67"/>
  <c r="L120" i="67"/>
  <c r="K120" i="67"/>
  <c r="J120" i="67"/>
  <c r="I120" i="67"/>
  <c r="L119" i="67"/>
  <c r="K119" i="67"/>
  <c r="J119" i="67"/>
  <c r="I119" i="67"/>
  <c r="M119" i="67" s="1"/>
  <c r="L118" i="67"/>
  <c r="K118" i="67"/>
  <c r="M118" i="67" s="1"/>
  <c r="J118" i="67"/>
  <c r="I118" i="67"/>
  <c r="L117" i="67"/>
  <c r="K117" i="67"/>
  <c r="J117" i="67"/>
  <c r="I117" i="67"/>
  <c r="L116" i="67"/>
  <c r="L121" i="67"/>
  <c r="K116" i="67"/>
  <c r="J116" i="67"/>
  <c r="I116" i="67"/>
  <c r="L115" i="67"/>
  <c r="K115" i="67"/>
  <c r="J115" i="67"/>
  <c r="I115" i="67"/>
  <c r="E115" i="67"/>
  <c r="L114" i="67"/>
  <c r="K114" i="67"/>
  <c r="J114" i="67"/>
  <c r="I114" i="67"/>
  <c r="L113" i="67"/>
  <c r="K113" i="67"/>
  <c r="J113" i="67"/>
  <c r="I113" i="67"/>
  <c r="L112" i="67"/>
  <c r="K112" i="67"/>
  <c r="J112" i="67"/>
  <c r="I112" i="67"/>
  <c r="L111" i="67"/>
  <c r="K111" i="67"/>
  <c r="J111" i="67"/>
  <c r="I111" i="67"/>
  <c r="L110" i="67"/>
  <c r="K110" i="67"/>
  <c r="J110" i="67"/>
  <c r="I110" i="67"/>
  <c r="L109" i="67"/>
  <c r="K109" i="67"/>
  <c r="J109" i="67"/>
  <c r="I109" i="67"/>
  <c r="M109" i="67" s="1"/>
  <c r="N109" i="67" s="1"/>
  <c r="M108" i="67"/>
  <c r="N108" i="67" s="1"/>
  <c r="L108" i="67"/>
  <c r="K108" i="67"/>
  <c r="J108" i="67"/>
  <c r="I108" i="67"/>
  <c r="L107" i="67"/>
  <c r="K107" i="67"/>
  <c r="J107" i="67"/>
  <c r="I107" i="67"/>
  <c r="L105" i="67"/>
  <c r="K105" i="67"/>
  <c r="J105" i="67"/>
  <c r="I105" i="67"/>
  <c r="L104" i="67"/>
  <c r="K104" i="67"/>
  <c r="J104" i="67"/>
  <c r="I104" i="67"/>
  <c r="L103" i="67"/>
  <c r="K103" i="67"/>
  <c r="J103" i="67"/>
  <c r="I103" i="67"/>
  <c r="L102" i="67"/>
  <c r="K102" i="67"/>
  <c r="J102" i="67"/>
  <c r="I102" i="67"/>
  <c r="L101" i="67"/>
  <c r="K101" i="67"/>
  <c r="J101" i="67"/>
  <c r="I101" i="67"/>
  <c r="L100" i="67"/>
  <c r="K100" i="67"/>
  <c r="J100" i="67"/>
  <c r="I100" i="67"/>
  <c r="L98" i="67"/>
  <c r="K98" i="67"/>
  <c r="M98" i="67" s="1"/>
  <c r="J98" i="67"/>
  <c r="I98" i="67"/>
  <c r="D98" i="67"/>
  <c r="L97" i="67"/>
  <c r="N97" i="67"/>
  <c r="K97" i="67"/>
  <c r="J97" i="67"/>
  <c r="I97" i="67"/>
  <c r="L96" i="67"/>
  <c r="K96" i="67"/>
  <c r="J96" i="67"/>
  <c r="I96" i="67"/>
  <c r="L95" i="67"/>
  <c r="K95" i="67"/>
  <c r="K99" i="67" s="1"/>
  <c r="J95" i="67"/>
  <c r="I95" i="67"/>
  <c r="L94" i="67"/>
  <c r="K94" i="67"/>
  <c r="J94" i="67"/>
  <c r="M94" i="67" s="1"/>
  <c r="I94" i="67"/>
  <c r="L93" i="67"/>
  <c r="K93" i="67"/>
  <c r="J93" i="67"/>
  <c r="I93" i="67"/>
  <c r="M93" i="67"/>
  <c r="L86" i="67"/>
  <c r="K86" i="67"/>
  <c r="M86" i="67" s="1"/>
  <c r="J86" i="67"/>
  <c r="I86" i="67"/>
  <c r="L85" i="67"/>
  <c r="K85" i="67"/>
  <c r="J85" i="67"/>
  <c r="I85" i="67"/>
  <c r="L84" i="67"/>
  <c r="K84" i="67"/>
  <c r="J84" i="67"/>
  <c r="I84" i="67"/>
  <c r="L83" i="67"/>
  <c r="K83" i="67"/>
  <c r="J83" i="67"/>
  <c r="I83" i="67"/>
  <c r="L82" i="67"/>
  <c r="K82" i="67"/>
  <c r="J82" i="67"/>
  <c r="I82" i="67"/>
  <c r="L81" i="67"/>
  <c r="K81" i="67"/>
  <c r="J81" i="67"/>
  <c r="I81" i="67"/>
  <c r="L79" i="67"/>
  <c r="K79" i="67"/>
  <c r="J79" i="67"/>
  <c r="I79" i="67"/>
  <c r="L78" i="67"/>
  <c r="K78" i="67"/>
  <c r="J78" i="67"/>
  <c r="I78" i="67"/>
  <c r="L77" i="67"/>
  <c r="K77" i="67"/>
  <c r="J77" i="67"/>
  <c r="I77" i="67"/>
  <c r="L76" i="67"/>
  <c r="K76" i="67"/>
  <c r="J76" i="67"/>
  <c r="I76" i="67"/>
  <c r="L75" i="67"/>
  <c r="L80" i="67" s="1"/>
  <c r="K75" i="67"/>
  <c r="J75" i="67"/>
  <c r="I75" i="67"/>
  <c r="L74" i="67"/>
  <c r="K74" i="67"/>
  <c r="J74" i="67"/>
  <c r="J80" i="67" s="1"/>
  <c r="I74" i="67"/>
  <c r="L73" i="67"/>
  <c r="K73" i="67"/>
  <c r="J73" i="67"/>
  <c r="I73" i="67"/>
  <c r="L72" i="67"/>
  <c r="K72" i="67"/>
  <c r="J72" i="67"/>
  <c r="I72" i="67"/>
  <c r="M72" i="67" s="1"/>
  <c r="L71" i="67"/>
  <c r="K71" i="67"/>
  <c r="J71" i="67"/>
  <c r="I71" i="67"/>
  <c r="L70" i="67"/>
  <c r="K70" i="67"/>
  <c r="J70" i="67"/>
  <c r="I70" i="67"/>
  <c r="L69" i="67"/>
  <c r="K69" i="67"/>
  <c r="J69" i="67"/>
  <c r="I69" i="67"/>
  <c r="L68" i="67"/>
  <c r="K68" i="67"/>
  <c r="J68" i="67"/>
  <c r="I68" i="67"/>
  <c r="L67" i="67"/>
  <c r="K67" i="67"/>
  <c r="J67" i="67"/>
  <c r="I67" i="67"/>
  <c r="L66" i="67"/>
  <c r="K66" i="67"/>
  <c r="J66" i="67"/>
  <c r="I66" i="67"/>
  <c r="L64" i="67"/>
  <c r="K64" i="67"/>
  <c r="J64" i="67"/>
  <c r="I64" i="67"/>
  <c r="L63" i="67"/>
  <c r="K63" i="67"/>
  <c r="J63" i="67"/>
  <c r="I63" i="67"/>
  <c r="L62" i="67"/>
  <c r="K62" i="67"/>
  <c r="J62" i="67"/>
  <c r="I62" i="67"/>
  <c r="L61" i="67"/>
  <c r="K61" i="67"/>
  <c r="J61" i="67"/>
  <c r="I61" i="67"/>
  <c r="L60" i="67"/>
  <c r="K60" i="67"/>
  <c r="J60" i="67"/>
  <c r="I60" i="67"/>
  <c r="L59" i="67"/>
  <c r="K59" i="67"/>
  <c r="J59" i="67"/>
  <c r="I59" i="67"/>
  <c r="I65" i="67" s="1"/>
  <c r="L57" i="67"/>
  <c r="K57" i="67"/>
  <c r="J57" i="67"/>
  <c r="I57" i="67"/>
  <c r="L56" i="67"/>
  <c r="K56" i="67"/>
  <c r="J56" i="67"/>
  <c r="I56" i="67"/>
  <c r="L55" i="67"/>
  <c r="K55" i="67"/>
  <c r="J55" i="67"/>
  <c r="I55" i="67"/>
  <c r="L54" i="67"/>
  <c r="K54" i="67"/>
  <c r="J54" i="67"/>
  <c r="I54" i="67"/>
  <c r="L53" i="67"/>
  <c r="K53" i="67"/>
  <c r="J53" i="67"/>
  <c r="I53" i="67"/>
  <c r="L52" i="67"/>
  <c r="K52" i="67"/>
  <c r="J52" i="67"/>
  <c r="M52" i="67" s="1"/>
  <c r="I52" i="67"/>
  <c r="L45" i="67"/>
  <c r="K45" i="67"/>
  <c r="J45" i="67"/>
  <c r="I45" i="67"/>
  <c r="L44" i="67"/>
  <c r="K44" i="67"/>
  <c r="J44" i="67"/>
  <c r="N44" i="67" s="1"/>
  <c r="I44" i="67"/>
  <c r="L43" i="67"/>
  <c r="K43" i="67"/>
  <c r="J43" i="67"/>
  <c r="N43" i="67" s="1"/>
  <c r="I43" i="67"/>
  <c r="L42" i="67"/>
  <c r="K42" i="67"/>
  <c r="J42" i="67"/>
  <c r="I42" i="67"/>
  <c r="L41" i="67"/>
  <c r="K41" i="67"/>
  <c r="J41" i="67"/>
  <c r="J46" i="67" s="1"/>
  <c r="N46" i="67" s="1"/>
  <c r="I41" i="67"/>
  <c r="L40" i="67"/>
  <c r="K40" i="67"/>
  <c r="J40" i="67"/>
  <c r="I40" i="67"/>
  <c r="L38" i="67"/>
  <c r="K38" i="67"/>
  <c r="J38" i="67"/>
  <c r="I38" i="67"/>
  <c r="L37" i="67"/>
  <c r="K37" i="67"/>
  <c r="J37" i="67"/>
  <c r="I37" i="67"/>
  <c r="L36" i="67"/>
  <c r="K36" i="67"/>
  <c r="J36" i="67"/>
  <c r="I36" i="67"/>
  <c r="L35" i="67"/>
  <c r="N35" i="67" s="1"/>
  <c r="K35" i="67"/>
  <c r="J35" i="67"/>
  <c r="I35" i="67"/>
  <c r="L34" i="67"/>
  <c r="K34" i="67"/>
  <c r="J34" i="67"/>
  <c r="I34" i="67"/>
  <c r="L33" i="67"/>
  <c r="K33" i="67"/>
  <c r="J33" i="67"/>
  <c r="I33" i="67"/>
  <c r="L32" i="67"/>
  <c r="M32" i="67" s="1"/>
  <c r="K32" i="67"/>
  <c r="J32" i="67"/>
  <c r="I32" i="67"/>
  <c r="L31" i="67"/>
  <c r="K31" i="67"/>
  <c r="J31" i="67"/>
  <c r="I31" i="67"/>
  <c r="M31" i="67" s="1"/>
  <c r="N31" i="67" s="1"/>
  <c r="L30" i="67"/>
  <c r="N30" i="67"/>
  <c r="K30" i="67"/>
  <c r="J30" i="67"/>
  <c r="I30" i="67"/>
  <c r="M30" i="67" s="1"/>
  <c r="L29" i="67"/>
  <c r="N29" i="67" s="1"/>
  <c r="K29" i="67"/>
  <c r="J29" i="67"/>
  <c r="I29" i="67"/>
  <c r="L28" i="67"/>
  <c r="K28" i="67"/>
  <c r="J28" i="67"/>
  <c r="N28" i="67" s="1"/>
  <c r="I28" i="67"/>
  <c r="L27" i="67"/>
  <c r="N27" i="67" s="1"/>
  <c r="K27" i="67"/>
  <c r="J27" i="67"/>
  <c r="I27" i="67"/>
  <c r="L26" i="67"/>
  <c r="K26" i="67"/>
  <c r="J26" i="67"/>
  <c r="I26" i="67"/>
  <c r="L25" i="67"/>
  <c r="K25" i="67"/>
  <c r="J25" i="67"/>
  <c r="I25" i="67"/>
  <c r="L23" i="67"/>
  <c r="K23" i="67"/>
  <c r="J23" i="67"/>
  <c r="I23" i="67"/>
  <c r="L22" i="67"/>
  <c r="K22" i="67"/>
  <c r="J22" i="67"/>
  <c r="I22" i="67"/>
  <c r="M22" i="67" s="1"/>
  <c r="L21" i="67"/>
  <c r="K21" i="67"/>
  <c r="J21" i="67"/>
  <c r="I21" i="67"/>
  <c r="L20" i="67"/>
  <c r="K20" i="67"/>
  <c r="J20" i="67"/>
  <c r="N20" i="67" s="1"/>
  <c r="I20" i="67"/>
  <c r="L19" i="67"/>
  <c r="K19" i="67"/>
  <c r="J19" i="67"/>
  <c r="N19" i="67" s="1"/>
  <c r="I19" i="67"/>
  <c r="L18" i="67"/>
  <c r="K18" i="67"/>
  <c r="J18" i="67"/>
  <c r="N18" i="67" s="1"/>
  <c r="I18" i="67"/>
  <c r="L16" i="67"/>
  <c r="K16" i="67"/>
  <c r="J16" i="67"/>
  <c r="I16" i="67"/>
  <c r="M16" i="67" s="1"/>
  <c r="O16" i="67" s="1"/>
  <c r="L15" i="67"/>
  <c r="K15" i="67"/>
  <c r="J15" i="67"/>
  <c r="I15" i="67"/>
  <c r="L14" i="67"/>
  <c r="L17" i="67" s="1"/>
  <c r="K14" i="67"/>
  <c r="J14" i="67"/>
  <c r="I14" i="67"/>
  <c r="L13" i="67"/>
  <c r="K13" i="67"/>
  <c r="J13" i="67"/>
  <c r="I13" i="67"/>
  <c r="L12" i="67"/>
  <c r="N12" i="67" s="1"/>
  <c r="K12" i="67"/>
  <c r="J12" i="67"/>
  <c r="I12" i="67"/>
  <c r="N11" i="67"/>
  <c r="L11" i="67"/>
  <c r="K11" i="67"/>
  <c r="K17" i="67" s="1"/>
  <c r="K47" i="67" s="1"/>
  <c r="J11" i="67"/>
  <c r="I11" i="67"/>
  <c r="E333" i="66"/>
  <c r="D333" i="66"/>
  <c r="C333" i="66"/>
  <c r="B333" i="66"/>
  <c r="L332" i="66"/>
  <c r="K332" i="66"/>
  <c r="J332" i="66"/>
  <c r="C168" i="67"/>
  <c r="I332" i="66"/>
  <c r="B168" i="67"/>
  <c r="G332" i="66"/>
  <c r="F332" i="66"/>
  <c r="H332" i="66"/>
  <c r="L331" i="66"/>
  <c r="K331" i="66"/>
  <c r="D167" i="67" s="1"/>
  <c r="J331" i="66"/>
  <c r="C167" i="67" s="1"/>
  <c r="I331" i="66"/>
  <c r="B167" i="67" s="1"/>
  <c r="G331" i="66"/>
  <c r="F331" i="66"/>
  <c r="H331" i="66" s="1"/>
  <c r="L330" i="66"/>
  <c r="K330" i="66"/>
  <c r="D166" i="67"/>
  <c r="J330" i="66"/>
  <c r="I330" i="66"/>
  <c r="B166" i="67" s="1"/>
  <c r="G330" i="66"/>
  <c r="F330" i="66"/>
  <c r="H330" i="66"/>
  <c r="L329" i="66"/>
  <c r="E165" i="67"/>
  <c r="K329" i="66"/>
  <c r="J329" i="66"/>
  <c r="C165" i="67"/>
  <c r="I329" i="66"/>
  <c r="G329" i="66"/>
  <c r="F329" i="66"/>
  <c r="H329" i="66"/>
  <c r="L328" i="66"/>
  <c r="K328" i="66"/>
  <c r="D164" i="67"/>
  <c r="J328" i="66"/>
  <c r="C164" i="67"/>
  <c r="I328" i="66"/>
  <c r="G328" i="66"/>
  <c r="F328" i="66"/>
  <c r="H328" i="66" s="1"/>
  <c r="L327" i="66"/>
  <c r="K327" i="66"/>
  <c r="J327" i="66"/>
  <c r="I327" i="66"/>
  <c r="B163" i="67" s="1"/>
  <c r="G327" i="66"/>
  <c r="F327" i="66"/>
  <c r="H327" i="66" s="1"/>
  <c r="G326" i="66"/>
  <c r="E326" i="66"/>
  <c r="D326" i="66"/>
  <c r="C326" i="66"/>
  <c r="B326" i="66"/>
  <c r="L325" i="66"/>
  <c r="E161" i="67"/>
  <c r="K325" i="66"/>
  <c r="D161" i="67" s="1"/>
  <c r="J325" i="66"/>
  <c r="I325" i="66"/>
  <c r="B161" i="67" s="1"/>
  <c r="G325" i="66"/>
  <c r="F325" i="66"/>
  <c r="H325" i="66" s="1"/>
  <c r="L324" i="66"/>
  <c r="K324" i="66"/>
  <c r="D160" i="67" s="1"/>
  <c r="J324" i="66"/>
  <c r="I324" i="66"/>
  <c r="B160" i="67"/>
  <c r="G324" i="66"/>
  <c r="F324" i="66"/>
  <c r="L323" i="66"/>
  <c r="K323" i="66"/>
  <c r="D159" i="67" s="1"/>
  <c r="J323" i="66"/>
  <c r="C159" i="67" s="1"/>
  <c r="I323" i="66"/>
  <c r="G323" i="66"/>
  <c r="F323" i="66"/>
  <c r="L322" i="66"/>
  <c r="E158" i="67" s="1"/>
  <c r="M322" i="66"/>
  <c r="N322" i="66" s="1"/>
  <c r="K322" i="66"/>
  <c r="D158" i="67" s="1"/>
  <c r="J322" i="66"/>
  <c r="C158" i="67" s="1"/>
  <c r="I322" i="66"/>
  <c r="G322" i="66"/>
  <c r="F322" i="66"/>
  <c r="H322" i="66" s="1"/>
  <c r="L321" i="66"/>
  <c r="K321" i="66"/>
  <c r="D157" i="67"/>
  <c r="J321" i="66"/>
  <c r="C157" i="67" s="1"/>
  <c r="I321" i="66"/>
  <c r="G321" i="66"/>
  <c r="F321" i="66"/>
  <c r="H321" i="66" s="1"/>
  <c r="L320" i="66"/>
  <c r="K320" i="66"/>
  <c r="D156" i="67" s="1"/>
  <c r="D162" i="67" s="1"/>
  <c r="J320" i="66"/>
  <c r="I320" i="66"/>
  <c r="G320" i="66"/>
  <c r="F320" i="66"/>
  <c r="H320" i="66"/>
  <c r="L319" i="66"/>
  <c r="K319" i="66"/>
  <c r="D155" i="67" s="1"/>
  <c r="J319" i="66"/>
  <c r="C155" i="67"/>
  <c r="I319" i="66"/>
  <c r="G319" i="66"/>
  <c r="F319" i="66"/>
  <c r="L318" i="66"/>
  <c r="E154" i="67"/>
  <c r="K318" i="66"/>
  <c r="D154" i="67" s="1"/>
  <c r="J318" i="66"/>
  <c r="I318" i="66"/>
  <c r="B154" i="67" s="1"/>
  <c r="G318" i="66"/>
  <c r="F318" i="66"/>
  <c r="H318" i="66"/>
  <c r="L317" i="66"/>
  <c r="M317" i="66" s="1"/>
  <c r="K317" i="66"/>
  <c r="J317" i="66"/>
  <c r="C153" i="67" s="1"/>
  <c r="I317" i="66"/>
  <c r="B153" i="67" s="1"/>
  <c r="G317" i="66"/>
  <c r="F317" i="66"/>
  <c r="H317" i="66" s="1"/>
  <c r="L316" i="66"/>
  <c r="K316" i="66"/>
  <c r="D152" i="67" s="1"/>
  <c r="J316" i="66"/>
  <c r="C152" i="67" s="1"/>
  <c r="I316" i="66"/>
  <c r="B152" i="67" s="1"/>
  <c r="G316" i="66"/>
  <c r="F316" i="66"/>
  <c r="H316" i="66" s="1"/>
  <c r="L315" i="66"/>
  <c r="K315" i="66"/>
  <c r="D151" i="67" s="1"/>
  <c r="J315" i="66"/>
  <c r="C151" i="67"/>
  <c r="I315" i="66"/>
  <c r="G315" i="66"/>
  <c r="F315" i="66"/>
  <c r="L314" i="66"/>
  <c r="E150" i="67"/>
  <c r="K314" i="66"/>
  <c r="D150" i="67"/>
  <c r="J314" i="66"/>
  <c r="C150" i="67" s="1"/>
  <c r="I314" i="66"/>
  <c r="B150" i="67" s="1"/>
  <c r="G314" i="66"/>
  <c r="F314" i="66"/>
  <c r="L313" i="66"/>
  <c r="K313" i="66"/>
  <c r="D149" i="67" s="1"/>
  <c r="J313" i="66"/>
  <c r="C149" i="67" s="1"/>
  <c r="I313" i="66"/>
  <c r="G313" i="66"/>
  <c r="F313" i="66"/>
  <c r="H313" i="66" s="1"/>
  <c r="L312" i="66"/>
  <c r="M312" i="66" s="1"/>
  <c r="E148" i="67"/>
  <c r="K312" i="66"/>
  <c r="D148" i="67"/>
  <c r="J312" i="66"/>
  <c r="I312" i="66"/>
  <c r="F312" i="66"/>
  <c r="E311" i="66"/>
  <c r="D311" i="66"/>
  <c r="D334" i="66" s="1"/>
  <c r="C311" i="66"/>
  <c r="B311" i="66"/>
  <c r="L310" i="66"/>
  <c r="E146" i="67" s="1"/>
  <c r="K310" i="66"/>
  <c r="J310" i="66"/>
  <c r="C146" i="67" s="1"/>
  <c r="I310" i="66"/>
  <c r="G310" i="66"/>
  <c r="F310" i="66"/>
  <c r="H310" i="66" s="1"/>
  <c r="L309" i="66"/>
  <c r="K309" i="66"/>
  <c r="D145" i="67"/>
  <c r="J309" i="66"/>
  <c r="I309" i="66"/>
  <c r="B145" i="67" s="1"/>
  <c r="G309" i="66"/>
  <c r="F309" i="66"/>
  <c r="H309" i="66"/>
  <c r="L308" i="66"/>
  <c r="E144" i="67"/>
  <c r="K308" i="66"/>
  <c r="D144" i="67"/>
  <c r="J308" i="66"/>
  <c r="C144" i="67"/>
  <c r="I308" i="66"/>
  <c r="G308" i="66"/>
  <c r="F308" i="66"/>
  <c r="H308" i="66"/>
  <c r="L307" i="66"/>
  <c r="E143" i="67"/>
  <c r="K307" i="66"/>
  <c r="M307" i="66" s="1"/>
  <c r="D143" i="67"/>
  <c r="J307" i="66"/>
  <c r="C143" i="67"/>
  <c r="I307" i="66"/>
  <c r="H307" i="66"/>
  <c r="G307" i="66"/>
  <c r="F307" i="66"/>
  <c r="L306" i="66"/>
  <c r="E142" i="67" s="1"/>
  <c r="K306" i="66"/>
  <c r="D142" i="67"/>
  <c r="J306" i="66"/>
  <c r="I306" i="66"/>
  <c r="G306" i="66"/>
  <c r="F306" i="66"/>
  <c r="H306" i="66" s="1"/>
  <c r="L305" i="66"/>
  <c r="K305" i="66"/>
  <c r="J305" i="66"/>
  <c r="C141" i="67" s="1"/>
  <c r="I305" i="66"/>
  <c r="G305" i="66"/>
  <c r="F305" i="66"/>
  <c r="H305" i="66" s="1"/>
  <c r="E304" i="66"/>
  <c r="D304" i="66"/>
  <c r="C304" i="66"/>
  <c r="B304" i="66"/>
  <c r="L303" i="66"/>
  <c r="K303" i="66"/>
  <c r="D139" i="67"/>
  <c r="J303" i="66"/>
  <c r="I303" i="66"/>
  <c r="B139" i="67"/>
  <c r="G303" i="66"/>
  <c r="F303" i="66"/>
  <c r="H303" i="66" s="1"/>
  <c r="L302" i="66"/>
  <c r="E138" i="67" s="1"/>
  <c r="K302" i="66"/>
  <c r="D138" i="67" s="1"/>
  <c r="J302" i="66"/>
  <c r="C138" i="67" s="1"/>
  <c r="I302" i="66"/>
  <c r="G302" i="66"/>
  <c r="F302" i="66"/>
  <c r="H302" i="66"/>
  <c r="L301" i="66"/>
  <c r="K301" i="66"/>
  <c r="D137" i="67"/>
  <c r="J301" i="66"/>
  <c r="C137" i="67"/>
  <c r="I301" i="66"/>
  <c r="G301" i="66"/>
  <c r="F301" i="66"/>
  <c r="H301" i="66" s="1"/>
  <c r="L300" i="66"/>
  <c r="E136" i="67"/>
  <c r="K300" i="66"/>
  <c r="D136" i="67"/>
  <c r="J300" i="66"/>
  <c r="I300" i="66"/>
  <c r="G300" i="66"/>
  <c r="F300" i="66"/>
  <c r="H300" i="66" s="1"/>
  <c r="L299" i="66"/>
  <c r="K299" i="66"/>
  <c r="D135" i="67" s="1"/>
  <c r="J299" i="66"/>
  <c r="C135" i="67"/>
  <c r="I299" i="66"/>
  <c r="H299" i="66"/>
  <c r="G299" i="66"/>
  <c r="F299" i="66"/>
  <c r="L298" i="66"/>
  <c r="E134" i="67" s="1"/>
  <c r="K298" i="66"/>
  <c r="D134" i="67" s="1"/>
  <c r="K304" i="66"/>
  <c r="J298" i="66"/>
  <c r="I298" i="66"/>
  <c r="I175" i="67" s="1"/>
  <c r="B134" i="67"/>
  <c r="G298" i="66"/>
  <c r="F298" i="66"/>
  <c r="H298" i="66" s="1"/>
  <c r="L292" i="66"/>
  <c r="K292" i="66"/>
  <c r="J292" i="66"/>
  <c r="I292" i="66"/>
  <c r="E292" i="66"/>
  <c r="D292" i="66"/>
  <c r="C292" i="66"/>
  <c r="B292" i="66"/>
  <c r="M291" i="66"/>
  <c r="G291" i="66"/>
  <c r="F291" i="66"/>
  <c r="M290" i="66"/>
  <c r="F290" i="66"/>
  <c r="G290" i="66"/>
  <c r="M289" i="66"/>
  <c r="N289" i="66" s="1"/>
  <c r="G289" i="66"/>
  <c r="F289" i="66"/>
  <c r="M288" i="66"/>
  <c r="N288" i="66"/>
  <c r="F288" i="66"/>
  <c r="G288" i="66" s="1"/>
  <c r="M287" i="66"/>
  <c r="N287" i="66"/>
  <c r="F287" i="66"/>
  <c r="G287" i="66" s="1"/>
  <c r="M286" i="66"/>
  <c r="N286" i="66"/>
  <c r="F286" i="66"/>
  <c r="G286" i="66"/>
  <c r="L285" i="66"/>
  <c r="K285" i="66"/>
  <c r="J285" i="66"/>
  <c r="I285" i="66"/>
  <c r="E285" i="66"/>
  <c r="D285" i="66"/>
  <c r="C285" i="66"/>
  <c r="B285" i="66"/>
  <c r="N284" i="66"/>
  <c r="M284" i="66"/>
  <c r="F284" i="66"/>
  <c r="M283" i="66"/>
  <c r="N283" i="66" s="1"/>
  <c r="G283" i="66"/>
  <c r="F283" i="66"/>
  <c r="M282" i="66"/>
  <c r="N282" i="66"/>
  <c r="G282" i="66"/>
  <c r="F282" i="66"/>
  <c r="M281" i="66"/>
  <c r="F281" i="66"/>
  <c r="G281" i="66" s="1"/>
  <c r="N280" i="66"/>
  <c r="M280" i="66"/>
  <c r="F280" i="66"/>
  <c r="G280" i="66" s="1"/>
  <c r="M279" i="66"/>
  <c r="N279" i="66"/>
  <c r="F279" i="66"/>
  <c r="G279" i="66" s="1"/>
  <c r="M278" i="66"/>
  <c r="F278" i="66"/>
  <c r="G278" i="66" s="1"/>
  <c r="M277" i="66"/>
  <c r="F277" i="66"/>
  <c r="G277" i="66"/>
  <c r="M276" i="66"/>
  <c r="F276" i="66"/>
  <c r="M275" i="66"/>
  <c r="N275" i="66"/>
  <c r="G275" i="66"/>
  <c r="F275" i="66"/>
  <c r="M274" i="66"/>
  <c r="N274" i="66"/>
  <c r="F274" i="66"/>
  <c r="G274" i="66"/>
  <c r="M273" i="66"/>
  <c r="N273" i="66"/>
  <c r="G273" i="66"/>
  <c r="F273" i="66"/>
  <c r="M272" i="66"/>
  <c r="N272" i="66"/>
  <c r="F272" i="66"/>
  <c r="M271" i="66"/>
  <c r="N271" i="66" s="1"/>
  <c r="F271" i="66"/>
  <c r="G271" i="66" s="1"/>
  <c r="L270" i="66"/>
  <c r="K270" i="66"/>
  <c r="J270" i="66"/>
  <c r="I270" i="66"/>
  <c r="E270" i="66"/>
  <c r="D270" i="66"/>
  <c r="C270" i="66"/>
  <c r="B270" i="66"/>
  <c r="M269" i="66"/>
  <c r="N269" i="66"/>
  <c r="F269" i="66"/>
  <c r="G269" i="66" s="1"/>
  <c r="M268" i="66"/>
  <c r="F268" i="66"/>
  <c r="M267" i="66"/>
  <c r="N267" i="66"/>
  <c r="F267" i="66"/>
  <c r="G267" i="66" s="1"/>
  <c r="M266" i="66"/>
  <c r="N266" i="66"/>
  <c r="G266" i="66"/>
  <c r="F266" i="66"/>
  <c r="M265" i="66"/>
  <c r="N265" i="66" s="1"/>
  <c r="F265" i="66"/>
  <c r="G265" i="66" s="1"/>
  <c r="N264" i="66"/>
  <c r="M264" i="66"/>
  <c r="G264" i="66"/>
  <c r="F264" i="66"/>
  <c r="L263" i="66"/>
  <c r="K263" i="66"/>
  <c r="J263" i="66"/>
  <c r="J293" i="66"/>
  <c r="I263" i="66"/>
  <c r="E263" i="66"/>
  <c r="D263" i="66"/>
  <c r="D293" i="66" s="1"/>
  <c r="C263" i="66"/>
  <c r="B263" i="66"/>
  <c r="M262" i="66"/>
  <c r="F262" i="66"/>
  <c r="G262" i="66" s="1"/>
  <c r="M261" i="66"/>
  <c r="N261" i="66"/>
  <c r="G261" i="66"/>
  <c r="F261" i="66"/>
  <c r="M260" i="66"/>
  <c r="F260" i="66"/>
  <c r="G260" i="66" s="1"/>
  <c r="M259" i="66"/>
  <c r="F259" i="66"/>
  <c r="G259" i="66" s="1"/>
  <c r="N258" i="66"/>
  <c r="M258" i="66"/>
  <c r="F258" i="66"/>
  <c r="N257" i="66"/>
  <c r="M257" i="66"/>
  <c r="G257" i="66"/>
  <c r="F257" i="66"/>
  <c r="E251" i="66"/>
  <c r="D251" i="66"/>
  <c r="F251" i="66" s="1"/>
  <c r="C251" i="66"/>
  <c r="B251" i="66"/>
  <c r="L250" i="66"/>
  <c r="E127" i="67" s="1"/>
  <c r="K250" i="66"/>
  <c r="D127" i="67"/>
  <c r="J250" i="66"/>
  <c r="I250" i="66"/>
  <c r="G250" i="66"/>
  <c r="F250" i="66"/>
  <c r="L249" i="66"/>
  <c r="K249" i="66"/>
  <c r="D126" i="67"/>
  <c r="J249" i="66"/>
  <c r="C126" i="67" s="1"/>
  <c r="I249" i="66"/>
  <c r="G249" i="66"/>
  <c r="F249" i="66"/>
  <c r="L248" i="66"/>
  <c r="E125" i="67" s="1"/>
  <c r="K248" i="66"/>
  <c r="J248" i="66"/>
  <c r="N248" i="66"/>
  <c r="C125" i="67"/>
  <c r="I248" i="66"/>
  <c r="B125" i="67" s="1"/>
  <c r="G248" i="66"/>
  <c r="F248" i="66"/>
  <c r="L247" i="66"/>
  <c r="K247" i="66"/>
  <c r="D124" i="67" s="1"/>
  <c r="D128" i="67" s="1"/>
  <c r="J247" i="66"/>
  <c r="N247" i="66" s="1"/>
  <c r="C124" i="67"/>
  <c r="I247" i="66"/>
  <c r="B124" i="67"/>
  <c r="G247" i="66"/>
  <c r="F247" i="66"/>
  <c r="N246" i="66"/>
  <c r="L246" i="66"/>
  <c r="E123" i="67"/>
  <c r="G123" i="67"/>
  <c r="K246" i="66"/>
  <c r="D123" i="67"/>
  <c r="J246" i="66"/>
  <c r="C123" i="67"/>
  <c r="I246" i="66"/>
  <c r="B123" i="67" s="1"/>
  <c r="F123" i="67"/>
  <c r="G246" i="66"/>
  <c r="F246" i="66"/>
  <c r="M245" i="66"/>
  <c r="L245" i="66"/>
  <c r="E122" i="67"/>
  <c r="K245" i="66"/>
  <c r="J245" i="66"/>
  <c r="C122" i="67"/>
  <c r="I245" i="66"/>
  <c r="B122" i="67" s="1"/>
  <c r="G245" i="66"/>
  <c r="F245" i="66"/>
  <c r="E244" i="66"/>
  <c r="D244" i="66"/>
  <c r="C244" i="66"/>
  <c r="B244" i="66"/>
  <c r="F244" i="66"/>
  <c r="L243" i="66"/>
  <c r="E120" i="67" s="1"/>
  <c r="K243" i="66"/>
  <c r="D120" i="67" s="1"/>
  <c r="F120" i="67" s="1"/>
  <c r="G120" i="67" s="1"/>
  <c r="J243" i="66"/>
  <c r="C120" i="67"/>
  <c r="I243" i="66"/>
  <c r="B120" i="67" s="1"/>
  <c r="F243" i="66"/>
  <c r="L242" i="66"/>
  <c r="E119" i="67"/>
  <c r="K242" i="66"/>
  <c r="D119" i="67" s="1"/>
  <c r="J242" i="66"/>
  <c r="C119" i="67"/>
  <c r="I242" i="66"/>
  <c r="B119" i="67" s="1"/>
  <c r="F242" i="66"/>
  <c r="G242" i="66"/>
  <c r="L241" i="66"/>
  <c r="K241" i="66"/>
  <c r="J241" i="66"/>
  <c r="I241" i="66"/>
  <c r="B118" i="67"/>
  <c r="G241" i="66"/>
  <c r="F241" i="66"/>
  <c r="L240" i="66"/>
  <c r="K240" i="66"/>
  <c r="D117" i="67"/>
  <c r="J240" i="66"/>
  <c r="C117" i="67"/>
  <c r="I240" i="66"/>
  <c r="F240" i="66"/>
  <c r="L239" i="66"/>
  <c r="E116" i="67"/>
  <c r="K239" i="66"/>
  <c r="D116" i="67"/>
  <c r="J239" i="66"/>
  <c r="I239" i="66"/>
  <c r="G239" i="66"/>
  <c r="F239" i="66"/>
  <c r="L238" i="66"/>
  <c r="K238" i="66"/>
  <c r="J238" i="66"/>
  <c r="I238" i="66"/>
  <c r="G238" i="66"/>
  <c r="F238" i="66"/>
  <c r="L237" i="66"/>
  <c r="E114" i="67" s="1"/>
  <c r="K237" i="66"/>
  <c r="D114" i="67" s="1"/>
  <c r="J237" i="66"/>
  <c r="I237" i="66"/>
  <c r="M237" i="66" s="1"/>
  <c r="B114" i="67"/>
  <c r="F114" i="67" s="1"/>
  <c r="F237" i="66"/>
  <c r="G237" i="66"/>
  <c r="L236" i="66"/>
  <c r="E113" i="67"/>
  <c r="K236" i="66"/>
  <c r="J236" i="66"/>
  <c r="I236" i="66"/>
  <c r="F236" i="66"/>
  <c r="G236" i="66" s="1"/>
  <c r="L235" i="66"/>
  <c r="E112" i="67"/>
  <c r="K235" i="66"/>
  <c r="D112" i="67"/>
  <c r="J235" i="66"/>
  <c r="C112" i="67"/>
  <c r="I235" i="66"/>
  <c r="F235" i="66"/>
  <c r="L234" i="66"/>
  <c r="K234" i="66"/>
  <c r="J234" i="66"/>
  <c r="I234" i="66"/>
  <c r="B111" i="67" s="1"/>
  <c r="F234" i="66"/>
  <c r="G234" i="66" s="1"/>
  <c r="L233" i="66"/>
  <c r="E110" i="67"/>
  <c r="K233" i="66"/>
  <c r="D110" i="67"/>
  <c r="J233" i="66"/>
  <c r="I233" i="66"/>
  <c r="B110" i="67" s="1"/>
  <c r="F233" i="66"/>
  <c r="G233" i="66" s="1"/>
  <c r="L232" i="66"/>
  <c r="E109" i="67"/>
  <c r="K232" i="66"/>
  <c r="D109" i="67"/>
  <c r="F109" i="67" s="1"/>
  <c r="J232" i="66"/>
  <c r="C109" i="67"/>
  <c r="I232" i="66"/>
  <c r="F232" i="66"/>
  <c r="L231" i="66"/>
  <c r="E108" i="67"/>
  <c r="K231" i="66"/>
  <c r="D108" i="67"/>
  <c r="J231" i="66"/>
  <c r="C108" i="67"/>
  <c r="I231" i="66"/>
  <c r="F231" i="66"/>
  <c r="G231" i="66" s="1"/>
  <c r="L230" i="66"/>
  <c r="E107" i="67"/>
  <c r="K230" i="66"/>
  <c r="D107" i="67"/>
  <c r="F107" i="67" s="1"/>
  <c r="G107" i="67" s="1"/>
  <c r="J230" i="66"/>
  <c r="C107" i="67"/>
  <c r="I230" i="66"/>
  <c r="F230" i="66"/>
  <c r="E229" i="66"/>
  <c r="D229" i="66"/>
  <c r="C229" i="66"/>
  <c r="B229" i="66"/>
  <c r="L228" i="66"/>
  <c r="E105" i="67"/>
  <c r="K228" i="66"/>
  <c r="D105" i="67"/>
  <c r="J228" i="66"/>
  <c r="I228" i="66"/>
  <c r="B105" i="67" s="1"/>
  <c r="F228" i="66"/>
  <c r="G228" i="66" s="1"/>
  <c r="L227" i="66"/>
  <c r="K227" i="66"/>
  <c r="D104" i="67" s="1"/>
  <c r="J227" i="66"/>
  <c r="I227" i="66"/>
  <c r="B104" i="67" s="1"/>
  <c r="F227" i="66"/>
  <c r="L226" i="66"/>
  <c r="K226" i="66"/>
  <c r="D103" i="67" s="1"/>
  <c r="J226" i="66"/>
  <c r="C103" i="67" s="1"/>
  <c r="I226" i="66"/>
  <c r="F226" i="66"/>
  <c r="L225" i="66"/>
  <c r="K225" i="66"/>
  <c r="D102" i="67"/>
  <c r="J225" i="66"/>
  <c r="C102" i="67" s="1"/>
  <c r="I225" i="66"/>
  <c r="B102" i="67"/>
  <c r="G225" i="66"/>
  <c r="F225" i="66"/>
  <c r="N224" i="66"/>
  <c r="L224" i="66"/>
  <c r="E101" i="67"/>
  <c r="K224" i="66"/>
  <c r="D101" i="67" s="1"/>
  <c r="J224" i="66"/>
  <c r="C101" i="67" s="1"/>
  <c r="I224" i="66"/>
  <c r="M224" i="66" s="1"/>
  <c r="G224" i="66"/>
  <c r="F224" i="66"/>
  <c r="L223" i="66"/>
  <c r="K223" i="66"/>
  <c r="D100" i="67"/>
  <c r="J223" i="66"/>
  <c r="I223" i="66"/>
  <c r="F223" i="66"/>
  <c r="E222" i="66"/>
  <c r="D222" i="66"/>
  <c r="D252" i="66" s="1"/>
  <c r="C222" i="66"/>
  <c r="B222" i="66"/>
  <c r="L221" i="66"/>
  <c r="E98" i="67" s="1"/>
  <c r="K221" i="66"/>
  <c r="J221" i="66"/>
  <c r="I221" i="66"/>
  <c r="F221" i="66"/>
  <c r="G221" i="66"/>
  <c r="L220" i="66"/>
  <c r="E97" i="67"/>
  <c r="K220" i="66"/>
  <c r="D97" i="67"/>
  <c r="J220" i="66"/>
  <c r="C97" i="67"/>
  <c r="I220" i="66"/>
  <c r="F220" i="66"/>
  <c r="G220" i="66" s="1"/>
  <c r="L219" i="66"/>
  <c r="E96" i="67" s="1"/>
  <c r="K219" i="66"/>
  <c r="M219" i="66" s="1"/>
  <c r="D96" i="67"/>
  <c r="J219" i="66"/>
  <c r="C96" i="67"/>
  <c r="I219" i="66"/>
  <c r="B96" i="67"/>
  <c r="F219" i="66"/>
  <c r="G219" i="66" s="1"/>
  <c r="L218" i="66"/>
  <c r="E95" i="67" s="1"/>
  <c r="K218" i="66"/>
  <c r="D95" i="67"/>
  <c r="J218" i="66"/>
  <c r="C95" i="67"/>
  <c r="I218" i="66"/>
  <c r="B95" i="67" s="1"/>
  <c r="F95" i="67" s="1"/>
  <c r="G95" i="67" s="1"/>
  <c r="F218" i="66"/>
  <c r="G218" i="66" s="1"/>
  <c r="L217" i="66"/>
  <c r="K217" i="66"/>
  <c r="D94" i="67" s="1"/>
  <c r="J217" i="66"/>
  <c r="I217" i="66"/>
  <c r="G217" i="66"/>
  <c r="F217" i="66"/>
  <c r="L216" i="66"/>
  <c r="K216" i="66"/>
  <c r="J216" i="66"/>
  <c r="I216" i="66"/>
  <c r="G216" i="66"/>
  <c r="F216" i="66"/>
  <c r="L210" i="66"/>
  <c r="N210" i="66" s="1"/>
  <c r="K210" i="66"/>
  <c r="J210" i="66"/>
  <c r="I210" i="66"/>
  <c r="E210" i="66"/>
  <c r="D210" i="66"/>
  <c r="C210" i="66"/>
  <c r="B210" i="66"/>
  <c r="N209" i="66"/>
  <c r="M209" i="66"/>
  <c r="F209" i="66"/>
  <c r="G209" i="66"/>
  <c r="N208" i="66"/>
  <c r="M208" i="66"/>
  <c r="O208" i="66"/>
  <c r="G208" i="66"/>
  <c r="F208" i="66"/>
  <c r="N207" i="66"/>
  <c r="M207" i="66"/>
  <c r="G207" i="66"/>
  <c r="F207" i="66"/>
  <c r="N206" i="66"/>
  <c r="M206" i="66"/>
  <c r="G206" i="66"/>
  <c r="F206" i="66"/>
  <c r="N205" i="66"/>
  <c r="M205" i="66"/>
  <c r="G205" i="66"/>
  <c r="F205" i="66"/>
  <c r="N204" i="66"/>
  <c r="M204" i="66"/>
  <c r="O204" i="66" s="1"/>
  <c r="F204" i="66"/>
  <c r="G204" i="66"/>
  <c r="L203" i="66"/>
  <c r="K203" i="66"/>
  <c r="M203" i="66" s="1"/>
  <c r="J203" i="66"/>
  <c r="I203" i="66"/>
  <c r="E203" i="66"/>
  <c r="D203" i="66"/>
  <c r="C203" i="66"/>
  <c r="B203" i="66"/>
  <c r="B211" i="66" s="1"/>
  <c r="N202" i="66"/>
  <c r="M202" i="66"/>
  <c r="O202" i="66" s="1"/>
  <c r="F202" i="66"/>
  <c r="G202" i="66" s="1"/>
  <c r="N201" i="66"/>
  <c r="M201" i="66"/>
  <c r="G201" i="66"/>
  <c r="F201" i="66"/>
  <c r="N200" i="66"/>
  <c r="M200" i="66"/>
  <c r="F200" i="66"/>
  <c r="N199" i="66"/>
  <c r="M199" i="66"/>
  <c r="O199" i="66"/>
  <c r="F199" i="66"/>
  <c r="G199" i="66" s="1"/>
  <c r="N198" i="66"/>
  <c r="M198" i="66"/>
  <c r="G198" i="66"/>
  <c r="F198" i="66"/>
  <c r="N197" i="66"/>
  <c r="M197" i="66"/>
  <c r="G197" i="66"/>
  <c r="F197" i="66"/>
  <c r="M196" i="66"/>
  <c r="F196" i="66"/>
  <c r="N195" i="66"/>
  <c r="M195" i="66"/>
  <c r="F195" i="66"/>
  <c r="G195" i="66" s="1"/>
  <c r="N194" i="66"/>
  <c r="M194" i="66"/>
  <c r="F194" i="66"/>
  <c r="G194" i="66"/>
  <c r="N193" i="66"/>
  <c r="M193" i="66"/>
  <c r="F193" i="66"/>
  <c r="N192" i="66"/>
  <c r="M192" i="66"/>
  <c r="F192" i="66"/>
  <c r="G192" i="66" s="1"/>
  <c r="N191" i="66"/>
  <c r="M191" i="66"/>
  <c r="F191" i="66"/>
  <c r="G191" i="66" s="1"/>
  <c r="N190" i="66"/>
  <c r="M190" i="66"/>
  <c r="F190" i="66"/>
  <c r="G190" i="66" s="1"/>
  <c r="N189" i="66"/>
  <c r="M189" i="66"/>
  <c r="F189" i="66"/>
  <c r="G189" i="66"/>
  <c r="L188" i="66"/>
  <c r="K188" i="66"/>
  <c r="M188" i="66" s="1"/>
  <c r="J188" i="66"/>
  <c r="I188" i="66"/>
  <c r="E188" i="66"/>
  <c r="D188" i="66"/>
  <c r="D211" i="66" s="1"/>
  <c r="C188" i="66"/>
  <c r="B188" i="66"/>
  <c r="N187" i="66"/>
  <c r="M187" i="66"/>
  <c r="G187" i="66"/>
  <c r="F187" i="66"/>
  <c r="N186" i="66"/>
  <c r="M186" i="66"/>
  <c r="F186" i="66"/>
  <c r="G186" i="66" s="1"/>
  <c r="N185" i="66"/>
  <c r="M185" i="66"/>
  <c r="F185" i="66"/>
  <c r="N184" i="66"/>
  <c r="M184" i="66"/>
  <c r="G184" i="66"/>
  <c r="F184" i="66"/>
  <c r="N183" i="66"/>
  <c r="M183" i="66"/>
  <c r="O183" i="66" s="1"/>
  <c r="G183" i="66"/>
  <c r="F183" i="66"/>
  <c r="N182" i="66"/>
  <c r="M182" i="66"/>
  <c r="F182" i="66"/>
  <c r="G182" i="66" s="1"/>
  <c r="L181" i="66"/>
  <c r="K181" i="66"/>
  <c r="J181" i="66"/>
  <c r="I181" i="66"/>
  <c r="E181" i="66"/>
  <c r="D181" i="66"/>
  <c r="C181" i="66"/>
  <c r="B181" i="66"/>
  <c r="N180" i="66"/>
  <c r="M180" i="66"/>
  <c r="O180" i="66" s="1"/>
  <c r="F180" i="66"/>
  <c r="G180" i="66"/>
  <c r="N179" i="66"/>
  <c r="M179" i="66"/>
  <c r="O179" i="66"/>
  <c r="G179" i="66"/>
  <c r="F179" i="66"/>
  <c r="N178" i="66"/>
  <c r="M178" i="66"/>
  <c r="O178" i="66" s="1"/>
  <c r="G178" i="66"/>
  <c r="F178" i="66"/>
  <c r="N177" i="66"/>
  <c r="M177" i="66"/>
  <c r="G177" i="66"/>
  <c r="F177" i="66"/>
  <c r="N176" i="66"/>
  <c r="M176" i="66"/>
  <c r="G176" i="66"/>
  <c r="F176" i="66"/>
  <c r="N175" i="66"/>
  <c r="M175" i="66"/>
  <c r="G175" i="66"/>
  <c r="F175" i="66"/>
  <c r="E169" i="66"/>
  <c r="E170" i="66" s="1"/>
  <c r="D169" i="66"/>
  <c r="C169" i="66"/>
  <c r="B169" i="66"/>
  <c r="F169" i="66" s="1"/>
  <c r="L168" i="66"/>
  <c r="E86" i="67"/>
  <c r="K168" i="66"/>
  <c r="D86" i="67" s="1"/>
  <c r="J168" i="66"/>
  <c r="I168" i="66"/>
  <c r="B86" i="67" s="1"/>
  <c r="G168" i="66"/>
  <c r="F168" i="66"/>
  <c r="L167" i="66"/>
  <c r="E85" i="67"/>
  <c r="E87" i="67" s="1"/>
  <c r="K167" i="66"/>
  <c r="J167" i="66"/>
  <c r="I167" i="66"/>
  <c r="F167" i="66"/>
  <c r="L166" i="66"/>
  <c r="E84" i="67"/>
  <c r="K166" i="66"/>
  <c r="D84" i="67"/>
  <c r="F84" i="67" s="1"/>
  <c r="G84" i="67" s="1"/>
  <c r="J166" i="66"/>
  <c r="I166" i="66"/>
  <c r="F166" i="66"/>
  <c r="L165" i="66"/>
  <c r="K165" i="66"/>
  <c r="D83" i="67"/>
  <c r="J165" i="66"/>
  <c r="C83" i="67"/>
  <c r="I165" i="66"/>
  <c r="B83" i="67" s="1"/>
  <c r="G165" i="66"/>
  <c r="F165" i="66"/>
  <c r="L164" i="66"/>
  <c r="E82" i="67"/>
  <c r="K164" i="66"/>
  <c r="D82" i="67"/>
  <c r="J164" i="66"/>
  <c r="I164" i="66"/>
  <c r="G164" i="66"/>
  <c r="F164" i="66"/>
  <c r="L163" i="66"/>
  <c r="E81" i="67" s="1"/>
  <c r="K163" i="66"/>
  <c r="J163" i="66"/>
  <c r="C81" i="67"/>
  <c r="I163" i="66"/>
  <c r="G163" i="66"/>
  <c r="F163" i="66"/>
  <c r="E162" i="66"/>
  <c r="D162" i="66"/>
  <c r="C162" i="66"/>
  <c r="B162" i="66"/>
  <c r="L161" i="66"/>
  <c r="K161" i="66"/>
  <c r="J161" i="66"/>
  <c r="I161" i="66"/>
  <c r="G161" i="66"/>
  <c r="F161" i="66"/>
  <c r="L160" i="66"/>
  <c r="E78" i="67" s="1"/>
  <c r="K160" i="66"/>
  <c r="D78" i="67"/>
  <c r="J160" i="66"/>
  <c r="C78" i="67"/>
  <c r="I160" i="66"/>
  <c r="M160" i="66"/>
  <c r="F160" i="66"/>
  <c r="G160" i="66" s="1"/>
  <c r="L159" i="66"/>
  <c r="K159" i="66"/>
  <c r="D77" i="67"/>
  <c r="J159" i="66"/>
  <c r="C77" i="67" s="1"/>
  <c r="I159" i="66"/>
  <c r="B77" i="67"/>
  <c r="G159" i="66"/>
  <c r="F159" i="66"/>
  <c r="L158" i="66"/>
  <c r="K158" i="66"/>
  <c r="D76" i="67" s="1"/>
  <c r="J158" i="66"/>
  <c r="C76" i="67" s="1"/>
  <c r="I158" i="66"/>
  <c r="M158" i="66"/>
  <c r="N158" i="66" s="1"/>
  <c r="F158" i="66"/>
  <c r="L157" i="66"/>
  <c r="E75" i="67" s="1"/>
  <c r="K157" i="66"/>
  <c r="D75" i="67"/>
  <c r="J157" i="66"/>
  <c r="C75" i="67"/>
  <c r="I157" i="66"/>
  <c r="F157" i="66"/>
  <c r="G157" i="66" s="1"/>
  <c r="L156" i="66"/>
  <c r="K156" i="66"/>
  <c r="D74" i="67"/>
  <c r="J156" i="66"/>
  <c r="I156" i="66"/>
  <c r="F156" i="66"/>
  <c r="G156" i="66" s="1"/>
  <c r="L155" i="66"/>
  <c r="E73" i="67"/>
  <c r="K155" i="66"/>
  <c r="D73" i="67" s="1"/>
  <c r="J155" i="66"/>
  <c r="C73" i="67"/>
  <c r="I155" i="66"/>
  <c r="B73" i="67"/>
  <c r="F73" i="67" s="1"/>
  <c r="F155" i="66"/>
  <c r="L154" i="66"/>
  <c r="E72" i="67"/>
  <c r="K154" i="66"/>
  <c r="D72" i="67"/>
  <c r="J154" i="66"/>
  <c r="I154" i="66"/>
  <c r="M154" i="66" s="1"/>
  <c r="N154" i="66" s="1"/>
  <c r="G154" i="66"/>
  <c r="F154" i="66"/>
  <c r="L153" i="66"/>
  <c r="E71" i="67"/>
  <c r="K153" i="66"/>
  <c r="D71" i="67"/>
  <c r="J153" i="66"/>
  <c r="I153" i="66"/>
  <c r="F153" i="66"/>
  <c r="L152" i="66"/>
  <c r="E70" i="67" s="1"/>
  <c r="K152" i="66"/>
  <c r="J152" i="66"/>
  <c r="C70" i="67"/>
  <c r="I152" i="66"/>
  <c r="F152" i="66"/>
  <c r="L151" i="66"/>
  <c r="K151" i="66"/>
  <c r="D69" i="67"/>
  <c r="J151" i="66"/>
  <c r="I151" i="66"/>
  <c r="B69" i="67" s="1"/>
  <c r="F151" i="66"/>
  <c r="L150" i="66"/>
  <c r="E68" i="67"/>
  <c r="K150" i="66"/>
  <c r="D68" i="67"/>
  <c r="J150" i="66"/>
  <c r="I150" i="66"/>
  <c r="B68" i="67" s="1"/>
  <c r="F150" i="66"/>
  <c r="G150" i="66" s="1"/>
  <c r="L149" i="66"/>
  <c r="E67" i="67"/>
  <c r="K149" i="66"/>
  <c r="D67" i="67"/>
  <c r="J149" i="66"/>
  <c r="I149" i="66"/>
  <c r="B67" i="67"/>
  <c r="F149" i="66"/>
  <c r="G149" i="66" s="1"/>
  <c r="L148" i="66"/>
  <c r="K148" i="66"/>
  <c r="K189" i="67" s="1"/>
  <c r="D66" i="67"/>
  <c r="J148" i="66"/>
  <c r="C66" i="67"/>
  <c r="I148" i="66"/>
  <c r="F148" i="66"/>
  <c r="E147" i="66"/>
  <c r="D147" i="66"/>
  <c r="C147" i="66"/>
  <c r="B147" i="66"/>
  <c r="B170" i="66" s="1"/>
  <c r="F170" i="66" s="1"/>
  <c r="L146" i="66"/>
  <c r="E64" i="67"/>
  <c r="K146" i="66"/>
  <c r="D64" i="67"/>
  <c r="J146" i="66"/>
  <c r="C64" i="67"/>
  <c r="I146" i="66"/>
  <c r="B64" i="67" s="1"/>
  <c r="F64" i="67" s="1"/>
  <c r="I187" i="67"/>
  <c r="F146" i="66"/>
  <c r="G146" i="66" s="1"/>
  <c r="L145" i="66"/>
  <c r="K145" i="66"/>
  <c r="D63" i="67" s="1"/>
  <c r="J145" i="66"/>
  <c r="I145" i="66"/>
  <c r="F145" i="66"/>
  <c r="G145" i="66" s="1"/>
  <c r="L144" i="66"/>
  <c r="E62" i="67" s="1"/>
  <c r="K144" i="66"/>
  <c r="J144" i="66"/>
  <c r="C62" i="67" s="1"/>
  <c r="I144" i="66"/>
  <c r="G144" i="66"/>
  <c r="F144" i="66"/>
  <c r="L143" i="66"/>
  <c r="E61" i="67"/>
  <c r="K143" i="66"/>
  <c r="D61" i="67"/>
  <c r="J143" i="66"/>
  <c r="I143" i="66"/>
  <c r="B61" i="67"/>
  <c r="G143" i="66"/>
  <c r="F143" i="66"/>
  <c r="L142" i="66"/>
  <c r="L183" i="67" s="1"/>
  <c r="E60" i="67"/>
  <c r="K142" i="66"/>
  <c r="D60" i="67"/>
  <c r="J142" i="66"/>
  <c r="C60" i="67"/>
  <c r="I142" i="66"/>
  <c r="G142" i="66"/>
  <c r="F142" i="66"/>
  <c r="L141" i="66"/>
  <c r="K141" i="66"/>
  <c r="D59" i="67" s="1"/>
  <c r="J141" i="66"/>
  <c r="J147" i="66" s="1"/>
  <c r="I141" i="66"/>
  <c r="F141" i="66"/>
  <c r="G141" i="66"/>
  <c r="E140" i="66"/>
  <c r="D140" i="66"/>
  <c r="C140" i="66"/>
  <c r="B140" i="66"/>
  <c r="L139" i="66"/>
  <c r="E57" i="67" s="1"/>
  <c r="K139" i="66"/>
  <c r="D57" i="67" s="1"/>
  <c r="J139" i="66"/>
  <c r="I139" i="66"/>
  <c r="F139" i="66"/>
  <c r="G139" i="66" s="1"/>
  <c r="L138" i="66"/>
  <c r="E56" i="67" s="1"/>
  <c r="K138" i="66"/>
  <c r="D56" i="67"/>
  <c r="J138" i="66"/>
  <c r="I138" i="66"/>
  <c r="B56" i="67"/>
  <c r="G138" i="66"/>
  <c r="F138" i="66"/>
  <c r="L137" i="66"/>
  <c r="K137" i="66"/>
  <c r="D55" i="67"/>
  <c r="J137" i="66"/>
  <c r="I137" i="66"/>
  <c r="M137" i="66"/>
  <c r="N137" i="66" s="1"/>
  <c r="G137" i="66"/>
  <c r="F137" i="66"/>
  <c r="L136" i="66"/>
  <c r="E54" i="67"/>
  <c r="K136" i="66"/>
  <c r="J136" i="66"/>
  <c r="C54" i="67"/>
  <c r="I136" i="66"/>
  <c r="G136" i="66"/>
  <c r="F136" i="66"/>
  <c r="L135" i="66"/>
  <c r="E53" i="67"/>
  <c r="K135" i="66"/>
  <c r="J135" i="66"/>
  <c r="I135" i="66"/>
  <c r="B53" i="67"/>
  <c r="F135" i="66"/>
  <c r="G135" i="66"/>
  <c r="L134" i="66"/>
  <c r="L140" i="66" s="1"/>
  <c r="K134" i="66"/>
  <c r="D52" i="67"/>
  <c r="J134" i="66"/>
  <c r="I134" i="66"/>
  <c r="B52" i="67"/>
  <c r="G134" i="66"/>
  <c r="F134" i="66"/>
  <c r="L128" i="66"/>
  <c r="K128" i="66"/>
  <c r="J128" i="66"/>
  <c r="I128" i="66"/>
  <c r="E128" i="66"/>
  <c r="G128" i="66"/>
  <c r="D128" i="66"/>
  <c r="C128" i="66"/>
  <c r="B128" i="66"/>
  <c r="F128" i="66" s="1"/>
  <c r="M127" i="66"/>
  <c r="G127" i="66"/>
  <c r="F127" i="66"/>
  <c r="H127" i="66" s="1"/>
  <c r="N126" i="66"/>
  <c r="M126" i="66"/>
  <c r="H126" i="66"/>
  <c r="G126" i="66"/>
  <c r="F126" i="66"/>
  <c r="M125" i="66"/>
  <c r="H125" i="66"/>
  <c r="G125" i="66"/>
  <c r="F125" i="66"/>
  <c r="M124" i="66"/>
  <c r="N124" i="66"/>
  <c r="G124" i="66"/>
  <c r="F124" i="66"/>
  <c r="H124" i="66" s="1"/>
  <c r="N123" i="66"/>
  <c r="M123" i="66"/>
  <c r="G123" i="66"/>
  <c r="F123" i="66"/>
  <c r="H123" i="66" s="1"/>
  <c r="M122" i="66"/>
  <c r="N122" i="66" s="1"/>
  <c r="G122" i="66"/>
  <c r="F122" i="66"/>
  <c r="L121" i="66"/>
  <c r="K121" i="66"/>
  <c r="J121" i="66"/>
  <c r="I121" i="66"/>
  <c r="E121" i="66"/>
  <c r="D121" i="66"/>
  <c r="C121" i="66"/>
  <c r="G121" i="66"/>
  <c r="B121" i="66"/>
  <c r="F121" i="66" s="1"/>
  <c r="H121" i="66" s="1"/>
  <c r="M120" i="66"/>
  <c r="N120" i="66" s="1"/>
  <c r="G120" i="66"/>
  <c r="F120" i="66"/>
  <c r="H120" i="66"/>
  <c r="M119" i="66"/>
  <c r="N119" i="66" s="1"/>
  <c r="G119" i="66"/>
  <c r="F119" i="66"/>
  <c r="H119" i="66"/>
  <c r="M118" i="66"/>
  <c r="N118" i="66" s="1"/>
  <c r="G118" i="66"/>
  <c r="F118" i="66"/>
  <c r="H118" i="66" s="1"/>
  <c r="M117" i="66"/>
  <c r="N117" i="66"/>
  <c r="H117" i="66"/>
  <c r="G117" i="66"/>
  <c r="F117" i="66"/>
  <c r="M116" i="66"/>
  <c r="N116" i="66"/>
  <c r="G116" i="66"/>
  <c r="F116" i="66"/>
  <c r="H116" i="66" s="1"/>
  <c r="M115" i="66"/>
  <c r="N115" i="66" s="1"/>
  <c r="G115" i="66"/>
  <c r="F115" i="66"/>
  <c r="H115" i="66" s="1"/>
  <c r="M114" i="66"/>
  <c r="G114" i="66"/>
  <c r="F114" i="66"/>
  <c r="M113" i="66"/>
  <c r="N113" i="66"/>
  <c r="F113" i="66"/>
  <c r="G113" i="66"/>
  <c r="M112" i="66"/>
  <c r="N112" i="66"/>
  <c r="H112" i="66"/>
  <c r="G112" i="66"/>
  <c r="F112" i="66"/>
  <c r="M111" i="66"/>
  <c r="N111" i="66" s="1"/>
  <c r="G111" i="66"/>
  <c r="F111" i="66"/>
  <c r="H111" i="66" s="1"/>
  <c r="M110" i="66"/>
  <c r="N110" i="66" s="1"/>
  <c r="H110" i="66"/>
  <c r="G110" i="66"/>
  <c r="F110" i="66"/>
  <c r="M109" i="66"/>
  <c r="G109" i="66"/>
  <c r="F109" i="66"/>
  <c r="M108" i="66"/>
  <c r="N108" i="66" s="1"/>
  <c r="G108" i="66"/>
  <c r="F108" i="66"/>
  <c r="M107" i="66"/>
  <c r="G107" i="66"/>
  <c r="F107" i="66"/>
  <c r="H107" i="66" s="1"/>
  <c r="L106" i="66"/>
  <c r="K106" i="66"/>
  <c r="J106" i="66"/>
  <c r="I106" i="66"/>
  <c r="E106" i="66"/>
  <c r="D106" i="66"/>
  <c r="C106" i="66"/>
  <c r="G106" i="66" s="1"/>
  <c r="B106" i="66"/>
  <c r="M105" i="66"/>
  <c r="G105" i="66"/>
  <c r="F105" i="66"/>
  <c r="H105" i="66" s="1"/>
  <c r="M104" i="66"/>
  <c r="N104" i="66"/>
  <c r="G104" i="66"/>
  <c r="F104" i="66"/>
  <c r="H104" i="66"/>
  <c r="M103" i="66"/>
  <c r="N103" i="66" s="1"/>
  <c r="G103" i="66"/>
  <c r="F103" i="66"/>
  <c r="H103" i="66" s="1"/>
  <c r="M102" i="66"/>
  <c r="N102" i="66" s="1"/>
  <c r="G102" i="66"/>
  <c r="F102" i="66"/>
  <c r="H102" i="66" s="1"/>
  <c r="M101" i="66"/>
  <c r="N101" i="66" s="1"/>
  <c r="H101" i="66"/>
  <c r="G101" i="66"/>
  <c r="F101" i="66"/>
  <c r="M100" i="66"/>
  <c r="N100" i="66"/>
  <c r="G100" i="66"/>
  <c r="F100" i="66"/>
  <c r="H100" i="66" s="1"/>
  <c r="L99" i="66"/>
  <c r="K99" i="66"/>
  <c r="J99" i="66"/>
  <c r="I99" i="66"/>
  <c r="E99" i="66"/>
  <c r="E129" i="66"/>
  <c r="D99" i="66"/>
  <c r="D129" i="66" s="1"/>
  <c r="C99" i="66"/>
  <c r="C129" i="66"/>
  <c r="B99" i="66"/>
  <c r="M98" i="66"/>
  <c r="N98" i="66" s="1"/>
  <c r="H98" i="66"/>
  <c r="G98" i="66"/>
  <c r="F98" i="66"/>
  <c r="M97" i="66"/>
  <c r="N97" i="66" s="1"/>
  <c r="G97" i="66"/>
  <c r="F97" i="66"/>
  <c r="H97" i="66" s="1"/>
  <c r="M96" i="66"/>
  <c r="N96" i="66" s="1"/>
  <c r="G96" i="66"/>
  <c r="F96" i="66"/>
  <c r="H96" i="66" s="1"/>
  <c r="M95" i="66"/>
  <c r="G95" i="66"/>
  <c r="F95" i="66"/>
  <c r="M94" i="66"/>
  <c r="G94" i="66"/>
  <c r="F94" i="66"/>
  <c r="H94" i="66" s="1"/>
  <c r="M93" i="66"/>
  <c r="G93" i="66"/>
  <c r="F93" i="66"/>
  <c r="H93" i="66"/>
  <c r="E87" i="66"/>
  <c r="D87" i="66"/>
  <c r="C87" i="66"/>
  <c r="B87" i="66"/>
  <c r="L86" i="66"/>
  <c r="K86" i="66"/>
  <c r="J86" i="66"/>
  <c r="I86" i="66"/>
  <c r="G86" i="66"/>
  <c r="F86" i="66"/>
  <c r="H86" i="66"/>
  <c r="L85" i="66"/>
  <c r="K85" i="66"/>
  <c r="J85" i="66"/>
  <c r="I85" i="66"/>
  <c r="G85" i="66"/>
  <c r="F85" i="66"/>
  <c r="H85" i="66" s="1"/>
  <c r="L84" i="66"/>
  <c r="K84" i="66"/>
  <c r="D43" i="67" s="1"/>
  <c r="J84" i="66"/>
  <c r="N84" i="66" s="1"/>
  <c r="I84" i="66"/>
  <c r="B43" i="67" s="1"/>
  <c r="G84" i="66"/>
  <c r="F84" i="66"/>
  <c r="H84" i="66"/>
  <c r="L83" i="66"/>
  <c r="L87" i="66"/>
  <c r="K83" i="66"/>
  <c r="J83" i="66"/>
  <c r="I83" i="66"/>
  <c r="B42" i="67" s="1"/>
  <c r="G83" i="66"/>
  <c r="F83" i="66"/>
  <c r="H83" i="66" s="1"/>
  <c r="L82" i="66"/>
  <c r="K82" i="66"/>
  <c r="J82" i="66"/>
  <c r="I82" i="66"/>
  <c r="G82" i="66"/>
  <c r="F82" i="66"/>
  <c r="H82" i="66" s="1"/>
  <c r="L81" i="66"/>
  <c r="E40" i="67" s="1"/>
  <c r="K81" i="66"/>
  <c r="J81" i="66"/>
  <c r="I81" i="66"/>
  <c r="I87" i="66" s="1"/>
  <c r="H81" i="66"/>
  <c r="G81" i="66"/>
  <c r="F81" i="66"/>
  <c r="E80" i="66"/>
  <c r="D80" i="66"/>
  <c r="C80" i="66"/>
  <c r="B80" i="66"/>
  <c r="L79" i="66"/>
  <c r="K79" i="66"/>
  <c r="J79" i="66"/>
  <c r="I79" i="66"/>
  <c r="G79" i="66"/>
  <c r="F79" i="66"/>
  <c r="H79" i="66" s="1"/>
  <c r="L78" i="66"/>
  <c r="K78" i="66"/>
  <c r="J78" i="66"/>
  <c r="J201" i="67" s="1"/>
  <c r="I78" i="66"/>
  <c r="G78" i="66"/>
  <c r="F78" i="66"/>
  <c r="H78" i="66" s="1"/>
  <c r="L77" i="66"/>
  <c r="K77" i="66"/>
  <c r="J77" i="66"/>
  <c r="I77" i="66"/>
  <c r="G77" i="66"/>
  <c r="F77" i="66"/>
  <c r="H77" i="66"/>
  <c r="L76" i="66"/>
  <c r="K76" i="66"/>
  <c r="J76" i="66"/>
  <c r="I76" i="66"/>
  <c r="G76" i="66"/>
  <c r="F76" i="66"/>
  <c r="L75" i="66"/>
  <c r="K75" i="66"/>
  <c r="J75" i="66"/>
  <c r="I75" i="66"/>
  <c r="G75" i="66"/>
  <c r="F75" i="66"/>
  <c r="H75" i="66" s="1"/>
  <c r="L74" i="66"/>
  <c r="E33" i="67" s="1"/>
  <c r="K74" i="66"/>
  <c r="J74" i="66"/>
  <c r="I74" i="66"/>
  <c r="B33" i="67"/>
  <c r="G74" i="66"/>
  <c r="F74" i="66"/>
  <c r="H74" i="66" s="1"/>
  <c r="L73" i="66"/>
  <c r="K73" i="66"/>
  <c r="J73" i="66"/>
  <c r="I73" i="66"/>
  <c r="G73" i="66"/>
  <c r="F73" i="66"/>
  <c r="L72" i="66"/>
  <c r="K72" i="66"/>
  <c r="J72" i="66"/>
  <c r="I72" i="66"/>
  <c r="B31" i="67" s="1"/>
  <c r="G72" i="66"/>
  <c r="F72" i="66"/>
  <c r="H72" i="66" s="1"/>
  <c r="L71" i="66"/>
  <c r="E30" i="67"/>
  <c r="K71" i="66"/>
  <c r="J71" i="66"/>
  <c r="C30" i="67" s="1"/>
  <c r="G30" i="67" s="1"/>
  <c r="I71" i="66"/>
  <c r="G71" i="66"/>
  <c r="F71" i="66"/>
  <c r="H71" i="66" s="1"/>
  <c r="L70" i="66"/>
  <c r="K70" i="66"/>
  <c r="J70" i="66"/>
  <c r="I70" i="66"/>
  <c r="M70" i="66" s="1"/>
  <c r="G70" i="66"/>
  <c r="F70" i="66"/>
  <c r="L69" i="66"/>
  <c r="E28" i="67"/>
  <c r="K69" i="66"/>
  <c r="J69" i="66"/>
  <c r="J192" i="67" s="1"/>
  <c r="I69" i="66"/>
  <c r="G69" i="66"/>
  <c r="F69" i="66"/>
  <c r="L68" i="66"/>
  <c r="K68" i="66"/>
  <c r="J68" i="66"/>
  <c r="I68" i="66"/>
  <c r="G68" i="66"/>
  <c r="F68" i="66"/>
  <c r="H68" i="66" s="1"/>
  <c r="L67" i="66"/>
  <c r="N67" i="66"/>
  <c r="K67" i="66"/>
  <c r="M67" i="66" s="1"/>
  <c r="J67" i="66"/>
  <c r="I67" i="66"/>
  <c r="G67" i="66"/>
  <c r="F67" i="66"/>
  <c r="H67" i="66" s="1"/>
  <c r="L66" i="66"/>
  <c r="K66" i="66"/>
  <c r="D25" i="67" s="1"/>
  <c r="J66" i="66"/>
  <c r="I66" i="66"/>
  <c r="B25" i="67" s="1"/>
  <c r="G66" i="66"/>
  <c r="F66" i="66"/>
  <c r="H66" i="66" s="1"/>
  <c r="E65" i="66"/>
  <c r="D65" i="66"/>
  <c r="C65" i="66"/>
  <c r="B65" i="66"/>
  <c r="B88" i="66" s="1"/>
  <c r="L64" i="66"/>
  <c r="M64" i="66" s="1"/>
  <c r="K64" i="66"/>
  <c r="J64" i="66"/>
  <c r="C23" i="67"/>
  <c r="I64" i="66"/>
  <c r="G64" i="66"/>
  <c r="F64" i="66"/>
  <c r="H64" i="66"/>
  <c r="L63" i="66"/>
  <c r="E22" i="67" s="1"/>
  <c r="K63" i="66"/>
  <c r="J63" i="66"/>
  <c r="I63" i="66"/>
  <c r="M63" i="66" s="1"/>
  <c r="G63" i="66"/>
  <c r="F63" i="66"/>
  <c r="H63" i="66" s="1"/>
  <c r="N62" i="66"/>
  <c r="L62" i="66"/>
  <c r="K62" i="66"/>
  <c r="J62" i="66"/>
  <c r="I62" i="66"/>
  <c r="G62" i="66"/>
  <c r="F62" i="66"/>
  <c r="H62" i="66" s="1"/>
  <c r="L61" i="66"/>
  <c r="K61" i="66"/>
  <c r="J61" i="66"/>
  <c r="I61" i="66"/>
  <c r="G61" i="66"/>
  <c r="F61" i="66"/>
  <c r="H61" i="66" s="1"/>
  <c r="L60" i="66"/>
  <c r="K60" i="66"/>
  <c r="J60" i="66"/>
  <c r="I60" i="66"/>
  <c r="B19" i="67" s="1"/>
  <c r="G60" i="66"/>
  <c r="F60" i="66"/>
  <c r="H60" i="66" s="1"/>
  <c r="L59" i="66"/>
  <c r="K59" i="66"/>
  <c r="D18" i="67" s="1"/>
  <c r="J59" i="66"/>
  <c r="I59" i="66"/>
  <c r="G59" i="66"/>
  <c r="F59" i="66"/>
  <c r="H59" i="66" s="1"/>
  <c r="E58" i="66"/>
  <c r="D58" i="66"/>
  <c r="C58" i="66"/>
  <c r="G58" i="66"/>
  <c r="B58" i="66"/>
  <c r="N57" i="66"/>
  <c r="L57" i="66"/>
  <c r="K57" i="66"/>
  <c r="D16" i="67"/>
  <c r="J57" i="66"/>
  <c r="I57" i="66"/>
  <c r="G57" i="66"/>
  <c r="F57" i="66"/>
  <c r="H57" i="66"/>
  <c r="N56" i="66"/>
  <c r="L56" i="66"/>
  <c r="K56" i="66"/>
  <c r="M56" i="66" s="1"/>
  <c r="J56" i="66"/>
  <c r="C15" i="67"/>
  <c r="G15" i="67" s="1"/>
  <c r="I56" i="66"/>
  <c r="G56" i="66"/>
  <c r="F56" i="66"/>
  <c r="L55" i="66"/>
  <c r="K55" i="66"/>
  <c r="J55" i="66"/>
  <c r="I55" i="66"/>
  <c r="G55" i="66"/>
  <c r="F55" i="66"/>
  <c r="H55" i="66" s="1"/>
  <c r="L54" i="66"/>
  <c r="K54" i="66"/>
  <c r="J54" i="66"/>
  <c r="I54" i="66"/>
  <c r="B13" i="67"/>
  <c r="G54" i="66"/>
  <c r="F54" i="66"/>
  <c r="H54" i="66" s="1"/>
  <c r="L53" i="66"/>
  <c r="L176" i="67" s="1"/>
  <c r="E12" i="67"/>
  <c r="K53" i="66"/>
  <c r="M53" i="66" s="1"/>
  <c r="J53" i="66"/>
  <c r="I53" i="66"/>
  <c r="G53" i="66"/>
  <c r="F53" i="66"/>
  <c r="H53" i="66"/>
  <c r="L52" i="66"/>
  <c r="K52" i="66"/>
  <c r="J52" i="66"/>
  <c r="I52" i="66"/>
  <c r="I58" i="66" s="1"/>
  <c r="G52" i="66"/>
  <c r="F52" i="66"/>
  <c r="H52" i="66"/>
  <c r="L46" i="66"/>
  <c r="K46" i="66"/>
  <c r="J46" i="66"/>
  <c r="N46" i="66"/>
  <c r="I46" i="66"/>
  <c r="E46" i="66"/>
  <c r="D46" i="66"/>
  <c r="C46" i="66"/>
  <c r="G46" i="66" s="1"/>
  <c r="B46" i="66"/>
  <c r="F46" i="66" s="1"/>
  <c r="H46" i="66" s="1"/>
  <c r="N45" i="66"/>
  <c r="M45" i="66"/>
  <c r="H45" i="66"/>
  <c r="G45" i="66"/>
  <c r="F45" i="66"/>
  <c r="N44" i="66"/>
  <c r="M44" i="66"/>
  <c r="G44" i="66"/>
  <c r="F44" i="66"/>
  <c r="H44" i="66"/>
  <c r="N43" i="66"/>
  <c r="M43" i="66"/>
  <c r="G43" i="66"/>
  <c r="F43" i="66"/>
  <c r="H43" i="66" s="1"/>
  <c r="N42" i="66"/>
  <c r="M42" i="66"/>
  <c r="G42" i="66"/>
  <c r="F42" i="66"/>
  <c r="H42" i="66" s="1"/>
  <c r="N41" i="66"/>
  <c r="M41" i="66"/>
  <c r="G41" i="66"/>
  <c r="F41" i="66"/>
  <c r="H41" i="66" s="1"/>
  <c r="N40" i="66"/>
  <c r="M40" i="66"/>
  <c r="G40" i="66"/>
  <c r="F40" i="66"/>
  <c r="H40" i="66" s="1"/>
  <c r="L39" i="66"/>
  <c r="K39" i="66"/>
  <c r="J39" i="66"/>
  <c r="N39" i="66"/>
  <c r="I39" i="66"/>
  <c r="E39" i="66"/>
  <c r="D39" i="66"/>
  <c r="C39" i="66"/>
  <c r="G39" i="66" s="1"/>
  <c r="B39" i="66"/>
  <c r="N38" i="66"/>
  <c r="M38" i="66"/>
  <c r="O38" i="66" s="1"/>
  <c r="G38" i="66"/>
  <c r="F38" i="66"/>
  <c r="H38" i="66"/>
  <c r="N37" i="66"/>
  <c r="M37" i="66"/>
  <c r="G37" i="66"/>
  <c r="F37" i="66"/>
  <c r="H37" i="66" s="1"/>
  <c r="N36" i="66"/>
  <c r="M36" i="66"/>
  <c r="O36" i="66"/>
  <c r="G36" i="66"/>
  <c r="F36" i="66"/>
  <c r="H36" i="66" s="1"/>
  <c r="N35" i="66"/>
  <c r="M35" i="66"/>
  <c r="O35" i="66" s="1"/>
  <c r="G35" i="66"/>
  <c r="F35" i="66"/>
  <c r="H35" i="66" s="1"/>
  <c r="N34" i="66"/>
  <c r="M34" i="66"/>
  <c r="O34" i="66" s="1"/>
  <c r="G34" i="66"/>
  <c r="F34" i="66"/>
  <c r="H34" i="66" s="1"/>
  <c r="N33" i="66"/>
  <c r="M33" i="66"/>
  <c r="G33" i="66"/>
  <c r="F33" i="66"/>
  <c r="H33" i="66" s="1"/>
  <c r="N32" i="66"/>
  <c r="M32" i="66"/>
  <c r="G32" i="66"/>
  <c r="F32" i="66"/>
  <c r="N31" i="66"/>
  <c r="M31" i="66"/>
  <c r="G31" i="66"/>
  <c r="F31" i="66"/>
  <c r="H31" i="66" s="1"/>
  <c r="N30" i="66"/>
  <c r="M30" i="66"/>
  <c r="G30" i="66"/>
  <c r="F30" i="66"/>
  <c r="M29" i="66"/>
  <c r="N29" i="66" s="1"/>
  <c r="H29" i="66"/>
  <c r="G29" i="66"/>
  <c r="F29" i="66"/>
  <c r="N28" i="66"/>
  <c r="M28" i="66"/>
  <c r="G28" i="66"/>
  <c r="F28" i="66"/>
  <c r="H28" i="66" s="1"/>
  <c r="N27" i="66"/>
  <c r="M27" i="66"/>
  <c r="G27" i="66"/>
  <c r="F27" i="66"/>
  <c r="H27" i="66"/>
  <c r="N26" i="66"/>
  <c r="M26" i="66"/>
  <c r="G26" i="66"/>
  <c r="F26" i="66"/>
  <c r="N25" i="66"/>
  <c r="M25" i="66"/>
  <c r="H25" i="66"/>
  <c r="G25" i="66"/>
  <c r="F25" i="66"/>
  <c r="L24" i="66"/>
  <c r="N24" i="66" s="1"/>
  <c r="K24" i="66"/>
  <c r="J24" i="66"/>
  <c r="I24" i="66"/>
  <c r="E24" i="66"/>
  <c r="D24" i="66"/>
  <c r="C24" i="66"/>
  <c r="G24" i="66" s="1"/>
  <c r="B24" i="66"/>
  <c r="N23" i="66"/>
  <c r="M23" i="66"/>
  <c r="G23" i="66"/>
  <c r="F23" i="66"/>
  <c r="H23" i="66" s="1"/>
  <c r="N22" i="66"/>
  <c r="M22" i="66"/>
  <c r="H22" i="66"/>
  <c r="G22" i="66"/>
  <c r="F22" i="66"/>
  <c r="N21" i="66"/>
  <c r="M21" i="66"/>
  <c r="O21" i="66" s="1"/>
  <c r="G21" i="66"/>
  <c r="F21" i="66"/>
  <c r="H21" i="66"/>
  <c r="N20" i="66"/>
  <c r="M20" i="66"/>
  <c r="O20" i="66" s="1"/>
  <c r="H20" i="66"/>
  <c r="G20" i="66"/>
  <c r="F20" i="66"/>
  <c r="N19" i="66"/>
  <c r="M19" i="66"/>
  <c r="O19" i="66" s="1"/>
  <c r="G19" i="66"/>
  <c r="F19" i="66"/>
  <c r="H19" i="66"/>
  <c r="N18" i="66"/>
  <c r="M18" i="66"/>
  <c r="H18" i="66"/>
  <c r="G18" i="66"/>
  <c r="F18" i="66"/>
  <c r="L17" i="66"/>
  <c r="N17" i="66" s="1"/>
  <c r="K17" i="66"/>
  <c r="J17" i="66"/>
  <c r="I17" i="66"/>
  <c r="E17" i="66"/>
  <c r="E47" i="66"/>
  <c r="D17" i="66"/>
  <c r="C17" i="66"/>
  <c r="B17" i="66"/>
  <c r="N16" i="66"/>
  <c r="M16" i="66"/>
  <c r="G16" i="66"/>
  <c r="F16" i="66"/>
  <c r="H16" i="66"/>
  <c r="N15" i="66"/>
  <c r="M15" i="66"/>
  <c r="G15" i="66"/>
  <c r="F15" i="66"/>
  <c r="H15" i="66"/>
  <c r="N14" i="66"/>
  <c r="M14" i="66"/>
  <c r="G14" i="66"/>
  <c r="F14" i="66"/>
  <c r="H14" i="66" s="1"/>
  <c r="N13" i="66"/>
  <c r="M13" i="66"/>
  <c r="H13" i="66"/>
  <c r="G13" i="66"/>
  <c r="F13" i="66"/>
  <c r="N12" i="66"/>
  <c r="M12" i="66"/>
  <c r="G12" i="66"/>
  <c r="F12" i="66"/>
  <c r="H12" i="66"/>
  <c r="N11" i="66"/>
  <c r="M11" i="66"/>
  <c r="G11" i="66"/>
  <c r="F11" i="66"/>
  <c r="H11" i="66" s="1"/>
  <c r="I176" i="67"/>
  <c r="B12" i="67"/>
  <c r="G99" i="66"/>
  <c r="C52" i="67"/>
  <c r="B28" i="67"/>
  <c r="C37" i="67"/>
  <c r="N109" i="66"/>
  <c r="C111" i="67"/>
  <c r="D141" i="67"/>
  <c r="N37" i="67"/>
  <c r="B22" i="67"/>
  <c r="F22" i="67" s="1"/>
  <c r="G148" i="66"/>
  <c r="N196" i="66"/>
  <c r="C93" i="67"/>
  <c r="N61" i="66"/>
  <c r="J193" i="67"/>
  <c r="M72" i="66"/>
  <c r="D38" i="67"/>
  <c r="B40" i="67"/>
  <c r="N93" i="66"/>
  <c r="C63" i="67"/>
  <c r="B81" i="67"/>
  <c r="C84" i="67"/>
  <c r="C85" i="67"/>
  <c r="E100" i="67"/>
  <c r="M225" i="66"/>
  <c r="M309" i="66"/>
  <c r="N40" i="67"/>
  <c r="N52" i="67"/>
  <c r="D20" i="67"/>
  <c r="D24" i="67" s="1"/>
  <c r="D21" i="67"/>
  <c r="D29" i="67"/>
  <c r="F106" i="66"/>
  <c r="H106" i="66" s="1"/>
  <c r="B66" i="67"/>
  <c r="G153" i="66"/>
  <c r="G158" i="66"/>
  <c r="C79" i="67"/>
  <c r="M231" i="66"/>
  <c r="N231" i="66" s="1"/>
  <c r="M233" i="66"/>
  <c r="N233" i="66"/>
  <c r="G240" i="66"/>
  <c r="F150" i="67"/>
  <c r="D153" i="67"/>
  <c r="B157" i="67"/>
  <c r="B15" i="67"/>
  <c r="B16" i="67"/>
  <c r="B17" i="67" s="1"/>
  <c r="K46" i="67"/>
  <c r="B63" i="67"/>
  <c r="M76" i="67"/>
  <c r="N76" i="67" s="1"/>
  <c r="L87" i="67"/>
  <c r="D45" i="67"/>
  <c r="B26" i="67"/>
  <c r="F26" i="67" s="1"/>
  <c r="I202" i="67"/>
  <c r="B38" i="67"/>
  <c r="M150" i="66"/>
  <c r="C100" i="67"/>
  <c r="G272" i="66"/>
  <c r="B137" i="67"/>
  <c r="M301" i="66"/>
  <c r="I184" i="67"/>
  <c r="B20" i="67"/>
  <c r="J190" i="67"/>
  <c r="C26" i="67"/>
  <c r="G26" i="67" s="1"/>
  <c r="J202" i="67"/>
  <c r="C38" i="67"/>
  <c r="N79" i="66"/>
  <c r="M85" i="66"/>
  <c r="N276" i="66"/>
  <c r="B146" i="67"/>
  <c r="B158" i="67"/>
  <c r="J187" i="67"/>
  <c r="N64" i="66"/>
  <c r="M69" i="66"/>
  <c r="K194" i="67"/>
  <c r="D30" i="67"/>
  <c r="B143" i="67"/>
  <c r="F143" i="67"/>
  <c r="G143" i="67" s="1"/>
  <c r="M64" i="67"/>
  <c r="F65" i="66"/>
  <c r="H65" i="66" s="1"/>
  <c r="L196" i="67"/>
  <c r="E32" i="67"/>
  <c r="B35" i="67"/>
  <c r="J207" i="67"/>
  <c r="I209" i="67"/>
  <c r="B45" i="67"/>
  <c r="M86" i="66"/>
  <c r="N125" i="66"/>
  <c r="C68" i="67"/>
  <c r="C74" i="67"/>
  <c r="B103" i="67"/>
  <c r="G230" i="66"/>
  <c r="G232" i="66"/>
  <c r="C113" i="67"/>
  <c r="C114" i="67"/>
  <c r="B126" i="67"/>
  <c r="N260" i="66"/>
  <c r="N262" i="66"/>
  <c r="K293" i="66"/>
  <c r="E135" i="67"/>
  <c r="B142" i="67"/>
  <c r="F142" i="67" s="1"/>
  <c r="M306" i="66"/>
  <c r="E145" i="67"/>
  <c r="C156" i="67"/>
  <c r="J326" i="66"/>
  <c r="B14" i="67"/>
  <c r="B84" i="67"/>
  <c r="B11" i="67"/>
  <c r="L207" i="67"/>
  <c r="E43" i="67"/>
  <c r="N127" i="66"/>
  <c r="C53" i="67"/>
  <c r="C94" i="67"/>
  <c r="C105" i="67"/>
  <c r="N291" i="66"/>
  <c r="C148" i="67"/>
  <c r="M68" i="66"/>
  <c r="E36" i="67"/>
  <c r="G36" i="67" s="1"/>
  <c r="E77" i="67"/>
  <c r="C154" i="67"/>
  <c r="F154" i="67" s="1"/>
  <c r="M318" i="66"/>
  <c r="J333" i="66"/>
  <c r="N142" i="67"/>
  <c r="L182" i="67"/>
  <c r="E18" i="67"/>
  <c r="K201" i="67"/>
  <c r="D37" i="67"/>
  <c r="C59" i="67"/>
  <c r="M146" i="66"/>
  <c r="N146" i="66" s="1"/>
  <c r="M159" i="66"/>
  <c r="N159" i="66" s="1"/>
  <c r="N245" i="66"/>
  <c r="K179" i="67"/>
  <c r="D15" i="67"/>
  <c r="E29" i="67"/>
  <c r="D31" i="67"/>
  <c r="M79" i="66"/>
  <c r="O79" i="66"/>
  <c r="N95" i="66"/>
  <c r="J129" i="66"/>
  <c r="F140" i="66"/>
  <c r="B70" i="67"/>
  <c r="M152" i="66"/>
  <c r="N152" i="66" s="1"/>
  <c r="B74" i="67"/>
  <c r="G226" i="66"/>
  <c r="B127" i="67"/>
  <c r="B128" i="67" s="1"/>
  <c r="N281" i="66"/>
  <c r="B156" i="67"/>
  <c r="B27" i="67"/>
  <c r="L46" i="67"/>
  <c r="M74" i="67"/>
  <c r="M54" i="66"/>
  <c r="F58" i="66"/>
  <c r="K187" i="67"/>
  <c r="D23" i="67"/>
  <c r="L206" i="67"/>
  <c r="E42" i="67"/>
  <c r="K129" i="66"/>
  <c r="N105" i="66"/>
  <c r="J162" i="66"/>
  <c r="M46" i="66"/>
  <c r="M57" i="66"/>
  <c r="L187" i="67"/>
  <c r="E23" i="67"/>
  <c r="M71" i="66"/>
  <c r="D33" i="67"/>
  <c r="J208" i="67"/>
  <c r="C44" i="67"/>
  <c r="G44" i="67" s="1"/>
  <c r="N85" i="66"/>
  <c r="F99" i="66"/>
  <c r="N107" i="66"/>
  <c r="B54" i="67"/>
  <c r="C211" i="66"/>
  <c r="B93" i="67"/>
  <c r="B94" i="67"/>
  <c r="M217" i="66"/>
  <c r="B109" i="67"/>
  <c r="M232" i="66"/>
  <c r="C142" i="67"/>
  <c r="B148" i="67"/>
  <c r="B155" i="67"/>
  <c r="M319" i="66"/>
  <c r="C29" i="67"/>
  <c r="B36" i="67"/>
  <c r="N93" i="67"/>
  <c r="M112" i="67"/>
  <c r="N112" i="67"/>
  <c r="E14" i="67"/>
  <c r="J185" i="67"/>
  <c r="C21" i="67"/>
  <c r="E26" i="67"/>
  <c r="J191" i="67"/>
  <c r="C27" i="67"/>
  <c r="L194" i="67"/>
  <c r="E34" i="67"/>
  <c r="J199" i="67"/>
  <c r="L202" i="67"/>
  <c r="L204" i="67"/>
  <c r="C41" i="67"/>
  <c r="C45" i="67"/>
  <c r="G45" i="67" s="1"/>
  <c r="B97" i="67"/>
  <c r="M220" i="66"/>
  <c r="N220" i="66" s="1"/>
  <c r="M246" i="66"/>
  <c r="I251" i="66"/>
  <c r="E151" i="67"/>
  <c r="E159" i="67"/>
  <c r="E38" i="67"/>
  <c r="N42" i="67"/>
  <c r="I58" i="67"/>
  <c r="K87" i="67"/>
  <c r="M101" i="67"/>
  <c r="N101" i="67" s="1"/>
  <c r="K121" i="67"/>
  <c r="N161" i="67"/>
  <c r="M166" i="67"/>
  <c r="N166" i="67" s="1"/>
  <c r="C16" i="67"/>
  <c r="C28" i="67"/>
  <c r="F28" i="67"/>
  <c r="L195" i="67"/>
  <c r="E31" i="67"/>
  <c r="E45" i="67"/>
  <c r="C98" i="67"/>
  <c r="C118" i="67"/>
  <c r="D122" i="67"/>
  <c r="K251" i="66"/>
  <c r="M251" i="66" s="1"/>
  <c r="N251" i="66" s="1"/>
  <c r="G304" i="66"/>
  <c r="I17" i="67"/>
  <c r="E44" i="67"/>
  <c r="M139" i="67"/>
  <c r="L179" i="67"/>
  <c r="E15" i="67"/>
  <c r="C22" i="67"/>
  <c r="J186" i="67"/>
  <c r="E27" i="67"/>
  <c r="G27" i="67" s="1"/>
  <c r="C32" i="67"/>
  <c r="G32" i="67" s="1"/>
  <c r="D12" i="67"/>
  <c r="K180" i="67"/>
  <c r="K182" i="67"/>
  <c r="K186" i="67"/>
  <c r="D22" i="67"/>
  <c r="B23" i="67"/>
  <c r="F23" i="67" s="1"/>
  <c r="K192" i="67"/>
  <c r="D28" i="67"/>
  <c r="I193" i="67"/>
  <c r="B29" i="67"/>
  <c r="K196" i="67"/>
  <c r="D32" i="67"/>
  <c r="I201" i="67"/>
  <c r="B37" i="67"/>
  <c r="D42" i="67"/>
  <c r="I207" i="67"/>
  <c r="B78" i="67"/>
  <c r="F78" i="67"/>
  <c r="G166" i="66"/>
  <c r="G196" i="66"/>
  <c r="C104" i="67"/>
  <c r="C110" i="67"/>
  <c r="G251" i="66"/>
  <c r="N278" i="66"/>
  <c r="B138" i="67"/>
  <c r="F138" i="67" s="1"/>
  <c r="M302" i="66"/>
  <c r="B144" i="67"/>
  <c r="F144" i="67" s="1"/>
  <c r="G144" i="67" s="1"/>
  <c r="M308" i="66"/>
  <c r="K326" i="66"/>
  <c r="M28" i="67"/>
  <c r="M45" i="67"/>
  <c r="N45" i="67"/>
  <c r="M62" i="67"/>
  <c r="K80" i="67"/>
  <c r="K229" i="66"/>
  <c r="K252" i="66" s="1"/>
  <c r="E141" i="67"/>
  <c r="G141" i="67" s="1"/>
  <c r="N305" i="66"/>
  <c r="L311" i="66"/>
  <c r="E155" i="67"/>
  <c r="I333" i="66"/>
  <c r="B293" i="66"/>
  <c r="D163" i="67"/>
  <c r="N16" i="67"/>
  <c r="K24" i="67"/>
  <c r="N98" i="67"/>
  <c r="F263" i="66"/>
  <c r="G263" i="66" s="1"/>
  <c r="G268" i="66"/>
  <c r="G276" i="66"/>
  <c r="G284" i="66"/>
  <c r="E139" i="67"/>
  <c r="E163" i="67"/>
  <c r="C166" i="67"/>
  <c r="L24" i="67"/>
  <c r="M21" i="67"/>
  <c r="M37" i="67"/>
  <c r="M40" i="67"/>
  <c r="L65" i="67"/>
  <c r="M69" i="67"/>
  <c r="M85" i="67"/>
  <c r="J121" i="67"/>
  <c r="L304" i="66"/>
  <c r="J311" i="66"/>
  <c r="M19" i="67"/>
  <c r="O19" i="67" s="1"/>
  <c r="I39" i="67"/>
  <c r="M61" i="67"/>
  <c r="N61" i="67" s="1"/>
  <c r="M83" i="67"/>
  <c r="N83" i="67" s="1"/>
  <c r="L99" i="67"/>
  <c r="I106" i="67"/>
  <c r="I128" i="67"/>
  <c r="N134" i="67"/>
  <c r="J147" i="67"/>
  <c r="M15" i="67"/>
  <c r="O15" i="67" s="1"/>
  <c r="M27" i="67"/>
  <c r="M57" i="67"/>
  <c r="N57" i="67"/>
  <c r="L128" i="67"/>
  <c r="N154" i="67"/>
  <c r="N157" i="67"/>
  <c r="M158" i="67"/>
  <c r="N158" i="67" s="1"/>
  <c r="M25" i="67"/>
  <c r="N25" i="67"/>
  <c r="M55" i="67"/>
  <c r="N55" i="67" s="1"/>
  <c r="M67" i="67"/>
  <c r="N67" i="67" s="1"/>
  <c r="M77" i="67"/>
  <c r="N77" i="67"/>
  <c r="M105" i="67"/>
  <c r="N105" i="67" s="1"/>
  <c r="N119" i="67"/>
  <c r="M120" i="67"/>
  <c r="N120" i="67" s="1"/>
  <c r="N94" i="67"/>
  <c r="M115" i="67"/>
  <c r="M126" i="67"/>
  <c r="N126" i="67" s="1"/>
  <c r="J140" i="67"/>
  <c r="M110" i="67"/>
  <c r="N110" i="67" s="1"/>
  <c r="N116" i="67"/>
  <c r="M116" i="67"/>
  <c r="M11" i="67"/>
  <c r="M59" i="67"/>
  <c r="N59" i="67" s="1"/>
  <c r="J106" i="67"/>
  <c r="K128" i="67"/>
  <c r="M168" i="67"/>
  <c r="M114" i="67"/>
  <c r="N114" i="67" s="1"/>
  <c r="I140" i="67"/>
  <c r="M134" i="67"/>
  <c r="M160" i="67"/>
  <c r="N160" i="67" s="1"/>
  <c r="M122" i="67"/>
  <c r="M150" i="67"/>
  <c r="N150" i="67" s="1"/>
  <c r="J162" i="67"/>
  <c r="N136" i="67"/>
  <c r="M152" i="67"/>
  <c r="M144" i="67"/>
  <c r="N144" i="67" s="1"/>
  <c r="M153" i="67"/>
  <c r="I162" i="67"/>
  <c r="M156" i="67"/>
  <c r="M164" i="67"/>
  <c r="N69" i="67"/>
  <c r="N306" i="66"/>
  <c r="N139" i="67"/>
  <c r="C106" i="67"/>
  <c r="N86" i="67"/>
  <c r="N232" i="66"/>
  <c r="N302" i="66"/>
  <c r="N318" i="66"/>
  <c r="N309" i="66"/>
  <c r="N319" i="66"/>
  <c r="N160" i="66"/>
  <c r="N118" i="67"/>
  <c r="N168" i="67"/>
  <c r="N122" i="67"/>
  <c r="N317" i="66"/>
  <c r="N308" i="66"/>
  <c r="N62" i="67"/>
  <c r="G142" i="67"/>
  <c r="N150" i="66"/>
  <c r="N64" i="67"/>
  <c r="L169" i="66"/>
  <c r="E83" i="67"/>
  <c r="L211" i="66"/>
  <c r="N181" i="66"/>
  <c r="N154" i="68"/>
  <c r="B153" i="68"/>
  <c r="N74" i="67"/>
  <c r="K47" i="66"/>
  <c r="N75" i="66"/>
  <c r="E35" i="67"/>
  <c r="N76" i="66"/>
  <c r="L199" i="67"/>
  <c r="E63" i="67"/>
  <c r="N145" i="66"/>
  <c r="M145" i="66"/>
  <c r="F147" i="66"/>
  <c r="G152" i="66"/>
  <c r="C71" i="67"/>
  <c r="J194" i="67"/>
  <c r="C72" i="67"/>
  <c r="D79" i="67"/>
  <c r="D80" i="67" s="1"/>
  <c r="K162" i="66"/>
  <c r="K202" i="67"/>
  <c r="M74" i="66"/>
  <c r="C170" i="66"/>
  <c r="M148" i="66"/>
  <c r="G154" i="67"/>
  <c r="N32" i="67"/>
  <c r="F68" i="67"/>
  <c r="F105" i="67"/>
  <c r="G150" i="67"/>
  <c r="G193" i="66"/>
  <c r="N203" i="66"/>
  <c r="J211" i="66"/>
  <c r="L222" i="66"/>
  <c r="K205" i="67"/>
  <c r="D41" i="67"/>
  <c r="B71" i="67"/>
  <c r="B72" i="67"/>
  <c r="F72" i="67" s="1"/>
  <c r="G73" i="67"/>
  <c r="B85" i="67"/>
  <c r="I169" i="66"/>
  <c r="K211" i="66"/>
  <c r="E156" i="67"/>
  <c r="M320" i="66"/>
  <c r="N320" i="66" s="1"/>
  <c r="L197" i="67"/>
  <c r="E157" i="67"/>
  <c r="F157" i="67" s="1"/>
  <c r="L198" i="67"/>
  <c r="M321" i="66"/>
  <c r="B334" i="66"/>
  <c r="F333" i="66"/>
  <c r="H333" i="66" s="1"/>
  <c r="F42" i="67"/>
  <c r="D19" i="67"/>
  <c r="K183" i="67"/>
  <c r="E334" i="66"/>
  <c r="F304" i="66"/>
  <c r="H304" i="66" s="1"/>
  <c r="V24" i="68"/>
  <c r="Y24" i="68" s="1"/>
  <c r="W24" i="68"/>
  <c r="V29" i="68"/>
  <c r="W29" i="68"/>
  <c r="V23" i="68"/>
  <c r="W23" i="68" s="1"/>
  <c r="V28" i="68"/>
  <c r="W28" i="68" s="1"/>
  <c r="V33" i="68"/>
  <c r="W33" i="68" s="1"/>
  <c r="V32" i="68"/>
  <c r="V25" i="68"/>
  <c r="V30" i="68"/>
  <c r="Y30" i="68" s="1"/>
  <c r="W30" i="68"/>
  <c r="V26" i="68"/>
  <c r="V27" i="68"/>
  <c r="W27" i="68"/>
  <c r="V34" i="68"/>
  <c r="W34" i="68"/>
  <c r="V31" i="68"/>
  <c r="G28" i="67"/>
  <c r="J177" i="67"/>
  <c r="C13" i="67"/>
  <c r="D14" i="67"/>
  <c r="K178" i="67"/>
  <c r="M55" i="66"/>
  <c r="J65" i="66"/>
  <c r="J182" i="67"/>
  <c r="C18" i="67"/>
  <c r="N59" i="66"/>
  <c r="L185" i="67"/>
  <c r="N226" i="66"/>
  <c r="E103" i="67"/>
  <c r="M226" i="66"/>
  <c r="C139" i="67"/>
  <c r="F139" i="67" s="1"/>
  <c r="M303" i="66"/>
  <c r="L58" i="67"/>
  <c r="L88" i="67" s="1"/>
  <c r="M79" i="67"/>
  <c r="J87" i="67"/>
  <c r="M82" i="67"/>
  <c r="K147" i="67"/>
  <c r="M141" i="67"/>
  <c r="C147" i="67"/>
  <c r="G145" i="67"/>
  <c r="L147" i="67"/>
  <c r="N225" i="66"/>
  <c r="E102" i="67"/>
  <c r="G227" i="66"/>
  <c r="B108" i="67"/>
  <c r="F108" i="67" s="1"/>
  <c r="G108" i="67" s="1"/>
  <c r="I190" i="67"/>
  <c r="G243" i="66"/>
  <c r="F122" i="67"/>
  <c r="E126" i="67"/>
  <c r="M249" i="66"/>
  <c r="L208" i="67"/>
  <c r="G258" i="66"/>
  <c r="M316" i="66"/>
  <c r="E152" i="67"/>
  <c r="F152" i="67"/>
  <c r="C160" i="67"/>
  <c r="M68" i="67"/>
  <c r="N68" i="67"/>
  <c r="M104" i="67"/>
  <c r="N115" i="67"/>
  <c r="N219" i="66"/>
  <c r="M221" i="66"/>
  <c r="N221" i="66" s="1"/>
  <c r="B107" i="67"/>
  <c r="I189" i="67"/>
  <c r="M230" i="66"/>
  <c r="N230" i="66" s="1"/>
  <c r="G312" i="66"/>
  <c r="M313" i="66"/>
  <c r="B149" i="67"/>
  <c r="B159" i="67"/>
  <c r="F159" i="67" s="1"/>
  <c r="M323" i="66"/>
  <c r="I326" i="66"/>
  <c r="I200" i="67"/>
  <c r="N33" i="67"/>
  <c r="M33" i="67"/>
  <c r="J58" i="67"/>
  <c r="M53" i="67"/>
  <c r="N53" i="67"/>
  <c r="N152" i="67"/>
  <c r="L251" i="66"/>
  <c r="G22" i="67"/>
  <c r="N63" i="66"/>
  <c r="J189" i="67"/>
  <c r="C25" i="67"/>
  <c r="N66" i="66"/>
  <c r="D36" i="67"/>
  <c r="K200" i="67"/>
  <c r="K80" i="66"/>
  <c r="J206" i="67"/>
  <c r="N83" i="66"/>
  <c r="M83" i="66"/>
  <c r="C42" i="67"/>
  <c r="G42" i="67"/>
  <c r="B79" i="67"/>
  <c r="G167" i="66"/>
  <c r="D93" i="67"/>
  <c r="D99" i="67" s="1"/>
  <c r="K222" i="66"/>
  <c r="E94" i="67"/>
  <c r="G94" i="67" s="1"/>
  <c r="N217" i="66"/>
  <c r="M218" i="66"/>
  <c r="N218" i="66"/>
  <c r="G223" i="66"/>
  <c r="F158" i="67"/>
  <c r="M52" i="66"/>
  <c r="N53" i="66"/>
  <c r="C12" i="67"/>
  <c r="D13" i="67"/>
  <c r="N55" i="66"/>
  <c r="L178" i="67"/>
  <c r="E19" i="67"/>
  <c r="C127" i="67"/>
  <c r="M250" i="66"/>
  <c r="J251" i="66"/>
  <c r="N259" i="66"/>
  <c r="B141" i="67"/>
  <c r="F141" i="67" s="1"/>
  <c r="I311" i="66"/>
  <c r="M311" i="66" s="1"/>
  <c r="M305" i="66"/>
  <c r="D146" i="67"/>
  <c r="D147" i="67"/>
  <c r="K311" i="66"/>
  <c r="M310" i="66"/>
  <c r="N310" i="66" s="1"/>
  <c r="M314" i="66"/>
  <c r="N314" i="66" s="1"/>
  <c r="I191" i="67"/>
  <c r="B151" i="67"/>
  <c r="F151" i="67"/>
  <c r="G151" i="67" s="1"/>
  <c r="I192" i="67"/>
  <c r="M315" i="66"/>
  <c r="F103" i="67"/>
  <c r="G103" i="67" s="1"/>
  <c r="N52" i="66"/>
  <c r="C11" i="67"/>
  <c r="N72" i="66"/>
  <c r="J195" i="67"/>
  <c r="C31" i="67"/>
  <c r="G31" i="67"/>
  <c r="K193" i="67"/>
  <c r="D70" i="67"/>
  <c r="F70" i="67"/>
  <c r="G70" i="67" s="1"/>
  <c r="J47" i="66"/>
  <c r="M47" i="66" s="1"/>
  <c r="O46" i="66" s="1"/>
  <c r="K190" i="67"/>
  <c r="D26" i="67"/>
  <c r="N114" i="66"/>
  <c r="B129" i="66"/>
  <c r="M151" i="66"/>
  <c r="C69" i="67"/>
  <c r="F17" i="66"/>
  <c r="H17" i="66" s="1"/>
  <c r="D11" i="67"/>
  <c r="K175" i="67"/>
  <c r="K58" i="66"/>
  <c r="L65" i="66"/>
  <c r="K191" i="67"/>
  <c r="D27" i="67"/>
  <c r="F27" i="67" s="1"/>
  <c r="N73" i="66"/>
  <c r="J196" i="67"/>
  <c r="K87" i="66"/>
  <c r="D170" i="66"/>
  <c r="D111" i="67"/>
  <c r="D125" i="67"/>
  <c r="F125" i="67"/>
  <c r="K207" i="67"/>
  <c r="M248" i="66"/>
  <c r="N277" i="66"/>
  <c r="N13" i="67"/>
  <c r="J17" i="67"/>
  <c r="N17" i="67" s="1"/>
  <c r="N26" i="67"/>
  <c r="M26" i="67"/>
  <c r="K58" i="67"/>
  <c r="K88" i="67"/>
  <c r="N69" i="66"/>
  <c r="E52" i="67"/>
  <c r="M134" i="66"/>
  <c r="N134" i="66"/>
  <c r="L175" i="67"/>
  <c r="E124" i="67"/>
  <c r="M247" i="66"/>
  <c r="N268" i="66"/>
  <c r="F326" i="66"/>
  <c r="B165" i="67"/>
  <c r="R93" i="68"/>
  <c r="R95" i="68"/>
  <c r="R97" i="68"/>
  <c r="R104" i="68"/>
  <c r="R94" i="68"/>
  <c r="R96" i="68"/>
  <c r="R100" i="68"/>
  <c r="M60" i="66"/>
  <c r="O60" i="66"/>
  <c r="G65" i="66"/>
  <c r="B30" i="67"/>
  <c r="F30" i="67"/>
  <c r="B55" i="67"/>
  <c r="M138" i="66"/>
  <c r="I179" i="67"/>
  <c r="F96" i="67"/>
  <c r="K244" i="66"/>
  <c r="D115" i="67"/>
  <c r="K197" i="67"/>
  <c r="E166" i="67"/>
  <c r="M330" i="66"/>
  <c r="N330" i="66" s="1"/>
  <c r="G333" i="66"/>
  <c r="C334" i="66"/>
  <c r="M117" i="67"/>
  <c r="N117" i="67"/>
  <c r="E147" i="67"/>
  <c r="G64" i="67"/>
  <c r="F126" i="67"/>
  <c r="I47" i="66"/>
  <c r="L180" i="67"/>
  <c r="E16" i="67"/>
  <c r="G16" i="67" s="1"/>
  <c r="J183" i="67"/>
  <c r="C19" i="67"/>
  <c r="N60" i="66"/>
  <c r="L184" i="67"/>
  <c r="E20" i="67"/>
  <c r="E25" i="67"/>
  <c r="G25" i="67" s="1"/>
  <c r="M142" i="66"/>
  <c r="N142" i="66" s="1"/>
  <c r="M181" i="66"/>
  <c r="D113" i="67"/>
  <c r="K195" i="67"/>
  <c r="M107" i="67"/>
  <c r="L177" i="67"/>
  <c r="M78" i="66"/>
  <c r="D47" i="66"/>
  <c r="L47" i="66"/>
  <c r="F67" i="67"/>
  <c r="B100" i="67"/>
  <c r="M223" i="66"/>
  <c r="F292" i="66"/>
  <c r="C161" i="67"/>
  <c r="M325" i="66"/>
  <c r="N325" i="66" s="1"/>
  <c r="N34" i="67"/>
  <c r="M34" i="67"/>
  <c r="J65" i="67"/>
  <c r="M60" i="67"/>
  <c r="M127" i="67"/>
  <c r="M137" i="67"/>
  <c r="N137" i="67" s="1"/>
  <c r="I178" i="67"/>
  <c r="J200" i="67"/>
  <c r="C36" i="67"/>
  <c r="E55" i="67"/>
  <c r="E58" i="67" s="1"/>
  <c r="M149" i="66"/>
  <c r="E76" i="67"/>
  <c r="B135" i="67"/>
  <c r="M299" i="66"/>
  <c r="I24" i="67"/>
  <c r="M56" i="67"/>
  <c r="N56" i="67" s="1"/>
  <c r="K65" i="67"/>
  <c r="M113" i="67"/>
  <c r="N113" i="67" s="1"/>
  <c r="T24" i="68"/>
  <c r="J184" i="67"/>
  <c r="C20" i="67"/>
  <c r="G20" i="67" s="1"/>
  <c r="N70" i="66"/>
  <c r="D44" i="67"/>
  <c r="C67" i="67"/>
  <c r="K140" i="67"/>
  <c r="M140" i="67" s="1"/>
  <c r="M166" i="66"/>
  <c r="M242" i="66"/>
  <c r="N242" i="66" s="1"/>
  <c r="F285" i="66"/>
  <c r="M12" i="67"/>
  <c r="M71" i="67"/>
  <c r="M95" i="67"/>
  <c r="M97" i="67"/>
  <c r="L140" i="67"/>
  <c r="J169" i="67"/>
  <c r="M163" i="67"/>
  <c r="N163" i="67" s="1"/>
  <c r="I206" i="67"/>
  <c r="B76" i="67"/>
  <c r="J222" i="66"/>
  <c r="C252" i="66"/>
  <c r="M263" i="66"/>
  <c r="M328" i="66"/>
  <c r="B164" i="67"/>
  <c r="M75" i="67"/>
  <c r="M124" i="67"/>
  <c r="N124" i="67" s="1"/>
  <c r="B75" i="67"/>
  <c r="F203" i="66"/>
  <c r="G203" i="66" s="1"/>
  <c r="G125" i="67"/>
  <c r="M20" i="67"/>
  <c r="N41" i="67"/>
  <c r="M84" i="67"/>
  <c r="M146" i="67"/>
  <c r="D223" i="68"/>
  <c r="D226" i="68" s="1"/>
  <c r="N224" i="68"/>
  <c r="S243" i="68"/>
  <c r="S237" i="68"/>
  <c r="Y237" i="68" s="1"/>
  <c r="S233" i="68"/>
  <c r="S241" i="68"/>
  <c r="S242" i="68"/>
  <c r="S234" i="68"/>
  <c r="S239" i="68"/>
  <c r="S244" i="68"/>
  <c r="S240" i="68"/>
  <c r="Y240" i="68" s="1"/>
  <c r="S236" i="68"/>
  <c r="S238" i="68"/>
  <c r="M128" i="66"/>
  <c r="F270" i="66"/>
  <c r="C163" i="67"/>
  <c r="M327" i="66"/>
  <c r="N327" i="66" s="1"/>
  <c r="N22" i="67"/>
  <c r="N143" i="67"/>
  <c r="D86" i="68"/>
  <c r="K86" i="68"/>
  <c r="B156" i="68"/>
  <c r="V244" i="68"/>
  <c r="V241" i="68"/>
  <c r="V243" i="68"/>
  <c r="V240" i="68"/>
  <c r="V235" i="68"/>
  <c r="V238" i="68"/>
  <c r="V242" i="68"/>
  <c r="V236" i="68"/>
  <c r="V233" i="68"/>
  <c r="V234" i="68"/>
  <c r="V237" i="68"/>
  <c r="V239" i="68"/>
  <c r="M228" i="66"/>
  <c r="N228" i="66" s="1"/>
  <c r="K39" i="67"/>
  <c r="M43" i="67"/>
  <c r="I80" i="67"/>
  <c r="M80" i="67" s="1"/>
  <c r="N80" i="67" s="1"/>
  <c r="I121" i="67"/>
  <c r="M18" i="67"/>
  <c r="N21" i="67"/>
  <c r="M54" i="67"/>
  <c r="M78" i="67"/>
  <c r="L106" i="67"/>
  <c r="Y171" i="68"/>
  <c r="G133" i="68"/>
  <c r="D180" i="68"/>
  <c r="J223" i="68"/>
  <c r="J226" i="68"/>
  <c r="S28" i="68"/>
  <c r="S30" i="68"/>
  <c r="S26" i="68"/>
  <c r="S25" i="68"/>
  <c r="S27" i="68"/>
  <c r="S33" i="68"/>
  <c r="S29" i="68"/>
  <c r="S32" i="68"/>
  <c r="M156" i="68"/>
  <c r="K296" i="68"/>
  <c r="S34" i="68"/>
  <c r="S164" i="68"/>
  <c r="N130" i="68"/>
  <c r="N133" i="68" s="1"/>
  <c r="K156" i="68"/>
  <c r="S174" i="68"/>
  <c r="Y174" i="68" s="1"/>
  <c r="H226" i="68"/>
  <c r="L162" i="67"/>
  <c r="M162" i="67" s="1"/>
  <c r="N162" i="67" s="1"/>
  <c r="N107" i="68"/>
  <c r="N110" i="68"/>
  <c r="C296" i="68"/>
  <c r="N159" i="67"/>
  <c r="K169" i="67"/>
  <c r="F153" i="68"/>
  <c r="F156" i="68" s="1"/>
  <c r="G153" i="68"/>
  <c r="G156" i="68"/>
  <c r="K223" i="68"/>
  <c r="K226" i="68" s="1"/>
  <c r="S167" i="68"/>
  <c r="S168" i="68"/>
  <c r="S166" i="68"/>
  <c r="S165" i="68"/>
  <c r="N200" i="68"/>
  <c r="N203" i="68"/>
  <c r="S101" i="68"/>
  <c r="V98" i="68"/>
  <c r="G159" i="67"/>
  <c r="G139" i="67"/>
  <c r="H145" i="66"/>
  <c r="H160" i="66"/>
  <c r="H136" i="66"/>
  <c r="H135" i="66"/>
  <c r="F146" i="67"/>
  <c r="N313" i="66"/>
  <c r="N65" i="66"/>
  <c r="Y235" i="68"/>
  <c r="N315" i="66"/>
  <c r="F127" i="67"/>
  <c r="N249" i="66"/>
  <c r="T26" i="68"/>
  <c r="N78" i="67"/>
  <c r="T96" i="68"/>
  <c r="N71" i="67"/>
  <c r="G67" i="67"/>
  <c r="F161" i="67"/>
  <c r="Y101" i="68"/>
  <c r="T30" i="68"/>
  <c r="Z30" i="68"/>
  <c r="N54" i="67"/>
  <c r="M121" i="67"/>
  <c r="Y239" i="68"/>
  <c r="N263" i="66"/>
  <c r="T95" i="68"/>
  <c r="G292" i="66"/>
  <c r="G96" i="67"/>
  <c r="B147" i="67"/>
  <c r="N104" i="67"/>
  <c r="N141" i="67"/>
  <c r="N79" i="67"/>
  <c r="L129" i="67"/>
  <c r="G124" i="67"/>
  <c r="F124" i="67"/>
  <c r="E128" i="67"/>
  <c r="N82" i="67"/>
  <c r="F156" i="67"/>
  <c r="G156" i="67" s="1"/>
  <c r="D17" i="67"/>
  <c r="G270" i="66"/>
  <c r="N75" i="67"/>
  <c r="G285" i="66"/>
  <c r="K170" i="67"/>
  <c r="Z24" i="68"/>
  <c r="F135" i="67"/>
  <c r="N60" i="67"/>
  <c r="F100" i="67"/>
  <c r="F102" i="67"/>
  <c r="G102" i="67"/>
  <c r="F31" i="67"/>
  <c r="N328" i="66"/>
  <c r="C162" i="67"/>
  <c r="Y29" i="68"/>
  <c r="F20" i="67"/>
  <c r="H20" i="67"/>
  <c r="G152" i="67"/>
  <c r="F334" i="66"/>
  <c r="F83" i="67"/>
  <c r="M58" i="67"/>
  <c r="F63" i="67"/>
  <c r="Y168" i="68"/>
  <c r="F16" i="67"/>
  <c r="Y28" i="68"/>
  <c r="Z28" i="68" s="1"/>
  <c r="T28" i="68"/>
  <c r="T32" i="68"/>
  <c r="Y32" i="68"/>
  <c r="Y242" i="68"/>
  <c r="Y165" i="68"/>
  <c r="N128" i="66"/>
  <c r="Y241" i="68"/>
  <c r="N140" i="67"/>
  <c r="M65" i="67"/>
  <c r="N138" i="66"/>
  <c r="F52" i="67"/>
  <c r="G52" i="67"/>
  <c r="N250" i="66"/>
  <c r="Y166" i="68"/>
  <c r="Y164" i="68"/>
  <c r="Y238" i="68"/>
  <c r="Y233" i="68"/>
  <c r="N237" i="66"/>
  <c r="N95" i="67"/>
  <c r="T100" i="68"/>
  <c r="N47" i="66"/>
  <c r="J170" i="67"/>
  <c r="N323" i="66"/>
  <c r="B162" i="67"/>
  <c r="N84" i="67"/>
  <c r="N303" i="66"/>
  <c r="C24" i="67"/>
  <c r="G18" i="67"/>
  <c r="G158" i="67"/>
  <c r="F71" i="67"/>
  <c r="G71" i="67" s="1"/>
  <c r="O26" i="66"/>
  <c r="O18" i="66"/>
  <c r="O44" i="66"/>
  <c r="G100" i="67"/>
  <c r="N121" i="67"/>
  <c r="G161" i="67"/>
  <c r="H324" i="66"/>
  <c r="G135" i="67"/>
  <c r="M86" i="68" l="1"/>
  <c r="N85" i="68"/>
  <c r="Y103" i="68"/>
  <c r="N177" i="68"/>
  <c r="N180" i="68" s="1"/>
  <c r="R163" i="68" a="1"/>
  <c r="N294" i="68"/>
  <c r="N299" i="66"/>
  <c r="F166" i="67"/>
  <c r="G166" i="67"/>
  <c r="Y95" i="68"/>
  <c r="U166" i="68"/>
  <c r="W166" i="68" s="1"/>
  <c r="U171" i="68"/>
  <c r="W171" i="68" s="1"/>
  <c r="U168" i="68"/>
  <c r="W168" i="68" s="1"/>
  <c r="U169" i="68"/>
  <c r="W169" i="68" s="1"/>
  <c r="U170" i="68"/>
  <c r="U165" i="68"/>
  <c r="W165" i="68" s="1"/>
  <c r="U167" i="68"/>
  <c r="W167" i="68" s="1"/>
  <c r="U174" i="68"/>
  <c r="W174" i="68" s="1"/>
  <c r="U163" i="68"/>
  <c r="W163" i="68" s="1"/>
  <c r="U173" i="68"/>
  <c r="W173" i="68" s="1"/>
  <c r="U164" i="68"/>
  <c r="W164" i="68" s="1"/>
  <c r="U172" i="68"/>
  <c r="W172" i="68" s="1"/>
  <c r="D153" i="68"/>
  <c r="N155" i="68"/>
  <c r="W170" i="68"/>
  <c r="F75" i="67"/>
  <c r="B80" i="67"/>
  <c r="N311" i="66"/>
  <c r="N85" i="67"/>
  <c r="E169" i="67"/>
  <c r="C169" i="67"/>
  <c r="F163" i="67"/>
  <c r="Y234" i="68"/>
  <c r="C226" i="68"/>
  <c r="G250" i="68"/>
  <c r="N247" i="68"/>
  <c r="N250" i="68" s="1"/>
  <c r="R233" i="68" a="1"/>
  <c r="O25" i="66"/>
  <c r="O47" i="66"/>
  <c r="O27" i="66"/>
  <c r="O40" i="66"/>
  <c r="O33" i="66"/>
  <c r="O15" i="66"/>
  <c r="O23" i="66"/>
  <c r="O16" i="66"/>
  <c r="O43" i="66"/>
  <c r="O29" i="66"/>
  <c r="O31" i="66"/>
  <c r="O11" i="66"/>
  <c r="O37" i="66"/>
  <c r="O14" i="66"/>
  <c r="O45" i="66"/>
  <c r="O28" i="66"/>
  <c r="O42" i="66"/>
  <c r="O32" i="66"/>
  <c r="O30" i="66"/>
  <c r="O12" i="66"/>
  <c r="O22" i="66"/>
  <c r="O41" i="66"/>
  <c r="G122" i="67"/>
  <c r="F85" i="67"/>
  <c r="H315" i="66"/>
  <c r="H314" i="66"/>
  <c r="H319" i="66"/>
  <c r="H334" i="66"/>
  <c r="H323" i="66"/>
  <c r="H326" i="66"/>
  <c r="H312" i="66"/>
  <c r="W26" i="68"/>
  <c r="Y26" i="68"/>
  <c r="Z26" i="68" s="1"/>
  <c r="F83" i="68"/>
  <c r="N83" i="68" s="1"/>
  <c r="N84" i="68"/>
  <c r="N37" i="68"/>
  <c r="N40" i="68" s="1"/>
  <c r="R23" i="68" a="1"/>
  <c r="N60" i="68"/>
  <c r="N63" i="68" s="1"/>
  <c r="U23" i="68" a="1"/>
  <c r="M178" i="67"/>
  <c r="O13" i="66"/>
  <c r="N65" i="67"/>
  <c r="J88" i="67"/>
  <c r="Y244" i="68"/>
  <c r="N146" i="67"/>
  <c r="G12" i="67"/>
  <c r="F12" i="67"/>
  <c r="C17" i="67"/>
  <c r="N156" i="67"/>
  <c r="I88" i="66"/>
  <c r="D34" i="67"/>
  <c r="K198" i="67"/>
  <c r="K203" i="67" s="1"/>
  <c r="G129" i="66"/>
  <c r="M99" i="66"/>
  <c r="L129" i="66"/>
  <c r="N99" i="66"/>
  <c r="H157" i="66"/>
  <c r="H138" i="66"/>
  <c r="H167" i="66"/>
  <c r="H161" i="66"/>
  <c r="H141" i="66"/>
  <c r="H143" i="66"/>
  <c r="H149" i="66"/>
  <c r="H150" i="66"/>
  <c r="H137" i="66"/>
  <c r="H154" i="66"/>
  <c r="H168" i="66"/>
  <c r="H153" i="66"/>
  <c r="H166" i="66"/>
  <c r="H164" i="66"/>
  <c r="H165" i="66"/>
  <c r="H139" i="66"/>
  <c r="H142" i="66"/>
  <c r="H158" i="66"/>
  <c r="H163" i="66"/>
  <c r="H170" i="66"/>
  <c r="H134" i="66"/>
  <c r="H144" i="66"/>
  <c r="H152" i="66"/>
  <c r="H146" i="66"/>
  <c r="H159" i="66"/>
  <c r="H148" i="66"/>
  <c r="H156" i="66"/>
  <c r="Y34" i="68"/>
  <c r="Z34" i="68" s="1"/>
  <c r="T34" i="68"/>
  <c r="N223" i="66"/>
  <c r="M207" i="67"/>
  <c r="M17" i="67"/>
  <c r="N195" i="67"/>
  <c r="B18" i="67"/>
  <c r="I65" i="66"/>
  <c r="I182" i="67"/>
  <c r="M59" i="66"/>
  <c r="M73" i="66"/>
  <c r="B32" i="67"/>
  <c r="F32" i="67" s="1"/>
  <c r="I196" i="67"/>
  <c r="M196" i="67" s="1"/>
  <c r="J80" i="66"/>
  <c r="C33" i="67"/>
  <c r="J197" i="67"/>
  <c r="N74" i="66"/>
  <c r="N94" i="66"/>
  <c r="C116" i="67"/>
  <c r="G116" i="67" s="1"/>
  <c r="N239" i="66"/>
  <c r="M300" i="66"/>
  <c r="B136" i="67"/>
  <c r="I177" i="67"/>
  <c r="I304" i="66"/>
  <c r="G63" i="67"/>
  <c r="G146" i="67"/>
  <c r="N149" i="66"/>
  <c r="M326" i="66"/>
  <c r="M238" i="66"/>
  <c r="I244" i="66"/>
  <c r="B115" i="67"/>
  <c r="N166" i="66"/>
  <c r="J188" i="67"/>
  <c r="G157" i="67"/>
  <c r="E252" i="66"/>
  <c r="E104" i="67"/>
  <c r="F104" i="67" s="1"/>
  <c r="M227" i="66"/>
  <c r="N227" i="66" s="1"/>
  <c r="L186" i="67"/>
  <c r="N186" i="67" s="1"/>
  <c r="F229" i="66"/>
  <c r="B252" i="66"/>
  <c r="G109" i="67"/>
  <c r="G235" i="66"/>
  <c r="G114" i="67"/>
  <c r="N316" i="66"/>
  <c r="T33" i="68"/>
  <c r="Y33" i="68"/>
  <c r="Z33" i="68" s="1"/>
  <c r="N58" i="67"/>
  <c r="G334" i="66"/>
  <c r="L181" i="67"/>
  <c r="F19" i="67"/>
  <c r="H19" i="67" s="1"/>
  <c r="G19" i="67"/>
  <c r="G170" i="66"/>
  <c r="F94" i="67"/>
  <c r="F24" i="66"/>
  <c r="H24" i="66" s="1"/>
  <c r="B47" i="66"/>
  <c r="I180" i="67"/>
  <c r="B57" i="67"/>
  <c r="I140" i="66"/>
  <c r="M139" i="66"/>
  <c r="B60" i="67"/>
  <c r="F60" i="67" s="1"/>
  <c r="I183" i="67"/>
  <c r="M183" i="67" s="1"/>
  <c r="I162" i="66"/>
  <c r="M157" i="66"/>
  <c r="C82" i="67"/>
  <c r="G82" i="67" s="1"/>
  <c r="N164" i="66"/>
  <c r="J169" i="66"/>
  <c r="M169" i="66" s="1"/>
  <c r="J205" i="67"/>
  <c r="G83" i="67"/>
  <c r="G200" i="66"/>
  <c r="E93" i="67"/>
  <c r="M216" i="66"/>
  <c r="E39" i="67"/>
  <c r="F79" i="67"/>
  <c r="G78" i="67"/>
  <c r="C80" i="67"/>
  <c r="D85" i="67"/>
  <c r="K208" i="67"/>
  <c r="M167" i="66"/>
  <c r="I211" i="66"/>
  <c r="M211" i="66" s="1"/>
  <c r="O209" i="66" s="1"/>
  <c r="M210" i="66"/>
  <c r="F110" i="67"/>
  <c r="E111" i="67"/>
  <c r="L193" i="67"/>
  <c r="M234" i="66"/>
  <c r="Y236" i="68"/>
  <c r="M201" i="67"/>
  <c r="F56" i="67"/>
  <c r="C57" i="67"/>
  <c r="J180" i="67"/>
  <c r="G155" i="66"/>
  <c r="H155" i="66"/>
  <c r="E79" i="67"/>
  <c r="L162" i="66"/>
  <c r="M161" i="66"/>
  <c r="N161" i="66" s="1"/>
  <c r="M165" i="66"/>
  <c r="N165" i="66"/>
  <c r="G169" i="66"/>
  <c r="H169" i="66"/>
  <c r="F181" i="66"/>
  <c r="E211" i="66"/>
  <c r="G185" i="66"/>
  <c r="O188" i="66"/>
  <c r="O193" i="66"/>
  <c r="F97" i="67"/>
  <c r="C99" i="67"/>
  <c r="I222" i="66"/>
  <c r="B98" i="67"/>
  <c r="F98" i="67" s="1"/>
  <c r="B101" i="67"/>
  <c r="I229" i="66"/>
  <c r="G110" i="67"/>
  <c r="B112" i="67"/>
  <c r="F112" i="67" s="1"/>
  <c r="M235" i="66"/>
  <c r="M236" i="66"/>
  <c r="B113" i="67"/>
  <c r="F113" i="67" s="1"/>
  <c r="C115" i="67"/>
  <c r="N238" i="66"/>
  <c r="J244" i="66"/>
  <c r="N300" i="66"/>
  <c r="C136" i="67"/>
  <c r="J304" i="66"/>
  <c r="F311" i="66"/>
  <c r="H311" i="66" s="1"/>
  <c r="G311" i="66"/>
  <c r="Y167" i="68"/>
  <c r="Y243" i="68"/>
  <c r="H147" i="66"/>
  <c r="F29" i="67"/>
  <c r="M75" i="66"/>
  <c r="O75" i="66" s="1"/>
  <c r="I198" i="67"/>
  <c r="M198" i="67" s="1"/>
  <c r="B34" i="67"/>
  <c r="K199" i="67"/>
  <c r="D35" i="67"/>
  <c r="D39" i="67" s="1"/>
  <c r="D47" i="67" s="1"/>
  <c r="N77" i="66"/>
  <c r="L80" i="66"/>
  <c r="L200" i="67"/>
  <c r="T94" i="68"/>
  <c r="G127" i="67"/>
  <c r="G181" i="66"/>
  <c r="F148" i="67"/>
  <c r="H140" i="66"/>
  <c r="G140" i="66"/>
  <c r="L188" i="67"/>
  <c r="K184" i="67"/>
  <c r="K65" i="66"/>
  <c r="K88" i="66" s="1"/>
  <c r="F33" i="67"/>
  <c r="N135" i="66"/>
  <c r="J140" i="66"/>
  <c r="J176" i="67"/>
  <c r="N151" i="66"/>
  <c r="E69" i="67"/>
  <c r="I194" i="67"/>
  <c r="M194" i="67" s="1"/>
  <c r="M153" i="66"/>
  <c r="G72" i="67"/>
  <c r="M202" i="67"/>
  <c r="E13" i="67"/>
  <c r="N54" i="66"/>
  <c r="M135" i="66"/>
  <c r="B59" i="67"/>
  <c r="M141" i="66"/>
  <c r="I147" i="66"/>
  <c r="M147" i="66" s="1"/>
  <c r="E118" i="67"/>
  <c r="N241" i="66"/>
  <c r="L293" i="66"/>
  <c r="M285" i="66"/>
  <c r="N290" i="66"/>
  <c r="I293" i="66"/>
  <c r="M292" i="66"/>
  <c r="C134" i="67"/>
  <c r="J175" i="67"/>
  <c r="M298" i="66"/>
  <c r="J204" i="67"/>
  <c r="J87" i="66"/>
  <c r="C40" i="67"/>
  <c r="F40" i="67" s="1"/>
  <c r="M81" i="66"/>
  <c r="N81" i="66"/>
  <c r="E41" i="67"/>
  <c r="L205" i="67"/>
  <c r="L210" i="67" s="1"/>
  <c r="M82" i="66"/>
  <c r="M136" i="66"/>
  <c r="D54" i="67"/>
  <c r="D62" i="67"/>
  <c r="D65" i="67" s="1"/>
  <c r="K147" i="66"/>
  <c r="M187" i="67"/>
  <c r="G68" i="67"/>
  <c r="E160" i="67"/>
  <c r="E162" i="67" s="1"/>
  <c r="L326" i="66"/>
  <c r="N326" i="66" s="1"/>
  <c r="N36" i="67"/>
  <c r="J39" i="67"/>
  <c r="M36" i="67"/>
  <c r="N38" i="67"/>
  <c r="M38" i="67"/>
  <c r="O38" i="67" s="1"/>
  <c r="M96" i="67"/>
  <c r="I99" i="67"/>
  <c r="M100" i="67"/>
  <c r="K106" i="67"/>
  <c r="M111" i="67"/>
  <c r="N111" i="67" s="1"/>
  <c r="T27" i="68"/>
  <c r="Y27" i="68"/>
  <c r="Z27" i="68" s="1"/>
  <c r="F36" i="67"/>
  <c r="H36" i="67" s="1"/>
  <c r="M39" i="66"/>
  <c r="O39" i="66" s="1"/>
  <c r="F80" i="66"/>
  <c r="C88" i="66"/>
  <c r="G80" i="66"/>
  <c r="K204" i="67"/>
  <c r="K210" i="67" s="1"/>
  <c r="D40" i="67"/>
  <c r="D46" i="67" s="1"/>
  <c r="N82" i="66"/>
  <c r="D165" i="67"/>
  <c r="K333" i="66"/>
  <c r="K334" i="66" s="1"/>
  <c r="K206" i="67"/>
  <c r="M206" i="67" s="1"/>
  <c r="M329" i="66"/>
  <c r="E167" i="67"/>
  <c r="M331" i="66"/>
  <c r="D168" i="67"/>
  <c r="M332" i="66"/>
  <c r="K209" i="67"/>
  <c r="M13" i="67"/>
  <c r="L39" i="67"/>
  <c r="L47" i="67" s="1"/>
  <c r="F147" i="67"/>
  <c r="T25" i="68"/>
  <c r="Y25" i="68"/>
  <c r="F129" i="66"/>
  <c r="K177" i="67"/>
  <c r="F15" i="67"/>
  <c r="G38" i="67"/>
  <c r="F38" i="67"/>
  <c r="H38" i="67" s="1"/>
  <c r="L201" i="67"/>
  <c r="F25" i="67"/>
  <c r="C35" i="67"/>
  <c r="M76" i="66"/>
  <c r="I199" i="67"/>
  <c r="M199" i="67" s="1"/>
  <c r="M240" i="66"/>
  <c r="B117" i="67"/>
  <c r="F117" i="67" s="1"/>
  <c r="G126" i="67"/>
  <c r="E164" i="67"/>
  <c r="L333" i="66"/>
  <c r="L209" i="67"/>
  <c r="E168" i="67"/>
  <c r="N332" i="66"/>
  <c r="N73" i="67"/>
  <c r="N312" i="66"/>
  <c r="F45" i="67"/>
  <c r="C47" i="66"/>
  <c r="G47" i="66" s="1"/>
  <c r="G17" i="66"/>
  <c r="E11" i="67"/>
  <c r="L58" i="66"/>
  <c r="L88" i="66" s="1"/>
  <c r="I80" i="66"/>
  <c r="M80" i="66" s="1"/>
  <c r="I197" i="67"/>
  <c r="J198" i="67"/>
  <c r="C34" i="67"/>
  <c r="G34" i="67" s="1"/>
  <c r="B44" i="67"/>
  <c r="F44" i="67" s="1"/>
  <c r="I208" i="67"/>
  <c r="N86" i="66"/>
  <c r="J209" i="67"/>
  <c r="M121" i="66"/>
  <c r="D53" i="67"/>
  <c r="K140" i="66"/>
  <c r="C55" i="67"/>
  <c r="J178" i="67"/>
  <c r="C56" i="67"/>
  <c r="J179" i="67"/>
  <c r="M179" i="67" s="1"/>
  <c r="C128" i="67"/>
  <c r="E149" i="67"/>
  <c r="L190" i="67"/>
  <c r="D273" i="68"/>
  <c r="U233" i="68" a="1"/>
  <c r="B293" i="68"/>
  <c r="N295" i="68"/>
  <c r="M24" i="66"/>
  <c r="O24" i="66" s="1"/>
  <c r="D88" i="66"/>
  <c r="I129" i="66"/>
  <c r="M106" i="66"/>
  <c r="E59" i="67"/>
  <c r="N141" i="66"/>
  <c r="G147" i="66"/>
  <c r="E117" i="67"/>
  <c r="N240" i="66"/>
  <c r="L244" i="66"/>
  <c r="G138" i="67"/>
  <c r="N153" i="67"/>
  <c r="L169" i="67"/>
  <c r="L170" i="67" s="1"/>
  <c r="M165" i="67"/>
  <c r="R98" i="68"/>
  <c r="R102" i="68"/>
  <c r="R99" i="68"/>
  <c r="R103" i="68"/>
  <c r="R101" i="68"/>
  <c r="F76" i="67"/>
  <c r="G105" i="67"/>
  <c r="E66" i="67"/>
  <c r="L189" i="67"/>
  <c r="N148" i="66"/>
  <c r="G151" i="66"/>
  <c r="H151" i="66"/>
  <c r="M145" i="67"/>
  <c r="I147" i="67"/>
  <c r="M193" i="67"/>
  <c r="N321" i="66"/>
  <c r="L147" i="66"/>
  <c r="F54" i="67"/>
  <c r="E21" i="67"/>
  <c r="G21" i="67" s="1"/>
  <c r="M62" i="66"/>
  <c r="O62" i="66" s="1"/>
  <c r="F87" i="66"/>
  <c r="H87" i="66" s="1"/>
  <c r="G87" i="66"/>
  <c r="M239" i="66"/>
  <c r="B116" i="67"/>
  <c r="F116" i="67" s="1"/>
  <c r="B169" i="67"/>
  <c r="I46" i="67"/>
  <c r="M46" i="67" s="1"/>
  <c r="M41" i="67"/>
  <c r="N107" i="67"/>
  <c r="J128" i="67"/>
  <c r="M125" i="67"/>
  <c r="N125" i="67" s="1"/>
  <c r="M66" i="66"/>
  <c r="I195" i="67"/>
  <c r="M195" i="67" s="1"/>
  <c r="C43" i="67"/>
  <c r="G43" i="67" s="1"/>
  <c r="M324" i="66"/>
  <c r="C14" i="67"/>
  <c r="J58" i="66"/>
  <c r="L192" i="67"/>
  <c r="D81" i="67"/>
  <c r="K169" i="66"/>
  <c r="M163" i="66"/>
  <c r="F188" i="66"/>
  <c r="M63" i="67"/>
  <c r="F155" i="67"/>
  <c r="N68" i="66"/>
  <c r="L191" i="67"/>
  <c r="I205" i="67"/>
  <c r="B41" i="67"/>
  <c r="F41" i="67" s="1"/>
  <c r="M84" i="66"/>
  <c r="E74" i="67"/>
  <c r="M156" i="66"/>
  <c r="D106" i="67"/>
  <c r="M70" i="67"/>
  <c r="N70" i="67" s="1"/>
  <c r="L153" i="68"/>
  <c r="L156" i="68" s="1"/>
  <c r="M17" i="66"/>
  <c r="O17" i="66" s="1"/>
  <c r="I186" i="67"/>
  <c r="M186" i="67" s="1"/>
  <c r="G23" i="67"/>
  <c r="M77" i="66"/>
  <c r="O77" i="66" s="1"/>
  <c r="B62" i="67"/>
  <c r="M144" i="66"/>
  <c r="M168" i="66"/>
  <c r="N301" i="66"/>
  <c r="E137" i="67"/>
  <c r="N72" i="67"/>
  <c r="I87" i="67"/>
  <c r="M81" i="67"/>
  <c r="M155" i="66"/>
  <c r="N71" i="66"/>
  <c r="C86" i="67"/>
  <c r="K176" i="67"/>
  <c r="K181" i="67" s="1"/>
  <c r="I185" i="67"/>
  <c r="M185" i="67" s="1"/>
  <c r="B21" i="67"/>
  <c r="N78" i="66"/>
  <c r="E37" i="67"/>
  <c r="G37" i="67" s="1"/>
  <c r="I204" i="67"/>
  <c r="N121" i="66"/>
  <c r="M143" i="66"/>
  <c r="C61" i="67"/>
  <c r="F77" i="67"/>
  <c r="F222" i="66"/>
  <c r="L229" i="66"/>
  <c r="L252" i="66" s="1"/>
  <c r="M243" i="66"/>
  <c r="N14" i="67"/>
  <c r="N23" i="67"/>
  <c r="J24" i="67"/>
  <c r="M23" i="67"/>
  <c r="M155" i="67"/>
  <c r="F39" i="66"/>
  <c r="H39" i="66" s="1"/>
  <c r="M61" i="66"/>
  <c r="O61" i="66" s="1"/>
  <c r="K185" i="67"/>
  <c r="M164" i="66"/>
  <c r="B82" i="67"/>
  <c r="G101" i="67"/>
  <c r="D140" i="67"/>
  <c r="M35" i="67"/>
  <c r="O35" i="67" s="1"/>
  <c r="J99" i="67"/>
  <c r="N270" i="68"/>
  <c r="S31" i="68"/>
  <c r="S23" i="68"/>
  <c r="H153" i="68"/>
  <c r="H156" i="68" s="1"/>
  <c r="E153" i="67"/>
  <c r="U93" i="68" a="1"/>
  <c r="B133" i="68"/>
  <c r="S173" i="68"/>
  <c r="S170" i="68"/>
  <c r="S169" i="68"/>
  <c r="I223" i="68"/>
  <c r="I226" i="68" s="1"/>
  <c r="N273" i="68"/>
  <c r="E293" i="66"/>
  <c r="M14" i="67"/>
  <c r="O14" i="67" s="1"/>
  <c r="M42" i="67"/>
  <c r="M44" i="67"/>
  <c r="O44" i="67" s="1"/>
  <c r="Y100" i="68"/>
  <c r="E88" i="66"/>
  <c r="F162" i="66"/>
  <c r="D118" i="67"/>
  <c r="M241" i="66"/>
  <c r="C293" i="66"/>
  <c r="M102" i="67"/>
  <c r="M167" i="67"/>
  <c r="J83" i="68"/>
  <c r="J86" i="68" s="1"/>
  <c r="V104" i="68"/>
  <c r="V102" i="68"/>
  <c r="V97" i="68"/>
  <c r="V100" i="68"/>
  <c r="V96" i="68"/>
  <c r="G226" i="68"/>
  <c r="N225" i="68"/>
  <c r="F210" i="66"/>
  <c r="J229" i="66"/>
  <c r="F119" i="67"/>
  <c r="M66" i="67"/>
  <c r="M73" i="67"/>
  <c r="S104" i="68"/>
  <c r="H83" i="68"/>
  <c r="H86" i="68" s="1"/>
  <c r="E223" i="68"/>
  <c r="E226" i="68" s="1"/>
  <c r="G244" i="66"/>
  <c r="N15" i="67"/>
  <c r="M29" i="67"/>
  <c r="M138" i="67"/>
  <c r="Y94" i="68"/>
  <c r="S98" i="68"/>
  <c r="S99" i="68"/>
  <c r="S102" i="68"/>
  <c r="L296" i="68"/>
  <c r="N188" i="66"/>
  <c r="M270" i="66"/>
  <c r="N307" i="66"/>
  <c r="M103" i="67"/>
  <c r="M151" i="67"/>
  <c r="S97" i="68"/>
  <c r="S93" i="68"/>
  <c r="I203" i="67" l="1"/>
  <c r="M197" i="67"/>
  <c r="O23" i="67"/>
  <c r="N192" i="67"/>
  <c r="F153" i="67"/>
  <c r="G153" i="67"/>
  <c r="N24" i="67"/>
  <c r="J47" i="67"/>
  <c r="M24" i="67"/>
  <c r="O24" i="67" s="1"/>
  <c r="T103" i="68"/>
  <c r="N183" i="67"/>
  <c r="Y99" i="68"/>
  <c r="T99" i="68"/>
  <c r="D58" i="67"/>
  <c r="D88" i="67" s="1"/>
  <c r="F53" i="67"/>
  <c r="M184" i="67"/>
  <c r="K188" i="67"/>
  <c r="K211" i="67" s="1"/>
  <c r="R167" i="68"/>
  <c r="R172" i="68"/>
  <c r="R171" i="68"/>
  <c r="R174" i="68"/>
  <c r="R169" i="68"/>
  <c r="X169" i="68" s="1"/>
  <c r="R168" i="68"/>
  <c r="R164" i="68"/>
  <c r="R170" i="68"/>
  <c r="X170" i="68" s="1"/>
  <c r="R173" i="68"/>
  <c r="X173" i="68" s="1"/>
  <c r="R166" i="68"/>
  <c r="R165" i="68"/>
  <c r="R163" i="68"/>
  <c r="N324" i="66"/>
  <c r="J252" i="66"/>
  <c r="E80" i="67"/>
  <c r="F74" i="67"/>
  <c r="G74" i="67"/>
  <c r="N189" i="67"/>
  <c r="N298" i="66"/>
  <c r="M189" i="67"/>
  <c r="T97" i="68"/>
  <c r="Y97" i="68"/>
  <c r="G77" i="67"/>
  <c r="M190" i="67"/>
  <c r="N190" i="67" s="1"/>
  <c r="N194" i="67"/>
  <c r="N167" i="66"/>
  <c r="O41" i="67"/>
  <c r="N331" i="66"/>
  <c r="G229" i="66"/>
  <c r="H162" i="66"/>
  <c r="G162" i="66"/>
  <c r="N206" i="67"/>
  <c r="F162" i="67"/>
  <c r="G162" i="67"/>
  <c r="N185" i="67"/>
  <c r="G29" i="67"/>
  <c r="D121" i="67"/>
  <c r="F118" i="67"/>
  <c r="G118" i="67" s="1"/>
  <c r="G119" i="67"/>
  <c r="N63" i="67"/>
  <c r="N293" i="66"/>
  <c r="G136" i="67"/>
  <c r="G112" i="67"/>
  <c r="N196" i="67"/>
  <c r="M88" i="66"/>
  <c r="O76" i="66" s="1"/>
  <c r="F61" i="67"/>
  <c r="G188" i="66"/>
  <c r="F66" i="67"/>
  <c r="G149" i="67"/>
  <c r="G41" i="67"/>
  <c r="E46" i="67"/>
  <c r="N175" i="67"/>
  <c r="J181" i="67"/>
  <c r="M175" i="67"/>
  <c r="G13" i="67"/>
  <c r="F13" i="67"/>
  <c r="F69" i="67"/>
  <c r="G69" i="67"/>
  <c r="N234" i="66"/>
  <c r="G60" i="67"/>
  <c r="I47" i="67"/>
  <c r="M47" i="67" s="1"/>
  <c r="Y93" i="68"/>
  <c r="T93" i="68"/>
  <c r="Y102" i="68"/>
  <c r="T102" i="68"/>
  <c r="H210" i="66"/>
  <c r="W104" i="68"/>
  <c r="F82" i="67"/>
  <c r="B87" i="67"/>
  <c r="N143" i="66"/>
  <c r="G86" i="67"/>
  <c r="F86" i="67"/>
  <c r="O84" i="66"/>
  <c r="N163" i="66"/>
  <c r="F167" i="67"/>
  <c r="X102" i="68"/>
  <c r="G117" i="67"/>
  <c r="E121" i="67"/>
  <c r="E140" i="67"/>
  <c r="E170" i="67" s="1"/>
  <c r="F128" i="67"/>
  <c r="G128" i="67" s="1"/>
  <c r="G147" i="67"/>
  <c r="N329" i="66"/>
  <c r="G88" i="66"/>
  <c r="G134" i="67"/>
  <c r="C140" i="67"/>
  <c r="M229" i="66"/>
  <c r="C87" i="67"/>
  <c r="G57" i="67"/>
  <c r="N193" i="67"/>
  <c r="N205" i="67"/>
  <c r="N139" i="66"/>
  <c r="M192" i="67"/>
  <c r="M304" i="66"/>
  <c r="I334" i="66"/>
  <c r="O73" i="66"/>
  <c r="R242" i="68"/>
  <c r="R244" i="68"/>
  <c r="R239" i="68"/>
  <c r="R243" i="68"/>
  <c r="R235" i="68"/>
  <c r="R233" i="68"/>
  <c r="R238" i="68"/>
  <c r="R240" i="68"/>
  <c r="R236" i="68"/>
  <c r="R241" i="68"/>
  <c r="R237" i="68"/>
  <c r="R234" i="68"/>
  <c r="N226" i="68"/>
  <c r="Y169" i="68"/>
  <c r="Z169" i="68" s="1"/>
  <c r="T169" i="68"/>
  <c r="O81" i="66"/>
  <c r="E24" i="67"/>
  <c r="G24" i="67" s="1"/>
  <c r="G80" i="67"/>
  <c r="M140" i="66"/>
  <c r="I170" i="66"/>
  <c r="N207" i="67"/>
  <c r="N153" i="68"/>
  <c r="N156" i="68" s="1"/>
  <c r="N155" i="66"/>
  <c r="M205" i="67"/>
  <c r="D87" i="67"/>
  <c r="F81" i="67"/>
  <c r="N165" i="67"/>
  <c r="O165" i="67"/>
  <c r="G56" i="67"/>
  <c r="G35" i="67"/>
  <c r="F35" i="67"/>
  <c r="K129" i="67"/>
  <c r="M106" i="67"/>
  <c r="N140" i="66"/>
  <c r="J170" i="66"/>
  <c r="G148" i="67"/>
  <c r="F211" i="66"/>
  <c r="H188" i="66" s="1"/>
  <c r="G211" i="66"/>
  <c r="F57" i="67"/>
  <c r="B58" i="67"/>
  <c r="F136" i="67"/>
  <c r="D156" i="68"/>
  <c r="N103" i="67"/>
  <c r="N102" i="67"/>
  <c r="F37" i="67"/>
  <c r="M191" i="67"/>
  <c r="N191" i="67"/>
  <c r="M128" i="67"/>
  <c r="O128" i="67" s="1"/>
  <c r="E65" i="67"/>
  <c r="E88" i="67" s="1"/>
  <c r="G59" i="67"/>
  <c r="U238" i="68"/>
  <c r="W238" i="68" s="1"/>
  <c r="U242" i="68"/>
  <c r="W242" i="68" s="1"/>
  <c r="U234" i="68"/>
  <c r="W234" i="68" s="1"/>
  <c r="U240" i="68"/>
  <c r="W240" i="68" s="1"/>
  <c r="U244" i="68"/>
  <c r="W244" i="68" s="1"/>
  <c r="U241" i="68"/>
  <c r="W241" i="68" s="1"/>
  <c r="U237" i="68"/>
  <c r="W237" i="68" s="1"/>
  <c r="U243" i="68"/>
  <c r="W243" i="68" s="1"/>
  <c r="U236" i="68"/>
  <c r="W236" i="68" s="1"/>
  <c r="U235" i="68"/>
  <c r="W235" i="68" s="1"/>
  <c r="U239" i="68"/>
  <c r="W239" i="68" s="1"/>
  <c r="U233" i="68"/>
  <c r="W233" i="68" s="1"/>
  <c r="N178" i="67"/>
  <c r="F165" i="67"/>
  <c r="D169" i="67"/>
  <c r="F169" i="67" s="1"/>
  <c r="F137" i="67"/>
  <c r="G137" i="67" s="1"/>
  <c r="N100" i="67"/>
  <c r="N87" i="66"/>
  <c r="M87" i="66"/>
  <c r="O87" i="66" s="1"/>
  <c r="B65" i="67"/>
  <c r="F65" i="67" s="1"/>
  <c r="F59" i="67"/>
  <c r="F43" i="67"/>
  <c r="G113" i="67"/>
  <c r="I252" i="66"/>
  <c r="M252" i="66" s="1"/>
  <c r="M222" i="66"/>
  <c r="H181" i="66"/>
  <c r="N187" i="67"/>
  <c r="O216" i="66"/>
  <c r="N216" i="66"/>
  <c r="M180" i="67"/>
  <c r="M244" i="66"/>
  <c r="O244" i="66" s="1"/>
  <c r="J203" i="67"/>
  <c r="N197" i="67"/>
  <c r="M65" i="66"/>
  <c r="U29" i="68"/>
  <c r="U24" i="68"/>
  <c r="U32" i="68"/>
  <c r="W32" i="68" s="1"/>
  <c r="U30" i="68"/>
  <c r="U23" i="68"/>
  <c r="U31" i="68"/>
  <c r="W31" i="68" s="1"/>
  <c r="U28" i="68"/>
  <c r="U26" i="68"/>
  <c r="U34" i="68"/>
  <c r="U25" i="68"/>
  <c r="W25" i="68" s="1"/>
  <c r="U27" i="68"/>
  <c r="U33" i="68"/>
  <c r="N223" i="68"/>
  <c r="F80" i="67"/>
  <c r="N86" i="68"/>
  <c r="Y23" i="68"/>
  <c r="Z23" i="68" s="1"/>
  <c r="T23" i="68"/>
  <c r="I170" i="67"/>
  <c r="M170" i="67" s="1"/>
  <c r="N170" i="67" s="1"/>
  <c r="M147" i="67"/>
  <c r="N179" i="67"/>
  <c r="N169" i="66"/>
  <c r="N151" i="67"/>
  <c r="O151" i="67"/>
  <c r="T98" i="68"/>
  <c r="Y98" i="68"/>
  <c r="T104" i="68"/>
  <c r="Y104" i="68"/>
  <c r="Y31" i="68"/>
  <c r="T31" i="68"/>
  <c r="N243" i="66"/>
  <c r="O243" i="66"/>
  <c r="N168" i="66"/>
  <c r="N145" i="67"/>
  <c r="O145" i="67"/>
  <c r="B296" i="68"/>
  <c r="N293" i="68"/>
  <c r="N296" i="68" s="1"/>
  <c r="C46" i="67"/>
  <c r="G46" i="67" s="1"/>
  <c r="G40" i="67"/>
  <c r="C121" i="67"/>
  <c r="C129" i="67" s="1"/>
  <c r="G115" i="67"/>
  <c r="B99" i="67"/>
  <c r="Y173" i="68"/>
  <c r="Z173" i="68" s="1"/>
  <c r="T173" i="68"/>
  <c r="N144" i="66"/>
  <c r="N138" i="67"/>
  <c r="O138" i="67"/>
  <c r="N66" i="67"/>
  <c r="Y96" i="68"/>
  <c r="G293" i="66"/>
  <c r="O42" i="67"/>
  <c r="J129" i="67"/>
  <c r="H222" i="66"/>
  <c r="N81" i="67"/>
  <c r="F62" i="67"/>
  <c r="D129" i="67"/>
  <c r="N58" i="66"/>
  <c r="J88" i="66"/>
  <c r="N147" i="66"/>
  <c r="L170" i="66"/>
  <c r="G76" i="67"/>
  <c r="N106" i="66"/>
  <c r="C58" i="67"/>
  <c r="F55" i="67"/>
  <c r="G55" i="67"/>
  <c r="F164" i="67"/>
  <c r="G164" i="67"/>
  <c r="F88" i="66"/>
  <c r="H129" i="66"/>
  <c r="H122" i="66"/>
  <c r="H108" i="66"/>
  <c r="H114" i="66"/>
  <c r="H99" i="66"/>
  <c r="H109" i="66"/>
  <c r="H113" i="66"/>
  <c r="H128" i="66"/>
  <c r="H95" i="66"/>
  <c r="M99" i="67"/>
  <c r="I129" i="67"/>
  <c r="M129" i="67" s="1"/>
  <c r="L334" i="66"/>
  <c r="N136" i="66"/>
  <c r="J210" i="67"/>
  <c r="N204" i="67"/>
  <c r="G54" i="67"/>
  <c r="M169" i="67"/>
  <c r="N200" i="67"/>
  <c r="L203" i="67"/>
  <c r="L211" i="67" s="1"/>
  <c r="M200" i="67"/>
  <c r="M209" i="67"/>
  <c r="N236" i="66"/>
  <c r="O236" i="66"/>
  <c r="G79" i="67"/>
  <c r="O210" i="66"/>
  <c r="E99" i="67"/>
  <c r="F93" i="67"/>
  <c r="G93" i="67" s="1"/>
  <c r="N157" i="66"/>
  <c r="F47" i="66"/>
  <c r="G222" i="66"/>
  <c r="O238" i="66"/>
  <c r="F134" i="67"/>
  <c r="C39" i="67"/>
  <c r="G39" i="67" s="1"/>
  <c r="G33" i="67"/>
  <c r="B24" i="67"/>
  <c r="F18" i="67"/>
  <c r="G163" i="67"/>
  <c r="G75" i="67"/>
  <c r="O66" i="66"/>
  <c r="B46" i="67"/>
  <c r="F46" i="67" s="1"/>
  <c r="C65" i="67"/>
  <c r="F11" i="67"/>
  <c r="E17" i="67"/>
  <c r="G17" i="67" s="1"/>
  <c r="G11" i="67"/>
  <c r="H80" i="66"/>
  <c r="N39" i="67"/>
  <c r="M39" i="67"/>
  <c r="O292" i="66"/>
  <c r="N292" i="66"/>
  <c r="M176" i="67"/>
  <c r="N176" i="67"/>
  <c r="F34" i="67"/>
  <c r="H34" i="67" s="1"/>
  <c r="B39" i="67"/>
  <c r="F39" i="67" s="1"/>
  <c r="B106" i="67"/>
  <c r="F106" i="67" s="1"/>
  <c r="F101" i="67"/>
  <c r="F111" i="67"/>
  <c r="G111" i="67"/>
  <c r="O227" i="66"/>
  <c r="M177" i="67"/>
  <c r="I181" i="67"/>
  <c r="Y170" i="68"/>
  <c r="Z170" i="68" s="1"/>
  <c r="T170" i="68"/>
  <c r="M204" i="67"/>
  <c r="I210" i="67"/>
  <c r="M210" i="67" s="1"/>
  <c r="O70" i="67"/>
  <c r="M208" i="67"/>
  <c r="M293" i="66"/>
  <c r="G98" i="67"/>
  <c r="G104" i="67"/>
  <c r="E106" i="67"/>
  <c r="B121" i="67"/>
  <c r="F115" i="67"/>
  <c r="M182" i="67"/>
  <c r="I188" i="67"/>
  <c r="C47" i="67"/>
  <c r="N270" i="66"/>
  <c r="O241" i="66"/>
  <c r="U99" i="68"/>
  <c r="W99" i="68" s="1"/>
  <c r="U95" i="68"/>
  <c r="U98" i="68"/>
  <c r="W98" i="68" s="1"/>
  <c r="U93" i="68"/>
  <c r="U102" i="68"/>
  <c r="W102" i="68" s="1"/>
  <c r="U96" i="68"/>
  <c r="X96" i="68" s="1"/>
  <c r="U103" i="68"/>
  <c r="W103" i="68" s="1"/>
  <c r="U97" i="68"/>
  <c r="X97" i="68" s="1"/>
  <c r="U101" i="68"/>
  <c r="W101" i="68" s="1"/>
  <c r="U100" i="68"/>
  <c r="X100" i="68" s="1"/>
  <c r="Z100" i="68" s="1"/>
  <c r="U94" i="68"/>
  <c r="U104" i="68"/>
  <c r="X104" i="68" s="1"/>
  <c r="N155" i="67"/>
  <c r="O155" i="67"/>
  <c r="G210" i="66"/>
  <c r="F21" i="67"/>
  <c r="H21" i="67" s="1"/>
  <c r="M87" i="67"/>
  <c r="I88" i="67"/>
  <c r="M88" i="67" s="1"/>
  <c r="N156" i="66"/>
  <c r="G155" i="67"/>
  <c r="G14" i="67"/>
  <c r="F14" i="67"/>
  <c r="T101" i="68"/>
  <c r="X101" i="68"/>
  <c r="Z101" i="68" s="1"/>
  <c r="M129" i="66"/>
  <c r="O99" i="66" s="1"/>
  <c r="K170" i="66"/>
  <c r="N198" i="67"/>
  <c r="N201" i="67"/>
  <c r="F168" i="67"/>
  <c r="M333" i="66"/>
  <c r="N96" i="67"/>
  <c r="O96" i="67"/>
  <c r="F160" i="67"/>
  <c r="F293" i="66"/>
  <c r="N285" i="66"/>
  <c r="O285" i="66"/>
  <c r="N153" i="66"/>
  <c r="F149" i="67"/>
  <c r="N199" i="67"/>
  <c r="N304" i="66"/>
  <c r="J334" i="66"/>
  <c r="N235" i="66"/>
  <c r="O235" i="66"/>
  <c r="G97" i="67"/>
  <c r="N202" i="67"/>
  <c r="O181" i="66"/>
  <c r="O189" i="66"/>
  <c r="O190" i="66"/>
  <c r="O195" i="66"/>
  <c r="O176" i="66"/>
  <c r="O201" i="66"/>
  <c r="O185" i="66"/>
  <c r="O197" i="66"/>
  <c r="O205" i="66"/>
  <c r="O194" i="66"/>
  <c r="O198" i="66"/>
  <c r="O211" i="66"/>
  <c r="O175" i="66"/>
  <c r="O184" i="66"/>
  <c r="O182" i="66"/>
  <c r="O206" i="66"/>
  <c r="O187" i="66"/>
  <c r="O203" i="66"/>
  <c r="O177" i="66"/>
  <c r="O186" i="66"/>
  <c r="O207" i="66"/>
  <c r="O192" i="66"/>
  <c r="N211" i="66"/>
  <c r="O196" i="66"/>
  <c r="O191" i="66"/>
  <c r="M162" i="66"/>
  <c r="F252" i="66"/>
  <c r="H229" i="66" s="1"/>
  <c r="G85" i="67"/>
  <c r="B140" i="67"/>
  <c r="N80" i="66"/>
  <c r="M58" i="66"/>
  <c r="O58" i="66" s="1"/>
  <c r="R26" i="68"/>
  <c r="R32" i="68"/>
  <c r="X32" i="68" s="1"/>
  <c r="Z32" i="68" s="1"/>
  <c r="R25" i="68"/>
  <c r="X25" i="68" s="1"/>
  <c r="Z25" i="68" s="1"/>
  <c r="R24" i="68"/>
  <c r="X24" i="68" s="1"/>
  <c r="R28" i="68"/>
  <c r="X28" i="68" s="1"/>
  <c r="R31" i="68"/>
  <c r="R33" i="68"/>
  <c r="X33" i="68" s="1"/>
  <c r="R29" i="68"/>
  <c r="R23" i="68"/>
  <c r="R34" i="68"/>
  <c r="R27" i="68"/>
  <c r="X27" i="68" s="1"/>
  <c r="R30" i="68"/>
  <c r="X30" i="68" s="1"/>
  <c r="O200" i="66"/>
  <c r="G169" i="67" l="1"/>
  <c r="W94" i="68"/>
  <c r="X94" i="68"/>
  <c r="Z94" i="68" s="1"/>
  <c r="O180" i="67"/>
  <c r="X242" i="68"/>
  <c r="Z242" i="68" s="1"/>
  <c r="T242" i="68"/>
  <c r="J211" i="67"/>
  <c r="X164" i="68"/>
  <c r="Z164" i="68" s="1"/>
  <c r="T164" i="68"/>
  <c r="O88" i="67"/>
  <c r="O52" i="67"/>
  <c r="O79" i="67"/>
  <c r="O75" i="67"/>
  <c r="O69" i="67"/>
  <c r="O72" i="67"/>
  <c r="O53" i="67"/>
  <c r="O82" i="67"/>
  <c r="O64" i="67"/>
  <c r="O83" i="67"/>
  <c r="O74" i="67"/>
  <c r="O78" i="67"/>
  <c r="O68" i="67"/>
  <c r="O77" i="67"/>
  <c r="O62" i="67"/>
  <c r="O71" i="67"/>
  <c r="O76" i="67"/>
  <c r="O60" i="67"/>
  <c r="O57" i="67"/>
  <c r="O84" i="67"/>
  <c r="O56" i="67"/>
  <c r="O55" i="67"/>
  <c r="O54" i="67"/>
  <c r="O86" i="67"/>
  <c r="O80" i="67"/>
  <c r="O67" i="67"/>
  <c r="O58" i="67"/>
  <c r="O59" i="67"/>
  <c r="O85" i="67"/>
  <c r="O65" i="67"/>
  <c r="O61" i="67"/>
  <c r="X95" i="68"/>
  <c r="Z95" i="68" s="1"/>
  <c r="W95" i="68"/>
  <c r="O210" i="67"/>
  <c r="O176" i="67"/>
  <c r="H11" i="67"/>
  <c r="H47" i="66"/>
  <c r="H26" i="66"/>
  <c r="H30" i="66"/>
  <c r="H32" i="66"/>
  <c r="O104" i="67"/>
  <c r="O107" i="67"/>
  <c r="O123" i="67"/>
  <c r="O93" i="67"/>
  <c r="O98" i="67"/>
  <c r="O101" i="67"/>
  <c r="O94" i="67"/>
  <c r="O109" i="67"/>
  <c r="O95" i="67"/>
  <c r="O114" i="67"/>
  <c r="O126" i="67"/>
  <c r="O115" i="67"/>
  <c r="O113" i="67"/>
  <c r="O118" i="67"/>
  <c r="O117" i="67"/>
  <c r="O129" i="67"/>
  <c r="O122" i="67"/>
  <c r="O110" i="67"/>
  <c r="O112" i="67"/>
  <c r="O105" i="67"/>
  <c r="O116" i="67"/>
  <c r="O120" i="67"/>
  <c r="O121" i="67"/>
  <c r="O119" i="67"/>
  <c r="O108" i="67"/>
  <c r="O124" i="67"/>
  <c r="O127" i="67"/>
  <c r="O97" i="67"/>
  <c r="N129" i="67"/>
  <c r="X240" i="68"/>
  <c r="Z240" i="68" s="1"/>
  <c r="T240" i="68"/>
  <c r="O28" i="67"/>
  <c r="O31" i="67"/>
  <c r="O21" i="67"/>
  <c r="O25" i="67"/>
  <c r="O27" i="67"/>
  <c r="O40" i="67"/>
  <c r="O34" i="67"/>
  <c r="O22" i="67"/>
  <c r="O20" i="67"/>
  <c r="O30" i="67"/>
  <c r="O47" i="67"/>
  <c r="O37" i="67"/>
  <c r="O32" i="67"/>
  <c r="O33" i="67"/>
  <c r="O11" i="67"/>
  <c r="O45" i="67"/>
  <c r="O18" i="67"/>
  <c r="O12" i="67"/>
  <c r="O43" i="67"/>
  <c r="O26" i="67"/>
  <c r="N180" i="67"/>
  <c r="T168" i="68"/>
  <c r="X168" i="68"/>
  <c r="Z168" i="68" s="1"/>
  <c r="N184" i="67"/>
  <c r="X31" i="68"/>
  <c r="Z31" i="68" s="1"/>
  <c r="F140" i="67"/>
  <c r="B170" i="67"/>
  <c r="O87" i="67"/>
  <c r="N87" i="67"/>
  <c r="G65" i="67"/>
  <c r="H18" i="67"/>
  <c r="O169" i="67"/>
  <c r="N169" i="67"/>
  <c r="O99" i="67"/>
  <c r="N88" i="66"/>
  <c r="N99" i="67"/>
  <c r="H80" i="67"/>
  <c r="O65" i="66"/>
  <c r="G165" i="67"/>
  <c r="O167" i="67"/>
  <c r="T238" i="68"/>
  <c r="X238" i="68"/>
  <c r="Z238" i="68" s="1"/>
  <c r="O17" i="67"/>
  <c r="X99" i="68"/>
  <c r="W97" i="68"/>
  <c r="G53" i="67"/>
  <c r="X103" i="68"/>
  <c r="Z103" i="68" s="1"/>
  <c r="O114" i="66"/>
  <c r="O128" i="66"/>
  <c r="O116" i="66"/>
  <c r="O96" i="66"/>
  <c r="O98" i="66"/>
  <c r="O100" i="66"/>
  <c r="O123" i="66"/>
  <c r="O107" i="66"/>
  <c r="O97" i="66"/>
  <c r="O125" i="66"/>
  <c r="O111" i="66"/>
  <c r="O113" i="66"/>
  <c r="O105" i="66"/>
  <c r="O101" i="66"/>
  <c r="O115" i="66"/>
  <c r="O110" i="66"/>
  <c r="O109" i="66"/>
  <c r="O127" i="66"/>
  <c r="O93" i="66"/>
  <c r="O112" i="66"/>
  <c r="O117" i="66"/>
  <c r="O126" i="66"/>
  <c r="O120" i="66"/>
  <c r="O95" i="66"/>
  <c r="O103" i="66"/>
  <c r="O122" i="66"/>
  <c r="O118" i="66"/>
  <c r="O104" i="66"/>
  <c r="O124" i="66"/>
  <c r="O129" i="66"/>
  <c r="O108" i="66"/>
  <c r="O119" i="66"/>
  <c r="O102" i="66"/>
  <c r="O94" i="66"/>
  <c r="E47" i="67"/>
  <c r="G47" i="67" s="1"/>
  <c r="F17" i="67"/>
  <c r="H35" i="67"/>
  <c r="X236" i="68"/>
  <c r="Z236" i="68" s="1"/>
  <c r="T236" i="68"/>
  <c r="M188" i="67"/>
  <c r="F24" i="67"/>
  <c r="B47" i="67"/>
  <c r="F47" i="67" s="1"/>
  <c r="H37" i="67" s="1"/>
  <c r="C88" i="67"/>
  <c r="X163" i="68"/>
  <c r="Z163" i="68" s="1"/>
  <c r="T163" i="68"/>
  <c r="N182" i="67"/>
  <c r="N147" i="67"/>
  <c r="O147" i="67"/>
  <c r="O111" i="67"/>
  <c r="O56" i="66"/>
  <c r="O63" i="66"/>
  <c r="O78" i="66"/>
  <c r="O54" i="66"/>
  <c r="O68" i="66"/>
  <c r="O85" i="66"/>
  <c r="O57" i="66"/>
  <c r="O67" i="66"/>
  <c r="O88" i="66"/>
  <c r="O70" i="66"/>
  <c r="O52" i="66"/>
  <c r="O64" i="66"/>
  <c r="O55" i="66"/>
  <c r="O71" i="66"/>
  <c r="O53" i="66"/>
  <c r="O74" i="66"/>
  <c r="O69" i="66"/>
  <c r="O83" i="66"/>
  <c r="O72" i="66"/>
  <c r="O86" i="66"/>
  <c r="Z97" i="68"/>
  <c r="D170" i="67"/>
  <c r="H258" i="66"/>
  <c r="H284" i="66"/>
  <c r="H272" i="66"/>
  <c r="H281" i="66"/>
  <c r="H260" i="66"/>
  <c r="H263" i="66"/>
  <c r="H261" i="66"/>
  <c r="H269" i="66"/>
  <c r="H274" i="66"/>
  <c r="H280" i="66"/>
  <c r="H259" i="66"/>
  <c r="H286" i="66"/>
  <c r="H276" i="66"/>
  <c r="H275" i="66"/>
  <c r="H271" i="66"/>
  <c r="H278" i="66"/>
  <c r="H265" i="66"/>
  <c r="H273" i="66"/>
  <c r="H293" i="66"/>
  <c r="H270" i="66"/>
  <c r="H257" i="66"/>
  <c r="H268" i="66"/>
  <c r="H292" i="66"/>
  <c r="H264" i="66"/>
  <c r="H267" i="66"/>
  <c r="H266" i="66"/>
  <c r="H290" i="66"/>
  <c r="H277" i="66"/>
  <c r="H285" i="66"/>
  <c r="H289" i="66"/>
  <c r="H287" i="66"/>
  <c r="H262" i="66"/>
  <c r="H279" i="66"/>
  <c r="H291" i="66"/>
  <c r="H288" i="66"/>
  <c r="H283" i="66"/>
  <c r="H282" i="66"/>
  <c r="O29" i="67"/>
  <c r="O288" i="66"/>
  <c r="O259" i="66"/>
  <c r="O276" i="66"/>
  <c r="O272" i="66"/>
  <c r="O269" i="66"/>
  <c r="O271" i="66"/>
  <c r="O257" i="66"/>
  <c r="O258" i="66"/>
  <c r="O282" i="66"/>
  <c r="O279" i="66"/>
  <c r="O267" i="66"/>
  <c r="O268" i="66"/>
  <c r="O277" i="66"/>
  <c r="O280" i="66"/>
  <c r="O284" i="66"/>
  <c r="O281" i="66"/>
  <c r="O289" i="66"/>
  <c r="O273" i="66"/>
  <c r="O287" i="66"/>
  <c r="O283" i="66"/>
  <c r="O286" i="66"/>
  <c r="O261" i="66"/>
  <c r="O275" i="66"/>
  <c r="O263" i="66"/>
  <c r="O260" i="66"/>
  <c r="O293" i="66"/>
  <c r="O274" i="66"/>
  <c r="O266" i="66"/>
  <c r="O265" i="66"/>
  <c r="O264" i="66"/>
  <c r="O291" i="66"/>
  <c r="O278" i="66"/>
  <c r="O262" i="66"/>
  <c r="O290" i="66"/>
  <c r="M181" i="67"/>
  <c r="O181" i="67" s="1"/>
  <c r="I211" i="67"/>
  <c r="M211" i="67" s="1"/>
  <c r="O182" i="67" s="1"/>
  <c r="E129" i="67"/>
  <c r="N210" i="67"/>
  <c r="H56" i="66"/>
  <c r="H76" i="66"/>
  <c r="H88" i="66"/>
  <c r="H58" i="66"/>
  <c r="H70" i="66"/>
  <c r="H73" i="66"/>
  <c r="H69" i="66"/>
  <c r="O106" i="66"/>
  <c r="G62" i="67"/>
  <c r="W96" i="68"/>
  <c r="O59" i="66"/>
  <c r="O135" i="67"/>
  <c r="O143" i="67"/>
  <c r="O136" i="67"/>
  <c r="O140" i="67"/>
  <c r="O150" i="67"/>
  <c r="O134" i="67"/>
  <c r="O153" i="67"/>
  <c r="O170" i="67"/>
  <c r="O166" i="67"/>
  <c r="O142" i="67"/>
  <c r="O141" i="67"/>
  <c r="O158" i="67"/>
  <c r="O163" i="67"/>
  <c r="O144" i="67"/>
  <c r="O168" i="67"/>
  <c r="O159" i="67"/>
  <c r="O161" i="67"/>
  <c r="O164" i="67"/>
  <c r="O137" i="67"/>
  <c r="O157" i="67"/>
  <c r="O149" i="67"/>
  <c r="O154" i="67"/>
  <c r="O152" i="67"/>
  <c r="O162" i="67"/>
  <c r="O139" i="67"/>
  <c r="O148" i="67"/>
  <c r="O146" i="67"/>
  <c r="O160" i="67"/>
  <c r="O156" i="67"/>
  <c r="O222" i="66"/>
  <c r="N222" i="66"/>
  <c r="N106" i="67"/>
  <c r="O106" i="67"/>
  <c r="G81" i="67"/>
  <c r="X234" i="68"/>
  <c r="Z234" i="68" s="1"/>
  <c r="T234" i="68"/>
  <c r="X243" i="68"/>
  <c r="Z243" i="68" s="1"/>
  <c r="T243" i="68"/>
  <c r="O36" i="67"/>
  <c r="N209" i="67"/>
  <c r="Z93" i="68"/>
  <c r="H13" i="67"/>
  <c r="G167" i="67"/>
  <c r="O46" i="67"/>
  <c r="O63" i="67"/>
  <c r="X166" i="68"/>
  <c r="Z166" i="68" s="1"/>
  <c r="T166" i="68"/>
  <c r="X172" i="68"/>
  <c r="Z172" i="68" s="1"/>
  <c r="T172" i="68"/>
  <c r="Z99" i="68"/>
  <c r="N129" i="66"/>
  <c r="H46" i="67"/>
  <c r="G61" i="67"/>
  <c r="T174" i="68"/>
  <c r="X174" i="68"/>
  <c r="Z174" i="68" s="1"/>
  <c r="W100" i="68"/>
  <c r="F99" i="67"/>
  <c r="B129" i="67"/>
  <c r="F58" i="67"/>
  <c r="B88" i="67"/>
  <c r="F88" i="67" s="1"/>
  <c r="T235" i="68"/>
  <c r="X235" i="68"/>
  <c r="Z235" i="68" s="1"/>
  <c r="T165" i="68"/>
  <c r="X165" i="68"/>
  <c r="Z165" i="68" s="1"/>
  <c r="X171" i="68"/>
  <c r="Z171" i="68" s="1"/>
  <c r="T171" i="68"/>
  <c r="X34" i="68"/>
  <c r="O82" i="66"/>
  <c r="F121" i="67"/>
  <c r="N208" i="67"/>
  <c r="N177" i="67"/>
  <c r="H39" i="67"/>
  <c r="O200" i="67"/>
  <c r="O81" i="67"/>
  <c r="Z96" i="68"/>
  <c r="N162" i="66"/>
  <c r="Z104" i="68"/>
  <c r="O248" i="66"/>
  <c r="O232" i="66"/>
  <c r="O250" i="66"/>
  <c r="O247" i="66"/>
  <c r="O225" i="66"/>
  <c r="O221" i="66"/>
  <c r="O251" i="66"/>
  <c r="O252" i="66"/>
  <c r="O230" i="66"/>
  <c r="O242" i="66"/>
  <c r="O220" i="66"/>
  <c r="O237" i="66"/>
  <c r="O245" i="66"/>
  <c r="O246" i="66"/>
  <c r="O218" i="66"/>
  <c r="O228" i="66"/>
  <c r="O231" i="66"/>
  <c r="O249" i="66"/>
  <c r="O217" i="66"/>
  <c r="O226" i="66"/>
  <c r="O233" i="66"/>
  <c r="O219" i="66"/>
  <c r="O224" i="66"/>
  <c r="O223" i="66"/>
  <c r="O100" i="67"/>
  <c r="O239" i="66"/>
  <c r="O73" i="67"/>
  <c r="M170" i="66"/>
  <c r="O140" i="66" s="1"/>
  <c r="X98" i="68"/>
  <c r="X237" i="68"/>
  <c r="Z237" i="68" s="1"/>
  <c r="T237" i="68"/>
  <c r="T239" i="68"/>
  <c r="X239" i="68"/>
  <c r="Z239" i="68" s="1"/>
  <c r="O229" i="66"/>
  <c r="F87" i="67"/>
  <c r="H87" i="67" s="1"/>
  <c r="O240" i="66"/>
  <c r="N252" i="66"/>
  <c r="X167" i="68"/>
  <c r="Z167" i="68" s="1"/>
  <c r="T167" i="68"/>
  <c r="T29" i="68"/>
  <c r="X29" i="68"/>
  <c r="Z29" i="68" s="1"/>
  <c r="Z98" i="68"/>
  <c r="O121" i="66"/>
  <c r="N88" i="67"/>
  <c r="T233" i="68"/>
  <c r="X233" i="68"/>
  <c r="Z233" i="68" s="1"/>
  <c r="C170" i="67"/>
  <c r="G140" i="67"/>
  <c r="Z102" i="68"/>
  <c r="H239" i="66"/>
  <c r="H225" i="66"/>
  <c r="H228" i="66"/>
  <c r="H251" i="66"/>
  <c r="H242" i="66"/>
  <c r="H217" i="66"/>
  <c r="H237" i="66"/>
  <c r="H243" i="66"/>
  <c r="H216" i="66"/>
  <c r="H221" i="66"/>
  <c r="H231" i="66"/>
  <c r="H226" i="66"/>
  <c r="H245" i="66"/>
  <c r="H247" i="66"/>
  <c r="H234" i="66"/>
  <c r="H230" i="66"/>
  <c r="H219" i="66"/>
  <c r="H236" i="66"/>
  <c r="H224" i="66"/>
  <c r="H250" i="66"/>
  <c r="H241" i="66"/>
  <c r="H244" i="66"/>
  <c r="H240" i="66"/>
  <c r="H232" i="66"/>
  <c r="H233" i="66"/>
  <c r="H223" i="66"/>
  <c r="H220" i="66"/>
  <c r="H238" i="66"/>
  <c r="H246" i="66"/>
  <c r="H227" i="66"/>
  <c r="H248" i="66"/>
  <c r="H218" i="66"/>
  <c r="H249" i="66"/>
  <c r="H252" i="66"/>
  <c r="H235" i="66"/>
  <c r="N334" i="66"/>
  <c r="O39" i="67"/>
  <c r="N333" i="66"/>
  <c r="O102" i="67"/>
  <c r="M334" i="66"/>
  <c r="G168" i="67"/>
  <c r="G66" i="67"/>
  <c r="N47" i="67"/>
  <c r="X23" i="68"/>
  <c r="X26" i="68"/>
  <c r="G160" i="67"/>
  <c r="W93" i="68"/>
  <c r="X93" i="68"/>
  <c r="O270" i="66"/>
  <c r="G106" i="67"/>
  <c r="O125" i="67"/>
  <c r="O66" i="67"/>
  <c r="G252" i="66"/>
  <c r="N128" i="67"/>
  <c r="O103" i="67"/>
  <c r="H209" i="66"/>
  <c r="H208" i="66"/>
  <c r="H179" i="66"/>
  <c r="H180" i="66"/>
  <c r="H193" i="66"/>
  <c r="H206" i="66"/>
  <c r="H201" i="66"/>
  <c r="H177" i="66"/>
  <c r="H189" i="66"/>
  <c r="H197" i="66"/>
  <c r="H204" i="66"/>
  <c r="H207" i="66"/>
  <c r="H191" i="66"/>
  <c r="H184" i="66"/>
  <c r="H175" i="66"/>
  <c r="H195" i="66"/>
  <c r="H192" i="66"/>
  <c r="H199" i="66"/>
  <c r="H178" i="66"/>
  <c r="H196" i="66"/>
  <c r="H176" i="66"/>
  <c r="H202" i="66"/>
  <c r="H183" i="66"/>
  <c r="H203" i="66"/>
  <c r="H182" i="66"/>
  <c r="H187" i="66"/>
  <c r="H186" i="66"/>
  <c r="H194" i="66"/>
  <c r="H190" i="66"/>
  <c r="H198" i="66"/>
  <c r="H211" i="66"/>
  <c r="H205" i="66"/>
  <c r="H200" i="66"/>
  <c r="H185" i="66"/>
  <c r="O13" i="67"/>
  <c r="X241" i="68"/>
  <c r="Z241" i="68" s="1"/>
  <c r="T241" i="68"/>
  <c r="X244" i="68"/>
  <c r="Z244" i="68" s="1"/>
  <c r="T244" i="68"/>
  <c r="O192" i="67"/>
  <c r="N244" i="66"/>
  <c r="O234" i="66"/>
  <c r="O80" i="66"/>
  <c r="O189" i="67"/>
  <c r="N229" i="66"/>
  <c r="M203" i="67"/>
  <c r="N203" i="67" s="1"/>
  <c r="H78" i="67" l="1"/>
  <c r="H73" i="67"/>
  <c r="H67" i="67"/>
  <c r="H64" i="67"/>
  <c r="H84" i="67"/>
  <c r="H70" i="67"/>
  <c r="H52" i="67"/>
  <c r="H88" i="67"/>
  <c r="H72" i="67"/>
  <c r="H71" i="67"/>
  <c r="H83" i="67"/>
  <c r="H68" i="67"/>
  <c r="H63" i="67"/>
  <c r="H76" i="67"/>
  <c r="H75" i="67"/>
  <c r="H79" i="67"/>
  <c r="H54" i="67"/>
  <c r="H60" i="67"/>
  <c r="H56" i="67"/>
  <c r="H77" i="67"/>
  <c r="H85" i="67"/>
  <c r="O303" i="66"/>
  <c r="O323" i="66"/>
  <c r="O318" i="66"/>
  <c r="O312" i="66"/>
  <c r="O330" i="66"/>
  <c r="O308" i="66"/>
  <c r="O309" i="66"/>
  <c r="O301" i="66"/>
  <c r="O305" i="66"/>
  <c r="O325" i="66"/>
  <c r="O322" i="66"/>
  <c r="O313" i="66"/>
  <c r="O327" i="66"/>
  <c r="O315" i="66"/>
  <c r="O306" i="66"/>
  <c r="O334" i="66"/>
  <c r="O320" i="66"/>
  <c r="O310" i="66"/>
  <c r="O307" i="66"/>
  <c r="O302" i="66"/>
  <c r="O317" i="66"/>
  <c r="O319" i="66"/>
  <c r="O321" i="66"/>
  <c r="O316" i="66"/>
  <c r="O314" i="66"/>
  <c r="O299" i="66"/>
  <c r="O328" i="66"/>
  <c r="O311" i="66"/>
  <c r="O329" i="66"/>
  <c r="O324" i="66"/>
  <c r="O298" i="66"/>
  <c r="O300" i="66"/>
  <c r="O326" i="66"/>
  <c r="O332" i="66"/>
  <c r="O331" i="66"/>
  <c r="H58" i="67"/>
  <c r="H81" i="67"/>
  <c r="O162" i="66"/>
  <c r="G58" i="67"/>
  <c r="N170" i="66"/>
  <c r="O204" i="67"/>
  <c r="O184" i="67"/>
  <c r="O197" i="67"/>
  <c r="O177" i="67"/>
  <c r="F129" i="67"/>
  <c r="G88" i="67"/>
  <c r="O191" i="67"/>
  <c r="H55" i="67"/>
  <c r="G170" i="67"/>
  <c r="H53" i="67"/>
  <c r="O175" i="67"/>
  <c r="O333" i="66"/>
  <c r="H82" i="67"/>
  <c r="H61" i="67"/>
  <c r="H28" i="67"/>
  <c r="H26" i="67"/>
  <c r="H47" i="67"/>
  <c r="H42" i="67"/>
  <c r="H30" i="67"/>
  <c r="H31" i="67"/>
  <c r="H23" i="67"/>
  <c r="H27" i="67"/>
  <c r="H22" i="67"/>
  <c r="H16" i="67"/>
  <c r="H25" i="67"/>
  <c r="H40" i="67"/>
  <c r="H15" i="67"/>
  <c r="H44" i="67"/>
  <c r="H29" i="67"/>
  <c r="H32" i="67"/>
  <c r="H12" i="67"/>
  <c r="H33" i="67"/>
  <c r="H41" i="67"/>
  <c r="H45" i="67"/>
  <c r="H66" i="67"/>
  <c r="O208" i="67"/>
  <c r="O304" i="66"/>
  <c r="H24" i="67"/>
  <c r="H86" i="67"/>
  <c r="H43" i="67"/>
  <c r="N181" i="67"/>
  <c r="H62" i="67"/>
  <c r="H65" i="67"/>
  <c r="H99" i="67"/>
  <c r="G99" i="67"/>
  <c r="G87" i="67"/>
  <c r="O209" i="67"/>
  <c r="H17" i="67"/>
  <c r="O203" i="67"/>
  <c r="O205" i="67"/>
  <c r="H74" i="67"/>
  <c r="H14" i="67"/>
  <c r="H121" i="67"/>
  <c r="H69" i="67"/>
  <c r="G121" i="67"/>
  <c r="H57" i="67"/>
  <c r="O188" i="67"/>
  <c r="N188" i="67"/>
  <c r="H59" i="67"/>
  <c r="F170" i="67"/>
  <c r="N211" i="67"/>
  <c r="O137" i="66"/>
  <c r="O146" i="66"/>
  <c r="O148" i="66"/>
  <c r="O170" i="66"/>
  <c r="O159" i="66"/>
  <c r="O145" i="66"/>
  <c r="O150" i="66"/>
  <c r="O151" i="66"/>
  <c r="O154" i="66"/>
  <c r="O152" i="66"/>
  <c r="O158" i="66"/>
  <c r="O134" i="66"/>
  <c r="O160" i="66"/>
  <c r="O138" i="66"/>
  <c r="O142" i="66"/>
  <c r="O149" i="66"/>
  <c r="O166" i="66"/>
  <c r="O163" i="66"/>
  <c r="O136" i="66"/>
  <c r="O156" i="66"/>
  <c r="O141" i="66"/>
  <c r="O157" i="66"/>
  <c r="O155" i="66"/>
  <c r="O169" i="66"/>
  <c r="O168" i="66"/>
  <c r="O144" i="66"/>
  <c r="O153" i="66"/>
  <c r="O167" i="66"/>
  <c r="O143" i="66"/>
  <c r="O164" i="66"/>
  <c r="O165" i="66"/>
  <c r="O135" i="66"/>
  <c r="O147" i="66"/>
  <c r="O139" i="66"/>
  <c r="O161" i="66"/>
  <c r="O211" i="67"/>
  <c r="O183" i="67"/>
  <c r="O194" i="67"/>
  <c r="O198" i="67"/>
  <c r="O185" i="67"/>
  <c r="O195" i="67"/>
  <c r="O193" i="67"/>
  <c r="O207" i="67"/>
  <c r="O206" i="67"/>
  <c r="O199" i="67"/>
  <c r="O196" i="67"/>
  <c r="O187" i="67"/>
  <c r="O179" i="67"/>
  <c r="O178" i="67"/>
  <c r="O186" i="67"/>
  <c r="O202" i="67"/>
  <c r="O201" i="67"/>
  <c r="O190" i="67"/>
  <c r="H140" i="67"/>
  <c r="H103" i="67" l="1"/>
  <c r="H129" i="67"/>
  <c r="H125" i="67"/>
  <c r="H100" i="67"/>
  <c r="H95" i="67"/>
  <c r="H123" i="67"/>
  <c r="H102" i="67"/>
  <c r="H105" i="67"/>
  <c r="H124" i="67"/>
  <c r="H107" i="67"/>
  <c r="H120" i="67"/>
  <c r="H96" i="67"/>
  <c r="H127" i="67"/>
  <c r="H122" i="67"/>
  <c r="H109" i="67"/>
  <c r="H126" i="67"/>
  <c r="H114" i="67"/>
  <c r="H108" i="67"/>
  <c r="H104" i="67"/>
  <c r="H113" i="67"/>
  <c r="H94" i="67"/>
  <c r="H119" i="67"/>
  <c r="H112" i="67"/>
  <c r="H98" i="67"/>
  <c r="H110" i="67"/>
  <c r="H116" i="67"/>
  <c r="H97" i="67"/>
  <c r="H117" i="67"/>
  <c r="G129" i="67"/>
  <c r="H106" i="67"/>
  <c r="H93" i="67"/>
  <c r="H101" i="67"/>
  <c r="H128" i="67"/>
  <c r="H111" i="67"/>
  <c r="H115" i="67"/>
  <c r="H118" i="67"/>
  <c r="H170" i="67"/>
  <c r="H154" i="67"/>
  <c r="H150" i="67"/>
  <c r="H152" i="67"/>
  <c r="H159" i="67"/>
  <c r="H141" i="67"/>
  <c r="H143" i="67"/>
  <c r="H158" i="67"/>
  <c r="H144" i="67"/>
  <c r="H142" i="67"/>
  <c r="H145" i="67"/>
  <c r="H161" i="67"/>
  <c r="H139" i="67"/>
  <c r="H138" i="67"/>
  <c r="H156" i="67"/>
  <c r="H151" i="67"/>
  <c r="H146" i="67"/>
  <c r="H135" i="67"/>
  <c r="H157" i="67"/>
  <c r="H155" i="67"/>
  <c r="H147" i="67"/>
  <c r="H148" i="67"/>
  <c r="H163" i="67"/>
  <c r="H166" i="67"/>
  <c r="H169" i="67"/>
  <c r="H153" i="67"/>
  <c r="H164" i="67"/>
  <c r="H160" i="67"/>
  <c r="H149" i="67"/>
  <c r="H162" i="67"/>
  <c r="H165" i="67"/>
  <c r="H167" i="67"/>
  <c r="H134" i="67"/>
  <c r="H137" i="67"/>
  <c r="H136" i="67"/>
  <c r="H168" i="67"/>
</calcChain>
</file>

<file path=xl/sharedStrings.xml><?xml version="1.0" encoding="utf-8"?>
<sst xmlns="http://schemas.openxmlformats.org/spreadsheetml/2006/main" count="1015" uniqueCount="113">
  <si>
    <t>方向</t>
  </si>
  <si>
    <t xml:space="preserve">        種別時間帯</t>
  </si>
  <si>
    <t>乗用車(台)</t>
  </si>
  <si>
    <t>バ  ス(台)</t>
  </si>
  <si>
    <t>小　型貨物車(台)</t>
  </si>
  <si>
    <t>大　型貨物車(台)</t>
  </si>
  <si>
    <t>合　計(台)</t>
  </si>
  <si>
    <t>大型車混入率(％)</t>
  </si>
  <si>
    <t>時　間係　数(％)</t>
  </si>
  <si>
    <t xml:space="preserve"> 7:00- 7:10</t>
  </si>
  <si>
    <t xml:space="preserve"> 7:10- 7:20</t>
  </si>
  <si>
    <t xml:space="preserve"> 7:20- 7:30</t>
  </si>
  <si>
    <t xml:space="preserve"> 7:30- 7:40</t>
  </si>
  <si>
    <t xml:space="preserve"> 7:40- 7:50</t>
  </si>
  <si>
    <t xml:space="preserve"> 7:50- 8:00</t>
  </si>
  <si>
    <t>１時間計</t>
  </si>
  <si>
    <t xml:space="preserve"> 8:00- 8:10</t>
  </si>
  <si>
    <t xml:space="preserve"> 8:10- 8:20</t>
  </si>
  <si>
    <t xml:space="preserve"> 8:20- 8:30</t>
  </si>
  <si>
    <t xml:space="preserve"> 8:30- 8:40</t>
  </si>
  <si>
    <t xml:space="preserve"> 8:40- 8:50</t>
  </si>
  <si>
    <t xml:space="preserve"> 8:50- 9:00</t>
  </si>
  <si>
    <t xml:space="preserve"> 9:00-10:00</t>
  </si>
  <si>
    <t>10:00-11:00</t>
  </si>
  <si>
    <t>11:00-12:00</t>
  </si>
  <si>
    <t>12:00-13:00</t>
  </si>
  <si>
    <t>13:00-14:00</t>
  </si>
  <si>
    <t>14:00-15:00</t>
  </si>
  <si>
    <t>15:00-16:00</t>
  </si>
  <si>
    <t>17:00-17:10</t>
  </si>
  <si>
    <t>17:10-17:20</t>
  </si>
  <si>
    <t>17:20-17:30</t>
  </si>
  <si>
    <t>17:30-17:40</t>
  </si>
  <si>
    <t>17:40-17:50</t>
  </si>
  <si>
    <t>17:50-18:00</t>
  </si>
  <si>
    <t>18:00-18:10</t>
  </si>
  <si>
    <t>18:10-18:20</t>
  </si>
  <si>
    <t>18:20-18:30</t>
  </si>
  <si>
    <t>18:30-18:40</t>
  </si>
  <si>
    <t>18:40-18:50</t>
  </si>
  <si>
    <t>18:50-19:00</t>
  </si>
  <si>
    <t>全時間合計</t>
  </si>
  <si>
    <t>自 動 車 交 通 量 時 間 変 動 図</t>
  </si>
  <si>
    <t>凡　例</t>
  </si>
  <si>
    <t>小型車</t>
  </si>
  <si>
    <t>大型車</t>
  </si>
  <si>
    <t>大型車混入率</t>
  </si>
  <si>
    <t>時間帯</t>
  </si>
  <si>
    <t>計</t>
  </si>
  <si>
    <t>全車合計</t>
  </si>
  <si>
    <t>自　動　車　交　通　流　動　図</t>
    <rPh sb="0" eb="1">
      <t>ジ</t>
    </rPh>
    <rPh sb="2" eb="3">
      <t>ドウ</t>
    </rPh>
    <rPh sb="4" eb="5">
      <t>クルマ</t>
    </rPh>
    <rPh sb="6" eb="7">
      <t>コウ</t>
    </rPh>
    <rPh sb="8" eb="9">
      <t>ツウ</t>
    </rPh>
    <rPh sb="10" eb="11">
      <t>リュウ</t>
    </rPh>
    <rPh sb="12" eb="13">
      <t>ドウ</t>
    </rPh>
    <rPh sb="14" eb="15">
      <t>ズ</t>
    </rPh>
    <phoneticPr fontId="1"/>
  </si>
  <si>
    <t>調査年月日</t>
    <rPh sb="0" eb="2">
      <t>チョウサ</t>
    </rPh>
    <rPh sb="2" eb="5">
      <t>ネンガッピ</t>
    </rPh>
    <phoneticPr fontId="1"/>
  </si>
  <si>
    <t>調査時間</t>
    <rPh sb="0" eb="2">
      <t>チョウサ</t>
    </rPh>
    <rPh sb="2" eb="4">
      <t>ジカン</t>
    </rPh>
    <phoneticPr fontId="1"/>
  </si>
  <si>
    <t>調査地点名</t>
    <rPh sb="0" eb="2">
      <t>チョウサ</t>
    </rPh>
    <rPh sb="2" eb="4">
      <t>チテン</t>
    </rPh>
    <rPh sb="4" eb="5">
      <t>メイ</t>
    </rPh>
    <phoneticPr fontId="1"/>
  </si>
  <si>
    <t>［12時間合計（7：00～19：00）］</t>
    <rPh sb="3" eb="5">
      <t>ジカン</t>
    </rPh>
    <rPh sb="5" eb="7">
      <t>ゴウケイ</t>
    </rPh>
    <phoneticPr fontId="1"/>
  </si>
  <si>
    <t>調査時間　:  7時～19時</t>
    <rPh sb="9" eb="10">
      <t>ジ</t>
    </rPh>
    <rPh sb="13" eb="14">
      <t>ジ</t>
    </rPh>
    <phoneticPr fontId="1"/>
  </si>
  <si>
    <t>天　候　　:　晴れ</t>
    <rPh sb="7" eb="8">
      <t>ハ</t>
    </rPh>
    <phoneticPr fontId="1"/>
  </si>
  <si>
    <t>調査方向案内図</t>
    <phoneticPr fontId="15"/>
  </si>
  <si>
    <t>自動車類交通量集計表</t>
    <phoneticPr fontId="15"/>
  </si>
  <si>
    <t>　7:00～19:00（12時間）</t>
    <phoneticPr fontId="1"/>
  </si>
  <si>
    <t>16:00-17:00</t>
  </si>
  <si>
    <t xml:space="preserve"> 平成28年10月19日（水）　天候：晴れ</t>
    <rPh sb="1" eb="3">
      <t>ヘイセイ</t>
    </rPh>
    <rPh sb="5" eb="6">
      <t>ネン</t>
    </rPh>
    <rPh sb="8" eb="9">
      <t>ガツ</t>
    </rPh>
    <rPh sb="11" eb="12">
      <t>ニチ</t>
    </rPh>
    <rPh sb="13" eb="14">
      <t>スイ</t>
    </rPh>
    <rPh sb="16" eb="18">
      <t>テンコウ</t>
    </rPh>
    <rPh sb="19" eb="20">
      <t>ハ</t>
    </rPh>
    <phoneticPr fontId="1"/>
  </si>
  <si>
    <t>№８　泉高校金親町入口</t>
    <rPh sb="3" eb="4">
      <t>イズミ</t>
    </rPh>
    <rPh sb="4" eb="6">
      <t>コウコウ</t>
    </rPh>
    <rPh sb="6" eb="8">
      <t>カネオヤ</t>
    </rPh>
    <rPh sb="8" eb="9">
      <t>マチ</t>
    </rPh>
    <rPh sb="9" eb="11">
      <t>イリグチ</t>
    </rPh>
    <phoneticPr fontId="1"/>
  </si>
  <si>
    <t>［ピーク時（7：00～8：00）］</t>
    <rPh sb="4" eb="5">
      <t>ジ</t>
    </rPh>
    <phoneticPr fontId="1"/>
  </si>
  <si>
    <t>自動車類交通量集計表</t>
    <phoneticPr fontId="15"/>
  </si>
  <si>
    <t>調査年月日：平成28年10月19日(水)</t>
    <rPh sb="18" eb="19">
      <t>スイ</t>
    </rPh>
    <phoneticPr fontId="15"/>
  </si>
  <si>
    <t>調査方向案内図</t>
    <phoneticPr fontId="15"/>
  </si>
  <si>
    <t xml:space="preserve">調査地点　：№８　泉高校金親町入口 </t>
    <rPh sb="9" eb="10">
      <t>イズミ</t>
    </rPh>
    <rPh sb="10" eb="12">
      <t>コウコウ</t>
    </rPh>
    <rPh sb="12" eb="14">
      <t>カネオヤ</t>
    </rPh>
    <rPh sb="14" eb="15">
      <t>マチ</t>
    </rPh>
    <rPh sb="15" eb="17">
      <t>イリグチ</t>
    </rPh>
    <phoneticPr fontId="15"/>
  </si>
  <si>
    <t>A 合計 ( 1+ 2+ 3)</t>
  </si>
  <si>
    <t>B 合計 ( 4+ 5+ 6)</t>
  </si>
  <si>
    <t>C 合計 ( 7+ 8+ 9)</t>
  </si>
  <si>
    <t>D 合計 (10+11+12)</t>
  </si>
  <si>
    <t>A 流入部(1+ 2+ 3)</t>
  </si>
  <si>
    <t>A 流出部(4+ 8+12)</t>
  </si>
  <si>
    <t>B 流入部(4+ 5+ 6)</t>
  </si>
  <si>
    <t>B 流出部(3+ 7+11)</t>
  </si>
  <si>
    <t>C 流入部(7+ 8+ 9)</t>
  </si>
  <si>
    <t>C 流出部(2+ 6+10)</t>
  </si>
  <si>
    <t>D 流入部(10+11+12)</t>
  </si>
  <si>
    <t>D 流出部(1+ 5+ 9)</t>
  </si>
  <si>
    <t>合計</t>
    <phoneticPr fontId="15"/>
  </si>
  <si>
    <t>調査地点：№８ 泉高校金親町入口</t>
    <phoneticPr fontId="15"/>
  </si>
  <si>
    <t>調査年月日：平成28年10月19日(水) 天候:晴れ</t>
    <rPh sb="18" eb="19">
      <t>スイ</t>
    </rPh>
    <rPh sb="24" eb="25">
      <t>ハ</t>
    </rPh>
    <phoneticPr fontId="15"/>
  </si>
  <si>
    <t>A 合計 ( 1+ 2+ 3+ 4+ 8+12)</t>
  </si>
  <si>
    <t>B 合計 ( 3+ 4+ 5+ 6+ 7+11)</t>
  </si>
  <si>
    <t>C 合計 ( 2+ 6+ 7+ 8+ 9+10)</t>
  </si>
  <si>
    <t>D 合計 ( 1+ 5+ 9+10+11+12)</t>
  </si>
  <si>
    <t>調査年月日：平成28年10月19日(水)</t>
  </si>
  <si>
    <t>天　候　　:　晴れ</t>
  </si>
  <si>
    <t xml:space="preserve">調査地点　：№８　泉高校金親町入口 </t>
  </si>
  <si>
    <t>渋滞長調査結果集計表</t>
    <rPh sb="0" eb="1">
      <t>ジュウタイ</t>
    </rPh>
    <rPh sb="1" eb="2">
      <t>チョウ</t>
    </rPh>
    <rPh sb="2" eb="4">
      <t>チョウサ</t>
    </rPh>
    <rPh sb="4" eb="6">
      <t>ケッカ</t>
    </rPh>
    <rPh sb="6" eb="9">
      <t>シュウケイヒョウ</t>
    </rPh>
    <phoneticPr fontId="1"/>
  </si>
  <si>
    <t xml:space="preserve">調査年月日：平成28年10月19日(水) </t>
    <rPh sb="18" eb="19">
      <t>スイ</t>
    </rPh>
    <phoneticPr fontId="1"/>
  </si>
  <si>
    <t>調査地点　：№８　泉高校金親町入口</t>
    <rPh sb="9" eb="10">
      <t>イズミ</t>
    </rPh>
    <rPh sb="10" eb="12">
      <t>コウコウ</t>
    </rPh>
    <rPh sb="12" eb="14">
      <t>カネオヤ</t>
    </rPh>
    <rPh sb="14" eb="15">
      <t>マチ</t>
    </rPh>
    <rPh sb="15" eb="17">
      <t>イリグチ</t>
    </rPh>
    <phoneticPr fontId="1"/>
  </si>
  <si>
    <t>時間帯</t>
    <rPh sb="0" eb="3">
      <t>ジカンタイ</t>
    </rPh>
    <phoneticPr fontId="1"/>
  </si>
  <si>
    <t>滞留長
（ｍ）</t>
    <rPh sb="0" eb="2">
      <t>タイリュウ</t>
    </rPh>
    <rPh sb="2" eb="3">
      <t>チョウ</t>
    </rPh>
    <phoneticPr fontId="1"/>
  </si>
  <si>
    <t>渋滞長
（ｍ）</t>
    <rPh sb="0" eb="2">
      <t>ジュウタイ</t>
    </rPh>
    <rPh sb="2" eb="3">
      <t>チョウ</t>
    </rPh>
    <phoneticPr fontId="1"/>
  </si>
  <si>
    <t>通過時間
（分:秒）</t>
    <rPh sb="0" eb="2">
      <t>ツウカ</t>
    </rPh>
    <rPh sb="2" eb="4">
      <t>ジカン</t>
    </rPh>
    <rPh sb="6" eb="7">
      <t>フン</t>
    </rPh>
    <rPh sb="8" eb="9">
      <t>ビョウ</t>
    </rPh>
    <phoneticPr fontId="1"/>
  </si>
  <si>
    <t>最長
渋滞車線</t>
    <rPh sb="0" eb="2">
      <t>サイチョウ</t>
    </rPh>
    <rPh sb="3" eb="5">
      <t>ジュウタイ</t>
    </rPh>
    <rPh sb="5" eb="7">
      <t>シャセン</t>
    </rPh>
    <phoneticPr fontId="1"/>
  </si>
  <si>
    <t>信号待ち
回数</t>
    <rPh sb="0" eb="2">
      <t>シンゴウ</t>
    </rPh>
    <rPh sb="2" eb="3">
      <t>マ</t>
    </rPh>
    <rPh sb="5" eb="7">
      <t>カイスウ</t>
    </rPh>
    <phoneticPr fontId="1"/>
  </si>
  <si>
    <t>渋滞原因</t>
    <rPh sb="0" eb="2">
      <t>ジュウタイ</t>
    </rPh>
    <rPh sb="2" eb="4">
      <t>ゲンイン</t>
    </rPh>
    <phoneticPr fontId="1"/>
  </si>
  <si>
    <t>最　　大</t>
    <rPh sb="0" eb="4">
      <t>サイダイ</t>
    </rPh>
    <phoneticPr fontId="1"/>
  </si>
  <si>
    <t>７：大型車　　　　８：二輪車　　　　９：歩行者　　　10：駐車車両　11：バス停、バスレーン　12：工事中、事故</t>
    <rPh sb="52" eb="53">
      <t>チュウ</t>
    </rPh>
    <phoneticPr fontId="1"/>
  </si>
  <si>
    <t>13：沿道出入車両　14：道路線形　　　15：交差点形状　16：先詰まり　17：右折先詰まり　　　　18：左折先詰まり</t>
    <rPh sb="40" eb="42">
      <t>ウセツ</t>
    </rPh>
    <rPh sb="42" eb="43">
      <t>サキ</t>
    </rPh>
    <rPh sb="43" eb="44">
      <t>ヅ</t>
    </rPh>
    <rPh sb="53" eb="55">
      <t>サセツ</t>
    </rPh>
    <rPh sb="55" eb="56">
      <t>サキ</t>
    </rPh>
    <rPh sb="56" eb="57">
      <t>ヅ</t>
    </rPh>
    <phoneticPr fontId="1"/>
  </si>
  <si>
    <t>19：その他</t>
    <rPh sb="5" eb="6">
      <t>タ</t>
    </rPh>
    <phoneticPr fontId="1"/>
  </si>
  <si>
    <t>１：車線減少　　　２：信号現示不適　３：踏切　　　　４：橋梁　　　５：右折、対向直進　　　６：左折車</t>
    <phoneticPr fontId="1"/>
  </si>
  <si>
    <t>渋滞原因</t>
    <phoneticPr fontId="1"/>
  </si>
  <si>
    <t>-</t>
    <phoneticPr fontId="1"/>
  </si>
  <si>
    <t>5</t>
    <phoneticPr fontId="1"/>
  </si>
  <si>
    <t>方向　④</t>
    <phoneticPr fontId="1"/>
  </si>
  <si>
    <t>方向　③</t>
    <phoneticPr fontId="1"/>
  </si>
  <si>
    <t>方向　②</t>
    <phoneticPr fontId="1"/>
  </si>
  <si>
    <t>方向　①</t>
    <phoneticPr fontId="1"/>
  </si>
  <si>
    <t>調査方向案内図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</si>
</sst>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76" formatCode="0.0"/>
    <numFmt numFmtId="177" formatCode="0.0___;"/>
    <numFmt numFmtId="178" formatCode="0____;"/>
    <numFmt numFmtId="179" formatCode="0_);[Red]\(0\)"/>
    <numFmt numFmtId="180" formatCode="m:ss_ "/>
    <numFmt numFmtId="181" formatCode="0_ "/>
    <numFmt numFmtId="182" formatCode="0.0_);[Red]\(0.0\)"/>
    <numFmt numFmtId="183" formatCode="0_;"/>
  </numFmts>
  <fonts count="24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ゴシック"/>
      <family val="3"/>
      <charset val="128"/>
    </font>
    <font>
      <sz val="9"/>
      <name val="ＭＳ 明朝"/>
      <family val="1"/>
      <charset val="128"/>
    </font>
    <font>
      <sz val="7"/>
      <name val="ＭＳ 明朝"/>
      <family val="1"/>
      <charset val="128"/>
    </font>
    <font>
      <sz val="11"/>
      <name val="ＭＳ ゴシック"/>
      <family val="3"/>
      <charset val="128"/>
    </font>
    <font>
      <sz val="11"/>
      <name val="明朝"/>
      <family val="1"/>
      <charset val="128"/>
    </font>
    <font>
      <sz val="22"/>
      <name val="ＭＳ 明朝"/>
      <family val="1"/>
      <charset val="128"/>
    </font>
    <font>
      <sz val="18"/>
      <name val="ＭＳ 明朝"/>
      <family val="1"/>
      <charset val="128"/>
    </font>
    <font>
      <sz val="15"/>
      <name val="ＭＳ 明朝"/>
      <family val="1"/>
      <charset val="128"/>
    </font>
    <font>
      <sz val="14"/>
      <name val="ＭＳ 明朝"/>
      <family val="1"/>
      <charset val="128"/>
    </font>
    <font>
      <sz val="11"/>
      <name val="ＭＳ 明朝"/>
      <family val="1"/>
      <charset val="128"/>
    </font>
    <font>
      <u/>
      <sz val="11"/>
      <name val="ＭＳ 明朝"/>
      <family val="1"/>
      <charset val="128"/>
    </font>
    <font>
      <sz val="8"/>
      <name val="ＭＳ 明朝"/>
      <family val="1"/>
      <charset val="128"/>
    </font>
    <font>
      <sz val="20"/>
      <name val="ＭＳ ゴシック"/>
      <family val="3"/>
      <charset val="128"/>
    </font>
    <font>
      <sz val="6"/>
      <name val="明朝"/>
      <family val="1"/>
      <charset val="128"/>
    </font>
    <font>
      <sz val="12"/>
      <name val="ＭＳ 明朝"/>
      <family val="1"/>
      <charset val="128"/>
    </font>
    <font>
      <sz val="9.5"/>
      <name val="ＭＳ 明朝"/>
      <family val="1"/>
      <charset val="128"/>
    </font>
    <font>
      <sz val="12"/>
      <name val="明朝"/>
      <family val="1"/>
      <charset val="128"/>
    </font>
    <font>
      <u/>
      <sz val="14"/>
      <name val="ＭＳ 明朝"/>
      <family val="1"/>
      <charset val="128"/>
    </font>
    <font>
      <u/>
      <sz val="10"/>
      <name val="ＭＳ 明朝"/>
      <family val="1"/>
      <charset val="128"/>
    </font>
    <font>
      <u/>
      <sz val="12"/>
      <name val="ＭＳ 明朝"/>
      <family val="1"/>
      <charset val="128"/>
    </font>
    <font>
      <sz val="10"/>
      <name val="ＭＳ 明朝"/>
      <family val="1"/>
      <charset val="128"/>
    </font>
    <font>
      <sz val="8"/>
      <color indexed="8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6" fillId="0" borderId="0"/>
    <xf numFmtId="0" fontId="18" fillId="0" borderId="0"/>
  </cellStyleXfs>
  <cellXfs count="309">
    <xf numFmtId="0" fontId="0" fillId="0" borderId="0" xfId="0"/>
    <xf numFmtId="0" fontId="7" fillId="0" borderId="0" xfId="1" applyFont="1" applyAlignment="1">
      <alignment horizontal="centerContinuous" vertical="top"/>
    </xf>
    <xf numFmtId="0" fontId="8" fillId="0" borderId="0" xfId="1" applyFont="1" applyAlignment="1">
      <alignment vertical="top"/>
    </xf>
    <xf numFmtId="49" fontId="6" fillId="0" borderId="0" xfId="1" applyNumberFormat="1"/>
    <xf numFmtId="0" fontId="6" fillId="0" borderId="0" xfId="1"/>
    <xf numFmtId="0" fontId="9" fillId="0" borderId="0" xfId="1" applyFont="1" applyAlignment="1">
      <alignment vertical="center"/>
    </xf>
    <xf numFmtId="0" fontId="11" fillId="0" borderId="0" xfId="1" applyFont="1" applyAlignment="1">
      <alignment vertical="center"/>
    </xf>
    <xf numFmtId="0" fontId="12" fillId="0" borderId="0" xfId="1" quotePrefix="1" applyFont="1" applyAlignment="1">
      <alignment horizontal="left" vertical="center"/>
    </xf>
    <xf numFmtId="0" fontId="11" fillId="0" borderId="0" xfId="1" applyFont="1" applyBorder="1" applyAlignment="1">
      <alignment horizontal="centerContinuous" vertical="center"/>
    </xf>
    <xf numFmtId="0" fontId="11" fillId="0" borderId="0" xfId="1" applyFont="1" applyBorder="1" applyAlignment="1">
      <alignment vertical="center"/>
    </xf>
    <xf numFmtId="0" fontId="11" fillId="0" borderId="0" xfId="1" applyFont="1" applyBorder="1" applyAlignment="1">
      <alignment horizontal="left" vertical="center"/>
    </xf>
    <xf numFmtId="0" fontId="3" fillId="0" borderId="0" xfId="1" applyFont="1" applyAlignment="1">
      <alignment vertical="center"/>
    </xf>
    <xf numFmtId="177" fontId="3" fillId="0" borderId="0" xfId="1" applyNumberFormat="1" applyFont="1" applyAlignment="1">
      <alignment vertical="center"/>
    </xf>
    <xf numFmtId="177" fontId="3" fillId="0" borderId="0" xfId="1" applyNumberFormat="1" applyFont="1" applyAlignment="1">
      <alignment horizontal="right" vertical="center"/>
    </xf>
    <xf numFmtId="0" fontId="11" fillId="0" borderId="0" xfId="1" applyNumberFormat="1" applyFont="1" applyAlignment="1">
      <alignment vertical="center"/>
    </xf>
    <xf numFmtId="0" fontId="3" fillId="0" borderId="0" xfId="1" applyNumberFormat="1" applyFont="1" applyBorder="1" applyAlignment="1">
      <alignment vertical="center"/>
    </xf>
    <xf numFmtId="0" fontId="3" fillId="0" borderId="0" xfId="1" applyNumberFormat="1" applyFont="1" applyBorder="1" applyAlignment="1">
      <alignment horizontal="right" vertical="center"/>
    </xf>
    <xf numFmtId="0" fontId="3" fillId="0" borderId="0" xfId="1" applyNumberFormat="1" applyFont="1" applyAlignment="1">
      <alignment vertical="center"/>
    </xf>
    <xf numFmtId="0" fontId="13" fillId="0" borderId="1" xfId="1" applyNumberFormat="1" applyFont="1" applyBorder="1" applyAlignment="1">
      <alignment horizontal="distributed" vertical="center"/>
    </xf>
    <xf numFmtId="0" fontId="11" fillId="0" borderId="0" xfId="1" applyNumberFormat="1" applyFont="1"/>
    <xf numFmtId="0" fontId="11" fillId="0" borderId="0" xfId="1" applyFont="1"/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 shrinkToFit="1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2" fillId="0" borderId="2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 shrinkToFit="1"/>
    </xf>
    <xf numFmtId="0" fontId="2" fillId="0" borderId="7" xfId="0" applyFont="1" applyBorder="1" applyAlignment="1">
      <alignment vertical="center"/>
    </xf>
    <xf numFmtId="0" fontId="5" fillId="0" borderId="8" xfId="0" applyFont="1" applyBorder="1" applyAlignment="1">
      <alignment vertical="center"/>
    </xf>
    <xf numFmtId="0" fontId="5" fillId="0" borderId="9" xfId="0" applyFont="1" applyBorder="1" applyAlignment="1">
      <alignment vertical="center"/>
    </xf>
    <xf numFmtId="0" fontId="5" fillId="0" borderId="1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11" xfId="0" applyFont="1" applyBorder="1" applyAlignment="1">
      <alignment vertical="center"/>
    </xf>
    <xf numFmtId="0" fontId="5" fillId="0" borderId="12" xfId="0" applyFont="1" applyBorder="1" applyAlignment="1">
      <alignment vertical="center"/>
    </xf>
    <xf numFmtId="0" fontId="5" fillId="0" borderId="13" xfId="0" applyFont="1" applyBorder="1" applyAlignment="1">
      <alignment vertical="center"/>
    </xf>
    <xf numFmtId="0" fontId="5" fillId="0" borderId="14" xfId="0" applyFont="1" applyBorder="1" applyAlignment="1">
      <alignment vertical="center"/>
    </xf>
    <xf numFmtId="0" fontId="2" fillId="0" borderId="10" xfId="0" applyFont="1" applyBorder="1" applyAlignment="1">
      <alignment vertical="center"/>
    </xf>
    <xf numFmtId="0" fontId="5" fillId="0" borderId="15" xfId="0" applyFont="1" applyBorder="1" applyAlignment="1">
      <alignment vertical="center"/>
    </xf>
    <xf numFmtId="0" fontId="5" fillId="0" borderId="16" xfId="0" applyFont="1" applyBorder="1" applyAlignment="1">
      <alignment vertical="center"/>
    </xf>
    <xf numFmtId="0" fontId="5" fillId="0" borderId="17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2" applyNumberFormat="1" applyFont="1" applyAlignment="1">
      <alignment horizontal="right"/>
    </xf>
    <xf numFmtId="0" fontId="4" fillId="0" borderId="0" xfId="2" applyNumberFormat="1" applyFont="1" applyAlignment="1">
      <alignment horizontal="right"/>
    </xf>
    <xf numFmtId="0" fontId="13" fillId="0" borderId="0" xfId="2" applyNumberFormat="1" applyFont="1" applyAlignment="1">
      <alignment horizontal="right"/>
    </xf>
    <xf numFmtId="0" fontId="13" fillId="0" borderId="0" xfId="2" applyNumberFormat="1" applyFont="1" applyAlignment="1">
      <alignment horizontal="right" vertical="center"/>
    </xf>
    <xf numFmtId="0" fontId="13" fillId="0" borderId="0" xfId="2" applyNumberFormat="1" applyFont="1"/>
    <xf numFmtId="0" fontId="13" fillId="0" borderId="0" xfId="2" applyNumberFormat="1" applyFont="1" applyAlignment="1">
      <alignment horizontal="center" wrapText="1"/>
    </xf>
    <xf numFmtId="176" fontId="13" fillId="0" borderId="18" xfId="2" applyNumberFormat="1" applyFont="1" applyBorder="1" applyAlignment="1">
      <alignment horizontal="right" vertical="center"/>
    </xf>
    <xf numFmtId="176" fontId="13" fillId="0" borderId="19" xfId="2" applyNumberFormat="1" applyFont="1" applyBorder="1" applyAlignment="1">
      <alignment horizontal="right" vertical="center"/>
    </xf>
    <xf numFmtId="0" fontId="13" fillId="0" borderId="19" xfId="2" applyNumberFormat="1" applyFont="1" applyBorder="1" applyAlignment="1">
      <alignment horizontal="right" vertical="center"/>
    </xf>
    <xf numFmtId="0" fontId="13" fillId="0" borderId="20" xfId="2" applyNumberFormat="1" applyFont="1" applyBorder="1" applyAlignment="1">
      <alignment horizontal="right" vertical="center"/>
    </xf>
    <xf numFmtId="176" fontId="13" fillId="0" borderId="21" xfId="2" applyNumberFormat="1" applyFont="1" applyBorder="1" applyAlignment="1">
      <alignment horizontal="right" vertical="center"/>
    </xf>
    <xf numFmtId="176" fontId="13" fillId="0" borderId="22" xfId="2" applyNumberFormat="1" applyFont="1" applyBorder="1" applyAlignment="1">
      <alignment horizontal="right" vertical="center"/>
    </xf>
    <xf numFmtId="0" fontId="13" fillId="0" borderId="22" xfId="2" applyNumberFormat="1" applyFont="1" applyBorder="1" applyAlignment="1">
      <alignment horizontal="right" vertical="center"/>
    </xf>
    <xf numFmtId="0" fontId="13" fillId="0" borderId="23" xfId="2" applyNumberFormat="1" applyFont="1" applyBorder="1" applyAlignment="1">
      <alignment horizontal="right" vertical="center"/>
    </xf>
    <xf numFmtId="176" fontId="13" fillId="0" borderId="24" xfId="2" applyNumberFormat="1" applyFont="1" applyBorder="1" applyAlignment="1">
      <alignment horizontal="right" vertical="center"/>
    </xf>
    <xf numFmtId="176" fontId="13" fillId="0" borderId="25" xfId="2" applyNumberFormat="1" applyFont="1" applyBorder="1" applyAlignment="1">
      <alignment horizontal="right" vertical="center"/>
    </xf>
    <xf numFmtId="0" fontId="13" fillId="0" borderId="25" xfId="2" applyNumberFormat="1" applyFont="1" applyBorder="1" applyAlignment="1">
      <alignment horizontal="right" vertical="center"/>
    </xf>
    <xf numFmtId="0" fontId="13" fillId="0" borderId="26" xfId="2" applyNumberFormat="1" applyFont="1" applyBorder="1" applyAlignment="1">
      <alignment horizontal="right" vertical="center"/>
    </xf>
    <xf numFmtId="0" fontId="13" fillId="0" borderId="0" xfId="2" applyNumberFormat="1" applyFont="1" applyBorder="1" applyAlignment="1">
      <alignment horizontal="center" wrapText="1"/>
    </xf>
    <xf numFmtId="0" fontId="13" fillId="0" borderId="18" xfId="2" applyNumberFormat="1" applyFont="1" applyBorder="1" applyAlignment="1">
      <alignment horizontal="center" wrapText="1"/>
    </xf>
    <xf numFmtId="0" fontId="13" fillId="0" borderId="19" xfId="2" applyNumberFormat="1" applyFont="1" applyBorder="1" applyAlignment="1">
      <alignment horizontal="center" wrapText="1"/>
    </xf>
    <xf numFmtId="0" fontId="13" fillId="0" borderId="19" xfId="2" quotePrefix="1" applyNumberFormat="1" applyFont="1" applyBorder="1" applyAlignment="1">
      <alignment horizontal="center" wrapText="1"/>
    </xf>
    <xf numFmtId="0" fontId="13" fillId="0" borderId="27" xfId="2" quotePrefix="1" applyNumberFormat="1" applyFont="1" applyBorder="1" applyAlignment="1">
      <alignment horizontal="center" wrapText="1"/>
    </xf>
    <xf numFmtId="0" fontId="13" fillId="0" borderId="18" xfId="2" quotePrefix="1" applyNumberFormat="1" applyFont="1" applyBorder="1" applyAlignment="1">
      <alignment horizontal="center" wrapText="1"/>
    </xf>
    <xf numFmtId="0" fontId="13" fillId="0" borderId="28" xfId="2" quotePrefix="1" applyNumberFormat="1" applyFont="1" applyBorder="1" applyAlignment="1">
      <alignment wrapText="1"/>
    </xf>
    <xf numFmtId="0" fontId="13" fillId="0" borderId="0" xfId="2" applyFont="1"/>
    <xf numFmtId="0" fontId="13" fillId="0" borderId="29" xfId="2" applyFont="1" applyBorder="1" applyAlignment="1">
      <alignment horizontal="centerContinuous" vertical="center"/>
    </xf>
    <xf numFmtId="0" fontId="13" fillId="0" borderId="30" xfId="2" applyFont="1" applyBorder="1" applyAlignment="1">
      <alignment horizontal="centerContinuous" vertical="center"/>
    </xf>
    <xf numFmtId="0" fontId="13" fillId="0" borderId="31" xfId="2" applyFont="1" applyBorder="1" applyAlignment="1">
      <alignment horizontal="centerContinuous" vertical="center"/>
    </xf>
    <xf numFmtId="0" fontId="13" fillId="0" borderId="32" xfId="2" applyNumberFormat="1" applyFont="1" applyBorder="1" applyAlignment="1">
      <alignment horizontal="right" vertical="center"/>
    </xf>
    <xf numFmtId="0" fontId="13" fillId="0" borderId="33" xfId="2" applyNumberFormat="1" applyFont="1" applyBorder="1" applyAlignment="1">
      <alignment horizontal="right"/>
    </xf>
    <xf numFmtId="0" fontId="13" fillId="0" borderId="13" xfId="2" applyNumberFormat="1" applyFont="1" applyBorder="1" applyAlignment="1">
      <alignment horizontal="right"/>
    </xf>
    <xf numFmtId="0" fontId="13" fillId="0" borderId="34" xfId="2" applyNumberFormat="1" applyFont="1" applyBorder="1" applyAlignment="1">
      <alignment horizontal="right"/>
    </xf>
    <xf numFmtId="0" fontId="13" fillId="0" borderId="35" xfId="2" applyNumberFormat="1" applyFont="1" applyBorder="1" applyAlignment="1">
      <alignment horizontal="right"/>
    </xf>
    <xf numFmtId="0" fontId="13" fillId="0" borderId="0" xfId="2" applyNumberFormat="1" applyFont="1" applyBorder="1" applyAlignment="1">
      <alignment horizontal="right"/>
    </xf>
    <xf numFmtId="0" fontId="13" fillId="0" borderId="36" xfId="2" applyNumberFormat="1" applyFont="1" applyBorder="1" applyAlignment="1">
      <alignment horizontal="right"/>
    </xf>
    <xf numFmtId="0" fontId="13" fillId="0" borderId="0" xfId="2" applyNumberFormat="1" applyFont="1" applyAlignment="1">
      <alignment horizontal="left"/>
    </xf>
    <xf numFmtId="0" fontId="13" fillId="0" borderId="35" xfId="2" applyNumberFormat="1" applyFont="1" applyBorder="1" applyAlignment="1">
      <alignment horizontal="left"/>
    </xf>
    <xf numFmtId="0" fontId="13" fillId="0" borderId="0" xfId="2" applyNumberFormat="1" applyFont="1" applyBorder="1" applyAlignment="1">
      <alignment horizontal="left"/>
    </xf>
    <xf numFmtId="0" fontId="13" fillId="0" borderId="36" xfId="2" applyNumberFormat="1" applyFont="1" applyBorder="1" applyAlignment="1">
      <alignment horizontal="left"/>
    </xf>
    <xf numFmtId="0" fontId="17" fillId="0" borderId="0" xfId="2" applyNumberFormat="1" applyFont="1" applyAlignment="1">
      <alignment vertical="center"/>
    </xf>
    <xf numFmtId="0" fontId="17" fillId="0" borderId="35" xfId="2" applyNumberFormat="1" applyFont="1" applyBorder="1" applyAlignment="1">
      <alignment vertical="center"/>
    </xf>
    <xf numFmtId="0" fontId="17" fillId="0" borderId="0" xfId="2" applyNumberFormat="1" applyFont="1" applyBorder="1" applyAlignment="1">
      <alignment vertical="center"/>
    </xf>
    <xf numFmtId="0" fontId="17" fillId="0" borderId="36" xfId="2" applyNumberFormat="1" applyFont="1" applyBorder="1" applyAlignment="1">
      <alignment vertical="center"/>
    </xf>
    <xf numFmtId="0" fontId="17" fillId="0" borderId="37" xfId="2" applyNumberFormat="1" applyFont="1" applyBorder="1" applyAlignment="1">
      <alignment vertical="center"/>
    </xf>
    <xf numFmtId="0" fontId="17" fillId="0" borderId="38" xfId="2" applyNumberFormat="1" applyFont="1" applyBorder="1" applyAlignment="1">
      <alignment vertical="center"/>
    </xf>
    <xf numFmtId="0" fontId="17" fillId="0" borderId="39" xfId="2" applyNumberFormat="1" applyFont="1" applyBorder="1" applyAlignment="1">
      <alignment vertical="center"/>
    </xf>
    <xf numFmtId="0" fontId="3" fillId="0" borderId="0" xfId="2" applyNumberFormat="1" applyFont="1" applyAlignment="1">
      <alignment vertical="center"/>
    </xf>
    <xf numFmtId="0" fontId="16" fillId="0" borderId="0" xfId="2" applyNumberFormat="1" applyFont="1" applyAlignment="1">
      <alignment vertical="center"/>
    </xf>
    <xf numFmtId="0" fontId="13" fillId="0" borderId="0" xfId="2" applyNumberFormat="1" applyFont="1" applyAlignment="1">
      <alignment vertical="center"/>
    </xf>
    <xf numFmtId="177" fontId="3" fillId="0" borderId="40" xfId="1" applyNumberFormat="1" applyFont="1" applyBorder="1" applyAlignment="1">
      <alignment vertical="center"/>
    </xf>
    <xf numFmtId="177" fontId="3" fillId="0" borderId="41" xfId="1" applyNumberFormat="1" applyFont="1" applyBorder="1" applyAlignment="1">
      <alignment vertical="center"/>
    </xf>
    <xf numFmtId="177" fontId="3" fillId="0" borderId="1" xfId="1" applyNumberFormat="1" applyFont="1" applyBorder="1" applyAlignment="1">
      <alignment vertical="center"/>
    </xf>
    <xf numFmtId="178" fontId="3" fillId="0" borderId="21" xfId="1" applyNumberFormat="1" applyFont="1" applyBorder="1" applyAlignment="1">
      <alignment vertical="center"/>
    </xf>
    <xf numFmtId="178" fontId="3" fillId="0" borderId="22" xfId="1" applyNumberFormat="1" applyFont="1" applyBorder="1" applyAlignment="1">
      <alignment vertical="center"/>
    </xf>
    <xf numFmtId="178" fontId="3" fillId="0" borderId="42" xfId="1" applyNumberFormat="1" applyFont="1" applyBorder="1" applyAlignment="1">
      <alignment vertical="center"/>
    </xf>
    <xf numFmtId="0" fontId="13" fillId="0" borderId="42" xfId="1" applyNumberFormat="1" applyFont="1" applyBorder="1" applyAlignment="1">
      <alignment horizontal="distributed" vertical="center"/>
    </xf>
    <xf numFmtId="0" fontId="3" fillId="0" borderId="0" xfId="1" applyNumberFormat="1" applyFont="1" applyBorder="1" applyAlignment="1">
      <alignment horizontal="center" vertical="center"/>
    </xf>
    <xf numFmtId="0" fontId="3" fillId="0" borderId="18" xfId="1" applyNumberFormat="1" applyFont="1" applyBorder="1" applyAlignment="1">
      <alignment horizontal="center" vertical="center"/>
    </xf>
    <xf numFmtId="0" fontId="3" fillId="0" borderId="19" xfId="1" applyNumberFormat="1" applyFont="1" applyBorder="1" applyAlignment="1">
      <alignment horizontal="center" vertical="center"/>
    </xf>
    <xf numFmtId="0" fontId="3" fillId="0" borderId="27" xfId="1" applyNumberFormat="1" applyFont="1" applyBorder="1" applyAlignment="1">
      <alignment horizontal="center" vertical="center"/>
    </xf>
    <xf numFmtId="0" fontId="13" fillId="0" borderId="27" xfId="1" applyNumberFormat="1" applyFont="1" applyBorder="1" applyAlignment="1">
      <alignment horizontal="distributed" vertical="center"/>
    </xf>
    <xf numFmtId="0" fontId="3" fillId="0" borderId="17" xfId="1" applyFont="1" applyBorder="1" applyAlignment="1">
      <alignment vertical="center"/>
    </xf>
    <xf numFmtId="0" fontId="3" fillId="0" borderId="16" xfId="1" applyFont="1" applyBorder="1" applyAlignment="1">
      <alignment vertical="center"/>
    </xf>
    <xf numFmtId="0" fontId="3" fillId="0" borderId="15" xfId="1" applyFont="1" applyBorder="1" applyAlignment="1">
      <alignment vertical="center"/>
    </xf>
    <xf numFmtId="0" fontId="11" fillId="0" borderId="11" xfId="1" applyFont="1" applyBorder="1" applyAlignment="1">
      <alignment vertical="center"/>
    </xf>
    <xf numFmtId="0" fontId="11" fillId="0" borderId="10" xfId="1" applyFont="1" applyBorder="1" applyAlignment="1">
      <alignment vertical="center"/>
    </xf>
    <xf numFmtId="176" fontId="6" fillId="0" borderId="0" xfId="1" applyNumberFormat="1"/>
    <xf numFmtId="0" fontId="11" fillId="0" borderId="0" xfId="1" applyFont="1" applyBorder="1" applyAlignment="1">
      <alignment horizontal="center" vertical="center"/>
    </xf>
    <xf numFmtId="0" fontId="10" fillId="0" borderId="0" xfId="1" applyFont="1" applyAlignment="1">
      <alignment vertical="center"/>
    </xf>
    <xf numFmtId="0" fontId="9" fillId="0" borderId="9" xfId="1" applyFont="1" applyBorder="1" applyAlignment="1">
      <alignment horizontal="right" vertical="center"/>
    </xf>
    <xf numFmtId="0" fontId="9" fillId="0" borderId="8" xfId="1" applyFont="1" applyBorder="1" applyAlignment="1">
      <alignment horizontal="right" vertical="center"/>
    </xf>
    <xf numFmtId="0" fontId="9" fillId="0" borderId="7" xfId="1" applyFont="1" applyBorder="1" applyAlignment="1">
      <alignment vertical="center"/>
    </xf>
    <xf numFmtId="0" fontId="7" fillId="0" borderId="0" xfId="1" applyFont="1" applyAlignment="1">
      <alignment vertical="top"/>
    </xf>
    <xf numFmtId="0" fontId="9" fillId="0" borderId="0" xfId="1" applyFont="1" applyAlignment="1">
      <alignment horizontal="right" vertical="center"/>
    </xf>
    <xf numFmtId="176" fontId="3" fillId="0" borderId="0" xfId="1" applyNumberFormat="1" applyFont="1" applyAlignment="1">
      <alignment vertical="center"/>
    </xf>
    <xf numFmtId="1" fontId="3" fillId="0" borderId="0" xfId="1" applyNumberFormat="1" applyFont="1" applyBorder="1" applyAlignment="1">
      <alignment vertical="center"/>
    </xf>
    <xf numFmtId="176" fontId="3" fillId="0" borderId="0" xfId="1" applyNumberFormat="1" applyFont="1" applyBorder="1" applyAlignment="1">
      <alignment vertical="center"/>
    </xf>
    <xf numFmtId="20" fontId="13" fillId="0" borderId="0" xfId="2" applyNumberFormat="1" applyFont="1" applyAlignment="1">
      <alignment horizontal="right" vertical="center"/>
    </xf>
    <xf numFmtId="0" fontId="16" fillId="0" borderId="0" xfId="0" applyFont="1" applyAlignment="1">
      <alignment vertical="center"/>
    </xf>
    <xf numFmtId="49" fontId="13" fillId="0" borderId="0" xfId="0" applyNumberFormat="1" applyFont="1" applyAlignment="1">
      <alignment horizontal="right" vertical="center"/>
    </xf>
    <xf numFmtId="0" fontId="13" fillId="0" borderId="0" xfId="0" applyNumberFormat="1" applyFont="1" applyAlignment="1">
      <alignment horizontal="right" vertical="center"/>
    </xf>
    <xf numFmtId="49" fontId="13" fillId="0" borderId="0" xfId="0" applyNumberFormat="1" applyFont="1" applyAlignment="1">
      <alignment vertical="center"/>
    </xf>
    <xf numFmtId="0" fontId="16" fillId="0" borderId="0" xfId="0" applyNumberFormat="1" applyFont="1" applyAlignment="1">
      <alignment vertical="center"/>
    </xf>
    <xf numFmtId="49" fontId="3" fillId="0" borderId="0" xfId="0" applyNumberFormat="1" applyFont="1" applyAlignment="1">
      <alignment horizontal="right" vertical="center"/>
    </xf>
    <xf numFmtId="0" fontId="16" fillId="0" borderId="0" xfId="0" applyFont="1" applyBorder="1" applyAlignment="1">
      <alignment vertical="center"/>
    </xf>
    <xf numFmtId="49" fontId="11" fillId="0" borderId="39" xfId="0" applyNumberFormat="1" applyFont="1" applyBorder="1" applyAlignment="1">
      <alignment horizontal="center" vertical="center" textRotation="255" wrapText="1"/>
    </xf>
    <xf numFmtId="49" fontId="13" fillId="0" borderId="38" xfId="0" applyNumberFormat="1" applyFont="1" applyBorder="1" applyAlignment="1">
      <alignment horizontal="right" vertical="center"/>
    </xf>
    <xf numFmtId="0" fontId="19" fillId="0" borderId="38" xfId="0" quotePrefix="1" applyFont="1" applyBorder="1" applyAlignment="1">
      <alignment horizontal="left" vertical="center"/>
    </xf>
    <xf numFmtId="0" fontId="19" fillId="0" borderId="37" xfId="0" quotePrefix="1" applyFont="1" applyBorder="1" applyAlignment="1">
      <alignment horizontal="left" vertical="center"/>
    </xf>
    <xf numFmtId="49" fontId="11" fillId="0" borderId="36" xfId="0" applyNumberFormat="1" applyFont="1" applyBorder="1" applyAlignment="1">
      <alignment horizontal="center" vertical="center" textRotation="255" wrapText="1"/>
    </xf>
    <xf numFmtId="49" fontId="13" fillId="0" borderId="0" xfId="0" applyNumberFormat="1" applyFont="1" applyBorder="1" applyAlignment="1">
      <alignment horizontal="left" vertical="center"/>
    </xf>
    <xf numFmtId="0" fontId="16" fillId="0" borderId="35" xfId="0" applyFont="1" applyBorder="1" applyAlignment="1">
      <alignment vertical="center"/>
    </xf>
    <xf numFmtId="49" fontId="13" fillId="0" borderId="0" xfId="0" applyNumberFormat="1" applyFont="1" applyAlignment="1">
      <alignment horizontal="left" vertical="center"/>
    </xf>
    <xf numFmtId="0" fontId="13" fillId="0" borderId="0" xfId="0" applyNumberFormat="1" applyFont="1" applyAlignment="1">
      <alignment horizontal="left" vertical="center"/>
    </xf>
    <xf numFmtId="49" fontId="3" fillId="0" borderId="0" xfId="0" applyNumberFormat="1" applyFont="1" applyAlignment="1">
      <alignment horizontal="left" vertical="center"/>
    </xf>
    <xf numFmtId="49" fontId="20" fillId="0" borderId="0" xfId="0" applyNumberFormat="1" applyFont="1" applyBorder="1" applyAlignment="1">
      <alignment horizontal="left" vertical="center"/>
    </xf>
    <xf numFmtId="49" fontId="13" fillId="0" borderId="0" xfId="0" applyNumberFormat="1" applyFont="1" applyBorder="1" applyAlignment="1">
      <alignment horizontal="right" vertical="center"/>
    </xf>
    <xf numFmtId="0" fontId="21" fillId="0" borderId="0" xfId="0" applyNumberFormat="1" applyFont="1" applyBorder="1" applyAlignment="1">
      <alignment horizontal="left" vertical="center"/>
    </xf>
    <xf numFmtId="0" fontId="20" fillId="0" borderId="35" xfId="0" applyNumberFormat="1" applyFont="1" applyBorder="1" applyAlignment="1">
      <alignment horizontal="left" vertical="center"/>
    </xf>
    <xf numFmtId="49" fontId="20" fillId="0" borderId="0" xfId="0" applyNumberFormat="1" applyFont="1" applyAlignment="1">
      <alignment horizontal="left" vertical="center"/>
    </xf>
    <xf numFmtId="0" fontId="13" fillId="0" borderId="0" xfId="0" applyNumberFormat="1" applyFont="1" applyAlignment="1">
      <alignment vertical="center"/>
    </xf>
    <xf numFmtId="0" fontId="13" fillId="0" borderId="0" xfId="0" applyFont="1" applyAlignment="1">
      <alignment vertical="center"/>
    </xf>
    <xf numFmtId="49" fontId="22" fillId="0" borderId="0" xfId="0" quotePrefix="1" applyNumberFormat="1" applyFont="1" applyBorder="1" applyAlignment="1">
      <alignment horizontal="left" vertical="center"/>
    </xf>
    <xf numFmtId="49" fontId="22" fillId="0" borderId="35" xfId="0" quotePrefix="1" applyNumberFormat="1" applyFont="1" applyBorder="1" applyAlignment="1">
      <alignment horizontal="left" vertical="center"/>
    </xf>
    <xf numFmtId="49" fontId="22" fillId="0" borderId="0" xfId="0" quotePrefix="1" applyNumberFormat="1" applyFont="1" applyAlignment="1">
      <alignment horizontal="left" vertical="center"/>
    </xf>
    <xf numFmtId="49" fontId="11" fillId="0" borderId="34" xfId="0" applyNumberFormat="1" applyFont="1" applyBorder="1" applyAlignment="1">
      <alignment horizontal="center" vertical="center" textRotation="255" wrapText="1"/>
    </xf>
    <xf numFmtId="49" fontId="13" fillId="0" borderId="13" xfId="0" applyNumberFormat="1" applyFont="1" applyBorder="1" applyAlignment="1">
      <alignment horizontal="right" vertical="center"/>
    </xf>
    <xf numFmtId="0" fontId="21" fillId="0" borderId="13" xfId="0" applyNumberFormat="1" applyFont="1" applyBorder="1" applyAlignment="1">
      <alignment horizontal="left" vertical="center"/>
    </xf>
    <xf numFmtId="49" fontId="22" fillId="0" borderId="33" xfId="0" quotePrefix="1" applyNumberFormat="1" applyFont="1" applyBorder="1" applyAlignment="1">
      <alignment horizontal="left" vertical="center"/>
    </xf>
    <xf numFmtId="0" fontId="22" fillId="0" borderId="0" xfId="0" quotePrefix="1" applyNumberFormat="1" applyFont="1" applyBorder="1" applyAlignment="1">
      <alignment horizontal="distributed"/>
    </xf>
    <xf numFmtId="0" fontId="22" fillId="0" borderId="0" xfId="0" applyNumberFormat="1" applyFont="1" applyBorder="1" applyAlignment="1">
      <alignment horizontal="left"/>
    </xf>
    <xf numFmtId="0" fontId="22" fillId="0" borderId="39" xfId="0" applyNumberFormat="1" applyFont="1" applyBorder="1" applyAlignment="1">
      <alignment horizontal="left" vertical="center"/>
    </xf>
    <xf numFmtId="49" fontId="13" fillId="0" borderId="39" xfId="0" applyNumberFormat="1" applyFont="1" applyBorder="1" applyAlignment="1">
      <alignment horizontal="right" vertical="center"/>
    </xf>
    <xf numFmtId="0" fontId="21" fillId="0" borderId="38" xfId="0" applyNumberFormat="1" applyFont="1" applyBorder="1" applyAlignment="1">
      <alignment horizontal="left" vertical="center"/>
    </xf>
    <xf numFmtId="49" fontId="22" fillId="0" borderId="37" xfId="0" quotePrefix="1" applyNumberFormat="1" applyFont="1" applyBorder="1" applyAlignment="1">
      <alignment horizontal="left" vertical="center"/>
    </xf>
    <xf numFmtId="49" fontId="13" fillId="0" borderId="43" xfId="0" applyNumberFormat="1" applyFont="1" applyBorder="1" applyAlignment="1">
      <alignment horizontal="centerContinuous"/>
    </xf>
    <xf numFmtId="49" fontId="13" fillId="0" borderId="1" xfId="0" applyNumberFormat="1" applyFont="1" applyBorder="1" applyAlignment="1">
      <alignment horizontal="centerContinuous" wrapText="1"/>
    </xf>
    <xf numFmtId="49" fontId="13" fillId="0" borderId="41" xfId="0" applyNumberFormat="1" applyFont="1" applyBorder="1" applyAlignment="1">
      <alignment horizontal="center" wrapText="1"/>
    </xf>
    <xf numFmtId="49" fontId="13" fillId="0" borderId="44" xfId="0" quotePrefix="1" applyNumberFormat="1" applyFont="1" applyBorder="1" applyAlignment="1">
      <alignment horizontal="center" wrapText="1"/>
    </xf>
    <xf numFmtId="0" fontId="13" fillId="0" borderId="40" xfId="0" applyFont="1" applyBorder="1" applyAlignment="1">
      <alignment horizontal="center" wrapText="1"/>
    </xf>
    <xf numFmtId="49" fontId="13" fillId="0" borderId="36" xfId="0" quotePrefix="1" applyNumberFormat="1" applyFont="1" applyFill="1" applyBorder="1" applyAlignment="1">
      <alignment wrapText="1"/>
    </xf>
    <xf numFmtId="49" fontId="13" fillId="0" borderId="0" xfId="0" quotePrefix="1" applyNumberFormat="1" applyFont="1" applyFill="1" applyBorder="1" applyAlignment="1">
      <alignment wrapText="1"/>
    </xf>
    <xf numFmtId="49" fontId="13" fillId="0" borderId="0" xfId="0" applyNumberFormat="1" applyFont="1" applyBorder="1" applyAlignment="1">
      <alignment horizontal="centerContinuous"/>
    </xf>
    <xf numFmtId="49" fontId="13" fillId="0" borderId="35" xfId="0" applyNumberFormat="1" applyFont="1" applyBorder="1" applyAlignment="1">
      <alignment horizontal="center" wrapText="1"/>
    </xf>
    <xf numFmtId="49" fontId="13" fillId="0" borderId="0" xfId="0" applyNumberFormat="1" applyFont="1" applyBorder="1" applyAlignment="1">
      <alignment horizontal="center" wrapText="1"/>
    </xf>
    <xf numFmtId="0" fontId="13" fillId="0" borderId="0" xfId="0" quotePrefix="1" applyNumberFormat="1" applyFont="1" applyFill="1" applyBorder="1" applyAlignment="1">
      <alignment horizontal="center" wrapText="1"/>
    </xf>
    <xf numFmtId="0" fontId="13" fillId="0" borderId="0" xfId="0" applyNumberFormat="1" applyFont="1" applyFill="1" applyBorder="1" applyAlignment="1">
      <alignment horizontal="center" wrapText="1"/>
    </xf>
    <xf numFmtId="49" fontId="13" fillId="0" borderId="0" xfId="0" applyNumberFormat="1" applyFont="1" applyFill="1" applyBorder="1" applyAlignment="1">
      <alignment wrapText="1"/>
    </xf>
    <xf numFmtId="49" fontId="13" fillId="0" borderId="0" xfId="0" applyNumberFormat="1" applyFont="1" applyBorder="1" applyAlignment="1">
      <alignment wrapText="1"/>
    </xf>
    <xf numFmtId="0" fontId="13" fillId="0" borderId="0" xfId="0" applyNumberFormat="1" applyFont="1" applyBorder="1" applyAlignment="1">
      <alignment wrapText="1"/>
    </xf>
    <xf numFmtId="0" fontId="13" fillId="0" borderId="0" xfId="0" applyNumberFormat="1" applyFont="1" applyBorder="1" applyAlignment="1">
      <alignment horizontal="center" wrapText="1"/>
    </xf>
    <xf numFmtId="0" fontId="13" fillId="0" borderId="0" xfId="0" applyFont="1" applyBorder="1" applyAlignment="1">
      <alignment horizontal="center" wrapText="1"/>
    </xf>
    <xf numFmtId="0" fontId="13" fillId="0" borderId="0" xfId="0" applyFont="1" applyAlignment="1">
      <alignment horizontal="center" wrapText="1"/>
    </xf>
    <xf numFmtId="49" fontId="13" fillId="0" borderId="0" xfId="0" applyNumberFormat="1" applyFont="1" applyAlignment="1">
      <alignment horizontal="center" wrapText="1"/>
    </xf>
    <xf numFmtId="49" fontId="13" fillId="0" borderId="0" xfId="0" applyNumberFormat="1" applyFont="1" applyAlignment="1">
      <alignment horizontal="center" vertical="center" wrapText="1"/>
    </xf>
    <xf numFmtId="20" fontId="3" fillId="0" borderId="26" xfId="0" applyNumberFormat="1" applyFont="1" applyBorder="1" applyAlignment="1">
      <alignment horizontal="center" vertical="center"/>
    </xf>
    <xf numFmtId="179" fontId="3" fillId="0" borderId="45" xfId="0" applyNumberFormat="1" applyFont="1" applyBorder="1" applyAlignment="1">
      <alignment vertical="center"/>
    </xf>
    <xf numFmtId="179" fontId="3" fillId="0" borderId="25" xfId="0" applyNumberFormat="1" applyFont="1" applyBorder="1" applyAlignment="1">
      <alignment vertical="center"/>
    </xf>
    <xf numFmtId="180" fontId="3" fillId="0" borderId="25" xfId="0" applyNumberFormat="1" applyFont="1" applyBorder="1" applyAlignment="1">
      <alignment vertical="center"/>
    </xf>
    <xf numFmtId="181" fontId="3" fillId="0" borderId="46" xfId="0" applyNumberFormat="1" applyFont="1" applyBorder="1" applyAlignment="1">
      <alignment vertical="center"/>
    </xf>
    <xf numFmtId="49" fontId="3" fillId="0" borderId="24" xfId="0" applyNumberFormat="1" applyFont="1" applyBorder="1" applyAlignment="1">
      <alignment horizontal="center" vertical="center"/>
    </xf>
    <xf numFmtId="182" fontId="13" fillId="0" borderId="36" xfId="0" applyNumberFormat="1" applyFont="1" applyFill="1" applyBorder="1" applyAlignment="1">
      <alignment vertical="center"/>
    </xf>
    <xf numFmtId="182" fontId="13" fillId="0" borderId="0" xfId="0" applyNumberFormat="1" applyFont="1" applyFill="1" applyBorder="1" applyAlignment="1">
      <alignment vertical="center"/>
    </xf>
    <xf numFmtId="20" fontId="13" fillId="0" borderId="0" xfId="0" applyNumberFormat="1" applyFont="1" applyBorder="1" applyAlignment="1">
      <alignment horizontal="center" vertical="center"/>
    </xf>
    <xf numFmtId="179" fontId="13" fillId="0" borderId="35" xfId="0" applyNumberFormat="1" applyFont="1" applyBorder="1" applyAlignment="1">
      <alignment vertical="center"/>
    </xf>
    <xf numFmtId="179" fontId="13" fillId="0" borderId="0" xfId="0" applyNumberFormat="1" applyFont="1" applyBorder="1" applyAlignment="1">
      <alignment vertical="center"/>
    </xf>
    <xf numFmtId="0" fontId="13" fillId="0" borderId="0" xfId="0" applyNumberFormat="1" applyFont="1" applyFill="1" applyBorder="1" applyAlignment="1">
      <alignment vertical="center"/>
    </xf>
    <xf numFmtId="183" fontId="13" fillId="0" borderId="0" xfId="0" applyNumberFormat="1" applyFont="1" applyAlignment="1">
      <alignment vertical="center"/>
    </xf>
    <xf numFmtId="183" fontId="13" fillId="0" borderId="0" xfId="0" applyNumberFormat="1" applyFont="1" applyAlignment="1">
      <alignment horizontal="right" vertical="center"/>
    </xf>
    <xf numFmtId="0" fontId="13" fillId="0" borderId="0" xfId="0" applyFont="1"/>
    <xf numFmtId="49" fontId="13" fillId="0" borderId="0" xfId="0" applyNumberFormat="1" applyFont="1" applyAlignment="1">
      <alignment horizontal="right"/>
    </xf>
    <xf numFmtId="20" fontId="3" fillId="0" borderId="23" xfId="0" applyNumberFormat="1" applyFont="1" applyBorder="1" applyAlignment="1">
      <alignment horizontal="center" vertical="center"/>
    </xf>
    <xf numFmtId="179" fontId="3" fillId="0" borderId="42" xfId="0" applyNumberFormat="1" applyFont="1" applyBorder="1" applyAlignment="1">
      <alignment vertical="center"/>
    </xf>
    <xf numFmtId="179" fontId="3" fillId="0" borderId="22" xfId="0" applyNumberFormat="1" applyFont="1" applyBorder="1" applyAlignment="1">
      <alignment vertical="center"/>
    </xf>
    <xf numFmtId="180" fontId="3" fillId="0" borderId="22" xfId="0" applyNumberFormat="1" applyFont="1" applyBorder="1" applyAlignment="1">
      <alignment vertical="center"/>
    </xf>
    <xf numFmtId="181" fontId="3" fillId="0" borderId="47" xfId="0" applyNumberFormat="1" applyFont="1" applyBorder="1" applyAlignment="1">
      <alignment vertical="center"/>
    </xf>
    <xf numFmtId="49" fontId="3" fillId="0" borderId="21" xfId="0" applyNumberFormat="1" applyFont="1" applyBorder="1" applyAlignment="1">
      <alignment horizontal="center" vertical="center"/>
    </xf>
    <xf numFmtId="20" fontId="3" fillId="0" borderId="48" xfId="0" applyNumberFormat="1" applyFont="1" applyBorder="1" applyAlignment="1">
      <alignment horizontal="center" vertical="center"/>
    </xf>
    <xf numFmtId="179" fontId="3" fillId="0" borderId="1" xfId="0" applyNumberFormat="1" applyFont="1" applyBorder="1" applyAlignment="1">
      <alignment vertical="center"/>
    </xf>
    <xf numFmtId="179" fontId="3" fillId="0" borderId="41" xfId="0" applyNumberFormat="1" applyFont="1" applyBorder="1" applyAlignment="1">
      <alignment vertical="center"/>
    </xf>
    <xf numFmtId="180" fontId="3" fillId="0" borderId="41" xfId="0" applyNumberFormat="1" applyFont="1" applyBorder="1" applyAlignment="1">
      <alignment vertical="center"/>
    </xf>
    <xf numFmtId="181" fontId="3" fillId="0" borderId="44" xfId="0" applyNumberFormat="1" applyFont="1" applyBorder="1" applyAlignment="1">
      <alignment vertical="center"/>
    </xf>
    <xf numFmtId="49" fontId="3" fillId="0" borderId="40" xfId="0" applyNumberFormat="1" applyFont="1" applyBorder="1" applyAlignment="1">
      <alignment horizontal="center" vertical="center"/>
    </xf>
    <xf numFmtId="20" fontId="3" fillId="0" borderId="28" xfId="0" applyNumberFormat="1" applyFont="1" applyBorder="1" applyAlignment="1">
      <alignment horizontal="center" vertical="center"/>
    </xf>
    <xf numFmtId="179" fontId="3" fillId="0" borderId="49" xfId="0" applyNumberFormat="1" applyFont="1" applyBorder="1" applyAlignment="1">
      <alignment vertical="center"/>
    </xf>
    <xf numFmtId="179" fontId="3" fillId="0" borderId="50" xfId="0" applyNumberFormat="1" applyFont="1" applyBorder="1" applyAlignment="1">
      <alignment vertical="center"/>
    </xf>
    <xf numFmtId="180" fontId="3" fillId="0" borderId="50" xfId="0" applyNumberFormat="1" applyFont="1" applyBorder="1" applyAlignment="1">
      <alignment vertical="center"/>
    </xf>
    <xf numFmtId="181" fontId="3" fillId="0" borderId="51" xfId="0" applyNumberFormat="1" applyFont="1" applyBorder="1" applyAlignment="1">
      <alignment vertical="center"/>
    </xf>
    <xf numFmtId="49" fontId="3" fillId="0" borderId="52" xfId="0" applyNumberFormat="1" applyFont="1" applyBorder="1" applyAlignment="1">
      <alignment horizontal="center" vertical="center"/>
    </xf>
    <xf numFmtId="20" fontId="3" fillId="0" borderId="53" xfId="0" applyNumberFormat="1" applyFont="1" applyBorder="1" applyAlignment="1">
      <alignment horizontal="center" vertical="center"/>
    </xf>
    <xf numFmtId="179" fontId="3" fillId="0" borderId="54" xfId="0" applyNumberFormat="1" applyFont="1" applyBorder="1" applyAlignment="1">
      <alignment vertical="center"/>
    </xf>
    <xf numFmtId="179" fontId="3" fillId="0" borderId="55" xfId="0" applyNumberFormat="1" applyFont="1" applyBorder="1" applyAlignment="1">
      <alignment vertical="center"/>
    </xf>
    <xf numFmtId="180" fontId="3" fillId="0" borderId="55" xfId="0" applyNumberFormat="1" applyFont="1" applyBorder="1" applyAlignment="1">
      <alignment vertical="center"/>
    </xf>
    <xf numFmtId="181" fontId="3" fillId="0" borderId="56" xfId="0" applyNumberFormat="1" applyFont="1" applyBorder="1" applyAlignment="1">
      <alignment vertical="center"/>
    </xf>
    <xf numFmtId="49" fontId="3" fillId="0" borderId="57" xfId="0" applyNumberFormat="1" applyFont="1" applyBorder="1" applyAlignment="1">
      <alignment horizontal="center" vertical="center"/>
    </xf>
    <xf numFmtId="32" fontId="3" fillId="0" borderId="43" xfId="0" applyNumberFormat="1" applyFont="1" applyBorder="1" applyAlignment="1">
      <alignment horizontal="center" vertical="center"/>
    </xf>
    <xf numFmtId="179" fontId="3" fillId="0" borderId="58" xfId="0" applyNumberFormat="1" applyFont="1" applyBorder="1" applyAlignment="1">
      <alignment vertical="center"/>
    </xf>
    <xf numFmtId="179" fontId="3" fillId="0" borderId="59" xfId="0" applyNumberFormat="1" applyFont="1" applyBorder="1" applyAlignment="1">
      <alignment vertical="center"/>
    </xf>
    <xf numFmtId="180" fontId="3" fillId="0" borderId="59" xfId="0" applyNumberFormat="1" applyFont="1" applyBorder="1" applyAlignment="1">
      <alignment vertical="center"/>
    </xf>
    <xf numFmtId="181" fontId="3" fillId="0" borderId="59" xfId="0" applyNumberFormat="1" applyFont="1" applyBorder="1" applyAlignment="1">
      <alignment horizontal="center" vertical="center"/>
    </xf>
    <xf numFmtId="181" fontId="3" fillId="0" borderId="59" xfId="0" applyNumberFormat="1" applyFont="1" applyBorder="1" applyAlignment="1">
      <alignment vertical="center"/>
    </xf>
    <xf numFmtId="49" fontId="3" fillId="0" borderId="60" xfId="0" applyNumberFormat="1" applyFont="1" applyBorder="1" applyAlignment="1">
      <alignment horizontal="center" vertical="center"/>
    </xf>
    <xf numFmtId="49" fontId="13" fillId="0" borderId="34" xfId="0" applyNumberFormat="1" applyFont="1" applyBorder="1" applyAlignment="1">
      <alignment horizontal="right"/>
    </xf>
    <xf numFmtId="49" fontId="13" fillId="0" borderId="13" xfId="0" applyNumberFormat="1" applyFont="1" applyBorder="1" applyAlignment="1">
      <alignment horizontal="right"/>
    </xf>
    <xf numFmtId="49" fontId="13" fillId="0" borderId="33" xfId="0" applyNumberFormat="1" applyFont="1" applyBorder="1" applyAlignment="1">
      <alignment horizontal="right"/>
    </xf>
    <xf numFmtId="49" fontId="4" fillId="0" borderId="0" xfId="0" applyNumberFormat="1" applyFont="1" applyAlignment="1">
      <alignment horizontal="right"/>
    </xf>
    <xf numFmtId="0" fontId="13" fillId="0" borderId="0" xfId="0" applyNumberFormat="1" applyFont="1" applyAlignment="1">
      <alignment horizontal="right"/>
    </xf>
    <xf numFmtId="0" fontId="23" fillId="0" borderId="0" xfId="0" applyFont="1" applyBorder="1" applyAlignment="1" applyProtection="1">
      <alignment vertical="center"/>
    </xf>
    <xf numFmtId="0" fontId="23" fillId="0" borderId="0" xfId="0" applyFont="1"/>
    <xf numFmtId="0" fontId="23" fillId="0" borderId="0" xfId="0" applyFont="1" applyAlignment="1">
      <alignment horizontal="center"/>
    </xf>
    <xf numFmtId="49" fontId="3" fillId="0" borderId="0" xfId="0" applyNumberFormat="1" applyFont="1" applyAlignment="1">
      <alignment horizontal="right"/>
    </xf>
    <xf numFmtId="0" fontId="4" fillId="0" borderId="0" xfId="0" applyNumberFormat="1" applyFont="1" applyAlignment="1">
      <alignment horizontal="right"/>
    </xf>
    <xf numFmtId="0" fontId="4" fillId="0" borderId="0" xfId="0" applyNumberFormat="1" applyFont="1" applyAlignment="1"/>
    <xf numFmtId="0" fontId="3" fillId="0" borderId="0" xfId="0" applyNumberFormat="1" applyFont="1" applyAlignment="1">
      <alignment horizontal="right"/>
    </xf>
    <xf numFmtId="0" fontId="23" fillId="0" borderId="39" xfId="0" quotePrefix="1" applyFont="1" applyBorder="1" applyAlignment="1" applyProtection="1">
      <alignment horizontal="left" vertical="center"/>
    </xf>
    <xf numFmtId="179" fontId="13" fillId="0" borderId="38" xfId="0" applyNumberFormat="1" applyFont="1" applyBorder="1" applyAlignment="1">
      <alignment vertical="center"/>
    </xf>
    <xf numFmtId="179" fontId="13" fillId="0" borderId="38" xfId="0" quotePrefix="1" applyNumberFormat="1" applyFont="1" applyBorder="1" applyAlignment="1">
      <alignment horizontal="left" vertical="center"/>
    </xf>
    <xf numFmtId="20" fontId="13" fillId="0" borderId="38" xfId="0" quotePrefix="1" applyNumberFormat="1" applyFont="1" applyBorder="1" applyAlignment="1">
      <alignment horizontal="left" vertical="center"/>
    </xf>
    <xf numFmtId="20" fontId="13" fillId="0" borderId="38" xfId="0" applyNumberFormat="1" applyFont="1" applyBorder="1" applyAlignment="1">
      <alignment horizontal="left" vertical="center"/>
    </xf>
    <xf numFmtId="0" fontId="13" fillId="0" borderId="38" xfId="0" applyFont="1" applyBorder="1" applyAlignment="1">
      <alignment vertical="center"/>
    </xf>
    <xf numFmtId="49" fontId="13" fillId="0" borderId="38" xfId="0" applyNumberFormat="1" applyFont="1" applyBorder="1" applyAlignment="1">
      <alignment horizontal="right"/>
    </xf>
    <xf numFmtId="20" fontId="13" fillId="0" borderId="37" xfId="0" quotePrefix="1" applyNumberFormat="1" applyFont="1" applyBorder="1" applyAlignment="1">
      <alignment horizontal="left" vertical="center"/>
    </xf>
    <xf numFmtId="20" fontId="13" fillId="0" borderId="0" xfId="0" quotePrefix="1" applyNumberFormat="1" applyFont="1" applyBorder="1" applyAlignment="1">
      <alignment horizontal="left" vertical="center"/>
    </xf>
    <xf numFmtId="0" fontId="13" fillId="0" borderId="0" xfId="0" applyFont="1" applyBorder="1" applyAlignment="1">
      <alignment vertical="center"/>
    </xf>
    <xf numFmtId="0" fontId="13" fillId="0" borderId="0" xfId="0" applyNumberFormat="1" applyFont="1" applyBorder="1" applyAlignment="1">
      <alignment vertical="center"/>
    </xf>
    <xf numFmtId="0" fontId="13" fillId="0" borderId="0" xfId="0" quotePrefix="1" applyNumberFormat="1" applyFont="1" applyBorder="1" applyAlignment="1">
      <alignment horizontal="left" vertical="center"/>
    </xf>
    <xf numFmtId="0" fontId="23" fillId="0" borderId="36" xfId="0" quotePrefix="1" applyFont="1" applyBorder="1" applyAlignment="1" applyProtection="1">
      <alignment horizontal="left" vertical="center"/>
    </xf>
    <xf numFmtId="179" fontId="13" fillId="0" borderId="0" xfId="0" quotePrefix="1" applyNumberFormat="1" applyFont="1" applyBorder="1" applyAlignment="1">
      <alignment horizontal="left" vertical="center"/>
    </xf>
    <xf numFmtId="0" fontId="13" fillId="0" borderId="0" xfId="0" applyFont="1" applyBorder="1" applyAlignment="1">
      <alignment horizontal="left" vertical="center"/>
    </xf>
    <xf numFmtId="0" fontId="13" fillId="0" borderId="0" xfId="0" quotePrefix="1" applyFont="1" applyBorder="1" applyAlignment="1">
      <alignment horizontal="left" vertical="center"/>
    </xf>
    <xf numFmtId="49" fontId="13" fillId="0" borderId="0" xfId="0" applyNumberFormat="1" applyFont="1" applyBorder="1" applyAlignment="1">
      <alignment horizontal="right"/>
    </xf>
    <xf numFmtId="0" fontId="13" fillId="0" borderId="35" xfId="0" applyFont="1" applyBorder="1" applyAlignment="1">
      <alignment vertical="center"/>
    </xf>
    <xf numFmtId="179" fontId="13" fillId="0" borderId="34" xfId="0" quotePrefix="1" applyNumberFormat="1" applyFont="1" applyBorder="1" applyAlignment="1">
      <alignment horizontal="left" vertical="center"/>
    </xf>
    <xf numFmtId="179" fontId="13" fillId="0" borderId="13" xfId="0" applyNumberFormat="1" applyFont="1" applyBorder="1" applyAlignment="1">
      <alignment horizontal="left" vertical="center"/>
    </xf>
    <xf numFmtId="179" fontId="13" fillId="0" borderId="13" xfId="0" quotePrefix="1" applyNumberFormat="1" applyFont="1" applyBorder="1" applyAlignment="1">
      <alignment horizontal="left" vertical="center"/>
    </xf>
    <xf numFmtId="0" fontId="13" fillId="0" borderId="13" xfId="0" applyFont="1" applyBorder="1" applyAlignment="1">
      <alignment horizontal="left" vertical="center"/>
    </xf>
    <xf numFmtId="179" fontId="13" fillId="0" borderId="33" xfId="0" quotePrefix="1" applyNumberFormat="1" applyFont="1" applyBorder="1" applyAlignment="1">
      <alignment horizontal="left" vertical="center"/>
    </xf>
    <xf numFmtId="0" fontId="14" fillId="0" borderId="2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8" fillId="0" borderId="0" xfId="2" applyNumberFormat="1" applyFont="1" applyAlignment="1">
      <alignment horizontal="center" vertical="center"/>
    </xf>
    <xf numFmtId="0" fontId="11" fillId="0" borderId="39" xfId="2" applyNumberFormat="1" applyFont="1" applyBorder="1" applyAlignment="1">
      <alignment horizontal="left" vertical="center"/>
    </xf>
    <xf numFmtId="0" fontId="11" fillId="0" borderId="38" xfId="2" applyNumberFormat="1" applyFont="1" applyBorder="1" applyAlignment="1">
      <alignment horizontal="left" vertical="center"/>
    </xf>
    <xf numFmtId="0" fontId="11" fillId="0" borderId="37" xfId="2" applyNumberFormat="1" applyFont="1" applyBorder="1" applyAlignment="1">
      <alignment horizontal="left" vertical="center"/>
    </xf>
    <xf numFmtId="0" fontId="11" fillId="0" borderId="34" xfId="2" applyNumberFormat="1" applyFont="1" applyBorder="1" applyAlignment="1">
      <alignment horizontal="left" vertical="center"/>
    </xf>
    <xf numFmtId="0" fontId="11" fillId="0" borderId="13" xfId="2" applyNumberFormat="1" applyFont="1" applyBorder="1" applyAlignment="1">
      <alignment horizontal="left" vertical="center"/>
    </xf>
    <xf numFmtId="0" fontId="11" fillId="0" borderId="33" xfId="2" applyNumberFormat="1" applyFont="1" applyBorder="1" applyAlignment="1">
      <alignment horizontal="left" vertical="center"/>
    </xf>
    <xf numFmtId="0" fontId="11" fillId="0" borderId="32" xfId="2" applyNumberFormat="1" applyFont="1" applyBorder="1" applyAlignment="1">
      <alignment vertical="center" textRotation="255"/>
    </xf>
    <xf numFmtId="0" fontId="11" fillId="0" borderId="61" xfId="2" applyNumberFormat="1" applyFont="1" applyBorder="1" applyAlignment="1">
      <alignment vertical="center" textRotation="255"/>
    </xf>
    <xf numFmtId="0" fontId="11" fillId="0" borderId="43" xfId="2" applyNumberFormat="1" applyFont="1" applyBorder="1" applyAlignment="1">
      <alignment vertical="center" textRotation="255"/>
    </xf>
    <xf numFmtId="0" fontId="11" fillId="0" borderId="31" xfId="2" applyNumberFormat="1" applyFont="1" applyBorder="1" applyAlignment="1">
      <alignment horizontal="left" vertical="center"/>
    </xf>
    <xf numFmtId="0" fontId="11" fillId="0" borderId="30" xfId="2" applyNumberFormat="1" applyFont="1" applyBorder="1" applyAlignment="1">
      <alignment horizontal="left" vertical="center"/>
    </xf>
    <xf numFmtId="0" fontId="11" fillId="0" borderId="29" xfId="2" applyNumberFormat="1" applyFont="1" applyBorder="1" applyAlignment="1">
      <alignment horizontal="left" vertical="center"/>
    </xf>
    <xf numFmtId="0" fontId="11" fillId="0" borderId="31" xfId="2" quotePrefix="1" applyNumberFormat="1" applyFont="1" applyBorder="1" applyAlignment="1">
      <alignment horizontal="left" vertical="center"/>
    </xf>
    <xf numFmtId="0" fontId="11" fillId="0" borderId="30" xfId="2" quotePrefix="1" applyNumberFormat="1" applyFont="1" applyBorder="1" applyAlignment="1">
      <alignment horizontal="left" vertical="center"/>
    </xf>
    <xf numFmtId="0" fontId="11" fillId="0" borderId="29" xfId="2" quotePrefix="1" applyNumberFormat="1" applyFont="1" applyBorder="1" applyAlignment="1">
      <alignment horizontal="left" vertical="center"/>
    </xf>
    <xf numFmtId="0" fontId="11" fillId="0" borderId="39" xfId="2" applyNumberFormat="1" applyFont="1" applyBorder="1" applyAlignment="1">
      <alignment vertical="center"/>
    </xf>
    <xf numFmtId="0" fontId="11" fillId="0" borderId="38" xfId="2" applyNumberFormat="1" applyFont="1" applyBorder="1" applyAlignment="1">
      <alignment vertical="center"/>
    </xf>
    <xf numFmtId="0" fontId="11" fillId="0" borderId="37" xfId="2" applyNumberFormat="1" applyFont="1" applyBorder="1" applyAlignment="1">
      <alignment vertical="center"/>
    </xf>
    <xf numFmtId="0" fontId="11" fillId="0" borderId="34" xfId="2" applyNumberFormat="1" applyFont="1" applyBorder="1" applyAlignment="1">
      <alignment vertical="center"/>
    </xf>
    <xf numFmtId="0" fontId="11" fillId="0" borderId="13" xfId="2" applyNumberFormat="1" applyFont="1" applyBorder="1" applyAlignment="1">
      <alignment vertical="center"/>
    </xf>
    <xf numFmtId="0" fontId="11" fillId="0" borderId="33" xfId="2" applyNumberFormat="1" applyFont="1" applyBorder="1" applyAlignment="1">
      <alignment vertical="center"/>
    </xf>
    <xf numFmtId="0" fontId="17" fillId="0" borderId="32" xfId="2" applyNumberFormat="1" applyFont="1" applyBorder="1" applyAlignment="1">
      <alignment vertical="center" textRotation="255"/>
    </xf>
    <xf numFmtId="0" fontId="17" fillId="0" borderId="61" xfId="2" applyNumberFormat="1" applyFont="1" applyBorder="1" applyAlignment="1">
      <alignment vertical="center" textRotation="255"/>
    </xf>
    <xf numFmtId="0" fontId="17" fillId="0" borderId="43" xfId="2" applyNumberFormat="1" applyFont="1" applyBorder="1" applyAlignment="1">
      <alignment vertical="center" textRotation="255"/>
    </xf>
    <xf numFmtId="0" fontId="22" fillId="0" borderId="39" xfId="0" applyNumberFormat="1" applyFont="1" applyBorder="1" applyAlignment="1">
      <alignment horizontal="center" vertical="center"/>
    </xf>
    <xf numFmtId="0" fontId="22" fillId="0" borderId="38" xfId="0" applyNumberFormat="1" applyFont="1" applyBorder="1" applyAlignment="1">
      <alignment horizontal="center" vertical="center"/>
    </xf>
    <xf numFmtId="0" fontId="22" fillId="0" borderId="37" xfId="0" applyNumberFormat="1" applyFont="1" applyBorder="1" applyAlignment="1">
      <alignment horizontal="center" vertical="center"/>
    </xf>
    <xf numFmtId="0" fontId="8" fillId="0" borderId="0" xfId="0" quotePrefix="1" applyFont="1" applyBorder="1" applyAlignment="1">
      <alignment horizontal="center" vertical="center"/>
    </xf>
    <xf numFmtId="0" fontId="23" fillId="0" borderId="32" xfId="0" quotePrefix="1" applyFont="1" applyBorder="1" applyAlignment="1" applyProtection="1">
      <alignment horizontal="center" vertical="center"/>
    </xf>
    <xf numFmtId="0" fontId="0" fillId="0" borderId="61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11" fillId="0" borderId="39" xfId="0" applyFont="1" applyBorder="1" applyAlignment="1">
      <alignment horizontal="left" vertical="center" indent="2"/>
    </xf>
    <xf numFmtId="0" fontId="11" fillId="0" borderId="38" xfId="0" applyFont="1" applyBorder="1" applyAlignment="1">
      <alignment horizontal="left" vertical="center" indent="2"/>
    </xf>
    <xf numFmtId="0" fontId="11" fillId="0" borderId="37" xfId="0" applyFont="1" applyBorder="1" applyAlignment="1">
      <alignment horizontal="left" vertical="center" indent="2"/>
    </xf>
    <xf numFmtId="0" fontId="11" fillId="0" borderId="34" xfId="0" applyFont="1" applyBorder="1" applyAlignment="1">
      <alignment horizontal="left" vertical="center" indent="2"/>
    </xf>
    <xf numFmtId="0" fontId="11" fillId="0" borderId="13" xfId="0" applyFont="1" applyBorder="1" applyAlignment="1">
      <alignment horizontal="left" vertical="center" indent="2"/>
    </xf>
    <xf numFmtId="0" fontId="11" fillId="0" borderId="33" xfId="0" applyFont="1" applyBorder="1" applyAlignment="1">
      <alignment horizontal="left" vertical="center" indent="2"/>
    </xf>
    <xf numFmtId="0" fontId="11" fillId="0" borderId="31" xfId="0" applyNumberFormat="1" applyFont="1" applyBorder="1" applyAlignment="1">
      <alignment horizontal="left" vertical="center" indent="2"/>
    </xf>
    <xf numFmtId="0" fontId="11" fillId="0" borderId="30" xfId="0" applyNumberFormat="1" applyFont="1" applyBorder="1" applyAlignment="1">
      <alignment horizontal="left" vertical="center" indent="2"/>
    </xf>
    <xf numFmtId="0" fontId="11" fillId="0" borderId="29" xfId="0" applyNumberFormat="1" applyFont="1" applyBorder="1" applyAlignment="1">
      <alignment horizontal="left" vertical="center" indent="2"/>
    </xf>
    <xf numFmtId="0" fontId="11" fillId="0" borderId="31" xfId="0" quotePrefix="1" applyNumberFormat="1" applyFont="1" applyBorder="1" applyAlignment="1">
      <alignment horizontal="left" vertical="center" indent="2"/>
    </xf>
    <xf numFmtId="0" fontId="11" fillId="0" borderId="30" xfId="0" quotePrefix="1" applyNumberFormat="1" applyFont="1" applyBorder="1" applyAlignment="1">
      <alignment horizontal="left" vertical="center" indent="2"/>
    </xf>
    <xf numFmtId="0" fontId="11" fillId="0" borderId="29" xfId="0" quotePrefix="1" applyNumberFormat="1" applyFont="1" applyBorder="1" applyAlignment="1">
      <alignment horizontal="left" vertical="center" indent="2"/>
    </xf>
    <xf numFmtId="49" fontId="11" fillId="0" borderId="39" xfId="0" applyNumberFormat="1" applyFont="1" applyBorder="1" applyAlignment="1">
      <alignment horizontal="center" vertical="center" textRotation="255" wrapText="1"/>
    </xf>
    <xf numFmtId="49" fontId="11" fillId="0" borderId="36" xfId="0" applyNumberFormat="1" applyFont="1" applyBorder="1" applyAlignment="1">
      <alignment horizontal="center" vertical="center" textRotation="255" wrapText="1"/>
    </xf>
    <xf numFmtId="49" fontId="11" fillId="0" borderId="34" xfId="0" applyNumberFormat="1" applyFont="1" applyBorder="1" applyAlignment="1">
      <alignment horizontal="center" vertical="center" textRotation="255" wrapText="1"/>
    </xf>
  </cellXfs>
  <cellStyles count="3">
    <cellStyle name="標準" xfId="0" builtinId="0"/>
    <cellStyle name="標準 2" xfId="1"/>
    <cellStyle name="標準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変動図!$R$22</c:f>
          <c:strCache>
            <c:ptCount val="1"/>
            <c:pt idx="0">
              <c:v>A 流入部(1+ 2+ 3)</c:v>
            </c:pt>
          </c:strCache>
        </c:strRef>
      </c:tx>
      <c:layout>
        <c:manualLayout>
          <c:xMode val="edge"/>
          <c:yMode val="edge"/>
          <c:x val="0.43978102189781021"/>
          <c:y val="1.515151515151515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6642335766423361E-2"/>
          <c:y val="9.0909090909090912E-2"/>
          <c:w val="0.83667883211678828"/>
          <c:h val="0.8151515151515151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変動図!$Q$23:$Q$34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変動図!$R$23:$R$34</c:f>
              <c:numCache>
                <c:formatCode>General</c:formatCode>
                <c:ptCount val="12"/>
                <c:pt idx="0">
                  <c:v>16</c:v>
                </c:pt>
                <c:pt idx="1">
                  <c:v>6</c:v>
                </c:pt>
                <c:pt idx="2">
                  <c:v>6</c:v>
                </c:pt>
                <c:pt idx="3">
                  <c:v>3</c:v>
                </c:pt>
                <c:pt idx="4">
                  <c:v>3</c:v>
                </c:pt>
                <c:pt idx="5">
                  <c:v>4</c:v>
                </c:pt>
                <c:pt idx="6">
                  <c:v>5</c:v>
                </c:pt>
                <c:pt idx="7">
                  <c:v>4</c:v>
                </c:pt>
                <c:pt idx="8">
                  <c:v>3</c:v>
                </c:pt>
                <c:pt idx="9">
                  <c:v>6</c:v>
                </c:pt>
                <c:pt idx="10">
                  <c:v>5</c:v>
                </c:pt>
                <c:pt idx="11">
                  <c:v>8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変動図!$Q$23:$Q$34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変動図!$S$23:$S$34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76863888"/>
        <c:axId val="176864280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変動図!$Q$23:$Q$34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変動図!$T$23:$T$34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16.666666666666664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6864672"/>
        <c:axId val="176865064"/>
      </c:lineChart>
      <c:catAx>
        <c:axId val="1768638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255474452554745"/>
              <c:y val="0.930303030303030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76864280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176864280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2919708029197078E-2"/>
              <c:y val="1.5151515151515152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76863888"/>
        <c:crosses val="autoZero"/>
        <c:crossBetween val="between"/>
        <c:majorUnit val="100"/>
      </c:valAx>
      <c:catAx>
        <c:axId val="1768646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76865064"/>
        <c:crosses val="autoZero"/>
        <c:auto val="0"/>
        <c:lblAlgn val="ctr"/>
        <c:lblOffset val="100"/>
        <c:noMultiLvlLbl val="0"/>
      </c:catAx>
      <c:valAx>
        <c:axId val="176865064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85401459854014"/>
              <c:y val="1.5151515151515152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76864672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変動図!$R$232</c:f>
          <c:strCache>
            <c:ptCount val="1"/>
            <c:pt idx="0">
              <c:v>D 流入部(10+11+12)</c:v>
            </c:pt>
          </c:strCache>
        </c:strRef>
      </c:tx>
      <c:layout>
        <c:manualLayout>
          <c:xMode val="edge"/>
          <c:yMode val="edge"/>
          <c:x val="0.43613136673133251"/>
          <c:y val="1.515151515151515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6642335766423361E-2"/>
          <c:y val="9.0909090909090912E-2"/>
          <c:w val="0.83667883211678828"/>
          <c:h val="0.8151515151515151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変動図!$Q$233:$Q$244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変動図!$R$233:$R$244</c:f>
              <c:numCache>
                <c:formatCode>General</c:formatCode>
                <c:ptCount val="12"/>
                <c:pt idx="0">
                  <c:v>423</c:v>
                </c:pt>
                <c:pt idx="1">
                  <c:v>388</c:v>
                </c:pt>
                <c:pt idx="2">
                  <c:v>318</c:v>
                </c:pt>
                <c:pt idx="3">
                  <c:v>307</c:v>
                </c:pt>
                <c:pt idx="4">
                  <c:v>332</c:v>
                </c:pt>
                <c:pt idx="5">
                  <c:v>345</c:v>
                </c:pt>
                <c:pt idx="6">
                  <c:v>315</c:v>
                </c:pt>
                <c:pt idx="7">
                  <c:v>337</c:v>
                </c:pt>
                <c:pt idx="8">
                  <c:v>349</c:v>
                </c:pt>
                <c:pt idx="9">
                  <c:v>387</c:v>
                </c:pt>
                <c:pt idx="10">
                  <c:v>377</c:v>
                </c:pt>
                <c:pt idx="11">
                  <c:v>382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変動図!$Q$233:$Q$244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変動図!$S$233:$S$244</c:f>
              <c:numCache>
                <c:formatCode>General</c:formatCode>
                <c:ptCount val="12"/>
                <c:pt idx="0">
                  <c:v>39</c:v>
                </c:pt>
                <c:pt idx="1">
                  <c:v>34</c:v>
                </c:pt>
                <c:pt idx="2">
                  <c:v>45</c:v>
                </c:pt>
                <c:pt idx="3">
                  <c:v>66</c:v>
                </c:pt>
                <c:pt idx="4">
                  <c:v>60</c:v>
                </c:pt>
                <c:pt idx="5">
                  <c:v>56</c:v>
                </c:pt>
                <c:pt idx="6">
                  <c:v>62</c:v>
                </c:pt>
                <c:pt idx="7">
                  <c:v>63</c:v>
                </c:pt>
                <c:pt idx="8">
                  <c:v>68</c:v>
                </c:pt>
                <c:pt idx="9">
                  <c:v>48</c:v>
                </c:pt>
                <c:pt idx="10">
                  <c:v>43</c:v>
                </c:pt>
                <c:pt idx="11">
                  <c:v>29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32045616"/>
        <c:axId val="232210392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変動図!$Q$233:$Q$244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変動図!$T$233:$T$244</c:f>
              <c:numCache>
                <c:formatCode>0.0</c:formatCode>
                <c:ptCount val="12"/>
                <c:pt idx="0">
                  <c:v>8.4415584415584419</c:v>
                </c:pt>
                <c:pt idx="1">
                  <c:v>8.0568720379146921</c:v>
                </c:pt>
                <c:pt idx="2">
                  <c:v>12.396694214876034</c:v>
                </c:pt>
                <c:pt idx="3">
                  <c:v>17.694369973190348</c:v>
                </c:pt>
                <c:pt idx="4">
                  <c:v>15.306122448979592</c:v>
                </c:pt>
                <c:pt idx="5">
                  <c:v>13.96508728179551</c:v>
                </c:pt>
                <c:pt idx="6">
                  <c:v>16.445623342175068</c:v>
                </c:pt>
                <c:pt idx="7">
                  <c:v>15.75</c:v>
                </c:pt>
                <c:pt idx="8">
                  <c:v>16.306954436450841</c:v>
                </c:pt>
                <c:pt idx="9">
                  <c:v>11.03448275862069</c:v>
                </c:pt>
                <c:pt idx="10">
                  <c:v>10.238095238095237</c:v>
                </c:pt>
                <c:pt idx="11">
                  <c:v>7.0559610705596105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2210784"/>
        <c:axId val="232211176"/>
      </c:lineChart>
      <c:catAx>
        <c:axId val="2320456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255477576172543"/>
              <c:y val="0.930303030303030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2210392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232210392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2919662216136032E-2"/>
              <c:y val="1.5151515151515152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2045616"/>
        <c:crosses val="autoZero"/>
        <c:crossBetween val="between"/>
        <c:majorUnit val="100"/>
      </c:valAx>
      <c:catAx>
        <c:axId val="2322107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32211176"/>
        <c:crosses val="autoZero"/>
        <c:auto val="0"/>
        <c:lblAlgn val="ctr"/>
        <c:lblOffset val="100"/>
        <c:noMultiLvlLbl val="0"/>
      </c:catAx>
      <c:valAx>
        <c:axId val="232211176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85402639887396"/>
              <c:y val="1.5151515151515152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2210784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変動図!$U$232</c:f>
          <c:strCache>
            <c:ptCount val="1"/>
            <c:pt idx="0">
              <c:v>D 流出部(1+ 5+ 9)</c:v>
            </c:pt>
          </c:strCache>
        </c:strRef>
      </c:tx>
      <c:layout>
        <c:manualLayout>
          <c:xMode val="edge"/>
          <c:yMode val="edge"/>
          <c:x val="0.44018265622508879"/>
          <c:y val="1.52439024390243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6712328767123292E-2"/>
          <c:y val="9.1463414634146339E-2"/>
          <c:w val="0.83835616438356164"/>
          <c:h val="0.8140243902439023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変動図!$Q$233:$Q$244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変動図!$U$233:$U$244</c:f>
              <c:numCache>
                <c:formatCode>General</c:formatCode>
                <c:ptCount val="12"/>
                <c:pt idx="0">
                  <c:v>442</c:v>
                </c:pt>
                <c:pt idx="1">
                  <c:v>412</c:v>
                </c:pt>
                <c:pt idx="2">
                  <c:v>366</c:v>
                </c:pt>
                <c:pt idx="3">
                  <c:v>344</c:v>
                </c:pt>
                <c:pt idx="4">
                  <c:v>335</c:v>
                </c:pt>
                <c:pt idx="5">
                  <c:v>318</c:v>
                </c:pt>
                <c:pt idx="6">
                  <c:v>323</c:v>
                </c:pt>
                <c:pt idx="7">
                  <c:v>297</c:v>
                </c:pt>
                <c:pt idx="8">
                  <c:v>327</c:v>
                </c:pt>
                <c:pt idx="9">
                  <c:v>439</c:v>
                </c:pt>
                <c:pt idx="10">
                  <c:v>389</c:v>
                </c:pt>
                <c:pt idx="11">
                  <c:v>373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変動図!$Q$233:$Q$244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変動図!$V$233:$V$244</c:f>
              <c:numCache>
                <c:formatCode>General</c:formatCode>
                <c:ptCount val="12"/>
                <c:pt idx="0">
                  <c:v>53</c:v>
                </c:pt>
                <c:pt idx="1">
                  <c:v>52</c:v>
                </c:pt>
                <c:pt idx="2">
                  <c:v>66</c:v>
                </c:pt>
                <c:pt idx="3">
                  <c:v>63</c:v>
                </c:pt>
                <c:pt idx="4">
                  <c:v>55</c:v>
                </c:pt>
                <c:pt idx="5">
                  <c:v>52</c:v>
                </c:pt>
                <c:pt idx="6">
                  <c:v>48</c:v>
                </c:pt>
                <c:pt idx="7">
                  <c:v>47</c:v>
                </c:pt>
                <c:pt idx="8">
                  <c:v>44</c:v>
                </c:pt>
                <c:pt idx="9">
                  <c:v>33</c:v>
                </c:pt>
                <c:pt idx="10">
                  <c:v>19</c:v>
                </c:pt>
                <c:pt idx="11">
                  <c:v>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32211960"/>
        <c:axId val="232212352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変動図!$Q$233:$Q$244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変動図!$W$233:$W$244</c:f>
              <c:numCache>
                <c:formatCode>0.0</c:formatCode>
                <c:ptCount val="12"/>
                <c:pt idx="0">
                  <c:v>10.707070707070706</c:v>
                </c:pt>
                <c:pt idx="1">
                  <c:v>11.206896551724139</c:v>
                </c:pt>
                <c:pt idx="2">
                  <c:v>15.277777777777779</c:v>
                </c:pt>
                <c:pt idx="3">
                  <c:v>15.47911547911548</c:v>
                </c:pt>
                <c:pt idx="4">
                  <c:v>14.102564102564102</c:v>
                </c:pt>
                <c:pt idx="5">
                  <c:v>14.054054054054054</c:v>
                </c:pt>
                <c:pt idx="6">
                  <c:v>12.938005390835579</c:v>
                </c:pt>
                <c:pt idx="7">
                  <c:v>13.662790697674417</c:v>
                </c:pt>
                <c:pt idx="8">
                  <c:v>11.859838274932615</c:v>
                </c:pt>
                <c:pt idx="9">
                  <c:v>6.9915254237288131</c:v>
                </c:pt>
                <c:pt idx="10">
                  <c:v>4.6568627450980395</c:v>
                </c:pt>
                <c:pt idx="11">
                  <c:v>2.0997375328083989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2212744"/>
        <c:axId val="232213136"/>
      </c:lineChart>
      <c:catAx>
        <c:axId val="2322119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159819437801463"/>
              <c:y val="0.9298780487804878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2212352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232212352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2968116066180758E-2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2211960"/>
        <c:crosses val="autoZero"/>
        <c:crossBetween val="between"/>
        <c:majorUnit val="100"/>
      </c:valAx>
      <c:catAx>
        <c:axId val="2322127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32213136"/>
        <c:crosses val="autoZero"/>
        <c:auto val="0"/>
        <c:lblAlgn val="ctr"/>
        <c:lblOffset val="100"/>
        <c:noMultiLvlLbl val="0"/>
      </c:catAx>
      <c:valAx>
        <c:axId val="232213136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81734377491112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2212744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変動図!$X$232</c:f>
          <c:strCache>
            <c:ptCount val="1"/>
            <c:pt idx="0">
              <c:v>D 合計 ( 1+ 5+ 9+10+11+12)</c:v>
            </c:pt>
          </c:strCache>
        </c:strRef>
      </c:tx>
      <c:layout>
        <c:manualLayout>
          <c:xMode val="edge"/>
          <c:yMode val="edge"/>
          <c:x val="0.39781020578949372"/>
          <c:y val="1.519756838905775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6642335766423361E-2"/>
          <c:y val="9.1185410334346503E-2"/>
          <c:w val="0.83667883211678828"/>
          <c:h val="0.8145896656534954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変動図!$Q$233:$Q$244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変動図!$X$233:$X$244</c:f>
              <c:numCache>
                <c:formatCode>General</c:formatCode>
                <c:ptCount val="12"/>
                <c:pt idx="0">
                  <c:v>865</c:v>
                </c:pt>
                <c:pt idx="1">
                  <c:v>800</c:v>
                </c:pt>
                <c:pt idx="2">
                  <c:v>684</c:v>
                </c:pt>
                <c:pt idx="3">
                  <c:v>651</c:v>
                </c:pt>
                <c:pt idx="4">
                  <c:v>667</c:v>
                </c:pt>
                <c:pt idx="5">
                  <c:v>663</c:v>
                </c:pt>
                <c:pt idx="6">
                  <c:v>638</c:v>
                </c:pt>
                <c:pt idx="7">
                  <c:v>634</c:v>
                </c:pt>
                <c:pt idx="8">
                  <c:v>676</c:v>
                </c:pt>
                <c:pt idx="9">
                  <c:v>826</c:v>
                </c:pt>
                <c:pt idx="10">
                  <c:v>766</c:v>
                </c:pt>
                <c:pt idx="11">
                  <c:v>755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変動図!$Q$233:$Q$244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変動図!$Y$233:$Y$244</c:f>
              <c:numCache>
                <c:formatCode>General</c:formatCode>
                <c:ptCount val="12"/>
                <c:pt idx="0">
                  <c:v>92</c:v>
                </c:pt>
                <c:pt idx="1">
                  <c:v>86</c:v>
                </c:pt>
                <c:pt idx="2">
                  <c:v>111</c:v>
                </c:pt>
                <c:pt idx="3">
                  <c:v>129</c:v>
                </c:pt>
                <c:pt idx="4">
                  <c:v>115</c:v>
                </c:pt>
                <c:pt idx="5">
                  <c:v>108</c:v>
                </c:pt>
                <c:pt idx="6">
                  <c:v>110</c:v>
                </c:pt>
                <c:pt idx="7">
                  <c:v>110</c:v>
                </c:pt>
                <c:pt idx="8">
                  <c:v>112</c:v>
                </c:pt>
                <c:pt idx="9">
                  <c:v>81</c:v>
                </c:pt>
                <c:pt idx="10">
                  <c:v>62</c:v>
                </c:pt>
                <c:pt idx="11">
                  <c:v>37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32213920"/>
        <c:axId val="232214312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変動図!$Q$233:$Q$244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変動図!$Z$233:$Z$244</c:f>
              <c:numCache>
                <c:formatCode>0.0</c:formatCode>
                <c:ptCount val="12"/>
                <c:pt idx="0">
                  <c:v>9.6133751306165092</c:v>
                </c:pt>
                <c:pt idx="1">
                  <c:v>9.7065462753950342</c:v>
                </c:pt>
                <c:pt idx="2">
                  <c:v>13.962264150943396</c:v>
                </c:pt>
                <c:pt idx="3">
                  <c:v>16.538461538461537</c:v>
                </c:pt>
                <c:pt idx="4">
                  <c:v>14.705882352941178</c:v>
                </c:pt>
                <c:pt idx="5">
                  <c:v>14.007782101167315</c:v>
                </c:pt>
                <c:pt idx="6">
                  <c:v>14.705882352941178</c:v>
                </c:pt>
                <c:pt idx="7">
                  <c:v>14.78494623655914</c:v>
                </c:pt>
                <c:pt idx="8">
                  <c:v>14.213197969543149</c:v>
                </c:pt>
                <c:pt idx="9">
                  <c:v>8.9305402425578819</c:v>
                </c:pt>
                <c:pt idx="10">
                  <c:v>7.4879227053140092</c:v>
                </c:pt>
                <c:pt idx="11">
                  <c:v>4.6717171717171722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2214704"/>
        <c:axId val="232215096"/>
      </c:lineChart>
      <c:catAx>
        <c:axId val="2322139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255477576172543"/>
              <c:y val="0.9300911854103343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2214312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232214312"/>
        <c:scaling>
          <c:orientation val="minMax"/>
          <c:max val="1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2919662216136032E-2"/>
              <c:y val="1.5197568389057751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2213920"/>
        <c:crosses val="autoZero"/>
        <c:crossBetween val="between"/>
        <c:majorUnit val="150"/>
      </c:valAx>
      <c:catAx>
        <c:axId val="2322147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32215096"/>
        <c:crosses val="autoZero"/>
        <c:auto val="0"/>
        <c:lblAlgn val="ctr"/>
        <c:lblOffset val="100"/>
        <c:noMultiLvlLbl val="0"/>
      </c:catAx>
      <c:valAx>
        <c:axId val="232215096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85402639887396"/>
              <c:y val="1.5197568389057751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2214704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4690688445847609E-2"/>
          <c:y val="7.1762870514820595E-2"/>
          <c:w val="0.84364955028748201"/>
          <c:h val="0.90639625585023398"/>
        </c:manualLayout>
      </c:layout>
      <c:barChart>
        <c:barDir val="bar"/>
        <c:grouping val="clustered"/>
        <c:varyColors val="0"/>
        <c:ser>
          <c:idx val="0"/>
          <c:order val="0"/>
          <c:tx>
            <c:v>滞留長</c:v>
          </c:tx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渋滞長!$A$11:$A$42</c:f>
              <c:strCache>
                <c:ptCount val="32"/>
                <c:pt idx="0">
                  <c:v> 7:00- 7:10</c:v>
                </c:pt>
                <c:pt idx="1">
                  <c:v> 7:10- 7:20</c:v>
                </c:pt>
                <c:pt idx="2">
                  <c:v> 7:20- 7:30</c:v>
                </c:pt>
                <c:pt idx="3">
                  <c:v> 7:30- 7:40</c:v>
                </c:pt>
                <c:pt idx="4">
                  <c:v> 7:40- 7:50</c:v>
                </c:pt>
                <c:pt idx="5">
                  <c:v> 7:50- 8:00</c:v>
                </c:pt>
                <c:pt idx="6">
                  <c:v> 8:00- 8:10</c:v>
                </c:pt>
                <c:pt idx="7">
                  <c:v> 8:10- 8:20</c:v>
                </c:pt>
                <c:pt idx="8">
                  <c:v> 8:20- 8:30</c:v>
                </c:pt>
                <c:pt idx="9">
                  <c:v> 8:30- 8:40</c:v>
                </c:pt>
                <c:pt idx="10">
                  <c:v> 8:40- 8:50</c:v>
                </c:pt>
                <c:pt idx="11">
                  <c:v> 8:50- 9:00</c:v>
                </c:pt>
                <c:pt idx="12">
                  <c:v> 9:00-10:00</c:v>
                </c:pt>
                <c:pt idx="13">
                  <c:v>10:00-11:00</c:v>
                </c:pt>
                <c:pt idx="14">
                  <c:v>11:00-12:00</c:v>
                </c:pt>
                <c:pt idx="15">
                  <c:v>12:00-13:00</c:v>
                </c:pt>
                <c:pt idx="16">
                  <c:v>13:00-14:00</c:v>
                </c:pt>
                <c:pt idx="17">
                  <c:v>14:00-15:00</c:v>
                </c:pt>
                <c:pt idx="18">
                  <c:v>15:00-16:00</c:v>
                </c:pt>
                <c:pt idx="19">
                  <c:v>16:00-17:00</c:v>
                </c:pt>
                <c:pt idx="20">
                  <c:v>17:00-17:10</c:v>
                </c:pt>
                <c:pt idx="21">
                  <c:v>17:10-17:20</c:v>
                </c:pt>
                <c:pt idx="22">
                  <c:v>17:20-17:30</c:v>
                </c:pt>
                <c:pt idx="23">
                  <c:v>17:30-17:40</c:v>
                </c:pt>
                <c:pt idx="24">
                  <c:v>17:40-17:50</c:v>
                </c:pt>
                <c:pt idx="25">
                  <c:v>17:50-18:00</c:v>
                </c:pt>
                <c:pt idx="26">
                  <c:v>18:00-18:10</c:v>
                </c:pt>
                <c:pt idx="27">
                  <c:v>18:10-18:20</c:v>
                </c:pt>
                <c:pt idx="28">
                  <c:v>18:20-18:30</c:v>
                </c:pt>
                <c:pt idx="29">
                  <c:v>18:30-18:40</c:v>
                </c:pt>
                <c:pt idx="30">
                  <c:v>18:40-18:50</c:v>
                </c:pt>
                <c:pt idx="31">
                  <c:v>18:50-19:00</c:v>
                </c:pt>
              </c:strCache>
            </c:strRef>
          </c:cat>
          <c:val>
            <c:numRef>
              <c:f>渋滞長!$B$11:$B$42</c:f>
              <c:numCache>
                <c:formatCode>0_);[Red]\(0\)</c:formatCode>
                <c:ptCount val="32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30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10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20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  <c:pt idx="31">
                  <c:v>10</c:v>
                </c:pt>
              </c:numCache>
            </c:numRef>
          </c:val>
        </c:ser>
        <c:ser>
          <c:idx val="1"/>
          <c:order val="1"/>
          <c:tx>
            <c:v>渋滞長</c:v>
          </c:tx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渋滞長!$A$11:$A$42</c:f>
              <c:strCache>
                <c:ptCount val="32"/>
                <c:pt idx="0">
                  <c:v> 7:00- 7:10</c:v>
                </c:pt>
                <c:pt idx="1">
                  <c:v> 7:10- 7:20</c:v>
                </c:pt>
                <c:pt idx="2">
                  <c:v> 7:20- 7:30</c:v>
                </c:pt>
                <c:pt idx="3">
                  <c:v> 7:30- 7:40</c:v>
                </c:pt>
                <c:pt idx="4">
                  <c:v> 7:40- 7:50</c:v>
                </c:pt>
                <c:pt idx="5">
                  <c:v> 7:50- 8:00</c:v>
                </c:pt>
                <c:pt idx="6">
                  <c:v> 8:00- 8:10</c:v>
                </c:pt>
                <c:pt idx="7">
                  <c:v> 8:10- 8:20</c:v>
                </c:pt>
                <c:pt idx="8">
                  <c:v> 8:20- 8:30</c:v>
                </c:pt>
                <c:pt idx="9">
                  <c:v> 8:30- 8:40</c:v>
                </c:pt>
                <c:pt idx="10">
                  <c:v> 8:40- 8:50</c:v>
                </c:pt>
                <c:pt idx="11">
                  <c:v> 8:50- 9:00</c:v>
                </c:pt>
                <c:pt idx="12">
                  <c:v> 9:00-10:00</c:v>
                </c:pt>
                <c:pt idx="13">
                  <c:v>10:00-11:00</c:v>
                </c:pt>
                <c:pt idx="14">
                  <c:v>11:00-12:00</c:v>
                </c:pt>
                <c:pt idx="15">
                  <c:v>12:00-13:00</c:v>
                </c:pt>
                <c:pt idx="16">
                  <c:v>13:00-14:00</c:v>
                </c:pt>
                <c:pt idx="17">
                  <c:v>14:00-15:00</c:v>
                </c:pt>
                <c:pt idx="18">
                  <c:v>15:00-16:00</c:v>
                </c:pt>
                <c:pt idx="19">
                  <c:v>16:00-17:00</c:v>
                </c:pt>
                <c:pt idx="20">
                  <c:v>17:00-17:10</c:v>
                </c:pt>
                <c:pt idx="21">
                  <c:v>17:10-17:20</c:v>
                </c:pt>
                <c:pt idx="22">
                  <c:v>17:20-17:30</c:v>
                </c:pt>
                <c:pt idx="23">
                  <c:v>17:30-17:40</c:v>
                </c:pt>
                <c:pt idx="24">
                  <c:v>17:40-17:50</c:v>
                </c:pt>
                <c:pt idx="25">
                  <c:v>17:50-18:00</c:v>
                </c:pt>
                <c:pt idx="26">
                  <c:v>18:00-18:10</c:v>
                </c:pt>
                <c:pt idx="27">
                  <c:v>18:10-18:20</c:v>
                </c:pt>
                <c:pt idx="28">
                  <c:v>18:20-18:30</c:v>
                </c:pt>
                <c:pt idx="29">
                  <c:v>18:30-18:40</c:v>
                </c:pt>
                <c:pt idx="30">
                  <c:v>18:40-18:50</c:v>
                </c:pt>
                <c:pt idx="31">
                  <c:v>18:50-19:00</c:v>
                </c:pt>
              </c:strCache>
            </c:strRef>
          </c:cat>
          <c:val>
            <c:numRef>
              <c:f>渋滞長!$C$11:$C$42</c:f>
              <c:numCache>
                <c:formatCode>0_);[Red]\(0\)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32216664"/>
        <c:axId val="232217056"/>
      </c:barChart>
      <c:catAx>
        <c:axId val="23221666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232217056"/>
        <c:crosses val="autoZero"/>
        <c:auto val="0"/>
        <c:lblAlgn val="ctr"/>
        <c:lblOffset val="100"/>
        <c:noMultiLvlLbl val="0"/>
      </c:catAx>
      <c:valAx>
        <c:axId val="232217056"/>
        <c:scaling>
          <c:orientation val="minMax"/>
          <c:max val="200"/>
          <c:min val="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&quot;m&quot;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32216664"/>
        <c:crosses val="autoZero"/>
        <c:crossBetween val="between"/>
        <c:majorUnit val="40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143322475570032E-2"/>
          <c:y val="7.8003120124804995E-3"/>
          <c:w val="0.76547368061077048"/>
          <c:h val="2.8081123244929798E-2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portrait" horizontalDpi="300" verticalDpi="300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4690688445847609E-2"/>
          <c:y val="7.1762870514820595E-2"/>
          <c:w val="0.84364955028748201"/>
          <c:h val="0.90639625585023398"/>
        </c:manualLayout>
      </c:layout>
      <c:barChart>
        <c:barDir val="bar"/>
        <c:grouping val="clustered"/>
        <c:varyColors val="0"/>
        <c:ser>
          <c:idx val="0"/>
          <c:order val="0"/>
          <c:tx>
            <c:v>滞留長</c:v>
          </c:tx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渋滞長!$A$54:$A$85</c:f>
              <c:strCache>
                <c:ptCount val="32"/>
                <c:pt idx="0">
                  <c:v> 7:00- 7:10</c:v>
                </c:pt>
                <c:pt idx="1">
                  <c:v> 7:10- 7:20</c:v>
                </c:pt>
                <c:pt idx="2">
                  <c:v> 7:20- 7:30</c:v>
                </c:pt>
                <c:pt idx="3">
                  <c:v> 7:30- 7:40</c:v>
                </c:pt>
                <c:pt idx="4">
                  <c:v> 7:40- 7:50</c:v>
                </c:pt>
                <c:pt idx="5">
                  <c:v> 7:50- 8:00</c:v>
                </c:pt>
                <c:pt idx="6">
                  <c:v> 8:00- 8:10</c:v>
                </c:pt>
                <c:pt idx="7">
                  <c:v> 8:10- 8:20</c:v>
                </c:pt>
                <c:pt idx="8">
                  <c:v> 8:20- 8:30</c:v>
                </c:pt>
                <c:pt idx="9">
                  <c:v> 8:30- 8:40</c:v>
                </c:pt>
                <c:pt idx="10">
                  <c:v> 8:40- 8:50</c:v>
                </c:pt>
                <c:pt idx="11">
                  <c:v> 8:50- 9:00</c:v>
                </c:pt>
                <c:pt idx="12">
                  <c:v> 9:00-10:00</c:v>
                </c:pt>
                <c:pt idx="13">
                  <c:v>10:00-11:00</c:v>
                </c:pt>
                <c:pt idx="14">
                  <c:v>11:00-12:00</c:v>
                </c:pt>
                <c:pt idx="15">
                  <c:v>12:00-13:00</c:v>
                </c:pt>
                <c:pt idx="16">
                  <c:v>13:00-14:00</c:v>
                </c:pt>
                <c:pt idx="17">
                  <c:v>14:00-15:00</c:v>
                </c:pt>
                <c:pt idx="18">
                  <c:v>15:00-16:00</c:v>
                </c:pt>
                <c:pt idx="19">
                  <c:v>16:00-17:00</c:v>
                </c:pt>
                <c:pt idx="20">
                  <c:v>17:00-17:10</c:v>
                </c:pt>
                <c:pt idx="21">
                  <c:v>17:10-17:20</c:v>
                </c:pt>
                <c:pt idx="22">
                  <c:v>17:20-17:30</c:v>
                </c:pt>
                <c:pt idx="23">
                  <c:v>17:30-17:40</c:v>
                </c:pt>
                <c:pt idx="24">
                  <c:v>17:40-17:50</c:v>
                </c:pt>
                <c:pt idx="25">
                  <c:v>17:50-18:00</c:v>
                </c:pt>
                <c:pt idx="26">
                  <c:v>18:00-18:10</c:v>
                </c:pt>
                <c:pt idx="27">
                  <c:v>18:10-18:20</c:v>
                </c:pt>
                <c:pt idx="28">
                  <c:v>18:20-18:30</c:v>
                </c:pt>
                <c:pt idx="29">
                  <c:v>18:30-18:40</c:v>
                </c:pt>
                <c:pt idx="30">
                  <c:v>18:40-18:50</c:v>
                </c:pt>
                <c:pt idx="31">
                  <c:v>18:50-19:00</c:v>
                </c:pt>
              </c:strCache>
            </c:strRef>
          </c:cat>
          <c:val>
            <c:numRef>
              <c:f>渋滞長!$B$54:$B$85</c:f>
              <c:numCache>
                <c:formatCode>0_);[Red]\(0\)</c:formatCode>
                <c:ptCount val="32"/>
                <c:pt idx="0">
                  <c:v>50</c:v>
                </c:pt>
                <c:pt idx="1">
                  <c:v>40</c:v>
                </c:pt>
                <c:pt idx="2">
                  <c:v>70</c:v>
                </c:pt>
                <c:pt idx="3">
                  <c:v>40</c:v>
                </c:pt>
                <c:pt idx="4">
                  <c:v>60</c:v>
                </c:pt>
                <c:pt idx="5">
                  <c:v>60</c:v>
                </c:pt>
                <c:pt idx="6">
                  <c:v>50</c:v>
                </c:pt>
                <c:pt idx="7">
                  <c:v>40</c:v>
                </c:pt>
                <c:pt idx="8">
                  <c:v>40</c:v>
                </c:pt>
                <c:pt idx="9">
                  <c:v>30</c:v>
                </c:pt>
                <c:pt idx="10">
                  <c:v>30</c:v>
                </c:pt>
                <c:pt idx="11">
                  <c:v>60</c:v>
                </c:pt>
                <c:pt idx="12">
                  <c:v>30</c:v>
                </c:pt>
                <c:pt idx="13">
                  <c:v>30</c:v>
                </c:pt>
                <c:pt idx="14">
                  <c:v>30</c:v>
                </c:pt>
                <c:pt idx="15">
                  <c:v>40</c:v>
                </c:pt>
                <c:pt idx="16">
                  <c:v>20</c:v>
                </c:pt>
                <c:pt idx="17">
                  <c:v>40</c:v>
                </c:pt>
                <c:pt idx="18">
                  <c:v>30</c:v>
                </c:pt>
                <c:pt idx="19">
                  <c:v>30</c:v>
                </c:pt>
                <c:pt idx="20">
                  <c:v>30</c:v>
                </c:pt>
                <c:pt idx="21">
                  <c:v>30</c:v>
                </c:pt>
                <c:pt idx="22">
                  <c:v>20</c:v>
                </c:pt>
                <c:pt idx="23">
                  <c:v>50</c:v>
                </c:pt>
                <c:pt idx="24">
                  <c:v>40</c:v>
                </c:pt>
                <c:pt idx="25">
                  <c:v>30</c:v>
                </c:pt>
                <c:pt idx="26">
                  <c:v>30</c:v>
                </c:pt>
                <c:pt idx="27">
                  <c:v>20</c:v>
                </c:pt>
                <c:pt idx="28">
                  <c:v>10</c:v>
                </c:pt>
                <c:pt idx="29">
                  <c:v>10</c:v>
                </c:pt>
                <c:pt idx="30">
                  <c:v>30</c:v>
                </c:pt>
                <c:pt idx="31">
                  <c:v>20</c:v>
                </c:pt>
              </c:numCache>
            </c:numRef>
          </c:val>
        </c:ser>
        <c:ser>
          <c:idx val="1"/>
          <c:order val="1"/>
          <c:tx>
            <c:v>渋滞長</c:v>
          </c:tx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渋滞長!$A$54:$A$85</c:f>
              <c:strCache>
                <c:ptCount val="32"/>
                <c:pt idx="0">
                  <c:v> 7:00- 7:10</c:v>
                </c:pt>
                <c:pt idx="1">
                  <c:v> 7:10- 7:20</c:v>
                </c:pt>
                <c:pt idx="2">
                  <c:v> 7:20- 7:30</c:v>
                </c:pt>
                <c:pt idx="3">
                  <c:v> 7:30- 7:40</c:v>
                </c:pt>
                <c:pt idx="4">
                  <c:v> 7:40- 7:50</c:v>
                </c:pt>
                <c:pt idx="5">
                  <c:v> 7:50- 8:00</c:v>
                </c:pt>
                <c:pt idx="6">
                  <c:v> 8:00- 8:10</c:v>
                </c:pt>
                <c:pt idx="7">
                  <c:v> 8:10- 8:20</c:v>
                </c:pt>
                <c:pt idx="8">
                  <c:v> 8:20- 8:30</c:v>
                </c:pt>
                <c:pt idx="9">
                  <c:v> 8:30- 8:40</c:v>
                </c:pt>
                <c:pt idx="10">
                  <c:v> 8:40- 8:50</c:v>
                </c:pt>
                <c:pt idx="11">
                  <c:v> 8:50- 9:00</c:v>
                </c:pt>
                <c:pt idx="12">
                  <c:v> 9:00-10:00</c:v>
                </c:pt>
                <c:pt idx="13">
                  <c:v>10:00-11:00</c:v>
                </c:pt>
                <c:pt idx="14">
                  <c:v>11:00-12:00</c:v>
                </c:pt>
                <c:pt idx="15">
                  <c:v>12:00-13:00</c:v>
                </c:pt>
                <c:pt idx="16">
                  <c:v>13:00-14:00</c:v>
                </c:pt>
                <c:pt idx="17">
                  <c:v>14:00-15:00</c:v>
                </c:pt>
                <c:pt idx="18">
                  <c:v>15:00-16:00</c:v>
                </c:pt>
                <c:pt idx="19">
                  <c:v>16:00-17:00</c:v>
                </c:pt>
                <c:pt idx="20">
                  <c:v>17:00-17:10</c:v>
                </c:pt>
                <c:pt idx="21">
                  <c:v>17:10-17:20</c:v>
                </c:pt>
                <c:pt idx="22">
                  <c:v>17:20-17:30</c:v>
                </c:pt>
                <c:pt idx="23">
                  <c:v>17:30-17:40</c:v>
                </c:pt>
                <c:pt idx="24">
                  <c:v>17:40-17:50</c:v>
                </c:pt>
                <c:pt idx="25">
                  <c:v>17:50-18:00</c:v>
                </c:pt>
                <c:pt idx="26">
                  <c:v>18:00-18:10</c:v>
                </c:pt>
                <c:pt idx="27">
                  <c:v>18:10-18:20</c:v>
                </c:pt>
                <c:pt idx="28">
                  <c:v>18:20-18:30</c:v>
                </c:pt>
                <c:pt idx="29">
                  <c:v>18:30-18:40</c:v>
                </c:pt>
                <c:pt idx="30">
                  <c:v>18:40-18:50</c:v>
                </c:pt>
                <c:pt idx="31">
                  <c:v>18:50-19:00</c:v>
                </c:pt>
              </c:strCache>
            </c:strRef>
          </c:cat>
          <c:val>
            <c:numRef>
              <c:f>渋滞長!$C$54:$C$85</c:f>
              <c:numCache>
                <c:formatCode>0_);[Red]\(0\)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32217840"/>
        <c:axId val="233431232"/>
      </c:barChart>
      <c:catAx>
        <c:axId val="23221784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233431232"/>
        <c:crosses val="autoZero"/>
        <c:auto val="0"/>
        <c:lblAlgn val="ctr"/>
        <c:lblOffset val="100"/>
        <c:noMultiLvlLbl val="0"/>
      </c:catAx>
      <c:valAx>
        <c:axId val="233431232"/>
        <c:scaling>
          <c:orientation val="minMax"/>
          <c:max val="200"/>
          <c:min val="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&quot;m&quot;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32217840"/>
        <c:crosses val="autoZero"/>
        <c:crossBetween val="between"/>
        <c:majorUnit val="40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143322475570032E-2"/>
          <c:y val="7.8003120124804995E-3"/>
          <c:w val="0.76547368061077048"/>
          <c:h val="2.8081123244929798E-2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portrait" horizontalDpi="300" verticalDpi="300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4690688445847609E-2"/>
          <c:y val="7.1762870514820595E-2"/>
          <c:w val="0.84364955028748201"/>
          <c:h val="0.90639625585023398"/>
        </c:manualLayout>
      </c:layout>
      <c:barChart>
        <c:barDir val="bar"/>
        <c:grouping val="clustered"/>
        <c:varyColors val="0"/>
        <c:ser>
          <c:idx val="0"/>
          <c:order val="0"/>
          <c:tx>
            <c:v>滞留長</c:v>
          </c:tx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渋滞長!$A$97:$A$128</c:f>
              <c:strCache>
                <c:ptCount val="32"/>
                <c:pt idx="0">
                  <c:v> 7:00- 7:10</c:v>
                </c:pt>
                <c:pt idx="1">
                  <c:v> 7:10- 7:20</c:v>
                </c:pt>
                <c:pt idx="2">
                  <c:v> 7:20- 7:30</c:v>
                </c:pt>
                <c:pt idx="3">
                  <c:v> 7:30- 7:40</c:v>
                </c:pt>
                <c:pt idx="4">
                  <c:v> 7:40- 7:50</c:v>
                </c:pt>
                <c:pt idx="5">
                  <c:v> 7:50- 8:00</c:v>
                </c:pt>
                <c:pt idx="6">
                  <c:v> 8:00- 8:10</c:v>
                </c:pt>
                <c:pt idx="7">
                  <c:v> 8:10- 8:20</c:v>
                </c:pt>
                <c:pt idx="8">
                  <c:v> 8:20- 8:30</c:v>
                </c:pt>
                <c:pt idx="9">
                  <c:v> 8:30- 8:40</c:v>
                </c:pt>
                <c:pt idx="10">
                  <c:v> 8:40- 8:50</c:v>
                </c:pt>
                <c:pt idx="11">
                  <c:v> 8:50- 9:00</c:v>
                </c:pt>
                <c:pt idx="12">
                  <c:v> 9:00-10:00</c:v>
                </c:pt>
                <c:pt idx="13">
                  <c:v>10:00-11:00</c:v>
                </c:pt>
                <c:pt idx="14">
                  <c:v>11:00-12:00</c:v>
                </c:pt>
                <c:pt idx="15">
                  <c:v>12:00-13:00</c:v>
                </c:pt>
                <c:pt idx="16">
                  <c:v>13:00-14:00</c:v>
                </c:pt>
                <c:pt idx="17">
                  <c:v>14:00-15:00</c:v>
                </c:pt>
                <c:pt idx="18">
                  <c:v>15:00-16:00</c:v>
                </c:pt>
                <c:pt idx="19">
                  <c:v>16:00-17:00</c:v>
                </c:pt>
                <c:pt idx="20">
                  <c:v>17:00-17:10</c:v>
                </c:pt>
                <c:pt idx="21">
                  <c:v>17:10-17:20</c:v>
                </c:pt>
                <c:pt idx="22">
                  <c:v>17:20-17:30</c:v>
                </c:pt>
                <c:pt idx="23">
                  <c:v>17:30-17:40</c:v>
                </c:pt>
                <c:pt idx="24">
                  <c:v>17:40-17:50</c:v>
                </c:pt>
                <c:pt idx="25">
                  <c:v>17:50-18:00</c:v>
                </c:pt>
                <c:pt idx="26">
                  <c:v>18:00-18:10</c:v>
                </c:pt>
                <c:pt idx="27">
                  <c:v>18:10-18:20</c:v>
                </c:pt>
                <c:pt idx="28">
                  <c:v>18:20-18:30</c:v>
                </c:pt>
                <c:pt idx="29">
                  <c:v>18:30-18:40</c:v>
                </c:pt>
                <c:pt idx="30">
                  <c:v>18:40-18:50</c:v>
                </c:pt>
                <c:pt idx="31">
                  <c:v>18:50-19:00</c:v>
                </c:pt>
              </c:strCache>
            </c:strRef>
          </c:cat>
          <c:val>
            <c:numRef>
              <c:f>渋滞長!$B$97:$B$128</c:f>
              <c:numCache>
                <c:formatCode>0_);[Red]\(0\)</c:formatCode>
                <c:ptCount val="32"/>
                <c:pt idx="0">
                  <c:v>30</c:v>
                </c:pt>
                <c:pt idx="1">
                  <c:v>10</c:v>
                </c:pt>
                <c:pt idx="2">
                  <c:v>10</c:v>
                </c:pt>
                <c:pt idx="3">
                  <c:v>20</c:v>
                </c:pt>
                <c:pt idx="4">
                  <c:v>20</c:v>
                </c:pt>
                <c:pt idx="5">
                  <c:v>40</c:v>
                </c:pt>
                <c:pt idx="6">
                  <c:v>20</c:v>
                </c:pt>
                <c:pt idx="7">
                  <c:v>30</c:v>
                </c:pt>
                <c:pt idx="8">
                  <c:v>20</c:v>
                </c:pt>
                <c:pt idx="9">
                  <c:v>30</c:v>
                </c:pt>
                <c:pt idx="10">
                  <c:v>20</c:v>
                </c:pt>
                <c:pt idx="11">
                  <c:v>30</c:v>
                </c:pt>
                <c:pt idx="12">
                  <c:v>20</c:v>
                </c:pt>
                <c:pt idx="13">
                  <c:v>30</c:v>
                </c:pt>
                <c:pt idx="14">
                  <c:v>40</c:v>
                </c:pt>
                <c:pt idx="15">
                  <c:v>30</c:v>
                </c:pt>
                <c:pt idx="16">
                  <c:v>20</c:v>
                </c:pt>
                <c:pt idx="17">
                  <c:v>40</c:v>
                </c:pt>
                <c:pt idx="18">
                  <c:v>40</c:v>
                </c:pt>
                <c:pt idx="19">
                  <c:v>60</c:v>
                </c:pt>
                <c:pt idx="20">
                  <c:v>30</c:v>
                </c:pt>
                <c:pt idx="21">
                  <c:v>50</c:v>
                </c:pt>
                <c:pt idx="22">
                  <c:v>50</c:v>
                </c:pt>
                <c:pt idx="23">
                  <c:v>40</c:v>
                </c:pt>
                <c:pt idx="24">
                  <c:v>60</c:v>
                </c:pt>
                <c:pt idx="25">
                  <c:v>40</c:v>
                </c:pt>
                <c:pt idx="26">
                  <c:v>50</c:v>
                </c:pt>
                <c:pt idx="27">
                  <c:v>60</c:v>
                </c:pt>
                <c:pt idx="28">
                  <c:v>40</c:v>
                </c:pt>
                <c:pt idx="29">
                  <c:v>50</c:v>
                </c:pt>
                <c:pt idx="30">
                  <c:v>50</c:v>
                </c:pt>
                <c:pt idx="31">
                  <c:v>30</c:v>
                </c:pt>
              </c:numCache>
            </c:numRef>
          </c:val>
        </c:ser>
        <c:ser>
          <c:idx val="1"/>
          <c:order val="1"/>
          <c:tx>
            <c:v>渋滞長</c:v>
          </c:tx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渋滞長!$A$97:$A$128</c:f>
              <c:strCache>
                <c:ptCount val="32"/>
                <c:pt idx="0">
                  <c:v> 7:00- 7:10</c:v>
                </c:pt>
                <c:pt idx="1">
                  <c:v> 7:10- 7:20</c:v>
                </c:pt>
                <c:pt idx="2">
                  <c:v> 7:20- 7:30</c:v>
                </c:pt>
                <c:pt idx="3">
                  <c:v> 7:30- 7:40</c:v>
                </c:pt>
                <c:pt idx="4">
                  <c:v> 7:40- 7:50</c:v>
                </c:pt>
                <c:pt idx="5">
                  <c:v> 7:50- 8:00</c:v>
                </c:pt>
                <c:pt idx="6">
                  <c:v> 8:00- 8:10</c:v>
                </c:pt>
                <c:pt idx="7">
                  <c:v> 8:10- 8:20</c:v>
                </c:pt>
                <c:pt idx="8">
                  <c:v> 8:20- 8:30</c:v>
                </c:pt>
                <c:pt idx="9">
                  <c:v> 8:30- 8:40</c:v>
                </c:pt>
                <c:pt idx="10">
                  <c:v> 8:40- 8:50</c:v>
                </c:pt>
                <c:pt idx="11">
                  <c:v> 8:50- 9:00</c:v>
                </c:pt>
                <c:pt idx="12">
                  <c:v> 9:00-10:00</c:v>
                </c:pt>
                <c:pt idx="13">
                  <c:v>10:00-11:00</c:v>
                </c:pt>
                <c:pt idx="14">
                  <c:v>11:00-12:00</c:v>
                </c:pt>
                <c:pt idx="15">
                  <c:v>12:00-13:00</c:v>
                </c:pt>
                <c:pt idx="16">
                  <c:v>13:00-14:00</c:v>
                </c:pt>
                <c:pt idx="17">
                  <c:v>14:00-15:00</c:v>
                </c:pt>
                <c:pt idx="18">
                  <c:v>15:00-16:00</c:v>
                </c:pt>
                <c:pt idx="19">
                  <c:v>16:00-17:00</c:v>
                </c:pt>
                <c:pt idx="20">
                  <c:v>17:00-17:10</c:v>
                </c:pt>
                <c:pt idx="21">
                  <c:v>17:10-17:20</c:v>
                </c:pt>
                <c:pt idx="22">
                  <c:v>17:20-17:30</c:v>
                </c:pt>
                <c:pt idx="23">
                  <c:v>17:30-17:40</c:v>
                </c:pt>
                <c:pt idx="24">
                  <c:v>17:40-17:50</c:v>
                </c:pt>
                <c:pt idx="25">
                  <c:v>17:50-18:00</c:v>
                </c:pt>
                <c:pt idx="26">
                  <c:v>18:00-18:10</c:v>
                </c:pt>
                <c:pt idx="27">
                  <c:v>18:10-18:20</c:v>
                </c:pt>
                <c:pt idx="28">
                  <c:v>18:20-18:30</c:v>
                </c:pt>
                <c:pt idx="29">
                  <c:v>18:30-18:40</c:v>
                </c:pt>
                <c:pt idx="30">
                  <c:v>18:40-18:50</c:v>
                </c:pt>
                <c:pt idx="31">
                  <c:v>18:50-19:00</c:v>
                </c:pt>
              </c:strCache>
            </c:strRef>
          </c:cat>
          <c:val>
            <c:numRef>
              <c:f>渋滞長!$C$97:$C$128</c:f>
              <c:numCache>
                <c:formatCode>0_);[Red]\(0\)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33432016"/>
        <c:axId val="233432408"/>
      </c:barChart>
      <c:catAx>
        <c:axId val="23343201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233432408"/>
        <c:crosses val="autoZero"/>
        <c:auto val="0"/>
        <c:lblAlgn val="ctr"/>
        <c:lblOffset val="100"/>
        <c:noMultiLvlLbl val="0"/>
      </c:catAx>
      <c:valAx>
        <c:axId val="233432408"/>
        <c:scaling>
          <c:orientation val="minMax"/>
          <c:max val="200"/>
          <c:min val="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&quot;m&quot;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33432016"/>
        <c:crosses val="autoZero"/>
        <c:crossBetween val="between"/>
        <c:majorUnit val="40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143322475570032E-2"/>
          <c:y val="7.8003120124804995E-3"/>
          <c:w val="0.76547368061077048"/>
          <c:h val="2.8081123244929798E-2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portrait" horizontalDpi="300" verticalDpi="30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9033659066232354E-2"/>
          <c:y val="9.2563702548101923E-2"/>
          <c:w val="0.84364955028748201"/>
          <c:h val="0.90639625585023398"/>
        </c:manualLayout>
      </c:layout>
      <c:barChart>
        <c:barDir val="bar"/>
        <c:grouping val="clustered"/>
        <c:varyColors val="0"/>
        <c:ser>
          <c:idx val="0"/>
          <c:order val="0"/>
          <c:tx>
            <c:v>滞留長</c:v>
          </c:tx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渋滞長!$A$140:$A$171</c:f>
              <c:strCache>
                <c:ptCount val="32"/>
                <c:pt idx="0">
                  <c:v> 7:00- 7:10</c:v>
                </c:pt>
                <c:pt idx="1">
                  <c:v> 7:10- 7:20</c:v>
                </c:pt>
                <c:pt idx="2">
                  <c:v> 7:20- 7:30</c:v>
                </c:pt>
                <c:pt idx="3">
                  <c:v> 7:30- 7:40</c:v>
                </c:pt>
                <c:pt idx="4">
                  <c:v> 7:40- 7:50</c:v>
                </c:pt>
                <c:pt idx="5">
                  <c:v> 7:50- 8:00</c:v>
                </c:pt>
                <c:pt idx="6">
                  <c:v> 8:00- 8:10</c:v>
                </c:pt>
                <c:pt idx="7">
                  <c:v> 8:10- 8:20</c:v>
                </c:pt>
                <c:pt idx="8">
                  <c:v> 8:20- 8:30</c:v>
                </c:pt>
                <c:pt idx="9">
                  <c:v> 8:30- 8:40</c:v>
                </c:pt>
                <c:pt idx="10">
                  <c:v> 8:40- 8:50</c:v>
                </c:pt>
                <c:pt idx="11">
                  <c:v> 8:50- 9:00</c:v>
                </c:pt>
                <c:pt idx="12">
                  <c:v> 9:00-10:00</c:v>
                </c:pt>
                <c:pt idx="13">
                  <c:v>10:00-11:00</c:v>
                </c:pt>
                <c:pt idx="14">
                  <c:v>11:00-12:00</c:v>
                </c:pt>
                <c:pt idx="15">
                  <c:v>12:00-13:00</c:v>
                </c:pt>
                <c:pt idx="16">
                  <c:v>13:00-14:00</c:v>
                </c:pt>
                <c:pt idx="17">
                  <c:v>14:00-15:00</c:v>
                </c:pt>
                <c:pt idx="18">
                  <c:v>15:00-16:00</c:v>
                </c:pt>
                <c:pt idx="19">
                  <c:v>16:00-17:00</c:v>
                </c:pt>
                <c:pt idx="20">
                  <c:v>17:00-17:10</c:v>
                </c:pt>
                <c:pt idx="21">
                  <c:v>17:10-17:20</c:v>
                </c:pt>
                <c:pt idx="22">
                  <c:v>17:20-17:30</c:v>
                </c:pt>
                <c:pt idx="23">
                  <c:v>17:30-17:40</c:v>
                </c:pt>
                <c:pt idx="24">
                  <c:v>17:40-17:50</c:v>
                </c:pt>
                <c:pt idx="25">
                  <c:v>17:50-18:00</c:v>
                </c:pt>
                <c:pt idx="26">
                  <c:v>18:00-18:10</c:v>
                </c:pt>
                <c:pt idx="27">
                  <c:v>18:10-18:20</c:v>
                </c:pt>
                <c:pt idx="28">
                  <c:v>18:20-18:30</c:v>
                </c:pt>
                <c:pt idx="29">
                  <c:v>18:30-18:40</c:v>
                </c:pt>
                <c:pt idx="30">
                  <c:v>18:40-18:50</c:v>
                </c:pt>
                <c:pt idx="31">
                  <c:v>18:50-19:00</c:v>
                </c:pt>
              </c:strCache>
            </c:strRef>
          </c:cat>
          <c:val>
            <c:numRef>
              <c:f>渋滞長!$B$140:$B$171</c:f>
              <c:numCache>
                <c:formatCode>0_);[Red]\(0\)</c:formatCode>
                <c:ptCount val="32"/>
                <c:pt idx="0">
                  <c:v>10</c:v>
                </c:pt>
                <c:pt idx="1">
                  <c:v>10</c:v>
                </c:pt>
                <c:pt idx="2">
                  <c:v>70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30</c:v>
                </c:pt>
                <c:pt idx="7">
                  <c:v>80</c:v>
                </c:pt>
                <c:pt idx="8">
                  <c:v>120</c:v>
                </c:pt>
                <c:pt idx="9">
                  <c:v>110</c:v>
                </c:pt>
                <c:pt idx="10">
                  <c:v>30</c:v>
                </c:pt>
                <c:pt idx="11">
                  <c:v>40</c:v>
                </c:pt>
                <c:pt idx="12">
                  <c:v>30</c:v>
                </c:pt>
                <c:pt idx="13">
                  <c:v>50</c:v>
                </c:pt>
                <c:pt idx="14">
                  <c:v>40</c:v>
                </c:pt>
                <c:pt idx="15">
                  <c:v>100</c:v>
                </c:pt>
                <c:pt idx="16">
                  <c:v>30</c:v>
                </c:pt>
                <c:pt idx="17">
                  <c:v>120</c:v>
                </c:pt>
                <c:pt idx="18">
                  <c:v>40</c:v>
                </c:pt>
                <c:pt idx="19">
                  <c:v>50</c:v>
                </c:pt>
                <c:pt idx="20">
                  <c:v>60</c:v>
                </c:pt>
                <c:pt idx="21">
                  <c:v>50</c:v>
                </c:pt>
                <c:pt idx="22">
                  <c:v>60</c:v>
                </c:pt>
                <c:pt idx="23">
                  <c:v>110</c:v>
                </c:pt>
                <c:pt idx="24">
                  <c:v>60</c:v>
                </c:pt>
                <c:pt idx="25">
                  <c:v>70</c:v>
                </c:pt>
                <c:pt idx="26">
                  <c:v>60</c:v>
                </c:pt>
                <c:pt idx="27">
                  <c:v>90</c:v>
                </c:pt>
                <c:pt idx="28">
                  <c:v>40</c:v>
                </c:pt>
                <c:pt idx="29">
                  <c:v>60</c:v>
                </c:pt>
                <c:pt idx="30">
                  <c:v>100</c:v>
                </c:pt>
                <c:pt idx="31">
                  <c:v>30</c:v>
                </c:pt>
              </c:numCache>
            </c:numRef>
          </c:val>
        </c:ser>
        <c:ser>
          <c:idx val="1"/>
          <c:order val="1"/>
          <c:tx>
            <c:v>渋滞長</c:v>
          </c:tx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渋滞長!$A$140:$A$171</c:f>
              <c:strCache>
                <c:ptCount val="32"/>
                <c:pt idx="0">
                  <c:v> 7:00- 7:10</c:v>
                </c:pt>
                <c:pt idx="1">
                  <c:v> 7:10- 7:20</c:v>
                </c:pt>
                <c:pt idx="2">
                  <c:v> 7:20- 7:30</c:v>
                </c:pt>
                <c:pt idx="3">
                  <c:v> 7:30- 7:40</c:v>
                </c:pt>
                <c:pt idx="4">
                  <c:v> 7:40- 7:50</c:v>
                </c:pt>
                <c:pt idx="5">
                  <c:v> 7:50- 8:00</c:v>
                </c:pt>
                <c:pt idx="6">
                  <c:v> 8:00- 8:10</c:v>
                </c:pt>
                <c:pt idx="7">
                  <c:v> 8:10- 8:20</c:v>
                </c:pt>
                <c:pt idx="8">
                  <c:v> 8:20- 8:30</c:v>
                </c:pt>
                <c:pt idx="9">
                  <c:v> 8:30- 8:40</c:v>
                </c:pt>
                <c:pt idx="10">
                  <c:v> 8:40- 8:50</c:v>
                </c:pt>
                <c:pt idx="11">
                  <c:v> 8:50- 9:00</c:v>
                </c:pt>
                <c:pt idx="12">
                  <c:v> 9:00-10:00</c:v>
                </c:pt>
                <c:pt idx="13">
                  <c:v>10:00-11:00</c:v>
                </c:pt>
                <c:pt idx="14">
                  <c:v>11:00-12:00</c:v>
                </c:pt>
                <c:pt idx="15">
                  <c:v>12:00-13:00</c:v>
                </c:pt>
                <c:pt idx="16">
                  <c:v>13:00-14:00</c:v>
                </c:pt>
                <c:pt idx="17">
                  <c:v>14:00-15:00</c:v>
                </c:pt>
                <c:pt idx="18">
                  <c:v>15:00-16:00</c:v>
                </c:pt>
                <c:pt idx="19">
                  <c:v>16:00-17:00</c:v>
                </c:pt>
                <c:pt idx="20">
                  <c:v>17:00-17:10</c:v>
                </c:pt>
                <c:pt idx="21">
                  <c:v>17:10-17:20</c:v>
                </c:pt>
                <c:pt idx="22">
                  <c:v>17:20-17:30</c:v>
                </c:pt>
                <c:pt idx="23">
                  <c:v>17:30-17:40</c:v>
                </c:pt>
                <c:pt idx="24">
                  <c:v>17:40-17:50</c:v>
                </c:pt>
                <c:pt idx="25">
                  <c:v>17:50-18:00</c:v>
                </c:pt>
                <c:pt idx="26">
                  <c:v>18:00-18:10</c:v>
                </c:pt>
                <c:pt idx="27">
                  <c:v>18:10-18:20</c:v>
                </c:pt>
                <c:pt idx="28">
                  <c:v>18:20-18:30</c:v>
                </c:pt>
                <c:pt idx="29">
                  <c:v>18:30-18:40</c:v>
                </c:pt>
                <c:pt idx="30">
                  <c:v>18:40-18:50</c:v>
                </c:pt>
                <c:pt idx="31">
                  <c:v>18:50-19:00</c:v>
                </c:pt>
              </c:strCache>
            </c:strRef>
          </c:cat>
          <c:val>
            <c:numRef>
              <c:f>渋滞長!$C$140:$C$171</c:f>
              <c:numCache>
                <c:formatCode>0_);[Red]\(0\)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30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33433584"/>
        <c:axId val="233433976"/>
      </c:barChart>
      <c:catAx>
        <c:axId val="23343358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233433976"/>
        <c:crosses val="autoZero"/>
        <c:auto val="0"/>
        <c:lblAlgn val="ctr"/>
        <c:lblOffset val="100"/>
        <c:noMultiLvlLbl val="0"/>
      </c:catAx>
      <c:valAx>
        <c:axId val="233433976"/>
        <c:scaling>
          <c:orientation val="minMax"/>
          <c:max val="200"/>
          <c:min val="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&quot;m&quot;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33433584"/>
        <c:crosses val="autoZero"/>
        <c:crossBetween val="between"/>
        <c:majorUnit val="40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143322475570032E-2"/>
          <c:y val="7.8003120124804995E-3"/>
          <c:w val="0.76547368061077048"/>
          <c:h val="2.8081123244929798E-2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portrait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変動図!$U$22</c:f>
          <c:strCache>
            <c:ptCount val="1"/>
            <c:pt idx="0">
              <c:v>A 流出部(4+ 8+12)</c:v>
            </c:pt>
          </c:strCache>
        </c:strRef>
      </c:tx>
      <c:layout>
        <c:manualLayout>
          <c:xMode val="edge"/>
          <c:yMode val="edge"/>
          <c:x val="0.44018264840182647"/>
          <c:y val="1.52439024390243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6712328767123292E-2"/>
          <c:y val="9.1463414634146339E-2"/>
          <c:w val="0.83835616438356164"/>
          <c:h val="0.8140243902439023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変動図!$Q$23:$Q$34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変動図!$U$23:$U$34</c:f>
              <c:numCache>
                <c:formatCode>General</c:formatCode>
                <c:ptCount val="12"/>
                <c:pt idx="0">
                  <c:v>8</c:v>
                </c:pt>
                <c:pt idx="1">
                  <c:v>9</c:v>
                </c:pt>
                <c:pt idx="2">
                  <c:v>12</c:v>
                </c:pt>
                <c:pt idx="3">
                  <c:v>9</c:v>
                </c:pt>
                <c:pt idx="4">
                  <c:v>10</c:v>
                </c:pt>
                <c:pt idx="5">
                  <c:v>12</c:v>
                </c:pt>
                <c:pt idx="6">
                  <c:v>11</c:v>
                </c:pt>
                <c:pt idx="7">
                  <c:v>5</c:v>
                </c:pt>
                <c:pt idx="8">
                  <c:v>18</c:v>
                </c:pt>
                <c:pt idx="9">
                  <c:v>18</c:v>
                </c:pt>
                <c:pt idx="10">
                  <c:v>15</c:v>
                </c:pt>
                <c:pt idx="11">
                  <c:v>7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変動図!$Q$23:$Q$34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変動図!$V$23:$V$34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76865848"/>
        <c:axId val="231692024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変動図!$Q$23:$Q$34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変動図!$W$23:$W$34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7.6923076923076925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5.2631578947368416</c:v>
                </c:pt>
                <c:pt idx="9">
                  <c:v>5.2631578947368416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1692416"/>
        <c:axId val="231692808"/>
      </c:lineChart>
      <c:catAx>
        <c:axId val="1768658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159817351598175"/>
              <c:y val="0.9298780487804878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1692024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231692024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2968036529680365E-2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76865848"/>
        <c:crosses val="autoZero"/>
        <c:crossBetween val="between"/>
        <c:majorUnit val="100"/>
      </c:valAx>
      <c:catAx>
        <c:axId val="23169241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31692808"/>
        <c:crosses val="autoZero"/>
        <c:auto val="0"/>
        <c:lblAlgn val="ctr"/>
        <c:lblOffset val="100"/>
        <c:noMultiLvlLbl val="0"/>
      </c:catAx>
      <c:valAx>
        <c:axId val="231692808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8173515981735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1692416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変動図!$X$22</c:f>
          <c:strCache>
            <c:ptCount val="1"/>
            <c:pt idx="0">
              <c:v>A 合計 ( 1+ 2+ 3+ 4+ 8+12)</c:v>
            </c:pt>
          </c:strCache>
        </c:strRef>
      </c:tx>
      <c:layout>
        <c:manualLayout>
          <c:xMode val="edge"/>
          <c:yMode val="edge"/>
          <c:x val="0.3978102189781022"/>
          <c:y val="1.519756838905775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6642335766423361E-2"/>
          <c:y val="9.1185410334346503E-2"/>
          <c:w val="0.83667883211678828"/>
          <c:h val="0.8145896656534954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変動図!$Q$23:$Q$34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変動図!$X$23:$X$34</c:f>
              <c:numCache>
                <c:formatCode>General</c:formatCode>
                <c:ptCount val="12"/>
                <c:pt idx="0">
                  <c:v>24</c:v>
                </c:pt>
                <c:pt idx="1">
                  <c:v>15</c:v>
                </c:pt>
                <c:pt idx="2">
                  <c:v>18</c:v>
                </c:pt>
                <c:pt idx="3">
                  <c:v>12</c:v>
                </c:pt>
                <c:pt idx="4">
                  <c:v>13</c:v>
                </c:pt>
                <c:pt idx="5">
                  <c:v>16</c:v>
                </c:pt>
                <c:pt idx="6">
                  <c:v>16</c:v>
                </c:pt>
                <c:pt idx="7">
                  <c:v>9</c:v>
                </c:pt>
                <c:pt idx="8">
                  <c:v>21</c:v>
                </c:pt>
                <c:pt idx="9">
                  <c:v>24</c:v>
                </c:pt>
                <c:pt idx="10">
                  <c:v>20</c:v>
                </c:pt>
                <c:pt idx="11">
                  <c:v>15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変動図!$Q$23:$Q$34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変動図!$Y$23:$Y$34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31693592"/>
        <c:axId val="231693984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変動図!$Q$23:$Q$34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変動図!$Z$23:$Z$34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5.2631578947368416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5.8823529411764701</c:v>
                </c:pt>
                <c:pt idx="7">
                  <c:v>0</c:v>
                </c:pt>
                <c:pt idx="8">
                  <c:v>4.5454545454545459</c:v>
                </c:pt>
                <c:pt idx="9">
                  <c:v>4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1694376"/>
        <c:axId val="231694768"/>
      </c:lineChart>
      <c:catAx>
        <c:axId val="2316935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255474452554745"/>
              <c:y val="0.9300911854103343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1693984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231693984"/>
        <c:scaling>
          <c:orientation val="minMax"/>
          <c:max val="1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2919708029197078E-2"/>
              <c:y val="1.5197568389057751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1693592"/>
        <c:crosses val="autoZero"/>
        <c:crossBetween val="between"/>
        <c:majorUnit val="150"/>
      </c:valAx>
      <c:catAx>
        <c:axId val="2316943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31694768"/>
        <c:crosses val="autoZero"/>
        <c:auto val="0"/>
        <c:lblAlgn val="ctr"/>
        <c:lblOffset val="100"/>
        <c:noMultiLvlLbl val="0"/>
      </c:catAx>
      <c:valAx>
        <c:axId val="231694768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85401459854014"/>
              <c:y val="1.5197568389057751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1694376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変動図!$R$92</c:f>
          <c:strCache>
            <c:ptCount val="1"/>
            <c:pt idx="0">
              <c:v>B 流入部(4+ 5+ 6)</c:v>
            </c:pt>
          </c:strCache>
        </c:strRef>
      </c:tx>
      <c:layout>
        <c:manualLayout>
          <c:xMode val="edge"/>
          <c:yMode val="edge"/>
          <c:x val="0.43978099204990684"/>
          <c:y val="1.515151515151515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6642335766423361E-2"/>
          <c:y val="9.0909090909090912E-2"/>
          <c:w val="0.83667883211678828"/>
          <c:h val="0.8151515151515151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変動図!$Q$93:$Q$104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変動図!$R$93:$R$104</c:f>
              <c:numCache>
                <c:formatCode>General</c:formatCode>
                <c:ptCount val="12"/>
                <c:pt idx="0">
                  <c:v>426</c:v>
                </c:pt>
                <c:pt idx="1">
                  <c:v>353</c:v>
                </c:pt>
                <c:pt idx="2">
                  <c:v>322</c:v>
                </c:pt>
                <c:pt idx="3">
                  <c:v>288</c:v>
                </c:pt>
                <c:pt idx="4">
                  <c:v>270</c:v>
                </c:pt>
                <c:pt idx="5">
                  <c:v>256</c:v>
                </c:pt>
                <c:pt idx="6">
                  <c:v>243</c:v>
                </c:pt>
                <c:pt idx="7">
                  <c:v>261</c:v>
                </c:pt>
                <c:pt idx="8">
                  <c:v>269</c:v>
                </c:pt>
                <c:pt idx="9">
                  <c:v>322</c:v>
                </c:pt>
                <c:pt idx="10">
                  <c:v>302</c:v>
                </c:pt>
                <c:pt idx="11">
                  <c:v>318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変動図!$Q$93:$Q$104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変動図!$S$93:$S$104</c:f>
              <c:numCache>
                <c:formatCode>General</c:formatCode>
                <c:ptCount val="12"/>
                <c:pt idx="0">
                  <c:v>43</c:v>
                </c:pt>
                <c:pt idx="1">
                  <c:v>46</c:v>
                </c:pt>
                <c:pt idx="2">
                  <c:v>56</c:v>
                </c:pt>
                <c:pt idx="3">
                  <c:v>59</c:v>
                </c:pt>
                <c:pt idx="4">
                  <c:v>50</c:v>
                </c:pt>
                <c:pt idx="5">
                  <c:v>50</c:v>
                </c:pt>
                <c:pt idx="6">
                  <c:v>44</c:v>
                </c:pt>
                <c:pt idx="7">
                  <c:v>42</c:v>
                </c:pt>
                <c:pt idx="8">
                  <c:v>44</c:v>
                </c:pt>
                <c:pt idx="9">
                  <c:v>38</c:v>
                </c:pt>
                <c:pt idx="10">
                  <c:v>22</c:v>
                </c:pt>
                <c:pt idx="11">
                  <c:v>10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31695552"/>
        <c:axId val="231695944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変動図!$Q$93:$Q$104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変動図!$T$93:$T$104</c:f>
              <c:numCache>
                <c:formatCode>0.0</c:formatCode>
                <c:ptCount val="12"/>
                <c:pt idx="0">
                  <c:v>9.1684434968017072</c:v>
                </c:pt>
                <c:pt idx="1">
                  <c:v>11.528822055137844</c:v>
                </c:pt>
                <c:pt idx="2">
                  <c:v>14.814814814814813</c:v>
                </c:pt>
                <c:pt idx="3">
                  <c:v>17.002881844380404</c:v>
                </c:pt>
                <c:pt idx="4">
                  <c:v>15.625</c:v>
                </c:pt>
                <c:pt idx="5">
                  <c:v>16.33986928104575</c:v>
                </c:pt>
                <c:pt idx="6">
                  <c:v>15.331010452961671</c:v>
                </c:pt>
                <c:pt idx="7">
                  <c:v>13.861386138613863</c:v>
                </c:pt>
                <c:pt idx="8">
                  <c:v>14.057507987220447</c:v>
                </c:pt>
                <c:pt idx="9">
                  <c:v>10.555555555555555</c:v>
                </c:pt>
                <c:pt idx="10">
                  <c:v>6.7901234567901234</c:v>
                </c:pt>
                <c:pt idx="11">
                  <c:v>3.0487804878048781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1696336"/>
        <c:axId val="231696728"/>
      </c:lineChart>
      <c:catAx>
        <c:axId val="2316955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255477576172543"/>
              <c:y val="0.930303030303030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1695944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231695944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2919662216136032E-2"/>
              <c:y val="1.5151515151515152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1695552"/>
        <c:crosses val="autoZero"/>
        <c:crossBetween val="between"/>
        <c:majorUnit val="100"/>
      </c:valAx>
      <c:catAx>
        <c:axId val="23169633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31696728"/>
        <c:crosses val="autoZero"/>
        <c:auto val="0"/>
        <c:lblAlgn val="ctr"/>
        <c:lblOffset val="100"/>
        <c:noMultiLvlLbl val="0"/>
      </c:catAx>
      <c:valAx>
        <c:axId val="231696728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85402639887396"/>
              <c:y val="1.5151515151515152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1696336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変動図!$U$92</c:f>
          <c:strCache>
            <c:ptCount val="1"/>
            <c:pt idx="0">
              <c:v>B 流出部(3+ 7+11)</c:v>
            </c:pt>
          </c:strCache>
        </c:strRef>
      </c:tx>
      <c:layout>
        <c:manualLayout>
          <c:xMode val="edge"/>
          <c:yMode val="edge"/>
          <c:x val="0.44018265622508879"/>
          <c:y val="1.52439024390243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6712328767123292E-2"/>
          <c:y val="9.1463414634146339E-2"/>
          <c:w val="0.83835616438356164"/>
          <c:h val="0.8140243902439023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変動図!$Q$93:$Q$104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変動図!$U$93:$U$104</c:f>
              <c:numCache>
                <c:formatCode>General</c:formatCode>
                <c:ptCount val="12"/>
                <c:pt idx="0">
                  <c:v>326</c:v>
                </c:pt>
                <c:pt idx="1">
                  <c:v>298</c:v>
                </c:pt>
                <c:pt idx="2">
                  <c:v>246</c:v>
                </c:pt>
                <c:pt idx="3">
                  <c:v>249</c:v>
                </c:pt>
                <c:pt idx="4">
                  <c:v>242</c:v>
                </c:pt>
                <c:pt idx="5">
                  <c:v>279</c:v>
                </c:pt>
                <c:pt idx="6">
                  <c:v>240</c:v>
                </c:pt>
                <c:pt idx="7">
                  <c:v>249</c:v>
                </c:pt>
                <c:pt idx="8">
                  <c:v>306</c:v>
                </c:pt>
                <c:pt idx="9">
                  <c:v>347</c:v>
                </c:pt>
                <c:pt idx="10">
                  <c:v>323</c:v>
                </c:pt>
                <c:pt idx="11">
                  <c:v>322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変動図!$Q$93:$Q$104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変動図!$V$93:$V$104</c:f>
              <c:numCache>
                <c:formatCode>General</c:formatCode>
                <c:ptCount val="12"/>
                <c:pt idx="0">
                  <c:v>34</c:v>
                </c:pt>
                <c:pt idx="1">
                  <c:v>25</c:v>
                </c:pt>
                <c:pt idx="2">
                  <c:v>36</c:v>
                </c:pt>
                <c:pt idx="3">
                  <c:v>60</c:v>
                </c:pt>
                <c:pt idx="4">
                  <c:v>48</c:v>
                </c:pt>
                <c:pt idx="5">
                  <c:v>57</c:v>
                </c:pt>
                <c:pt idx="6">
                  <c:v>47</c:v>
                </c:pt>
                <c:pt idx="7">
                  <c:v>55</c:v>
                </c:pt>
                <c:pt idx="8">
                  <c:v>62</c:v>
                </c:pt>
                <c:pt idx="9">
                  <c:v>40</c:v>
                </c:pt>
                <c:pt idx="10">
                  <c:v>41</c:v>
                </c:pt>
                <c:pt idx="11">
                  <c:v>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31699080"/>
        <c:axId val="231699472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変動図!$Q$93:$Q$104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変動図!$W$93:$W$104</c:f>
              <c:numCache>
                <c:formatCode>0.0</c:formatCode>
                <c:ptCount val="12"/>
                <c:pt idx="0">
                  <c:v>9.4444444444444446</c:v>
                </c:pt>
                <c:pt idx="1">
                  <c:v>7.7399380804953566</c:v>
                </c:pt>
                <c:pt idx="2">
                  <c:v>12.76595744680851</c:v>
                </c:pt>
                <c:pt idx="3">
                  <c:v>19.417475728155338</c:v>
                </c:pt>
                <c:pt idx="4">
                  <c:v>16.551724137931036</c:v>
                </c:pt>
                <c:pt idx="5">
                  <c:v>16.964285714285715</c:v>
                </c:pt>
                <c:pt idx="6">
                  <c:v>16.376306620209057</c:v>
                </c:pt>
                <c:pt idx="7">
                  <c:v>18.092105263157894</c:v>
                </c:pt>
                <c:pt idx="8">
                  <c:v>16.847826086956523</c:v>
                </c:pt>
                <c:pt idx="9">
                  <c:v>10.335917312661499</c:v>
                </c:pt>
                <c:pt idx="10">
                  <c:v>11.263736263736265</c:v>
                </c:pt>
                <c:pt idx="11">
                  <c:v>7.4712643678160928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2038168"/>
        <c:axId val="232038560"/>
      </c:lineChart>
      <c:catAx>
        <c:axId val="2316990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159819437801463"/>
              <c:y val="0.9298780487804878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1699472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231699472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2968116066180758E-2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1699080"/>
        <c:crosses val="autoZero"/>
        <c:crossBetween val="between"/>
        <c:majorUnit val="100"/>
      </c:valAx>
      <c:catAx>
        <c:axId val="23203816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32038560"/>
        <c:crosses val="autoZero"/>
        <c:auto val="0"/>
        <c:lblAlgn val="ctr"/>
        <c:lblOffset val="100"/>
        <c:noMultiLvlLbl val="0"/>
      </c:catAx>
      <c:valAx>
        <c:axId val="232038560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81734377491112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2038168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変動図!$X$92</c:f>
          <c:strCache>
            <c:ptCount val="1"/>
            <c:pt idx="0">
              <c:v>B 合計 ( 3+ 4+ 5+ 6+ 7+11)</c:v>
            </c:pt>
          </c:strCache>
        </c:strRef>
      </c:tx>
      <c:layout>
        <c:manualLayout>
          <c:xMode val="edge"/>
          <c:yMode val="edge"/>
          <c:x val="0.39781020578949372"/>
          <c:y val="1.519756838905775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6642335766423361E-2"/>
          <c:y val="9.1185410334346503E-2"/>
          <c:w val="0.83667883211678828"/>
          <c:h val="0.8145896656534954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変動図!$Q$93:$Q$104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変動図!$X$93:$X$104</c:f>
              <c:numCache>
                <c:formatCode>General</c:formatCode>
                <c:ptCount val="12"/>
                <c:pt idx="0">
                  <c:v>752</c:v>
                </c:pt>
                <c:pt idx="1">
                  <c:v>651</c:v>
                </c:pt>
                <c:pt idx="2">
                  <c:v>568</c:v>
                </c:pt>
                <c:pt idx="3">
                  <c:v>537</c:v>
                </c:pt>
                <c:pt idx="4">
                  <c:v>512</c:v>
                </c:pt>
                <c:pt idx="5">
                  <c:v>535</c:v>
                </c:pt>
                <c:pt idx="6">
                  <c:v>483</c:v>
                </c:pt>
                <c:pt idx="7">
                  <c:v>510</c:v>
                </c:pt>
                <c:pt idx="8">
                  <c:v>575</c:v>
                </c:pt>
                <c:pt idx="9">
                  <c:v>669</c:v>
                </c:pt>
                <c:pt idx="10">
                  <c:v>625</c:v>
                </c:pt>
                <c:pt idx="11">
                  <c:v>640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変動図!$Q$93:$Q$104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変動図!$Y$93:$Y$104</c:f>
              <c:numCache>
                <c:formatCode>General</c:formatCode>
                <c:ptCount val="12"/>
                <c:pt idx="0">
                  <c:v>77</c:v>
                </c:pt>
                <c:pt idx="1">
                  <c:v>71</c:v>
                </c:pt>
                <c:pt idx="2">
                  <c:v>92</c:v>
                </c:pt>
                <c:pt idx="3">
                  <c:v>119</c:v>
                </c:pt>
                <c:pt idx="4">
                  <c:v>98</c:v>
                </c:pt>
                <c:pt idx="5">
                  <c:v>107</c:v>
                </c:pt>
                <c:pt idx="6">
                  <c:v>91</c:v>
                </c:pt>
                <c:pt idx="7">
                  <c:v>97</c:v>
                </c:pt>
                <c:pt idx="8">
                  <c:v>106</c:v>
                </c:pt>
                <c:pt idx="9">
                  <c:v>78</c:v>
                </c:pt>
                <c:pt idx="10">
                  <c:v>63</c:v>
                </c:pt>
                <c:pt idx="11">
                  <c:v>36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32039736"/>
        <c:axId val="232040128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変動図!$Q$93:$Q$104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変動図!$Z$93:$Z$104</c:f>
              <c:numCache>
                <c:formatCode>0.0</c:formatCode>
                <c:ptCount val="12"/>
                <c:pt idx="0">
                  <c:v>9.2882991556091667</c:v>
                </c:pt>
                <c:pt idx="1">
                  <c:v>9.8337950138504162</c:v>
                </c:pt>
                <c:pt idx="2">
                  <c:v>13.939393939393941</c:v>
                </c:pt>
                <c:pt idx="3">
                  <c:v>18.140243902439025</c:v>
                </c:pt>
                <c:pt idx="4">
                  <c:v>16.065573770491802</c:v>
                </c:pt>
                <c:pt idx="5">
                  <c:v>16.666666666666664</c:v>
                </c:pt>
                <c:pt idx="6">
                  <c:v>15.853658536585366</c:v>
                </c:pt>
                <c:pt idx="7">
                  <c:v>15.980230642504118</c:v>
                </c:pt>
                <c:pt idx="8">
                  <c:v>15.565345080763581</c:v>
                </c:pt>
                <c:pt idx="9">
                  <c:v>10.441767068273093</c:v>
                </c:pt>
                <c:pt idx="10">
                  <c:v>9.1569767441860463</c:v>
                </c:pt>
                <c:pt idx="11">
                  <c:v>5.3254437869822491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2040520"/>
        <c:axId val="232040912"/>
      </c:lineChart>
      <c:catAx>
        <c:axId val="2320397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255477576172543"/>
              <c:y val="0.9300911854103343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2040128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232040128"/>
        <c:scaling>
          <c:orientation val="minMax"/>
          <c:max val="1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2919662216136032E-2"/>
              <c:y val="1.5197568389057751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2039736"/>
        <c:crosses val="autoZero"/>
        <c:crossBetween val="between"/>
        <c:majorUnit val="150"/>
      </c:valAx>
      <c:catAx>
        <c:axId val="23204052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32040912"/>
        <c:crosses val="autoZero"/>
        <c:auto val="0"/>
        <c:lblAlgn val="ctr"/>
        <c:lblOffset val="100"/>
        <c:noMultiLvlLbl val="0"/>
      </c:catAx>
      <c:valAx>
        <c:axId val="232040912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85402639887396"/>
              <c:y val="1.5197568389057751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2040520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変動図!$R$162</c:f>
          <c:strCache>
            <c:ptCount val="1"/>
            <c:pt idx="0">
              <c:v>C 流入部(7+ 8+ 9)</c:v>
            </c:pt>
          </c:strCache>
        </c:strRef>
      </c:tx>
      <c:layout>
        <c:manualLayout>
          <c:xMode val="edge"/>
          <c:yMode val="edge"/>
          <c:x val="0.43978099204990684"/>
          <c:y val="1.515151515151515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6642335766423361E-2"/>
          <c:y val="9.0909090909090912E-2"/>
          <c:w val="0.83667883211678828"/>
          <c:h val="0.8151515151515151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変動図!$Q$163:$Q$174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変動図!$R$163:$R$174</c:f>
              <c:numCache>
                <c:formatCode>General</c:formatCode>
                <c:ptCount val="12"/>
                <c:pt idx="0">
                  <c:v>253</c:v>
                </c:pt>
                <c:pt idx="1">
                  <c:v>274</c:v>
                </c:pt>
                <c:pt idx="2">
                  <c:v>221</c:v>
                </c:pt>
                <c:pt idx="3">
                  <c:v>226</c:v>
                </c:pt>
                <c:pt idx="4">
                  <c:v>216</c:v>
                </c:pt>
                <c:pt idx="5">
                  <c:v>203</c:v>
                </c:pt>
                <c:pt idx="6">
                  <c:v>229</c:v>
                </c:pt>
                <c:pt idx="7">
                  <c:v>180</c:v>
                </c:pt>
                <c:pt idx="8">
                  <c:v>263</c:v>
                </c:pt>
                <c:pt idx="9">
                  <c:v>327</c:v>
                </c:pt>
                <c:pt idx="10">
                  <c:v>325</c:v>
                </c:pt>
                <c:pt idx="11">
                  <c:v>234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変動図!$Q$163:$Q$174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変動図!$S$163:$S$174</c:f>
              <c:numCache>
                <c:formatCode>General</c:formatCode>
                <c:ptCount val="12"/>
                <c:pt idx="0">
                  <c:v>19</c:v>
                </c:pt>
                <c:pt idx="1">
                  <c:v>16</c:v>
                </c:pt>
                <c:pt idx="2">
                  <c:v>22</c:v>
                </c:pt>
                <c:pt idx="3">
                  <c:v>29</c:v>
                </c:pt>
                <c:pt idx="4">
                  <c:v>20</c:v>
                </c:pt>
                <c:pt idx="5">
                  <c:v>17</c:v>
                </c:pt>
                <c:pt idx="6">
                  <c:v>13</c:v>
                </c:pt>
                <c:pt idx="7">
                  <c:v>15</c:v>
                </c:pt>
                <c:pt idx="8">
                  <c:v>14</c:v>
                </c:pt>
                <c:pt idx="9">
                  <c:v>9</c:v>
                </c:pt>
                <c:pt idx="10">
                  <c:v>11</c:v>
                </c:pt>
                <c:pt idx="11">
                  <c:v>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31698688"/>
        <c:axId val="231698296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変動図!$Q$163:$Q$174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変動図!$T$163:$T$174</c:f>
              <c:numCache>
                <c:formatCode>0.0</c:formatCode>
                <c:ptCount val="12"/>
                <c:pt idx="0">
                  <c:v>6.9852941176470589</c:v>
                </c:pt>
                <c:pt idx="1">
                  <c:v>5.5172413793103452</c:v>
                </c:pt>
                <c:pt idx="2">
                  <c:v>9.0534979423868318</c:v>
                </c:pt>
                <c:pt idx="3">
                  <c:v>11.372549019607844</c:v>
                </c:pt>
                <c:pt idx="4">
                  <c:v>8.4745762711864394</c:v>
                </c:pt>
                <c:pt idx="5">
                  <c:v>7.7272727272727266</c:v>
                </c:pt>
                <c:pt idx="6">
                  <c:v>5.3719008264462813</c:v>
                </c:pt>
                <c:pt idx="7">
                  <c:v>7.6923076923076925</c:v>
                </c:pt>
                <c:pt idx="8">
                  <c:v>5.0541516245487363</c:v>
                </c:pt>
                <c:pt idx="9">
                  <c:v>2.6785714285714284</c:v>
                </c:pt>
                <c:pt idx="10">
                  <c:v>3.2738095238095242</c:v>
                </c:pt>
                <c:pt idx="11">
                  <c:v>1.680672268907563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1697904"/>
        <c:axId val="231697512"/>
      </c:lineChart>
      <c:catAx>
        <c:axId val="2316986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255477576172543"/>
              <c:y val="0.930303030303030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1698296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231698296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2919662216136032E-2"/>
              <c:y val="1.5151515151515152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1698688"/>
        <c:crosses val="autoZero"/>
        <c:crossBetween val="between"/>
        <c:majorUnit val="100"/>
      </c:valAx>
      <c:catAx>
        <c:axId val="2316979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31697512"/>
        <c:crosses val="autoZero"/>
        <c:auto val="0"/>
        <c:lblAlgn val="ctr"/>
        <c:lblOffset val="100"/>
        <c:noMultiLvlLbl val="0"/>
      </c:catAx>
      <c:valAx>
        <c:axId val="231697512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85402639887396"/>
              <c:y val="1.5151515151515152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1697904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変動図!$U$162</c:f>
          <c:strCache>
            <c:ptCount val="1"/>
            <c:pt idx="0">
              <c:v>C 流出部(2+ 6+10)</c:v>
            </c:pt>
          </c:strCache>
        </c:strRef>
      </c:tx>
      <c:layout>
        <c:manualLayout>
          <c:xMode val="edge"/>
          <c:yMode val="edge"/>
          <c:x val="0.44018265622508879"/>
          <c:y val="1.52439024390243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6712328767123292E-2"/>
          <c:y val="9.1463414634146339E-2"/>
          <c:w val="0.83835616438356164"/>
          <c:h val="0.8140243902439023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変動図!$Q$163:$Q$174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変動図!$U$163:$U$174</c:f>
              <c:numCache>
                <c:formatCode>General</c:formatCode>
                <c:ptCount val="12"/>
                <c:pt idx="0">
                  <c:v>342</c:v>
                </c:pt>
                <c:pt idx="1">
                  <c:v>302</c:v>
                </c:pt>
                <c:pt idx="2">
                  <c:v>243</c:v>
                </c:pt>
                <c:pt idx="3">
                  <c:v>222</c:v>
                </c:pt>
                <c:pt idx="4">
                  <c:v>234</c:v>
                </c:pt>
                <c:pt idx="5">
                  <c:v>199</c:v>
                </c:pt>
                <c:pt idx="6">
                  <c:v>218</c:v>
                </c:pt>
                <c:pt idx="7">
                  <c:v>231</c:v>
                </c:pt>
                <c:pt idx="8">
                  <c:v>233</c:v>
                </c:pt>
                <c:pt idx="9">
                  <c:v>238</c:v>
                </c:pt>
                <c:pt idx="10">
                  <c:v>282</c:v>
                </c:pt>
                <c:pt idx="11">
                  <c:v>240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変動図!$Q$163:$Q$174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変動図!$V$163:$V$174</c:f>
              <c:numCache>
                <c:formatCode>General</c:formatCode>
                <c:ptCount val="12"/>
                <c:pt idx="0">
                  <c:v>14</c:v>
                </c:pt>
                <c:pt idx="1">
                  <c:v>19</c:v>
                </c:pt>
                <c:pt idx="2">
                  <c:v>20</c:v>
                </c:pt>
                <c:pt idx="3">
                  <c:v>31</c:v>
                </c:pt>
                <c:pt idx="4">
                  <c:v>27</c:v>
                </c:pt>
                <c:pt idx="5">
                  <c:v>14</c:v>
                </c:pt>
                <c:pt idx="6">
                  <c:v>25</c:v>
                </c:pt>
                <c:pt idx="7">
                  <c:v>18</c:v>
                </c:pt>
                <c:pt idx="8">
                  <c:v>19</c:v>
                </c:pt>
                <c:pt idx="9">
                  <c:v>21</c:v>
                </c:pt>
                <c:pt idx="10">
                  <c:v>16</c:v>
                </c:pt>
                <c:pt idx="11">
                  <c:v>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32042088"/>
        <c:axId val="232042480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変動図!$Q$163:$Q$174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変動図!$W$163:$W$174</c:f>
              <c:numCache>
                <c:formatCode>0.0</c:formatCode>
                <c:ptCount val="12"/>
                <c:pt idx="0">
                  <c:v>3.9325842696629212</c:v>
                </c:pt>
                <c:pt idx="1">
                  <c:v>5.9190031152647977</c:v>
                </c:pt>
                <c:pt idx="2">
                  <c:v>7.6045627376425857</c:v>
                </c:pt>
                <c:pt idx="3">
                  <c:v>12.252964426877471</c:v>
                </c:pt>
                <c:pt idx="4">
                  <c:v>10.344827586206897</c:v>
                </c:pt>
                <c:pt idx="5">
                  <c:v>6.5727699530516439</c:v>
                </c:pt>
                <c:pt idx="6">
                  <c:v>10.2880658436214</c:v>
                </c:pt>
                <c:pt idx="7">
                  <c:v>7.2289156626506017</c:v>
                </c:pt>
                <c:pt idx="8">
                  <c:v>7.5396825396825395</c:v>
                </c:pt>
                <c:pt idx="9">
                  <c:v>8.1081081081081088</c:v>
                </c:pt>
                <c:pt idx="10">
                  <c:v>5.3691275167785237</c:v>
                </c:pt>
                <c:pt idx="11">
                  <c:v>3.6144578313253009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2042872"/>
        <c:axId val="232043264"/>
      </c:lineChart>
      <c:catAx>
        <c:axId val="2320420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159819437801463"/>
              <c:y val="0.9298780487804878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2042480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232042480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2968116066180758E-2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2042088"/>
        <c:crosses val="autoZero"/>
        <c:crossBetween val="between"/>
        <c:majorUnit val="100"/>
      </c:valAx>
      <c:catAx>
        <c:axId val="2320428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32043264"/>
        <c:crosses val="autoZero"/>
        <c:auto val="0"/>
        <c:lblAlgn val="ctr"/>
        <c:lblOffset val="100"/>
        <c:noMultiLvlLbl val="0"/>
      </c:catAx>
      <c:valAx>
        <c:axId val="232043264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81734377491112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2042872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変動図!$X$162</c:f>
          <c:strCache>
            <c:ptCount val="1"/>
            <c:pt idx="0">
              <c:v>C 合計 ( 2+ 6+ 7+ 8+ 9+10)</c:v>
            </c:pt>
          </c:strCache>
        </c:strRef>
      </c:tx>
      <c:layout>
        <c:manualLayout>
          <c:xMode val="edge"/>
          <c:yMode val="edge"/>
          <c:x val="0.39781020578949372"/>
          <c:y val="1.519756838905775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6642335766423361E-2"/>
          <c:y val="9.1185410334346503E-2"/>
          <c:w val="0.83667883211678828"/>
          <c:h val="0.8145896656534954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変動図!$Q$163:$Q$174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変動図!$X$163:$X$174</c:f>
              <c:numCache>
                <c:formatCode>General</c:formatCode>
                <c:ptCount val="12"/>
                <c:pt idx="0">
                  <c:v>595</c:v>
                </c:pt>
                <c:pt idx="1">
                  <c:v>576</c:v>
                </c:pt>
                <c:pt idx="2">
                  <c:v>464</c:v>
                </c:pt>
                <c:pt idx="3">
                  <c:v>448</c:v>
                </c:pt>
                <c:pt idx="4">
                  <c:v>450</c:v>
                </c:pt>
                <c:pt idx="5">
                  <c:v>402</c:v>
                </c:pt>
                <c:pt idx="6">
                  <c:v>447</c:v>
                </c:pt>
                <c:pt idx="7">
                  <c:v>411</c:v>
                </c:pt>
                <c:pt idx="8">
                  <c:v>496</c:v>
                </c:pt>
                <c:pt idx="9">
                  <c:v>565</c:v>
                </c:pt>
                <c:pt idx="10">
                  <c:v>607</c:v>
                </c:pt>
                <c:pt idx="11">
                  <c:v>474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変動図!$Q$163:$Q$174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変動図!$Y$163:$Y$174</c:f>
              <c:numCache>
                <c:formatCode>General</c:formatCode>
                <c:ptCount val="12"/>
                <c:pt idx="0">
                  <c:v>33</c:v>
                </c:pt>
                <c:pt idx="1">
                  <c:v>35</c:v>
                </c:pt>
                <c:pt idx="2">
                  <c:v>42</c:v>
                </c:pt>
                <c:pt idx="3">
                  <c:v>60</c:v>
                </c:pt>
                <c:pt idx="4">
                  <c:v>47</c:v>
                </c:pt>
                <c:pt idx="5">
                  <c:v>31</c:v>
                </c:pt>
                <c:pt idx="6">
                  <c:v>38</c:v>
                </c:pt>
                <c:pt idx="7">
                  <c:v>33</c:v>
                </c:pt>
                <c:pt idx="8">
                  <c:v>33</c:v>
                </c:pt>
                <c:pt idx="9">
                  <c:v>30</c:v>
                </c:pt>
                <c:pt idx="10">
                  <c:v>27</c:v>
                </c:pt>
                <c:pt idx="11">
                  <c:v>13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32039344"/>
        <c:axId val="232044048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変動図!$Q$163:$Q$174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変動図!$Z$163:$Z$174</c:f>
              <c:numCache>
                <c:formatCode>0.0</c:formatCode>
                <c:ptCount val="12"/>
                <c:pt idx="0">
                  <c:v>5.2547770700636942</c:v>
                </c:pt>
                <c:pt idx="1">
                  <c:v>5.728314238952537</c:v>
                </c:pt>
                <c:pt idx="2">
                  <c:v>8.3003952569169961</c:v>
                </c:pt>
                <c:pt idx="3">
                  <c:v>11.811023622047244</c:v>
                </c:pt>
                <c:pt idx="4">
                  <c:v>9.4567404426559349</c:v>
                </c:pt>
                <c:pt idx="5">
                  <c:v>7.1593533487297929</c:v>
                </c:pt>
                <c:pt idx="6">
                  <c:v>7.8350515463917523</c:v>
                </c:pt>
                <c:pt idx="7">
                  <c:v>7.4324324324324325</c:v>
                </c:pt>
                <c:pt idx="8">
                  <c:v>6.2381852551984878</c:v>
                </c:pt>
                <c:pt idx="9">
                  <c:v>5.0420168067226889</c:v>
                </c:pt>
                <c:pt idx="10">
                  <c:v>4.2586750788643535</c:v>
                </c:pt>
                <c:pt idx="11">
                  <c:v>2.6694045174537986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2044440"/>
        <c:axId val="232044832"/>
      </c:lineChart>
      <c:catAx>
        <c:axId val="2320393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255477576172543"/>
              <c:y val="0.9300911854103343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2044048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232044048"/>
        <c:scaling>
          <c:orientation val="minMax"/>
          <c:max val="1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2919662216136032E-2"/>
              <c:y val="1.5197568389057751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2039344"/>
        <c:crosses val="autoZero"/>
        <c:crossBetween val="between"/>
        <c:majorUnit val="150"/>
      </c:valAx>
      <c:catAx>
        <c:axId val="2320444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32044832"/>
        <c:crosses val="autoZero"/>
        <c:auto val="0"/>
        <c:lblAlgn val="ctr"/>
        <c:lblOffset val="100"/>
        <c:noMultiLvlLbl val="0"/>
      </c:catAx>
      <c:valAx>
        <c:axId val="232044832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85402639887396"/>
              <c:y val="1.5197568389057751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2044440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.xml"/><Relationship Id="rId13" Type="http://schemas.openxmlformats.org/officeDocument/2006/relationships/chart" Target="../charts/chart11.xml"/><Relationship Id="rId3" Type="http://schemas.openxmlformats.org/officeDocument/2006/relationships/chart" Target="../charts/chart2.xml"/><Relationship Id="rId7" Type="http://schemas.openxmlformats.org/officeDocument/2006/relationships/chart" Target="../charts/chart5.xml"/><Relationship Id="rId12" Type="http://schemas.openxmlformats.org/officeDocument/2006/relationships/chart" Target="../charts/chart10.xml"/><Relationship Id="rId2" Type="http://schemas.openxmlformats.org/officeDocument/2006/relationships/image" Target="../media/image4.png"/><Relationship Id="rId1" Type="http://schemas.openxmlformats.org/officeDocument/2006/relationships/chart" Target="../charts/chart1.xml"/><Relationship Id="rId6" Type="http://schemas.openxmlformats.org/officeDocument/2006/relationships/chart" Target="../charts/chart4.xml"/><Relationship Id="rId11" Type="http://schemas.openxmlformats.org/officeDocument/2006/relationships/chart" Target="../charts/chart9.xml"/><Relationship Id="rId5" Type="http://schemas.openxmlformats.org/officeDocument/2006/relationships/image" Target="../media/image5.emf"/><Relationship Id="rId10" Type="http://schemas.openxmlformats.org/officeDocument/2006/relationships/chart" Target="../charts/chart8.xml"/><Relationship Id="rId4" Type="http://schemas.openxmlformats.org/officeDocument/2006/relationships/chart" Target="../charts/chart3.xml"/><Relationship Id="rId9" Type="http://schemas.openxmlformats.org/officeDocument/2006/relationships/chart" Target="../charts/chart7.xml"/><Relationship Id="rId14" Type="http://schemas.openxmlformats.org/officeDocument/2006/relationships/chart" Target="../charts/chart12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4.xml"/><Relationship Id="rId2" Type="http://schemas.openxmlformats.org/officeDocument/2006/relationships/image" Target="../media/image6.emf"/><Relationship Id="rId1" Type="http://schemas.openxmlformats.org/officeDocument/2006/relationships/chart" Target="../charts/chart13.xml"/><Relationship Id="rId5" Type="http://schemas.openxmlformats.org/officeDocument/2006/relationships/chart" Target="../charts/chart16.xml"/><Relationship Id="rId4" Type="http://schemas.openxmlformats.org/officeDocument/2006/relationships/chart" Target="../charts/chart1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</xdr:row>
      <xdr:rowOff>0</xdr:rowOff>
    </xdr:from>
    <xdr:to>
      <xdr:col>3</xdr:col>
      <xdr:colOff>1076325</xdr:colOff>
      <xdr:row>27</xdr:row>
      <xdr:rowOff>85725</xdr:rowOff>
    </xdr:to>
    <xdr:pic>
      <xdr:nvPicPr>
        <xdr:cNvPr id="1025" name="図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1238250"/>
          <a:ext cx="4333875" cy="402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3</xdr:col>
      <xdr:colOff>1076325</xdr:colOff>
      <xdr:row>52</xdr:row>
      <xdr:rowOff>85725</xdr:rowOff>
    </xdr:to>
    <xdr:pic>
      <xdr:nvPicPr>
        <xdr:cNvPr id="1026" name="図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5524500"/>
          <a:ext cx="4333875" cy="402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9525</xdr:colOff>
      <xdr:row>1</xdr:row>
      <xdr:rowOff>38100</xdr:rowOff>
    </xdr:from>
    <xdr:to>
      <xdr:col>14</xdr:col>
      <xdr:colOff>9525</xdr:colOff>
      <xdr:row>6</xdr:row>
      <xdr:rowOff>142875</xdr:rowOff>
    </xdr:to>
    <xdr:pic>
      <xdr:nvPicPr>
        <xdr:cNvPr id="2049" name="図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76650" y="685800"/>
          <a:ext cx="2514600" cy="2390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228600</xdr:colOff>
      <xdr:row>1</xdr:row>
      <xdr:rowOff>85725</xdr:rowOff>
    </xdr:from>
    <xdr:to>
      <xdr:col>14</xdr:col>
      <xdr:colOff>228600</xdr:colOff>
      <xdr:row>7</xdr:row>
      <xdr:rowOff>0</xdr:rowOff>
    </xdr:to>
    <xdr:grpSp>
      <xdr:nvGrpSpPr>
        <xdr:cNvPr id="3073" name="グループ化 21"/>
        <xdr:cNvGrpSpPr>
          <a:grpSpLocks/>
        </xdr:cNvGrpSpPr>
      </xdr:nvGrpSpPr>
      <xdr:grpSpPr bwMode="auto">
        <a:xfrm>
          <a:off x="3895725" y="733425"/>
          <a:ext cx="2514600" cy="2390775"/>
          <a:chOff x="3276600" y="685801"/>
          <a:chExt cx="2514600" cy="2386076"/>
        </a:xfrm>
      </xdr:grpSpPr>
      <xdr:pic>
        <xdr:nvPicPr>
          <xdr:cNvPr id="3074" name="図 22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276600" y="685801"/>
            <a:ext cx="2514600" cy="238607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cxnSp macro="">
        <xdr:nvCxnSpPr>
          <xdr:cNvPr id="3075" name="直線コネクタ 5"/>
          <xdr:cNvCxnSpPr>
            <a:cxnSpLocks noChangeShapeType="1"/>
          </xdr:cNvCxnSpPr>
        </xdr:nvCxnSpPr>
        <xdr:spPr bwMode="auto">
          <a:xfrm>
            <a:off x="4095750" y="1143000"/>
            <a:ext cx="514350" cy="0"/>
          </a:xfrm>
          <a:prstGeom prst="line">
            <a:avLst/>
          </a:prstGeom>
          <a:noFill/>
          <a:ln w="31750" algn="ctr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 type="diamond" w="med" len="med"/>
            <a:tailEnd type="diamond" w="med" len="med"/>
          </a:ln>
          <a:effectLst/>
          <a:extLst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</xdr:cxnSp>
      <xdr:cxnSp macro="">
        <xdr:nvCxnSpPr>
          <xdr:cNvPr id="3076" name="直線コネクタ 10"/>
          <xdr:cNvCxnSpPr>
            <a:cxnSpLocks noChangeShapeType="1"/>
          </xdr:cNvCxnSpPr>
        </xdr:nvCxnSpPr>
        <xdr:spPr bwMode="auto">
          <a:xfrm>
            <a:off x="3714750" y="1657350"/>
            <a:ext cx="0" cy="561975"/>
          </a:xfrm>
          <a:prstGeom prst="line">
            <a:avLst/>
          </a:prstGeom>
          <a:noFill/>
          <a:ln w="31750" algn="ctr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 type="diamond" w="med" len="med"/>
            <a:tailEnd type="diamond" w="med" len="med"/>
          </a:ln>
          <a:effectLst/>
          <a:extLst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</xdr:cxnSp>
      <xdr:sp macro="" textlink="">
        <xdr:nvSpPr>
          <xdr:cNvPr id="26" name="テキスト ボックス 25"/>
          <xdr:cNvSpPr txBox="1"/>
        </xdr:nvSpPr>
        <xdr:spPr bwMode="auto">
          <a:xfrm>
            <a:off x="4200525" y="1028027"/>
            <a:ext cx="190500" cy="161607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none" rtlCol="0" anchor="ctr" anchorCtr="0">
            <a:spAutoFit/>
          </a:bodyPr>
          <a:lstStyle/>
          <a:p>
            <a:r>
              <a:rPr kumimoji="1" lang="ja-JP" altLang="en-US" sz="800" b="1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Ａ</a:t>
            </a:r>
          </a:p>
        </xdr:txBody>
      </xdr:sp>
      <xdr:sp macro="" textlink="">
        <xdr:nvSpPr>
          <xdr:cNvPr id="27" name="テキスト ボックス 26"/>
          <xdr:cNvSpPr txBox="1"/>
        </xdr:nvSpPr>
        <xdr:spPr bwMode="auto">
          <a:xfrm>
            <a:off x="3562350" y="1760011"/>
            <a:ext cx="190500" cy="161607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none" rtlCol="0" anchor="ctr" anchorCtr="0">
            <a:spAutoFit/>
          </a:bodyPr>
          <a:lstStyle/>
          <a:p>
            <a:r>
              <a:rPr kumimoji="1" lang="ja-JP" altLang="en-US" sz="800" b="1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Ｄ</a:t>
            </a:r>
          </a:p>
        </xdr:txBody>
      </xdr:sp>
      <xdr:cxnSp macro="">
        <xdr:nvCxnSpPr>
          <xdr:cNvPr id="3079" name="直線コネクタ 5"/>
          <xdr:cNvCxnSpPr>
            <a:cxnSpLocks noChangeShapeType="1"/>
          </xdr:cNvCxnSpPr>
        </xdr:nvCxnSpPr>
        <xdr:spPr bwMode="auto">
          <a:xfrm>
            <a:off x="4124325" y="2733675"/>
            <a:ext cx="790575" cy="0"/>
          </a:xfrm>
          <a:prstGeom prst="line">
            <a:avLst/>
          </a:prstGeom>
          <a:noFill/>
          <a:ln w="31750" algn="ctr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 type="diamond" w="med" len="med"/>
            <a:tailEnd type="diamond" w="med" len="med"/>
          </a:ln>
          <a:effectLst/>
          <a:extLst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</xdr:cxnSp>
      <xdr:sp macro="" textlink="">
        <xdr:nvSpPr>
          <xdr:cNvPr id="29" name="テキスト ボックス 28"/>
          <xdr:cNvSpPr txBox="1"/>
        </xdr:nvSpPr>
        <xdr:spPr bwMode="auto">
          <a:xfrm>
            <a:off x="4371975" y="2606069"/>
            <a:ext cx="190500" cy="161607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none" rtlCol="0" anchor="ctr" anchorCtr="0">
            <a:spAutoFit/>
          </a:bodyPr>
          <a:lstStyle/>
          <a:p>
            <a:r>
              <a:rPr kumimoji="1" lang="ja-JP" altLang="en-US" sz="800" b="1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Ｃ</a:t>
            </a:r>
          </a:p>
        </xdr:txBody>
      </xdr:sp>
      <xdr:cxnSp macro="">
        <xdr:nvCxnSpPr>
          <xdr:cNvPr id="3081" name="直線コネクタ 10"/>
          <xdr:cNvCxnSpPr>
            <a:cxnSpLocks noChangeShapeType="1"/>
          </xdr:cNvCxnSpPr>
        </xdr:nvCxnSpPr>
        <xdr:spPr bwMode="auto">
          <a:xfrm>
            <a:off x="5429250" y="1676400"/>
            <a:ext cx="0" cy="457200"/>
          </a:xfrm>
          <a:prstGeom prst="line">
            <a:avLst/>
          </a:prstGeom>
          <a:noFill/>
          <a:ln w="31750" algn="ctr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 type="diamond" w="med" len="med"/>
            <a:tailEnd type="diamond" w="med" len="med"/>
          </a:ln>
          <a:effectLst/>
          <a:extLst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</xdr:cxnSp>
      <xdr:sp macro="" textlink="">
        <xdr:nvSpPr>
          <xdr:cNvPr id="31" name="テキスト ボックス 30"/>
          <xdr:cNvSpPr txBox="1"/>
        </xdr:nvSpPr>
        <xdr:spPr bwMode="auto">
          <a:xfrm>
            <a:off x="5276850" y="1760011"/>
            <a:ext cx="190500" cy="161607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none" rtlCol="0" anchor="ctr" anchorCtr="0">
            <a:spAutoFit/>
          </a:bodyPr>
          <a:lstStyle/>
          <a:p>
            <a:r>
              <a:rPr kumimoji="1" lang="ja-JP" altLang="en-US" sz="800" b="1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Ｂ</a:t>
            </a: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18</xdr:row>
      <xdr:rowOff>9525</xdr:rowOff>
    </xdr:from>
    <xdr:to>
      <xdr:col>14</xdr:col>
      <xdr:colOff>9525</xdr:colOff>
      <xdr:row>34</xdr:row>
      <xdr:rowOff>104775</xdr:rowOff>
    </xdr:to>
    <xdr:graphicFrame macro="">
      <xdr:nvGraphicFramePr>
        <xdr:cNvPr id="4097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0</xdr:col>
      <xdr:colOff>228600</xdr:colOff>
      <xdr:row>13</xdr:row>
      <xdr:rowOff>28575</xdr:rowOff>
    </xdr:from>
    <xdr:to>
      <xdr:col>0</xdr:col>
      <xdr:colOff>590550</xdr:colOff>
      <xdr:row>13</xdr:row>
      <xdr:rowOff>180975</xdr:rowOff>
    </xdr:to>
    <xdr:sp macro="" textlink="">
      <xdr:nvSpPr>
        <xdr:cNvPr id="4098" name="Rectangle 28"/>
        <xdr:cNvSpPr>
          <a:spLocks noChangeArrowheads="1"/>
        </xdr:cNvSpPr>
      </xdr:nvSpPr>
      <xdr:spPr bwMode="auto">
        <a:xfrm>
          <a:off x="228600" y="3009900"/>
          <a:ext cx="361950" cy="1524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228600</xdr:colOff>
      <xdr:row>14</xdr:row>
      <xdr:rowOff>28575</xdr:rowOff>
    </xdr:from>
    <xdr:to>
      <xdr:col>0</xdr:col>
      <xdr:colOff>590550</xdr:colOff>
      <xdr:row>14</xdr:row>
      <xdr:rowOff>180975</xdr:rowOff>
    </xdr:to>
    <xdr:sp macro="" textlink="">
      <xdr:nvSpPr>
        <xdr:cNvPr id="4099" name="Rectangle 30"/>
        <xdr:cNvSpPr>
          <a:spLocks noChangeArrowheads="1"/>
        </xdr:cNvSpPr>
      </xdr:nvSpPr>
      <xdr:spPr bwMode="auto">
        <a:xfrm>
          <a:off x="228600" y="3219450"/>
          <a:ext cx="361950" cy="152400"/>
        </a:xfrm>
        <a:prstGeom prst="rect">
          <a:avLst/>
        </a:prstGeom>
        <a:blipFill dpi="0" rotWithShape="0">
          <a:blip xmlns:r="http://schemas.openxmlformats.org/officeDocument/2006/relationships" r:embed="rId2"/>
          <a:srcRect/>
          <a:tile tx="0" ty="0" sx="100000" sy="100000" flip="none" algn="tl"/>
        </a:blip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228600</xdr:colOff>
      <xdr:row>15</xdr:row>
      <xdr:rowOff>66675</xdr:rowOff>
    </xdr:from>
    <xdr:to>
      <xdr:col>0</xdr:col>
      <xdr:colOff>590550</xdr:colOff>
      <xdr:row>15</xdr:row>
      <xdr:rowOff>133350</xdr:rowOff>
    </xdr:to>
    <xdr:grpSp>
      <xdr:nvGrpSpPr>
        <xdr:cNvPr id="4100" name="sen"/>
        <xdr:cNvGrpSpPr>
          <a:grpSpLocks/>
        </xdr:cNvGrpSpPr>
      </xdr:nvGrpSpPr>
      <xdr:grpSpPr bwMode="auto">
        <a:xfrm>
          <a:off x="228600" y="3467100"/>
          <a:ext cx="361950" cy="66675"/>
          <a:chOff x="-57" y="-15"/>
          <a:chExt cx="38" cy="7"/>
        </a:xfrm>
      </xdr:grpSpPr>
      <xdr:sp macro="" textlink="">
        <xdr:nvSpPr>
          <xdr:cNvPr id="4113" name="Line 29"/>
          <xdr:cNvSpPr>
            <a:spLocks noChangeShapeType="1"/>
          </xdr:cNvSpPr>
        </xdr:nvSpPr>
        <xdr:spPr bwMode="auto">
          <a:xfrm flipV="1">
            <a:off x="-57" y="-11"/>
            <a:ext cx="38" cy="1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8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114" name="Oval 33"/>
          <xdr:cNvSpPr>
            <a:spLocks noChangeArrowheads="1"/>
          </xdr:cNvSpPr>
        </xdr:nvSpPr>
        <xdr:spPr bwMode="auto">
          <a:xfrm>
            <a:off x="-42" y="-15"/>
            <a:ext cx="7" cy="7"/>
          </a:xfrm>
          <a:prstGeom prst="ellipse">
            <a:avLst/>
          </a:prstGeom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8"/>
            </a:solidFill>
            <a:round/>
            <a:headEnd/>
            <a:tailEnd/>
          </a:ln>
        </xdr:spPr>
      </xdr:sp>
    </xdr:grpSp>
    <xdr:clientData/>
  </xdr:twoCellAnchor>
  <xdr:twoCellAnchor editAs="oneCell">
    <xdr:from>
      <xdr:col>0</xdr:col>
      <xdr:colOff>9525</xdr:colOff>
      <xdr:row>41</xdr:row>
      <xdr:rowOff>28575</xdr:rowOff>
    </xdr:from>
    <xdr:to>
      <xdr:col>14</xdr:col>
      <xdr:colOff>9525</xdr:colOff>
      <xdr:row>57</xdr:row>
      <xdr:rowOff>104775</xdr:rowOff>
    </xdr:to>
    <xdr:graphicFrame macro="">
      <xdr:nvGraphicFramePr>
        <xdr:cNvPr id="4101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xdr:twoCellAnchor editAs="oneCell">
    <xdr:from>
      <xdr:col>0</xdr:col>
      <xdr:colOff>0</xdr:colOff>
      <xdr:row>64</xdr:row>
      <xdr:rowOff>0</xdr:rowOff>
    </xdr:from>
    <xdr:to>
      <xdr:col>14</xdr:col>
      <xdr:colOff>9525</xdr:colOff>
      <xdr:row>80</xdr:row>
      <xdr:rowOff>85725</xdr:rowOff>
    </xdr:to>
    <xdr:graphicFrame macro="">
      <xdr:nvGraphicFramePr>
        <xdr:cNvPr id="4102" name="グラフ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twoCellAnchor>
  <xdr:twoCellAnchor editAs="oneCell">
    <xdr:from>
      <xdr:col>9</xdr:col>
      <xdr:colOff>323850</xdr:colOff>
      <xdr:row>1</xdr:row>
      <xdr:rowOff>152400</xdr:rowOff>
    </xdr:from>
    <xdr:to>
      <xdr:col>13</xdr:col>
      <xdr:colOff>523875</xdr:colOff>
      <xdr:row>16</xdr:row>
      <xdr:rowOff>28575</xdr:rowOff>
    </xdr:to>
    <xdr:pic>
      <xdr:nvPicPr>
        <xdr:cNvPr id="4103" name="図 9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38975" y="628650"/>
          <a:ext cx="3171825" cy="3009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88</xdr:row>
      <xdr:rowOff>9525</xdr:rowOff>
    </xdr:from>
    <xdr:to>
      <xdr:col>14</xdr:col>
      <xdr:colOff>85725</xdr:colOff>
      <xdr:row>104</xdr:row>
      <xdr:rowOff>104775</xdr:rowOff>
    </xdr:to>
    <xdr:graphicFrame macro="">
      <xdr:nvGraphicFramePr>
        <xdr:cNvPr id="4104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 fLocksWithSheet="0"/>
  </xdr:twoCellAnchor>
  <xdr:twoCellAnchor editAs="oneCell">
    <xdr:from>
      <xdr:col>0</xdr:col>
      <xdr:colOff>9525</xdr:colOff>
      <xdr:row>111</xdr:row>
      <xdr:rowOff>28575</xdr:rowOff>
    </xdr:from>
    <xdr:to>
      <xdr:col>14</xdr:col>
      <xdr:colOff>85725</xdr:colOff>
      <xdr:row>127</xdr:row>
      <xdr:rowOff>104775</xdr:rowOff>
    </xdr:to>
    <xdr:graphicFrame macro="">
      <xdr:nvGraphicFramePr>
        <xdr:cNvPr id="4105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 fLocksWithSheet="0"/>
  </xdr:twoCellAnchor>
  <xdr:twoCellAnchor editAs="oneCell">
    <xdr:from>
      <xdr:col>0</xdr:col>
      <xdr:colOff>0</xdr:colOff>
      <xdr:row>134</xdr:row>
      <xdr:rowOff>0</xdr:rowOff>
    </xdr:from>
    <xdr:to>
      <xdr:col>14</xdr:col>
      <xdr:colOff>85725</xdr:colOff>
      <xdr:row>150</xdr:row>
      <xdr:rowOff>85725</xdr:rowOff>
    </xdr:to>
    <xdr:graphicFrame macro="">
      <xdr:nvGraphicFramePr>
        <xdr:cNvPr id="4106" name="グラフ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 fLocksWithSheet="0"/>
  </xdr:twoCellAnchor>
  <xdr:twoCellAnchor editAs="oneCell">
    <xdr:from>
      <xdr:col>0</xdr:col>
      <xdr:colOff>0</xdr:colOff>
      <xdr:row>158</xdr:row>
      <xdr:rowOff>9525</xdr:rowOff>
    </xdr:from>
    <xdr:to>
      <xdr:col>14</xdr:col>
      <xdr:colOff>85725</xdr:colOff>
      <xdr:row>174</xdr:row>
      <xdr:rowOff>104775</xdr:rowOff>
    </xdr:to>
    <xdr:graphicFrame macro="">
      <xdr:nvGraphicFramePr>
        <xdr:cNvPr id="4107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 fLocksWithSheet="0"/>
  </xdr:twoCellAnchor>
  <xdr:twoCellAnchor editAs="oneCell">
    <xdr:from>
      <xdr:col>0</xdr:col>
      <xdr:colOff>9525</xdr:colOff>
      <xdr:row>181</xdr:row>
      <xdr:rowOff>28575</xdr:rowOff>
    </xdr:from>
    <xdr:to>
      <xdr:col>14</xdr:col>
      <xdr:colOff>85725</xdr:colOff>
      <xdr:row>197</xdr:row>
      <xdr:rowOff>104775</xdr:rowOff>
    </xdr:to>
    <xdr:graphicFrame macro="">
      <xdr:nvGraphicFramePr>
        <xdr:cNvPr id="4108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 fLocksWithSheet="0"/>
  </xdr:twoCellAnchor>
  <xdr:twoCellAnchor editAs="oneCell">
    <xdr:from>
      <xdr:col>0</xdr:col>
      <xdr:colOff>0</xdr:colOff>
      <xdr:row>204</xdr:row>
      <xdr:rowOff>0</xdr:rowOff>
    </xdr:from>
    <xdr:to>
      <xdr:col>14</xdr:col>
      <xdr:colOff>85725</xdr:colOff>
      <xdr:row>220</xdr:row>
      <xdr:rowOff>85725</xdr:rowOff>
    </xdr:to>
    <xdr:graphicFrame macro="">
      <xdr:nvGraphicFramePr>
        <xdr:cNvPr id="4109" name="グラフ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 fLocksWithSheet="0"/>
  </xdr:twoCellAnchor>
  <xdr:twoCellAnchor editAs="oneCell">
    <xdr:from>
      <xdr:col>0</xdr:col>
      <xdr:colOff>0</xdr:colOff>
      <xdr:row>228</xdr:row>
      <xdr:rowOff>9525</xdr:rowOff>
    </xdr:from>
    <xdr:to>
      <xdr:col>14</xdr:col>
      <xdr:colOff>85725</xdr:colOff>
      <xdr:row>244</xdr:row>
      <xdr:rowOff>104775</xdr:rowOff>
    </xdr:to>
    <xdr:graphicFrame macro="">
      <xdr:nvGraphicFramePr>
        <xdr:cNvPr id="4110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 fLocksWithSheet="0"/>
  </xdr:twoCellAnchor>
  <xdr:twoCellAnchor editAs="oneCell">
    <xdr:from>
      <xdr:col>0</xdr:col>
      <xdr:colOff>9525</xdr:colOff>
      <xdr:row>251</xdr:row>
      <xdr:rowOff>28575</xdr:rowOff>
    </xdr:from>
    <xdr:to>
      <xdr:col>14</xdr:col>
      <xdr:colOff>85725</xdr:colOff>
      <xdr:row>267</xdr:row>
      <xdr:rowOff>104775</xdr:rowOff>
    </xdr:to>
    <xdr:graphicFrame macro="">
      <xdr:nvGraphicFramePr>
        <xdr:cNvPr id="4111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 fLocksWithSheet="0"/>
  </xdr:twoCellAnchor>
  <xdr:twoCellAnchor editAs="oneCell">
    <xdr:from>
      <xdr:col>0</xdr:col>
      <xdr:colOff>0</xdr:colOff>
      <xdr:row>274</xdr:row>
      <xdr:rowOff>0</xdr:rowOff>
    </xdr:from>
    <xdr:to>
      <xdr:col>14</xdr:col>
      <xdr:colOff>85725</xdr:colOff>
      <xdr:row>290</xdr:row>
      <xdr:rowOff>85725</xdr:rowOff>
    </xdr:to>
    <xdr:graphicFrame macro="">
      <xdr:nvGraphicFramePr>
        <xdr:cNvPr id="4112" name="グラフ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 fLock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8</xdr:row>
      <xdr:rowOff>0</xdr:rowOff>
    </xdr:from>
    <xdr:to>
      <xdr:col>14</xdr:col>
      <xdr:colOff>0</xdr:colOff>
      <xdr:row>43</xdr:row>
      <xdr:rowOff>0</xdr:rowOff>
    </xdr:to>
    <xdr:graphicFrame macro="">
      <xdr:nvGraphicFramePr>
        <xdr:cNvPr id="5121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76200</xdr:colOff>
      <xdr:row>1</xdr:row>
      <xdr:rowOff>19050</xdr:rowOff>
    </xdr:from>
    <xdr:to>
      <xdr:col>13</xdr:col>
      <xdr:colOff>361950</xdr:colOff>
      <xdr:row>6</xdr:row>
      <xdr:rowOff>228600</xdr:rowOff>
    </xdr:to>
    <xdr:pic>
      <xdr:nvPicPr>
        <xdr:cNvPr id="5122" name="図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00575" y="647700"/>
          <a:ext cx="2505075" cy="2381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</xdr:row>
      <xdr:rowOff>9525</xdr:rowOff>
    </xdr:from>
    <xdr:to>
      <xdr:col>14</xdr:col>
      <xdr:colOff>0</xdr:colOff>
      <xdr:row>86</xdr:row>
      <xdr:rowOff>9525</xdr:rowOff>
    </xdr:to>
    <xdr:graphicFrame macro="">
      <xdr:nvGraphicFramePr>
        <xdr:cNvPr id="5123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7</xdr:col>
      <xdr:colOff>9525</xdr:colOff>
      <xdr:row>94</xdr:row>
      <xdr:rowOff>28575</xdr:rowOff>
    </xdr:from>
    <xdr:to>
      <xdr:col>14</xdr:col>
      <xdr:colOff>9525</xdr:colOff>
      <xdr:row>129</xdr:row>
      <xdr:rowOff>28575</xdr:rowOff>
    </xdr:to>
    <xdr:graphicFrame macro="">
      <xdr:nvGraphicFramePr>
        <xdr:cNvPr id="5124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6</xdr:col>
      <xdr:colOff>552450</xdr:colOff>
      <xdr:row>136</xdr:row>
      <xdr:rowOff>123825</xdr:rowOff>
    </xdr:from>
    <xdr:to>
      <xdr:col>13</xdr:col>
      <xdr:colOff>400050</xdr:colOff>
      <xdr:row>171</xdr:row>
      <xdr:rowOff>142875</xdr:rowOff>
    </xdr:to>
    <xdr:graphicFrame macro="">
      <xdr:nvGraphicFramePr>
        <xdr:cNvPr id="5125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3"/>
  <sheetViews>
    <sheetView showGridLines="0" zoomScaleNormal="100" workbookViewId="0">
      <selection activeCell="X206" sqref="X206"/>
    </sheetView>
  </sheetViews>
  <sheetFormatPr defaultRowHeight="13.5"/>
  <cols>
    <col min="1" max="1" width="11.125" style="40" customWidth="1"/>
    <col min="2" max="2" width="30.5" style="40" customWidth="1"/>
    <col min="3" max="3" width="12.25" style="40" customWidth="1"/>
    <col min="4" max="4" width="28.125" style="40" customWidth="1"/>
    <col min="5" max="16384" width="9" style="40"/>
  </cols>
  <sheetData>
    <row r="1" spans="1:4" ht="36" customHeight="1" thickBot="1">
      <c r="A1" s="259" t="s">
        <v>50</v>
      </c>
      <c r="B1" s="260"/>
      <c r="C1" s="260"/>
      <c r="D1" s="261"/>
    </row>
    <row r="2" spans="1:4" ht="24" customHeight="1" thickBot="1">
      <c r="A2" s="21" t="s">
        <v>51</v>
      </c>
      <c r="B2" s="22" t="s">
        <v>61</v>
      </c>
      <c r="C2" s="23" t="s">
        <v>52</v>
      </c>
      <c r="D2" s="24" t="s">
        <v>59</v>
      </c>
    </row>
    <row r="3" spans="1:4" ht="24" customHeight="1" thickBot="1">
      <c r="A3" s="21" t="s">
        <v>53</v>
      </c>
      <c r="B3" s="25" t="s">
        <v>62</v>
      </c>
      <c r="C3" s="23"/>
      <c r="D3" s="26"/>
    </row>
    <row r="4" spans="1:4">
      <c r="A4" s="27" t="s">
        <v>54</v>
      </c>
      <c r="B4" s="28"/>
      <c r="C4" s="28"/>
      <c r="D4" s="29"/>
    </row>
    <row r="5" spans="1:4">
      <c r="A5" s="30"/>
      <c r="B5" s="31"/>
      <c r="C5" s="31"/>
      <c r="D5" s="32"/>
    </row>
    <row r="6" spans="1:4">
      <c r="A6" s="30"/>
      <c r="B6" s="31"/>
      <c r="C6" s="31"/>
      <c r="D6" s="32"/>
    </row>
    <row r="7" spans="1:4">
      <c r="A7" s="30"/>
      <c r="B7" s="31"/>
      <c r="C7" s="31"/>
      <c r="D7" s="32"/>
    </row>
    <row r="8" spans="1:4">
      <c r="A8" s="30"/>
      <c r="B8" s="31"/>
      <c r="C8" s="31"/>
      <c r="D8" s="32"/>
    </row>
    <row r="9" spans="1:4">
      <c r="A9" s="30"/>
      <c r="B9" s="31"/>
      <c r="C9" s="31"/>
      <c r="D9" s="32"/>
    </row>
    <row r="10" spans="1:4">
      <c r="A10" s="30"/>
      <c r="B10" s="31"/>
      <c r="C10" s="31"/>
      <c r="D10" s="32"/>
    </row>
    <row r="11" spans="1:4">
      <c r="A11" s="30"/>
      <c r="B11" s="31"/>
      <c r="C11" s="31"/>
      <c r="D11" s="32"/>
    </row>
    <row r="12" spans="1:4">
      <c r="A12" s="30"/>
      <c r="B12" s="31"/>
      <c r="C12" s="31"/>
      <c r="D12" s="32"/>
    </row>
    <row r="13" spans="1:4">
      <c r="A13" s="30"/>
      <c r="B13" s="31"/>
      <c r="C13" s="31"/>
      <c r="D13" s="32"/>
    </row>
    <row r="14" spans="1:4">
      <c r="A14" s="30"/>
      <c r="B14" s="31"/>
      <c r="C14" s="31"/>
      <c r="D14" s="32"/>
    </row>
    <row r="15" spans="1:4">
      <c r="A15" s="30"/>
      <c r="B15" s="31"/>
      <c r="C15" s="31"/>
      <c r="D15" s="32"/>
    </row>
    <row r="16" spans="1:4">
      <c r="A16" s="30"/>
      <c r="B16" s="31"/>
      <c r="C16" s="31"/>
      <c r="D16" s="32"/>
    </row>
    <row r="17" spans="1:4">
      <c r="A17" s="30"/>
      <c r="B17" s="31"/>
      <c r="C17" s="31"/>
      <c r="D17" s="32"/>
    </row>
    <row r="18" spans="1:4">
      <c r="A18" s="30"/>
      <c r="B18" s="31"/>
      <c r="C18" s="31"/>
      <c r="D18" s="32"/>
    </row>
    <row r="19" spans="1:4">
      <c r="A19" s="30"/>
      <c r="B19" s="31"/>
      <c r="C19" s="31"/>
      <c r="D19" s="32"/>
    </row>
    <row r="20" spans="1:4">
      <c r="A20" s="30"/>
      <c r="B20" s="31"/>
      <c r="C20" s="31"/>
      <c r="D20" s="32"/>
    </row>
    <row r="21" spans="1:4">
      <c r="A21" s="30"/>
      <c r="B21" s="31"/>
      <c r="C21" s="31"/>
      <c r="D21" s="32"/>
    </row>
    <row r="22" spans="1:4">
      <c r="A22" s="30"/>
      <c r="B22" s="31"/>
      <c r="C22" s="31"/>
      <c r="D22" s="32"/>
    </row>
    <row r="23" spans="1:4">
      <c r="A23" s="30"/>
      <c r="B23" s="31"/>
      <c r="C23" s="31"/>
      <c r="D23" s="32"/>
    </row>
    <row r="24" spans="1:4">
      <c r="A24" s="30"/>
      <c r="B24" s="31"/>
      <c r="C24" s="31"/>
      <c r="D24" s="32"/>
    </row>
    <row r="25" spans="1:4">
      <c r="A25" s="30"/>
      <c r="B25" s="31"/>
      <c r="C25" s="31"/>
      <c r="D25" s="32"/>
    </row>
    <row r="26" spans="1:4">
      <c r="A26" s="30"/>
      <c r="B26" s="31"/>
      <c r="C26" s="31"/>
      <c r="D26" s="32"/>
    </row>
    <row r="27" spans="1:4">
      <c r="A27" s="30"/>
      <c r="B27" s="31"/>
      <c r="C27" s="31"/>
      <c r="D27" s="32"/>
    </row>
    <row r="28" spans="1:4">
      <c r="A28" s="33"/>
      <c r="B28" s="34"/>
      <c r="C28" s="34"/>
      <c r="D28" s="35"/>
    </row>
    <row r="29" spans="1:4">
      <c r="A29" s="36" t="s">
        <v>63</v>
      </c>
      <c r="B29" s="31"/>
      <c r="C29" s="31"/>
      <c r="D29" s="32"/>
    </row>
    <row r="30" spans="1:4">
      <c r="A30" s="30"/>
      <c r="B30" s="31"/>
      <c r="C30" s="31"/>
      <c r="D30" s="32"/>
    </row>
    <row r="31" spans="1:4">
      <c r="A31" s="30"/>
      <c r="B31" s="31"/>
      <c r="C31" s="31"/>
      <c r="D31" s="32"/>
    </row>
    <row r="32" spans="1:4">
      <c r="A32" s="30"/>
      <c r="B32" s="31"/>
      <c r="C32" s="31"/>
      <c r="D32" s="32"/>
    </row>
    <row r="33" spans="1:4">
      <c r="A33" s="30"/>
      <c r="B33" s="31"/>
      <c r="C33" s="31"/>
      <c r="D33" s="32"/>
    </row>
    <row r="34" spans="1:4">
      <c r="A34" s="30"/>
      <c r="B34" s="31"/>
      <c r="C34" s="31"/>
      <c r="D34" s="32"/>
    </row>
    <row r="35" spans="1:4">
      <c r="A35" s="30"/>
      <c r="B35" s="31"/>
      <c r="C35" s="31"/>
      <c r="D35" s="32"/>
    </row>
    <row r="36" spans="1:4">
      <c r="A36" s="30"/>
      <c r="B36" s="31"/>
      <c r="C36" s="31"/>
      <c r="D36" s="32"/>
    </row>
    <row r="37" spans="1:4">
      <c r="A37" s="30"/>
      <c r="B37" s="31"/>
      <c r="C37" s="31"/>
      <c r="D37" s="32"/>
    </row>
    <row r="38" spans="1:4">
      <c r="A38" s="30"/>
      <c r="B38" s="31"/>
      <c r="C38" s="31"/>
      <c r="D38" s="32"/>
    </row>
    <row r="39" spans="1:4">
      <c r="A39" s="30"/>
      <c r="B39" s="31"/>
      <c r="C39" s="31"/>
      <c r="D39" s="32"/>
    </row>
    <row r="40" spans="1:4">
      <c r="A40" s="30"/>
      <c r="B40" s="31"/>
      <c r="C40" s="31"/>
      <c r="D40" s="32"/>
    </row>
    <row r="41" spans="1:4">
      <c r="A41" s="30"/>
      <c r="B41" s="31"/>
      <c r="C41" s="31"/>
      <c r="D41" s="32"/>
    </row>
    <row r="42" spans="1:4">
      <c r="A42" s="30"/>
      <c r="B42" s="31"/>
      <c r="C42" s="31"/>
      <c r="D42" s="32"/>
    </row>
    <row r="43" spans="1:4">
      <c r="A43" s="30"/>
      <c r="B43" s="31"/>
      <c r="C43" s="31"/>
      <c r="D43" s="32"/>
    </row>
    <row r="44" spans="1:4">
      <c r="A44" s="30"/>
      <c r="B44" s="31"/>
      <c r="C44" s="31"/>
      <c r="D44" s="32"/>
    </row>
    <row r="45" spans="1:4">
      <c r="A45" s="30"/>
      <c r="B45" s="31"/>
      <c r="C45" s="31"/>
      <c r="D45" s="32"/>
    </row>
    <row r="46" spans="1:4">
      <c r="A46" s="30"/>
      <c r="B46" s="31"/>
      <c r="C46" s="31"/>
      <c r="D46" s="32"/>
    </row>
    <row r="47" spans="1:4">
      <c r="A47" s="30"/>
      <c r="B47" s="31"/>
      <c r="C47" s="31"/>
      <c r="D47" s="32"/>
    </row>
    <row r="48" spans="1:4">
      <c r="A48" s="30"/>
      <c r="B48" s="31"/>
      <c r="C48" s="31"/>
      <c r="D48" s="32"/>
    </row>
    <row r="49" spans="1:4">
      <c r="A49" s="30"/>
      <c r="B49" s="31"/>
      <c r="C49" s="31"/>
      <c r="D49" s="32"/>
    </row>
    <row r="50" spans="1:4">
      <c r="A50" s="30"/>
      <c r="B50" s="31"/>
      <c r="C50" s="31"/>
      <c r="D50" s="32"/>
    </row>
    <row r="51" spans="1:4">
      <c r="A51" s="30"/>
      <c r="B51" s="31"/>
      <c r="C51" s="31"/>
      <c r="D51" s="32"/>
    </row>
    <row r="52" spans="1:4">
      <c r="A52" s="30"/>
      <c r="B52" s="31"/>
      <c r="C52" s="31"/>
      <c r="D52" s="32"/>
    </row>
    <row r="53" spans="1:4" ht="14.25" thickBot="1">
      <c r="A53" s="37"/>
      <c r="B53" s="38"/>
      <c r="C53" s="38"/>
      <c r="D53" s="39"/>
    </row>
  </sheetData>
  <mergeCells count="1">
    <mergeCell ref="A1:D1"/>
  </mergeCells>
  <phoneticPr fontId="1"/>
  <printOptions horizontalCentered="1"/>
  <pageMargins left="0.98425196850393704" right="0.78740157480314965" top="0.98425196850393704" bottom="0.59055118110236227" header="0.51181102362204722" footer="0.51181102362204722"/>
  <pageSetup paperSize="9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334"/>
  <sheetViews>
    <sheetView showGridLines="0" topLeftCell="A229" zoomScaleNormal="100" workbookViewId="0">
      <selection activeCell="X206" sqref="X206"/>
    </sheetView>
  </sheetViews>
  <sheetFormatPr defaultColWidth="5.125" defaultRowHeight="11.25"/>
  <cols>
    <col min="1" max="1" width="9.625" style="41" customWidth="1"/>
    <col min="2" max="15" width="5.5" style="42" customWidth="1"/>
    <col min="16" max="17" width="4.75" style="42" customWidth="1"/>
    <col min="18" max="52" width="4.75" style="41" customWidth="1"/>
    <col min="53" max="104" width="3.625" style="41" customWidth="1"/>
    <col min="105" max="16384" width="5.125" style="41"/>
  </cols>
  <sheetData>
    <row r="1" spans="1:67" s="88" customFormat="1" ht="51" customHeight="1">
      <c r="A1" s="262" t="s">
        <v>64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90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89"/>
      <c r="AM1" s="89"/>
      <c r="AN1" s="89"/>
      <c r="AO1" s="89"/>
      <c r="AP1" s="89"/>
      <c r="AQ1" s="89"/>
      <c r="AR1" s="89"/>
      <c r="AS1" s="89"/>
      <c r="AT1" s="89"/>
      <c r="AU1" s="89"/>
      <c r="AV1" s="89"/>
      <c r="AW1" s="89"/>
      <c r="AX1" s="89"/>
      <c r="AY1" s="89"/>
      <c r="AZ1" s="89"/>
      <c r="BA1" s="89"/>
      <c r="BB1" s="89"/>
      <c r="BC1" s="89"/>
      <c r="BD1" s="89"/>
      <c r="BE1" s="89"/>
      <c r="BF1" s="89"/>
      <c r="BG1" s="89"/>
      <c r="BH1" s="89"/>
      <c r="BI1" s="89"/>
      <c r="BJ1" s="89"/>
      <c r="BK1" s="89"/>
      <c r="BL1" s="89"/>
      <c r="BM1" s="89"/>
      <c r="BN1" s="89"/>
      <c r="BO1" s="89"/>
    </row>
    <row r="2" spans="1:67" s="81" customFormat="1" ht="27" customHeight="1">
      <c r="A2" s="263" t="s">
        <v>65</v>
      </c>
      <c r="B2" s="264"/>
      <c r="C2" s="264"/>
      <c r="D2" s="264"/>
      <c r="E2" s="264"/>
      <c r="F2" s="265"/>
      <c r="G2" s="83"/>
      <c r="H2" s="269" t="s">
        <v>66</v>
      </c>
      <c r="I2" s="87"/>
      <c r="J2" s="86"/>
      <c r="K2" s="86"/>
      <c r="L2" s="86"/>
      <c r="M2" s="86"/>
      <c r="N2" s="86"/>
      <c r="O2" s="85"/>
    </row>
    <row r="3" spans="1:67" s="81" customFormat="1" ht="27" customHeight="1">
      <c r="A3" s="266"/>
      <c r="B3" s="267"/>
      <c r="C3" s="267"/>
      <c r="D3" s="267"/>
      <c r="E3" s="267"/>
      <c r="F3" s="268"/>
      <c r="H3" s="270"/>
      <c r="I3" s="84"/>
      <c r="J3" s="83"/>
      <c r="K3" s="83"/>
      <c r="L3" s="83"/>
      <c r="M3" s="83"/>
      <c r="N3" s="83"/>
      <c r="O3" s="82"/>
    </row>
    <row r="4" spans="1:67" s="43" customFormat="1" ht="45.75" customHeight="1">
      <c r="A4" s="272" t="s">
        <v>55</v>
      </c>
      <c r="B4" s="273"/>
      <c r="C4" s="273"/>
      <c r="D4" s="273"/>
      <c r="E4" s="273"/>
      <c r="F4" s="274"/>
      <c r="H4" s="270"/>
      <c r="I4" s="76"/>
      <c r="J4" s="75"/>
      <c r="K4" s="75"/>
      <c r="L4" s="75"/>
      <c r="M4" s="75"/>
      <c r="N4" s="75"/>
      <c r="O4" s="74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  <c r="AF4" s="45"/>
      <c r="AG4" s="45"/>
      <c r="AH4" s="45"/>
      <c r="AI4" s="45"/>
      <c r="AJ4" s="45"/>
      <c r="AK4" s="45"/>
      <c r="AL4" s="45"/>
      <c r="AM4" s="45"/>
      <c r="AN4" s="45"/>
      <c r="AO4" s="45"/>
      <c r="AP4" s="45"/>
      <c r="AQ4" s="45"/>
      <c r="AR4" s="45"/>
      <c r="AS4" s="45"/>
      <c r="AT4" s="45"/>
      <c r="AU4" s="45"/>
      <c r="AV4" s="45"/>
      <c r="AW4" s="45"/>
      <c r="AX4" s="45"/>
      <c r="AY4" s="45"/>
      <c r="AZ4" s="45"/>
      <c r="BA4" s="45"/>
      <c r="BB4" s="45"/>
      <c r="BC4" s="45"/>
      <c r="BD4" s="45"/>
      <c r="BE4" s="45"/>
      <c r="BF4" s="45"/>
      <c r="BG4" s="45"/>
      <c r="BH4" s="45"/>
      <c r="BI4" s="45"/>
      <c r="BJ4" s="45"/>
      <c r="BK4" s="45"/>
      <c r="BL4" s="45"/>
      <c r="BM4" s="45"/>
      <c r="BN4" s="45"/>
      <c r="BO4" s="45"/>
    </row>
    <row r="5" spans="1:67" s="77" customFormat="1" ht="45.75" customHeight="1">
      <c r="A5" s="275" t="s">
        <v>56</v>
      </c>
      <c r="B5" s="276"/>
      <c r="C5" s="276"/>
      <c r="D5" s="276"/>
      <c r="E5" s="276"/>
      <c r="F5" s="277"/>
      <c r="H5" s="270"/>
      <c r="I5" s="80"/>
      <c r="J5" s="79"/>
      <c r="K5" s="79"/>
      <c r="L5" s="79"/>
      <c r="M5" s="79"/>
      <c r="N5" s="79"/>
      <c r="O5" s="78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45"/>
      <c r="AT5" s="45"/>
      <c r="AU5" s="45"/>
      <c r="AV5" s="45"/>
      <c r="AW5" s="45"/>
      <c r="AX5" s="45"/>
      <c r="AY5" s="45"/>
      <c r="AZ5" s="45"/>
      <c r="BA5" s="45"/>
      <c r="BB5" s="45"/>
      <c r="BC5" s="45"/>
      <c r="BD5" s="45"/>
      <c r="BE5" s="45"/>
      <c r="BF5" s="45"/>
      <c r="BG5" s="45"/>
      <c r="BH5" s="45"/>
      <c r="BI5" s="45"/>
      <c r="BJ5" s="45"/>
      <c r="BK5" s="45"/>
      <c r="BL5" s="45"/>
      <c r="BM5" s="45"/>
      <c r="BN5" s="45"/>
      <c r="BO5" s="45"/>
    </row>
    <row r="6" spans="1:67" s="43" customFormat="1" ht="35.1" customHeight="1">
      <c r="A6" s="278" t="s">
        <v>67</v>
      </c>
      <c r="B6" s="279"/>
      <c r="C6" s="279"/>
      <c r="D6" s="279"/>
      <c r="E6" s="279"/>
      <c r="F6" s="280"/>
      <c r="H6" s="270"/>
      <c r="I6" s="76"/>
      <c r="J6" s="75"/>
      <c r="K6" s="75"/>
      <c r="L6" s="75"/>
      <c r="M6" s="75"/>
      <c r="N6" s="75"/>
      <c r="O6" s="74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5"/>
      <c r="AK6" s="45"/>
      <c r="AL6" s="45"/>
      <c r="AM6" s="45"/>
      <c r="AN6" s="45"/>
      <c r="AO6" s="45"/>
      <c r="AP6" s="45"/>
      <c r="AQ6" s="45"/>
      <c r="AR6" s="45"/>
      <c r="AS6" s="45"/>
      <c r="AT6" s="45"/>
      <c r="AU6" s="45"/>
      <c r="AV6" s="45"/>
      <c r="AW6" s="45"/>
      <c r="AX6" s="45"/>
      <c r="AY6" s="45"/>
      <c r="AZ6" s="45"/>
      <c r="BA6" s="45"/>
      <c r="BB6" s="45"/>
      <c r="BC6" s="45"/>
      <c r="BD6" s="45"/>
      <c r="BE6" s="45"/>
      <c r="BF6" s="45"/>
      <c r="BG6" s="45"/>
      <c r="BH6" s="45"/>
      <c r="BI6" s="45"/>
      <c r="BJ6" s="45"/>
      <c r="BK6" s="45"/>
      <c r="BL6" s="45"/>
      <c r="BM6" s="45"/>
      <c r="BN6" s="45"/>
      <c r="BO6" s="45"/>
    </row>
    <row r="7" spans="1:67" s="43" customFormat="1" ht="14.25" customHeight="1">
      <c r="A7" s="281"/>
      <c r="B7" s="282"/>
      <c r="C7" s="282"/>
      <c r="D7" s="282"/>
      <c r="E7" s="282"/>
      <c r="F7" s="283"/>
      <c r="H7" s="271"/>
      <c r="I7" s="73"/>
      <c r="J7" s="72"/>
      <c r="K7" s="72"/>
      <c r="L7" s="72"/>
      <c r="M7" s="72"/>
      <c r="N7" s="72"/>
      <c r="O7" s="71"/>
      <c r="Q7" s="45"/>
      <c r="R7" s="45"/>
      <c r="S7" s="45"/>
      <c r="T7" s="45"/>
      <c r="U7" s="45"/>
      <c r="V7" s="45"/>
      <c r="W7" s="45"/>
      <c r="X7" s="45"/>
      <c r="Y7" s="45"/>
      <c r="Z7" s="45"/>
      <c r="AA7" s="45"/>
      <c r="AB7" s="45"/>
      <c r="AC7" s="45"/>
      <c r="AD7" s="45"/>
      <c r="AE7" s="45"/>
      <c r="AF7" s="45"/>
      <c r="AG7" s="45"/>
      <c r="AH7" s="45"/>
      <c r="AI7" s="45"/>
      <c r="AJ7" s="45"/>
      <c r="AK7" s="45"/>
      <c r="AL7" s="45"/>
      <c r="AM7" s="45"/>
      <c r="AN7" s="45"/>
      <c r="AO7" s="45"/>
      <c r="AP7" s="45"/>
      <c r="AQ7" s="45"/>
      <c r="AR7" s="45"/>
      <c r="AS7" s="45"/>
      <c r="AT7" s="45"/>
      <c r="AU7" s="45"/>
      <c r="AV7" s="45"/>
      <c r="AW7" s="45"/>
      <c r="AX7" s="45"/>
      <c r="AY7" s="45"/>
      <c r="AZ7" s="45"/>
      <c r="BA7" s="45"/>
      <c r="BB7" s="45"/>
      <c r="BC7" s="45"/>
      <c r="BD7" s="45"/>
      <c r="BE7" s="45"/>
      <c r="BF7" s="45"/>
      <c r="BG7" s="45"/>
      <c r="BH7" s="45"/>
      <c r="BI7" s="45"/>
      <c r="BJ7" s="45"/>
      <c r="BK7" s="45"/>
      <c r="BL7" s="45"/>
      <c r="BM7" s="45"/>
      <c r="BN7" s="45"/>
      <c r="BO7" s="45"/>
    </row>
    <row r="8" spans="1:67" s="43" customFormat="1" ht="12" customHeight="1">
      <c r="Q8" s="45"/>
      <c r="R8" s="45"/>
      <c r="S8" s="45"/>
      <c r="T8" s="45"/>
      <c r="U8" s="45"/>
      <c r="V8" s="45"/>
      <c r="W8" s="45"/>
      <c r="X8" s="45"/>
      <c r="Y8" s="45"/>
      <c r="Z8" s="45"/>
      <c r="AA8" s="45"/>
      <c r="AB8" s="45"/>
      <c r="AC8" s="45"/>
      <c r="AD8" s="45"/>
      <c r="AE8" s="45"/>
      <c r="AF8" s="45"/>
      <c r="AG8" s="45"/>
      <c r="AH8" s="45"/>
      <c r="AI8" s="45"/>
      <c r="AJ8" s="45"/>
      <c r="AK8" s="45"/>
      <c r="AL8" s="45"/>
      <c r="AM8" s="45"/>
      <c r="AN8" s="45"/>
      <c r="AO8" s="45"/>
      <c r="AP8" s="45"/>
      <c r="AQ8" s="45"/>
      <c r="AR8" s="45"/>
      <c r="AS8" s="45"/>
      <c r="AT8" s="45"/>
      <c r="AU8" s="45"/>
      <c r="AV8" s="45"/>
      <c r="AW8" s="45"/>
      <c r="AX8" s="45"/>
      <c r="AY8" s="45"/>
      <c r="AZ8" s="45"/>
      <c r="BA8" s="45"/>
      <c r="BB8" s="45"/>
      <c r="BC8" s="45"/>
      <c r="BD8" s="45"/>
      <c r="BE8" s="45"/>
      <c r="BF8" s="45"/>
      <c r="BG8" s="45"/>
      <c r="BH8" s="45"/>
      <c r="BI8" s="45"/>
      <c r="BJ8" s="45"/>
      <c r="BK8" s="45"/>
      <c r="BL8" s="45"/>
      <c r="BM8" s="45"/>
      <c r="BN8" s="45"/>
      <c r="BO8" s="45"/>
    </row>
    <row r="9" spans="1:67" s="44" customFormat="1" ht="12" customHeight="1">
      <c r="A9" s="70" t="s">
        <v>0</v>
      </c>
      <c r="B9" s="69">
        <v>1</v>
      </c>
      <c r="C9" s="68"/>
      <c r="D9" s="68"/>
      <c r="E9" s="68"/>
      <c r="F9" s="68"/>
      <c r="G9" s="68"/>
      <c r="H9" s="67"/>
      <c r="I9" s="69">
        <v>2</v>
      </c>
      <c r="J9" s="68"/>
      <c r="K9" s="68"/>
      <c r="L9" s="68"/>
      <c r="M9" s="68"/>
      <c r="N9" s="68"/>
      <c r="O9" s="67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  <c r="AE9" s="66"/>
      <c r="AF9" s="66"/>
      <c r="AG9" s="66"/>
      <c r="AH9" s="66"/>
      <c r="AI9" s="66"/>
      <c r="AJ9" s="66"/>
      <c r="AK9" s="66"/>
      <c r="AL9" s="66"/>
      <c r="AM9" s="66"/>
      <c r="AN9" s="66"/>
      <c r="AO9" s="66"/>
      <c r="AP9" s="66"/>
      <c r="AQ9" s="66"/>
      <c r="AR9" s="66"/>
      <c r="AS9" s="66"/>
      <c r="AT9" s="66"/>
      <c r="AU9" s="66"/>
      <c r="AV9" s="66"/>
      <c r="AW9" s="66"/>
      <c r="AX9" s="66"/>
      <c r="AY9" s="66"/>
      <c r="AZ9" s="66"/>
      <c r="BA9" s="45"/>
      <c r="BB9" s="45"/>
      <c r="BC9" s="45"/>
      <c r="BD9" s="45"/>
      <c r="BE9" s="45"/>
      <c r="BF9" s="45"/>
      <c r="BG9" s="45"/>
      <c r="BH9" s="45"/>
      <c r="BI9" s="45"/>
      <c r="BJ9" s="45"/>
      <c r="BK9" s="45"/>
      <c r="BL9" s="45"/>
      <c r="BM9" s="45"/>
      <c r="BN9" s="45"/>
      <c r="BO9" s="45"/>
    </row>
    <row r="10" spans="1:67" s="46" customFormat="1" ht="39.6" customHeight="1">
      <c r="A10" s="65" t="s">
        <v>1</v>
      </c>
      <c r="B10" s="63" t="s">
        <v>2</v>
      </c>
      <c r="C10" s="62" t="s">
        <v>3</v>
      </c>
      <c r="D10" s="61" t="s">
        <v>4</v>
      </c>
      <c r="E10" s="62" t="s">
        <v>5</v>
      </c>
      <c r="F10" s="61" t="s">
        <v>6</v>
      </c>
      <c r="G10" s="61" t="s">
        <v>7</v>
      </c>
      <c r="H10" s="64" t="s">
        <v>8</v>
      </c>
      <c r="I10" s="63" t="s">
        <v>2</v>
      </c>
      <c r="J10" s="61" t="s">
        <v>3</v>
      </c>
      <c r="K10" s="61" t="s">
        <v>4</v>
      </c>
      <c r="L10" s="62" t="s">
        <v>5</v>
      </c>
      <c r="M10" s="61" t="s">
        <v>6</v>
      </c>
      <c r="N10" s="61" t="s">
        <v>7</v>
      </c>
      <c r="O10" s="60" t="s">
        <v>8</v>
      </c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</row>
    <row r="11" spans="1:67" s="43" customFormat="1" ht="13.5" customHeight="1">
      <c r="A11" s="58" t="s">
        <v>9</v>
      </c>
      <c r="B11" s="57">
        <v>0</v>
      </c>
      <c r="C11" s="57">
        <v>0</v>
      </c>
      <c r="D11" s="57">
        <v>0</v>
      </c>
      <c r="E11" s="57">
        <v>0</v>
      </c>
      <c r="F11" s="57">
        <f>SUM(B11:E11)</f>
        <v>0</v>
      </c>
      <c r="G11" s="56">
        <f>IF(SUM(C11,E11)=0,0,SUM(C11,E11)/F11*100)</f>
        <v>0</v>
      </c>
      <c r="H11" s="55">
        <f>IF(F11=0,0,F11/F$47*100)</f>
        <v>0</v>
      </c>
      <c r="I11" s="57">
        <v>2</v>
      </c>
      <c r="J11" s="57">
        <v>0</v>
      </c>
      <c r="K11" s="57">
        <v>0</v>
      </c>
      <c r="L11" s="57">
        <v>0</v>
      </c>
      <c r="M11" s="57">
        <f>SUM(I11:L11)</f>
        <v>2</v>
      </c>
      <c r="N11" s="56">
        <f>IF(SUM(J11,L11)=0,0,SUM(J11,L11)/M11*100)</f>
        <v>0</v>
      </c>
      <c r="O11" s="55">
        <f t="shared" ref="O11:O47" si="0">IF(M11=0,0,M11/M$47*100)</f>
        <v>3.3898305084745761</v>
      </c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  <c r="AL11" s="44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4"/>
      <c r="AY11" s="44"/>
      <c r="AZ11" s="44"/>
      <c r="BA11" s="45"/>
      <c r="BB11" s="45"/>
      <c r="BC11" s="45"/>
      <c r="BD11" s="45"/>
      <c r="BE11" s="45"/>
      <c r="BF11" s="45"/>
      <c r="BG11" s="45"/>
      <c r="BH11" s="45"/>
      <c r="BI11" s="45"/>
      <c r="BJ11" s="45"/>
      <c r="BK11" s="45"/>
      <c r="BL11" s="45"/>
      <c r="BM11" s="45"/>
      <c r="BN11" s="45"/>
      <c r="BO11" s="45"/>
    </row>
    <row r="12" spans="1:67" s="43" customFormat="1" ht="13.5" customHeight="1">
      <c r="A12" s="54" t="s">
        <v>10</v>
      </c>
      <c r="B12" s="53">
        <v>0</v>
      </c>
      <c r="C12" s="53">
        <v>0</v>
      </c>
      <c r="D12" s="53">
        <v>0</v>
      </c>
      <c r="E12" s="53">
        <v>0</v>
      </c>
      <c r="F12" s="53">
        <f t="shared" ref="F12:F47" si="1">SUM(B12:E12)</f>
        <v>0</v>
      </c>
      <c r="G12" s="52">
        <f t="shared" ref="G12:G47" si="2">IF(SUM(C12,E12)=0,0,SUM(C12,E12)/F12*100)</f>
        <v>0</v>
      </c>
      <c r="H12" s="51">
        <f>IF(F12=0,0,F12/F$47*100)</f>
        <v>0</v>
      </c>
      <c r="I12" s="53">
        <v>2</v>
      </c>
      <c r="J12" s="53">
        <v>0</v>
      </c>
      <c r="K12" s="53">
        <v>0</v>
      </c>
      <c r="L12" s="53">
        <v>0</v>
      </c>
      <c r="M12" s="53">
        <f t="shared" ref="M12:M47" si="3">SUM(I12:L12)</f>
        <v>2</v>
      </c>
      <c r="N12" s="52">
        <f t="shared" ref="N12:N21" si="4">IF(SUM(J12,L12)=0,0,SUM(J12,L12)/M12*100)</f>
        <v>0</v>
      </c>
      <c r="O12" s="51">
        <f t="shared" si="0"/>
        <v>3.3898305084745761</v>
      </c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4"/>
      <c r="AM12" s="44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5"/>
      <c r="BB12" s="45"/>
      <c r="BC12" s="45"/>
      <c r="BD12" s="45"/>
      <c r="BE12" s="45"/>
      <c r="BF12" s="45"/>
      <c r="BG12" s="45"/>
      <c r="BH12" s="45"/>
      <c r="BI12" s="45"/>
      <c r="BJ12" s="45"/>
      <c r="BK12" s="45"/>
      <c r="BL12" s="45"/>
      <c r="BM12" s="45"/>
      <c r="BN12" s="45"/>
      <c r="BO12" s="45"/>
    </row>
    <row r="13" spans="1:67" s="44" customFormat="1" ht="13.5" customHeight="1">
      <c r="A13" s="54" t="s">
        <v>11</v>
      </c>
      <c r="B13" s="53">
        <v>0</v>
      </c>
      <c r="C13" s="53">
        <v>0</v>
      </c>
      <c r="D13" s="53">
        <v>0</v>
      </c>
      <c r="E13" s="53">
        <v>0</v>
      </c>
      <c r="F13" s="53">
        <f t="shared" si="1"/>
        <v>0</v>
      </c>
      <c r="G13" s="52">
        <f t="shared" si="2"/>
        <v>0</v>
      </c>
      <c r="H13" s="51">
        <f>IF(F13=0,0,F13/F$47*100)</f>
        <v>0</v>
      </c>
      <c r="I13" s="53">
        <v>1</v>
      </c>
      <c r="J13" s="53">
        <v>0</v>
      </c>
      <c r="K13" s="53">
        <v>2</v>
      </c>
      <c r="L13" s="53">
        <v>0</v>
      </c>
      <c r="M13" s="53">
        <f t="shared" si="3"/>
        <v>3</v>
      </c>
      <c r="N13" s="52">
        <f t="shared" si="4"/>
        <v>0</v>
      </c>
      <c r="O13" s="51">
        <f t="shared" si="0"/>
        <v>5.0847457627118651</v>
      </c>
      <c r="BA13" s="45"/>
      <c r="BB13" s="45"/>
      <c r="BC13" s="45"/>
      <c r="BD13" s="45"/>
      <c r="BE13" s="45"/>
      <c r="BF13" s="45"/>
      <c r="BG13" s="45"/>
      <c r="BH13" s="45"/>
      <c r="BI13" s="45"/>
      <c r="BJ13" s="45"/>
      <c r="BK13" s="45"/>
      <c r="BL13" s="45"/>
      <c r="BM13" s="45"/>
      <c r="BN13" s="45"/>
      <c r="BO13" s="45"/>
    </row>
    <row r="14" spans="1:67" s="46" customFormat="1" ht="13.5" customHeight="1">
      <c r="A14" s="54" t="s">
        <v>12</v>
      </c>
      <c r="B14" s="53">
        <v>0</v>
      </c>
      <c r="C14" s="53">
        <v>0</v>
      </c>
      <c r="D14" s="53">
        <v>0</v>
      </c>
      <c r="E14" s="53">
        <v>0</v>
      </c>
      <c r="F14" s="53">
        <f t="shared" si="1"/>
        <v>0</v>
      </c>
      <c r="G14" s="52">
        <f t="shared" si="2"/>
        <v>0</v>
      </c>
      <c r="H14" s="51">
        <f t="shared" ref="H14:H47" si="5">IF(F14=0,0,F14/F$47*100)</f>
        <v>0</v>
      </c>
      <c r="I14" s="53">
        <v>3</v>
      </c>
      <c r="J14" s="53">
        <v>0</v>
      </c>
      <c r="K14" s="53">
        <v>0</v>
      </c>
      <c r="L14" s="53">
        <v>0</v>
      </c>
      <c r="M14" s="53">
        <f t="shared" si="3"/>
        <v>3</v>
      </c>
      <c r="N14" s="52">
        <f t="shared" si="4"/>
        <v>0</v>
      </c>
      <c r="O14" s="51">
        <f t="shared" si="0"/>
        <v>5.0847457627118651</v>
      </c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44"/>
      <c r="AU14" s="44"/>
      <c r="AV14" s="44"/>
      <c r="AW14" s="44"/>
      <c r="AX14" s="44"/>
      <c r="AY14" s="44"/>
      <c r="AZ14" s="44"/>
      <c r="BA14" s="45"/>
      <c r="BB14" s="45"/>
      <c r="BC14" s="45"/>
      <c r="BD14" s="45"/>
      <c r="BE14" s="45"/>
      <c r="BF14" s="45"/>
      <c r="BG14" s="45"/>
      <c r="BH14" s="45"/>
      <c r="BI14" s="45"/>
      <c r="BJ14" s="45"/>
      <c r="BK14" s="45"/>
      <c r="BL14" s="45"/>
      <c r="BM14" s="45"/>
      <c r="BN14" s="45"/>
      <c r="BO14" s="45"/>
    </row>
    <row r="15" spans="1:67" s="44" customFormat="1" ht="13.5" customHeight="1">
      <c r="A15" s="54" t="s">
        <v>13</v>
      </c>
      <c r="B15" s="53">
        <v>0</v>
      </c>
      <c r="C15" s="53">
        <v>0</v>
      </c>
      <c r="D15" s="53">
        <v>0</v>
      </c>
      <c r="E15" s="53">
        <v>0</v>
      </c>
      <c r="F15" s="53">
        <f t="shared" si="1"/>
        <v>0</v>
      </c>
      <c r="G15" s="52">
        <f t="shared" si="2"/>
        <v>0</v>
      </c>
      <c r="H15" s="51">
        <f t="shared" si="5"/>
        <v>0</v>
      </c>
      <c r="I15" s="53">
        <v>1</v>
      </c>
      <c r="J15" s="53">
        <v>0</v>
      </c>
      <c r="K15" s="53">
        <v>3</v>
      </c>
      <c r="L15" s="53">
        <v>0</v>
      </c>
      <c r="M15" s="53">
        <f t="shared" si="3"/>
        <v>4</v>
      </c>
      <c r="N15" s="52">
        <f t="shared" si="4"/>
        <v>0</v>
      </c>
      <c r="O15" s="51">
        <f t="shared" si="0"/>
        <v>6.7796610169491522</v>
      </c>
      <c r="BA15" s="45"/>
      <c r="BB15" s="45"/>
      <c r="BC15" s="45"/>
      <c r="BD15" s="45"/>
      <c r="BE15" s="45"/>
      <c r="BF15" s="45"/>
      <c r="BG15" s="45"/>
      <c r="BH15" s="45"/>
      <c r="BI15" s="45"/>
      <c r="BJ15" s="45"/>
      <c r="BK15" s="45"/>
      <c r="BL15" s="45"/>
      <c r="BM15" s="45"/>
      <c r="BN15" s="45"/>
      <c r="BO15" s="45"/>
    </row>
    <row r="16" spans="1:67" s="44" customFormat="1" ht="13.5" customHeight="1">
      <c r="A16" s="54" t="s">
        <v>14</v>
      </c>
      <c r="B16" s="53">
        <v>0</v>
      </c>
      <c r="C16" s="53">
        <v>0</v>
      </c>
      <c r="D16" s="53">
        <v>0</v>
      </c>
      <c r="E16" s="53">
        <v>0</v>
      </c>
      <c r="F16" s="53">
        <f t="shared" si="1"/>
        <v>0</v>
      </c>
      <c r="G16" s="52">
        <f t="shared" si="2"/>
        <v>0</v>
      </c>
      <c r="H16" s="51">
        <f t="shared" si="5"/>
        <v>0</v>
      </c>
      <c r="I16" s="53">
        <v>0</v>
      </c>
      <c r="J16" s="53">
        <v>0</v>
      </c>
      <c r="K16" s="53">
        <v>1</v>
      </c>
      <c r="L16" s="53">
        <v>0</v>
      </c>
      <c r="M16" s="53">
        <f t="shared" si="3"/>
        <v>1</v>
      </c>
      <c r="N16" s="52">
        <f t="shared" si="4"/>
        <v>0</v>
      </c>
      <c r="O16" s="51">
        <f t="shared" si="0"/>
        <v>1.6949152542372881</v>
      </c>
      <c r="BA16" s="45"/>
      <c r="BB16" s="45"/>
      <c r="BC16" s="45"/>
      <c r="BD16" s="45"/>
      <c r="BE16" s="45"/>
      <c r="BF16" s="45"/>
      <c r="BG16" s="45"/>
      <c r="BH16" s="45"/>
      <c r="BI16" s="45"/>
      <c r="BJ16" s="45"/>
      <c r="BK16" s="45"/>
      <c r="BL16" s="45"/>
      <c r="BM16" s="45"/>
      <c r="BN16" s="45"/>
      <c r="BO16" s="45"/>
    </row>
    <row r="17" spans="1:67" s="44" customFormat="1" ht="13.5" customHeight="1">
      <c r="A17" s="50" t="s">
        <v>15</v>
      </c>
      <c r="B17" s="49">
        <f>SUM(B11:B16)</f>
        <v>0</v>
      </c>
      <c r="C17" s="49">
        <f>SUM(C11:C16)</f>
        <v>0</v>
      </c>
      <c r="D17" s="49">
        <f>SUM(D11:D16)</f>
        <v>0</v>
      </c>
      <c r="E17" s="49">
        <f>SUM(E11:E16)</f>
        <v>0</v>
      </c>
      <c r="F17" s="49">
        <f t="shared" si="1"/>
        <v>0</v>
      </c>
      <c r="G17" s="48">
        <f t="shared" si="2"/>
        <v>0</v>
      </c>
      <c r="H17" s="47">
        <f t="shared" si="5"/>
        <v>0</v>
      </c>
      <c r="I17" s="49">
        <f>SUM(I11:I16)</f>
        <v>9</v>
      </c>
      <c r="J17" s="49">
        <f>SUM(J11:J16)</f>
        <v>0</v>
      </c>
      <c r="K17" s="49">
        <f>SUM(K11:K16)</f>
        <v>6</v>
      </c>
      <c r="L17" s="49">
        <f>SUM(L11:L16)</f>
        <v>0</v>
      </c>
      <c r="M17" s="49">
        <f t="shared" si="3"/>
        <v>15</v>
      </c>
      <c r="N17" s="48">
        <f t="shared" si="4"/>
        <v>0</v>
      </c>
      <c r="O17" s="47">
        <f t="shared" si="0"/>
        <v>25.423728813559322</v>
      </c>
      <c r="BA17" s="45"/>
      <c r="BB17" s="45"/>
      <c r="BC17" s="45"/>
      <c r="BD17" s="45"/>
      <c r="BE17" s="45"/>
      <c r="BF17" s="45"/>
      <c r="BG17" s="45"/>
      <c r="BH17" s="45"/>
      <c r="BI17" s="45"/>
      <c r="BJ17" s="45"/>
      <c r="BK17" s="45"/>
      <c r="BL17" s="45"/>
      <c r="BM17" s="45"/>
      <c r="BN17" s="45"/>
      <c r="BO17" s="45"/>
    </row>
    <row r="18" spans="1:67" s="46" customFormat="1" ht="13.5" customHeight="1">
      <c r="A18" s="58" t="s">
        <v>16</v>
      </c>
      <c r="B18" s="57">
        <v>0</v>
      </c>
      <c r="C18" s="57">
        <v>0</v>
      </c>
      <c r="D18" s="57">
        <v>0</v>
      </c>
      <c r="E18" s="57">
        <v>0</v>
      </c>
      <c r="F18" s="57">
        <f t="shared" si="1"/>
        <v>0</v>
      </c>
      <c r="G18" s="56">
        <f t="shared" si="2"/>
        <v>0</v>
      </c>
      <c r="H18" s="55">
        <f t="shared" si="5"/>
        <v>0</v>
      </c>
      <c r="I18" s="57">
        <v>2</v>
      </c>
      <c r="J18" s="57">
        <v>0</v>
      </c>
      <c r="K18" s="57">
        <v>0</v>
      </c>
      <c r="L18" s="57">
        <v>0</v>
      </c>
      <c r="M18" s="57">
        <f t="shared" si="3"/>
        <v>2</v>
      </c>
      <c r="N18" s="56">
        <f t="shared" si="4"/>
        <v>0</v>
      </c>
      <c r="O18" s="55">
        <f t="shared" si="0"/>
        <v>3.3898305084745761</v>
      </c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</row>
    <row r="19" spans="1:67" s="46" customFormat="1" ht="13.5" customHeight="1">
      <c r="A19" s="54" t="s">
        <v>17</v>
      </c>
      <c r="B19" s="53">
        <v>0</v>
      </c>
      <c r="C19" s="53">
        <v>0</v>
      </c>
      <c r="D19" s="53">
        <v>0</v>
      </c>
      <c r="E19" s="53">
        <v>0</v>
      </c>
      <c r="F19" s="53">
        <f t="shared" si="1"/>
        <v>0</v>
      </c>
      <c r="G19" s="52">
        <f t="shared" si="2"/>
        <v>0</v>
      </c>
      <c r="H19" s="51">
        <f t="shared" si="5"/>
        <v>0</v>
      </c>
      <c r="I19" s="53">
        <v>0</v>
      </c>
      <c r="J19" s="53">
        <v>0</v>
      </c>
      <c r="K19" s="53">
        <v>0</v>
      </c>
      <c r="L19" s="53">
        <v>0</v>
      </c>
      <c r="M19" s="53">
        <f t="shared" si="3"/>
        <v>0</v>
      </c>
      <c r="N19" s="52">
        <f t="shared" si="4"/>
        <v>0</v>
      </c>
      <c r="O19" s="51">
        <f t="shared" si="0"/>
        <v>0</v>
      </c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  <c r="AW19" s="44"/>
      <c r="AX19" s="44"/>
      <c r="AY19" s="44"/>
      <c r="AZ19" s="44"/>
    </row>
    <row r="20" spans="1:67" s="46" customFormat="1" ht="13.5" customHeight="1">
      <c r="A20" s="54" t="s">
        <v>18</v>
      </c>
      <c r="B20" s="53">
        <v>0</v>
      </c>
      <c r="C20" s="53">
        <v>0</v>
      </c>
      <c r="D20" s="53">
        <v>0</v>
      </c>
      <c r="E20" s="53">
        <v>0</v>
      </c>
      <c r="F20" s="53">
        <f t="shared" si="1"/>
        <v>0</v>
      </c>
      <c r="G20" s="52">
        <f t="shared" si="2"/>
        <v>0</v>
      </c>
      <c r="H20" s="51">
        <f t="shared" si="5"/>
        <v>0</v>
      </c>
      <c r="I20" s="53">
        <v>0</v>
      </c>
      <c r="J20" s="53">
        <v>0</v>
      </c>
      <c r="K20" s="53">
        <v>0</v>
      </c>
      <c r="L20" s="53">
        <v>0</v>
      </c>
      <c r="M20" s="53">
        <f t="shared" si="3"/>
        <v>0</v>
      </c>
      <c r="N20" s="52">
        <f t="shared" si="4"/>
        <v>0</v>
      </c>
      <c r="O20" s="51">
        <f t="shared" si="0"/>
        <v>0</v>
      </c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4"/>
      <c r="AV20" s="44"/>
      <c r="AW20" s="44"/>
      <c r="AX20" s="44"/>
      <c r="AY20" s="44"/>
      <c r="AZ20" s="44"/>
      <c r="BA20" s="45"/>
      <c r="BB20" s="45"/>
      <c r="BC20" s="45"/>
      <c r="BD20" s="45"/>
      <c r="BE20" s="45"/>
      <c r="BF20" s="45"/>
      <c r="BG20" s="45"/>
      <c r="BH20" s="45"/>
      <c r="BI20" s="45"/>
      <c r="BJ20" s="45"/>
      <c r="BK20" s="45"/>
      <c r="BL20" s="45"/>
      <c r="BM20" s="45"/>
      <c r="BN20" s="45"/>
      <c r="BO20" s="45"/>
    </row>
    <row r="21" spans="1:67" s="44" customFormat="1" ht="13.5" customHeight="1">
      <c r="A21" s="54" t="s">
        <v>19</v>
      </c>
      <c r="B21" s="53">
        <v>0</v>
      </c>
      <c r="C21" s="53">
        <v>0</v>
      </c>
      <c r="D21" s="53">
        <v>0</v>
      </c>
      <c r="E21" s="53">
        <v>0</v>
      </c>
      <c r="F21" s="53">
        <f t="shared" si="1"/>
        <v>0</v>
      </c>
      <c r="G21" s="52">
        <f t="shared" si="2"/>
        <v>0</v>
      </c>
      <c r="H21" s="51">
        <f>IF(F21=0,0,F21/F$47*100)</f>
        <v>0</v>
      </c>
      <c r="I21" s="53">
        <v>0</v>
      </c>
      <c r="J21" s="53">
        <v>0</v>
      </c>
      <c r="K21" s="53">
        <v>0</v>
      </c>
      <c r="L21" s="53">
        <v>0</v>
      </c>
      <c r="M21" s="53">
        <f t="shared" si="3"/>
        <v>0</v>
      </c>
      <c r="N21" s="52">
        <f t="shared" si="4"/>
        <v>0</v>
      </c>
      <c r="O21" s="51">
        <f t="shared" si="0"/>
        <v>0</v>
      </c>
      <c r="BA21" s="45"/>
      <c r="BB21" s="45"/>
      <c r="BC21" s="45"/>
      <c r="BD21" s="45"/>
      <c r="BE21" s="45"/>
      <c r="BF21" s="45"/>
      <c r="BG21" s="45"/>
      <c r="BH21" s="45"/>
      <c r="BI21" s="45"/>
      <c r="BJ21" s="45"/>
      <c r="BK21" s="45"/>
      <c r="BL21" s="45"/>
      <c r="BM21" s="45"/>
      <c r="BN21" s="45"/>
      <c r="BO21" s="45"/>
    </row>
    <row r="22" spans="1:67" s="46" customFormat="1" ht="13.5" customHeight="1">
      <c r="A22" s="54" t="s">
        <v>20</v>
      </c>
      <c r="B22" s="53">
        <v>0</v>
      </c>
      <c r="C22" s="53">
        <v>0</v>
      </c>
      <c r="D22" s="53">
        <v>0</v>
      </c>
      <c r="E22" s="53">
        <v>0</v>
      </c>
      <c r="F22" s="53">
        <f t="shared" si="1"/>
        <v>0</v>
      </c>
      <c r="G22" s="52">
        <f>IF(SUM(C22,E22)=0,0,SUM(C22,E22)/F22*100)</f>
        <v>0</v>
      </c>
      <c r="H22" s="51">
        <f t="shared" si="5"/>
        <v>0</v>
      </c>
      <c r="I22" s="53">
        <v>1</v>
      </c>
      <c r="J22" s="53">
        <v>0</v>
      </c>
      <c r="K22" s="53">
        <v>0</v>
      </c>
      <c r="L22" s="53">
        <v>0</v>
      </c>
      <c r="M22" s="53">
        <f t="shared" si="3"/>
        <v>1</v>
      </c>
      <c r="N22" s="52">
        <f>IF(SUM(J22,L22)=0,0,SUM(J22,L22)/M22*100)</f>
        <v>0</v>
      </c>
      <c r="O22" s="51">
        <f t="shared" si="0"/>
        <v>1.6949152542372881</v>
      </c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4"/>
      <c r="AV22" s="44"/>
      <c r="AW22" s="44"/>
      <c r="AX22" s="44"/>
      <c r="AY22" s="44"/>
      <c r="AZ22" s="44"/>
      <c r="BA22" s="45"/>
      <c r="BB22" s="45"/>
      <c r="BC22" s="45"/>
      <c r="BD22" s="45"/>
      <c r="BE22" s="45"/>
      <c r="BF22" s="45"/>
      <c r="BG22" s="45"/>
      <c r="BH22" s="45"/>
      <c r="BI22" s="45"/>
      <c r="BJ22" s="45"/>
      <c r="BK22" s="45"/>
      <c r="BL22" s="45"/>
      <c r="BM22" s="45"/>
      <c r="BN22" s="45"/>
      <c r="BO22" s="45"/>
    </row>
    <row r="23" spans="1:67" s="44" customFormat="1" ht="13.5" customHeight="1">
      <c r="A23" s="54" t="s">
        <v>21</v>
      </c>
      <c r="B23" s="53">
        <v>0</v>
      </c>
      <c r="C23" s="53">
        <v>0</v>
      </c>
      <c r="D23" s="53">
        <v>0</v>
      </c>
      <c r="E23" s="53">
        <v>0</v>
      </c>
      <c r="F23" s="53">
        <f t="shared" si="1"/>
        <v>0</v>
      </c>
      <c r="G23" s="52">
        <f t="shared" si="2"/>
        <v>0</v>
      </c>
      <c r="H23" s="51">
        <f t="shared" si="5"/>
        <v>0</v>
      </c>
      <c r="I23" s="53">
        <v>3</v>
      </c>
      <c r="J23" s="53">
        <v>0</v>
      </c>
      <c r="K23" s="53">
        <v>0</v>
      </c>
      <c r="L23" s="53">
        <v>0</v>
      </c>
      <c r="M23" s="53">
        <f t="shared" si="3"/>
        <v>3</v>
      </c>
      <c r="N23" s="52">
        <f>IF(SUM(J23,L23)=0,0,SUM(J23,L23)/M23*100)</f>
        <v>0</v>
      </c>
      <c r="O23" s="51">
        <f t="shared" si="0"/>
        <v>5.0847457627118651</v>
      </c>
      <c r="BA23" s="45"/>
      <c r="BB23" s="45"/>
      <c r="BC23" s="45"/>
      <c r="BD23" s="45"/>
      <c r="BE23" s="45"/>
      <c r="BF23" s="45"/>
      <c r="BG23" s="45"/>
      <c r="BH23" s="45"/>
      <c r="BI23" s="45"/>
      <c r="BJ23" s="45"/>
      <c r="BK23" s="45"/>
      <c r="BL23" s="45"/>
      <c r="BM23" s="45"/>
      <c r="BN23" s="45"/>
      <c r="BO23" s="45"/>
    </row>
    <row r="24" spans="1:67" s="46" customFormat="1" ht="13.5" customHeight="1">
      <c r="A24" s="50" t="s">
        <v>15</v>
      </c>
      <c r="B24" s="49">
        <f>SUM(B18:B23)</f>
        <v>0</v>
      </c>
      <c r="C24" s="49">
        <f>SUM(C18:C23)</f>
        <v>0</v>
      </c>
      <c r="D24" s="49">
        <f>SUM(D18:D23)</f>
        <v>0</v>
      </c>
      <c r="E24" s="49">
        <f>SUM(E18:E23)</f>
        <v>0</v>
      </c>
      <c r="F24" s="49">
        <f t="shared" si="1"/>
        <v>0</v>
      </c>
      <c r="G24" s="48">
        <f>IF(SUM(C24,E24)=0,0,SUM(C24,E24)/F24*100)</f>
        <v>0</v>
      </c>
      <c r="H24" s="47">
        <f t="shared" si="5"/>
        <v>0</v>
      </c>
      <c r="I24" s="49">
        <f>SUM(I18:I23)</f>
        <v>6</v>
      </c>
      <c r="J24" s="49">
        <f>SUM(J18:J23)</f>
        <v>0</v>
      </c>
      <c r="K24" s="49">
        <f>SUM(K18:K23)</f>
        <v>0</v>
      </c>
      <c r="L24" s="49">
        <f>SUM(L18:L23)</f>
        <v>0</v>
      </c>
      <c r="M24" s="49">
        <f t="shared" si="3"/>
        <v>6</v>
      </c>
      <c r="N24" s="48">
        <f>IF(SUM(J24,L24)=0,0,SUM(J24,L24)/M24*100)</f>
        <v>0</v>
      </c>
      <c r="O24" s="47">
        <f>IF(M24=0,0,M24/M$47*100)</f>
        <v>10.16949152542373</v>
      </c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4"/>
      <c r="AS24" s="44"/>
      <c r="AT24" s="44"/>
      <c r="AU24" s="44"/>
      <c r="AV24" s="44"/>
      <c r="AW24" s="44"/>
      <c r="AX24" s="44"/>
      <c r="AY24" s="44"/>
      <c r="AZ24" s="44"/>
    </row>
    <row r="25" spans="1:67" s="44" customFormat="1" ht="13.5" customHeight="1">
      <c r="A25" s="54" t="s">
        <v>22</v>
      </c>
      <c r="B25" s="53">
        <v>0</v>
      </c>
      <c r="C25" s="53">
        <v>0</v>
      </c>
      <c r="D25" s="53">
        <v>0</v>
      </c>
      <c r="E25" s="53">
        <v>0</v>
      </c>
      <c r="F25" s="53">
        <f t="shared" si="1"/>
        <v>0</v>
      </c>
      <c r="G25" s="52">
        <f t="shared" si="2"/>
        <v>0</v>
      </c>
      <c r="H25" s="51">
        <f t="shared" si="5"/>
        <v>0</v>
      </c>
      <c r="I25" s="53">
        <v>6</v>
      </c>
      <c r="J25" s="53">
        <v>0</v>
      </c>
      <c r="K25" s="53">
        <v>0</v>
      </c>
      <c r="L25" s="53">
        <v>0</v>
      </c>
      <c r="M25" s="53">
        <f t="shared" si="3"/>
        <v>6</v>
      </c>
      <c r="N25" s="52">
        <f t="shared" ref="N25:N47" si="6">IF(SUM(J25,L25)=0,0,SUM(J25,L25)/M25*100)</f>
        <v>0</v>
      </c>
      <c r="O25" s="51">
        <f t="shared" si="0"/>
        <v>10.16949152542373</v>
      </c>
      <c r="BA25" s="45"/>
      <c r="BB25" s="45"/>
      <c r="BC25" s="45"/>
      <c r="BD25" s="45"/>
      <c r="BE25" s="45"/>
      <c r="BF25" s="45"/>
      <c r="BG25" s="45"/>
      <c r="BH25" s="45"/>
      <c r="BI25" s="45"/>
      <c r="BJ25" s="45"/>
      <c r="BK25" s="45"/>
      <c r="BL25" s="45"/>
      <c r="BM25" s="45"/>
      <c r="BN25" s="45"/>
      <c r="BO25" s="45"/>
    </row>
    <row r="26" spans="1:67" s="46" customFormat="1" ht="13.5" customHeight="1">
      <c r="A26" s="54" t="s">
        <v>23</v>
      </c>
      <c r="B26" s="53">
        <v>1</v>
      </c>
      <c r="C26" s="53">
        <v>0</v>
      </c>
      <c r="D26" s="53">
        <v>0</v>
      </c>
      <c r="E26" s="53">
        <v>0</v>
      </c>
      <c r="F26" s="53">
        <f t="shared" si="1"/>
        <v>1</v>
      </c>
      <c r="G26" s="52">
        <f t="shared" si="2"/>
        <v>0</v>
      </c>
      <c r="H26" s="51">
        <f t="shared" si="5"/>
        <v>25</v>
      </c>
      <c r="I26" s="53">
        <v>0</v>
      </c>
      <c r="J26" s="53">
        <v>0</v>
      </c>
      <c r="K26" s="53">
        <v>2</v>
      </c>
      <c r="L26" s="53">
        <v>0</v>
      </c>
      <c r="M26" s="53">
        <f>SUM(I26:L26)</f>
        <v>2</v>
      </c>
      <c r="N26" s="52">
        <f t="shared" si="6"/>
        <v>0</v>
      </c>
      <c r="O26" s="51">
        <f t="shared" si="0"/>
        <v>3.3898305084745761</v>
      </c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/>
      <c r="AO26" s="44"/>
      <c r="AP26" s="44"/>
      <c r="AQ26" s="44"/>
      <c r="AR26" s="44"/>
      <c r="AS26" s="44"/>
      <c r="AT26" s="44"/>
      <c r="AU26" s="44"/>
      <c r="AV26" s="44"/>
      <c r="AW26" s="44"/>
      <c r="AX26" s="44"/>
      <c r="AY26" s="44"/>
      <c r="AZ26" s="44"/>
    </row>
    <row r="27" spans="1:67" s="44" customFormat="1" ht="13.5" customHeight="1">
      <c r="A27" s="54" t="s">
        <v>24</v>
      </c>
      <c r="B27" s="53">
        <v>0</v>
      </c>
      <c r="C27" s="53">
        <v>0</v>
      </c>
      <c r="D27" s="53">
        <v>0</v>
      </c>
      <c r="E27" s="53">
        <v>0</v>
      </c>
      <c r="F27" s="53">
        <f t="shared" si="1"/>
        <v>0</v>
      </c>
      <c r="G27" s="52">
        <f t="shared" si="2"/>
        <v>0</v>
      </c>
      <c r="H27" s="51">
        <f t="shared" si="5"/>
        <v>0</v>
      </c>
      <c r="I27" s="53">
        <v>3</v>
      </c>
      <c r="J27" s="53">
        <v>0</v>
      </c>
      <c r="K27" s="53">
        <v>0</v>
      </c>
      <c r="L27" s="53">
        <v>0</v>
      </c>
      <c r="M27" s="53">
        <f t="shared" si="3"/>
        <v>3</v>
      </c>
      <c r="N27" s="52">
        <f t="shared" si="6"/>
        <v>0</v>
      </c>
      <c r="O27" s="51">
        <f t="shared" si="0"/>
        <v>5.0847457627118651</v>
      </c>
      <c r="BA27" s="45"/>
      <c r="BB27" s="45"/>
      <c r="BC27" s="45"/>
      <c r="BD27" s="45"/>
      <c r="BE27" s="45"/>
      <c r="BF27" s="45"/>
      <c r="BG27" s="45"/>
      <c r="BH27" s="45"/>
      <c r="BI27" s="45"/>
      <c r="BJ27" s="45"/>
      <c r="BK27" s="45"/>
      <c r="BL27" s="45"/>
      <c r="BM27" s="45"/>
      <c r="BN27" s="45"/>
      <c r="BO27" s="45"/>
    </row>
    <row r="28" spans="1:67" s="46" customFormat="1" ht="13.5" customHeight="1">
      <c r="A28" s="54" t="s">
        <v>25</v>
      </c>
      <c r="B28" s="53">
        <v>0</v>
      </c>
      <c r="C28" s="53">
        <v>0</v>
      </c>
      <c r="D28" s="53">
        <v>0</v>
      </c>
      <c r="E28" s="53">
        <v>0</v>
      </c>
      <c r="F28" s="53">
        <f t="shared" si="1"/>
        <v>0</v>
      </c>
      <c r="G28" s="52">
        <f t="shared" si="2"/>
        <v>0</v>
      </c>
      <c r="H28" s="51">
        <f t="shared" si="5"/>
        <v>0</v>
      </c>
      <c r="I28" s="53">
        <v>1</v>
      </c>
      <c r="J28" s="53">
        <v>0</v>
      </c>
      <c r="K28" s="53">
        <v>2</v>
      </c>
      <c r="L28" s="53">
        <v>0</v>
      </c>
      <c r="M28" s="53">
        <f t="shared" si="3"/>
        <v>3</v>
      </c>
      <c r="N28" s="52">
        <f t="shared" si="6"/>
        <v>0</v>
      </c>
      <c r="O28" s="51">
        <f t="shared" si="0"/>
        <v>5.0847457627118651</v>
      </c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</row>
    <row r="29" spans="1:67" s="46" customFormat="1" ht="13.5" customHeight="1">
      <c r="A29" s="54" t="s">
        <v>26</v>
      </c>
      <c r="B29" s="53">
        <v>0</v>
      </c>
      <c r="C29" s="53">
        <v>0</v>
      </c>
      <c r="D29" s="53">
        <v>0</v>
      </c>
      <c r="E29" s="53">
        <v>0</v>
      </c>
      <c r="F29" s="53">
        <f t="shared" si="1"/>
        <v>0</v>
      </c>
      <c r="G29" s="52">
        <f t="shared" si="2"/>
        <v>0</v>
      </c>
      <c r="H29" s="51">
        <f t="shared" si="5"/>
        <v>0</v>
      </c>
      <c r="I29" s="53">
        <v>2</v>
      </c>
      <c r="J29" s="53">
        <v>0</v>
      </c>
      <c r="K29" s="53">
        <v>1</v>
      </c>
      <c r="L29" s="53">
        <v>1</v>
      </c>
      <c r="M29" s="53">
        <f t="shared" si="3"/>
        <v>4</v>
      </c>
      <c r="N29" s="52">
        <f t="shared" si="6"/>
        <v>25</v>
      </c>
      <c r="O29" s="51">
        <f t="shared" si="0"/>
        <v>6.7796610169491522</v>
      </c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  <c r="AY29" s="44"/>
      <c r="AZ29" s="44"/>
    </row>
    <row r="30" spans="1:67" s="46" customFormat="1" ht="13.5" customHeight="1">
      <c r="A30" s="54" t="s">
        <v>27</v>
      </c>
      <c r="B30" s="53">
        <v>1</v>
      </c>
      <c r="C30" s="53">
        <v>0</v>
      </c>
      <c r="D30" s="53">
        <v>0</v>
      </c>
      <c r="E30" s="53">
        <v>0</v>
      </c>
      <c r="F30" s="53">
        <f t="shared" si="1"/>
        <v>1</v>
      </c>
      <c r="G30" s="52">
        <f t="shared" si="2"/>
        <v>0</v>
      </c>
      <c r="H30" s="51">
        <f t="shared" si="5"/>
        <v>25</v>
      </c>
      <c r="I30" s="53">
        <v>1</v>
      </c>
      <c r="J30" s="53">
        <v>0</v>
      </c>
      <c r="K30" s="53">
        <v>2</v>
      </c>
      <c r="L30" s="53">
        <v>0</v>
      </c>
      <c r="M30" s="53">
        <f t="shared" si="3"/>
        <v>3</v>
      </c>
      <c r="N30" s="52">
        <f t="shared" si="6"/>
        <v>0</v>
      </c>
      <c r="O30" s="51">
        <f t="shared" si="0"/>
        <v>5.0847457627118651</v>
      </c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  <c r="AP30" s="44"/>
      <c r="AQ30" s="44"/>
      <c r="AR30" s="44"/>
      <c r="AS30" s="44"/>
      <c r="AT30" s="44"/>
      <c r="AU30" s="44"/>
      <c r="AV30" s="44"/>
      <c r="AW30" s="44"/>
      <c r="AX30" s="44"/>
      <c r="AY30" s="44"/>
      <c r="AZ30" s="44"/>
      <c r="BA30" s="45"/>
      <c r="BB30" s="45"/>
      <c r="BC30" s="45"/>
      <c r="BD30" s="45"/>
      <c r="BE30" s="45"/>
      <c r="BF30" s="45"/>
      <c r="BG30" s="45"/>
      <c r="BH30" s="45"/>
      <c r="BI30" s="45"/>
      <c r="BJ30" s="45"/>
      <c r="BK30" s="45"/>
      <c r="BL30" s="45"/>
      <c r="BM30" s="45"/>
      <c r="BN30" s="45"/>
      <c r="BO30" s="45"/>
    </row>
    <row r="31" spans="1:67" s="44" customFormat="1" ht="13.5" customHeight="1">
      <c r="A31" s="54" t="s">
        <v>28</v>
      </c>
      <c r="B31" s="53">
        <v>0</v>
      </c>
      <c r="C31" s="53">
        <v>0</v>
      </c>
      <c r="D31" s="53">
        <v>0</v>
      </c>
      <c r="E31" s="53">
        <v>0</v>
      </c>
      <c r="F31" s="53">
        <f t="shared" si="1"/>
        <v>0</v>
      </c>
      <c r="G31" s="52">
        <f t="shared" si="2"/>
        <v>0</v>
      </c>
      <c r="H31" s="51">
        <f t="shared" si="5"/>
        <v>0</v>
      </c>
      <c r="I31" s="53">
        <v>2</v>
      </c>
      <c r="J31" s="53">
        <v>0</v>
      </c>
      <c r="K31" s="53">
        <v>1</v>
      </c>
      <c r="L31" s="53">
        <v>0</v>
      </c>
      <c r="M31" s="53">
        <f t="shared" si="3"/>
        <v>3</v>
      </c>
      <c r="N31" s="52">
        <f t="shared" si="6"/>
        <v>0</v>
      </c>
      <c r="O31" s="51">
        <f t="shared" si="0"/>
        <v>5.0847457627118651</v>
      </c>
      <c r="BA31" s="45"/>
      <c r="BB31" s="45"/>
      <c r="BC31" s="45"/>
      <c r="BD31" s="45"/>
      <c r="BE31" s="45"/>
      <c r="BF31" s="45"/>
      <c r="BG31" s="45"/>
      <c r="BH31" s="45"/>
      <c r="BI31" s="45"/>
      <c r="BJ31" s="45"/>
      <c r="BK31" s="45"/>
      <c r="BL31" s="45"/>
      <c r="BM31" s="45"/>
      <c r="BN31" s="45"/>
      <c r="BO31" s="45"/>
    </row>
    <row r="32" spans="1:67" s="44" customFormat="1" ht="13.5" customHeight="1">
      <c r="A32" s="54" t="s">
        <v>60</v>
      </c>
      <c r="B32" s="53">
        <v>1</v>
      </c>
      <c r="C32" s="53">
        <v>0</v>
      </c>
      <c r="D32" s="53">
        <v>1</v>
      </c>
      <c r="E32" s="53">
        <v>0</v>
      </c>
      <c r="F32" s="53">
        <f t="shared" si="1"/>
        <v>2</v>
      </c>
      <c r="G32" s="52">
        <f t="shared" si="2"/>
        <v>0</v>
      </c>
      <c r="H32" s="51">
        <f t="shared" si="5"/>
        <v>50</v>
      </c>
      <c r="I32" s="53">
        <v>2</v>
      </c>
      <c r="J32" s="53">
        <v>0</v>
      </c>
      <c r="K32" s="53">
        <v>0</v>
      </c>
      <c r="L32" s="53">
        <v>0</v>
      </c>
      <c r="M32" s="53">
        <f t="shared" si="3"/>
        <v>2</v>
      </c>
      <c r="N32" s="52">
        <f t="shared" si="6"/>
        <v>0</v>
      </c>
      <c r="O32" s="51">
        <f t="shared" si="0"/>
        <v>3.3898305084745761</v>
      </c>
      <c r="BA32" s="45"/>
      <c r="BB32" s="45"/>
      <c r="BC32" s="45"/>
      <c r="BD32" s="45"/>
      <c r="BE32" s="45"/>
      <c r="BF32" s="45"/>
      <c r="BG32" s="45"/>
      <c r="BH32" s="45"/>
      <c r="BI32" s="45"/>
      <c r="BJ32" s="45"/>
      <c r="BK32" s="45"/>
      <c r="BL32" s="45"/>
      <c r="BM32" s="45"/>
      <c r="BN32" s="45"/>
      <c r="BO32" s="45"/>
    </row>
    <row r="33" spans="1:67" s="44" customFormat="1" ht="13.5" customHeight="1">
      <c r="A33" s="58" t="s">
        <v>29</v>
      </c>
      <c r="B33" s="57">
        <v>0</v>
      </c>
      <c r="C33" s="57">
        <v>0</v>
      </c>
      <c r="D33" s="57">
        <v>0</v>
      </c>
      <c r="E33" s="57">
        <v>0</v>
      </c>
      <c r="F33" s="57">
        <f t="shared" si="1"/>
        <v>0</v>
      </c>
      <c r="G33" s="56">
        <f t="shared" si="2"/>
        <v>0</v>
      </c>
      <c r="H33" s="55">
        <f t="shared" si="5"/>
        <v>0</v>
      </c>
      <c r="I33" s="57">
        <v>2</v>
      </c>
      <c r="J33" s="57">
        <v>0</v>
      </c>
      <c r="K33" s="57">
        <v>0</v>
      </c>
      <c r="L33" s="57">
        <v>0</v>
      </c>
      <c r="M33" s="57">
        <f t="shared" si="3"/>
        <v>2</v>
      </c>
      <c r="N33" s="56">
        <f t="shared" si="6"/>
        <v>0</v>
      </c>
      <c r="O33" s="55">
        <f t="shared" si="0"/>
        <v>3.3898305084745761</v>
      </c>
      <c r="BA33" s="45"/>
      <c r="BB33" s="45"/>
      <c r="BC33" s="45"/>
      <c r="BD33" s="45"/>
      <c r="BE33" s="45"/>
      <c r="BF33" s="45"/>
      <c r="BG33" s="45"/>
      <c r="BH33" s="45"/>
      <c r="BI33" s="45"/>
      <c r="BJ33" s="45"/>
      <c r="BK33" s="45"/>
      <c r="BL33" s="45"/>
      <c r="BM33" s="45"/>
      <c r="BN33" s="45"/>
      <c r="BO33" s="45"/>
    </row>
    <row r="34" spans="1:67" s="46" customFormat="1" ht="13.5" customHeight="1">
      <c r="A34" s="54" t="s">
        <v>30</v>
      </c>
      <c r="B34" s="53">
        <v>0</v>
      </c>
      <c r="C34" s="53">
        <v>0</v>
      </c>
      <c r="D34" s="53">
        <v>0</v>
      </c>
      <c r="E34" s="53">
        <v>0</v>
      </c>
      <c r="F34" s="53">
        <f t="shared" si="1"/>
        <v>0</v>
      </c>
      <c r="G34" s="52">
        <f t="shared" si="2"/>
        <v>0</v>
      </c>
      <c r="H34" s="51">
        <f t="shared" si="5"/>
        <v>0</v>
      </c>
      <c r="I34" s="53">
        <v>0</v>
      </c>
      <c r="J34" s="53">
        <v>0</v>
      </c>
      <c r="K34" s="53">
        <v>0</v>
      </c>
      <c r="L34" s="53">
        <v>0</v>
      </c>
      <c r="M34" s="53">
        <f t="shared" si="3"/>
        <v>0</v>
      </c>
      <c r="N34" s="52">
        <f t="shared" si="6"/>
        <v>0</v>
      </c>
      <c r="O34" s="51">
        <f t="shared" si="0"/>
        <v>0</v>
      </c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</row>
    <row r="35" spans="1:67" s="46" customFormat="1" ht="13.5" customHeight="1">
      <c r="A35" s="54" t="s">
        <v>31</v>
      </c>
      <c r="B35" s="53">
        <v>0</v>
      </c>
      <c r="C35" s="53">
        <v>0</v>
      </c>
      <c r="D35" s="53">
        <v>0</v>
      </c>
      <c r="E35" s="53">
        <v>0</v>
      </c>
      <c r="F35" s="53">
        <f t="shared" si="1"/>
        <v>0</v>
      </c>
      <c r="G35" s="52">
        <f t="shared" si="2"/>
        <v>0</v>
      </c>
      <c r="H35" s="51">
        <f t="shared" si="5"/>
        <v>0</v>
      </c>
      <c r="I35" s="53">
        <v>0</v>
      </c>
      <c r="J35" s="53">
        <v>0</v>
      </c>
      <c r="K35" s="53">
        <v>0</v>
      </c>
      <c r="L35" s="53">
        <v>0</v>
      </c>
      <c r="M35" s="53">
        <f t="shared" si="3"/>
        <v>0</v>
      </c>
      <c r="N35" s="52">
        <f t="shared" si="6"/>
        <v>0</v>
      </c>
      <c r="O35" s="51">
        <f t="shared" si="0"/>
        <v>0</v>
      </c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  <c r="AP35" s="44"/>
      <c r="AQ35" s="44"/>
      <c r="AR35" s="44"/>
      <c r="AS35" s="44"/>
      <c r="AT35" s="44"/>
      <c r="AU35" s="44"/>
      <c r="AV35" s="44"/>
      <c r="AW35" s="44"/>
      <c r="AX35" s="44"/>
      <c r="AY35" s="44"/>
      <c r="AZ35" s="44"/>
    </row>
    <row r="36" spans="1:67" s="46" customFormat="1" ht="13.5" customHeight="1">
      <c r="A36" s="54" t="s">
        <v>32</v>
      </c>
      <c r="B36" s="53">
        <v>0</v>
      </c>
      <c r="C36" s="53">
        <v>0</v>
      </c>
      <c r="D36" s="53">
        <v>0</v>
      </c>
      <c r="E36" s="53">
        <v>0</v>
      </c>
      <c r="F36" s="53">
        <f t="shared" si="1"/>
        <v>0</v>
      </c>
      <c r="G36" s="52">
        <f t="shared" si="2"/>
        <v>0</v>
      </c>
      <c r="H36" s="51">
        <f t="shared" si="5"/>
        <v>0</v>
      </c>
      <c r="I36" s="53">
        <v>0</v>
      </c>
      <c r="J36" s="53">
        <v>0</v>
      </c>
      <c r="K36" s="53">
        <v>0</v>
      </c>
      <c r="L36" s="53">
        <v>0</v>
      </c>
      <c r="M36" s="53">
        <f t="shared" si="3"/>
        <v>0</v>
      </c>
      <c r="N36" s="52">
        <f t="shared" si="6"/>
        <v>0</v>
      </c>
      <c r="O36" s="51">
        <f t="shared" si="0"/>
        <v>0</v>
      </c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X36" s="44"/>
      <c r="AY36" s="44"/>
      <c r="AZ36" s="44"/>
      <c r="BA36" s="45"/>
      <c r="BB36" s="45"/>
      <c r="BC36" s="45"/>
      <c r="BD36" s="45"/>
      <c r="BE36" s="45"/>
      <c r="BF36" s="45"/>
      <c r="BG36" s="45"/>
      <c r="BH36" s="45"/>
      <c r="BI36" s="45"/>
      <c r="BJ36" s="45"/>
      <c r="BK36" s="45"/>
      <c r="BL36" s="45"/>
      <c r="BM36" s="45"/>
      <c r="BN36" s="45"/>
      <c r="BO36" s="45"/>
    </row>
    <row r="37" spans="1:67" s="44" customFormat="1" ht="13.5" customHeight="1">
      <c r="A37" s="54" t="s">
        <v>33</v>
      </c>
      <c r="B37" s="53">
        <v>0</v>
      </c>
      <c r="C37" s="53">
        <v>0</v>
      </c>
      <c r="D37" s="53">
        <v>0</v>
      </c>
      <c r="E37" s="53">
        <v>0</v>
      </c>
      <c r="F37" s="53">
        <f t="shared" si="1"/>
        <v>0</v>
      </c>
      <c r="G37" s="52">
        <f t="shared" si="2"/>
        <v>0</v>
      </c>
      <c r="H37" s="51">
        <f t="shared" si="5"/>
        <v>0</v>
      </c>
      <c r="I37" s="53">
        <v>2</v>
      </c>
      <c r="J37" s="53">
        <v>0</v>
      </c>
      <c r="K37" s="53">
        <v>0</v>
      </c>
      <c r="L37" s="53">
        <v>0</v>
      </c>
      <c r="M37" s="53">
        <f t="shared" si="3"/>
        <v>2</v>
      </c>
      <c r="N37" s="52">
        <f t="shared" si="6"/>
        <v>0</v>
      </c>
      <c r="O37" s="51">
        <f t="shared" si="0"/>
        <v>3.3898305084745761</v>
      </c>
      <c r="BA37" s="45"/>
      <c r="BB37" s="45"/>
      <c r="BC37" s="45"/>
      <c r="BD37" s="45"/>
      <c r="BE37" s="45"/>
      <c r="BF37" s="45"/>
      <c r="BG37" s="45"/>
      <c r="BH37" s="45"/>
      <c r="BI37" s="45"/>
      <c r="BJ37" s="45"/>
      <c r="BK37" s="45"/>
      <c r="BL37" s="45"/>
      <c r="BM37" s="45"/>
      <c r="BN37" s="45"/>
      <c r="BO37" s="45"/>
    </row>
    <row r="38" spans="1:67" s="46" customFormat="1" ht="13.5" customHeight="1">
      <c r="A38" s="54" t="s">
        <v>34</v>
      </c>
      <c r="B38" s="53">
        <v>0</v>
      </c>
      <c r="C38" s="53">
        <v>0</v>
      </c>
      <c r="D38" s="53">
        <v>0</v>
      </c>
      <c r="E38" s="53">
        <v>0</v>
      </c>
      <c r="F38" s="53">
        <f t="shared" si="1"/>
        <v>0</v>
      </c>
      <c r="G38" s="52">
        <f t="shared" si="2"/>
        <v>0</v>
      </c>
      <c r="H38" s="51">
        <f t="shared" si="5"/>
        <v>0</v>
      </c>
      <c r="I38" s="53">
        <v>0</v>
      </c>
      <c r="J38" s="53">
        <v>0</v>
      </c>
      <c r="K38" s="53">
        <v>0</v>
      </c>
      <c r="L38" s="53">
        <v>0</v>
      </c>
      <c r="M38" s="53">
        <f t="shared" si="3"/>
        <v>0</v>
      </c>
      <c r="N38" s="52">
        <f t="shared" si="6"/>
        <v>0</v>
      </c>
      <c r="O38" s="51">
        <f t="shared" si="0"/>
        <v>0</v>
      </c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5"/>
      <c r="BB38" s="45"/>
      <c r="BC38" s="45"/>
      <c r="BD38" s="45"/>
      <c r="BE38" s="45"/>
      <c r="BF38" s="45"/>
      <c r="BG38" s="45"/>
      <c r="BH38" s="45"/>
      <c r="BI38" s="45"/>
      <c r="BJ38" s="45"/>
      <c r="BK38" s="45"/>
      <c r="BL38" s="45"/>
      <c r="BM38" s="45"/>
      <c r="BN38" s="45"/>
      <c r="BO38" s="45"/>
    </row>
    <row r="39" spans="1:67" s="44" customFormat="1" ht="13.5" customHeight="1">
      <c r="A39" s="50" t="s">
        <v>15</v>
      </c>
      <c r="B39" s="49">
        <f>SUM(B33:B38)</f>
        <v>0</v>
      </c>
      <c r="C39" s="49">
        <f>SUM(C33:C38)</f>
        <v>0</v>
      </c>
      <c r="D39" s="49">
        <f>SUM(D33:D38)</f>
        <v>0</v>
      </c>
      <c r="E39" s="49">
        <f>SUM(E33:E38)</f>
        <v>0</v>
      </c>
      <c r="F39" s="49">
        <f t="shared" si="1"/>
        <v>0</v>
      </c>
      <c r="G39" s="48">
        <f t="shared" si="2"/>
        <v>0</v>
      </c>
      <c r="H39" s="47">
        <f t="shared" si="5"/>
        <v>0</v>
      </c>
      <c r="I39" s="49">
        <f>SUM(I33:I38)</f>
        <v>4</v>
      </c>
      <c r="J39" s="49">
        <f>SUM(J33:J38)</f>
        <v>0</v>
      </c>
      <c r="K39" s="49">
        <f>SUM(K33:K38)</f>
        <v>0</v>
      </c>
      <c r="L39" s="49">
        <f>SUM(L33:L38)</f>
        <v>0</v>
      </c>
      <c r="M39" s="49">
        <f t="shared" si="3"/>
        <v>4</v>
      </c>
      <c r="N39" s="48">
        <f t="shared" si="6"/>
        <v>0</v>
      </c>
      <c r="O39" s="47">
        <f t="shared" si="0"/>
        <v>6.7796610169491522</v>
      </c>
      <c r="BA39" s="45"/>
      <c r="BB39" s="45"/>
      <c r="BC39" s="45"/>
      <c r="BD39" s="45"/>
      <c r="BE39" s="45"/>
      <c r="BF39" s="45"/>
      <c r="BG39" s="45"/>
      <c r="BH39" s="45"/>
      <c r="BI39" s="45"/>
      <c r="BJ39" s="45"/>
      <c r="BK39" s="45"/>
      <c r="BL39" s="45"/>
      <c r="BM39" s="45"/>
      <c r="BN39" s="45"/>
      <c r="BO39" s="45"/>
    </row>
    <row r="40" spans="1:67" s="44" customFormat="1" ht="13.5" customHeight="1">
      <c r="A40" s="58" t="s">
        <v>35</v>
      </c>
      <c r="B40" s="57">
        <v>0</v>
      </c>
      <c r="C40" s="57">
        <v>0</v>
      </c>
      <c r="D40" s="57">
        <v>0</v>
      </c>
      <c r="E40" s="57">
        <v>0</v>
      </c>
      <c r="F40" s="57">
        <f t="shared" si="1"/>
        <v>0</v>
      </c>
      <c r="G40" s="56">
        <f t="shared" si="2"/>
        <v>0</v>
      </c>
      <c r="H40" s="55">
        <f t="shared" si="5"/>
        <v>0</v>
      </c>
      <c r="I40" s="57">
        <v>1</v>
      </c>
      <c r="J40" s="57">
        <v>0</v>
      </c>
      <c r="K40" s="57">
        <v>0</v>
      </c>
      <c r="L40" s="57">
        <v>0</v>
      </c>
      <c r="M40" s="57">
        <f t="shared" si="3"/>
        <v>1</v>
      </c>
      <c r="N40" s="56">
        <f t="shared" si="6"/>
        <v>0</v>
      </c>
      <c r="O40" s="55">
        <f t="shared" si="0"/>
        <v>1.6949152542372881</v>
      </c>
      <c r="BA40" s="45"/>
      <c r="BB40" s="45"/>
      <c r="BC40" s="45"/>
      <c r="BD40" s="45"/>
      <c r="BE40" s="45"/>
      <c r="BF40" s="45"/>
      <c r="BG40" s="45"/>
      <c r="BH40" s="45"/>
      <c r="BI40" s="45"/>
      <c r="BJ40" s="45"/>
      <c r="BK40" s="45"/>
      <c r="BL40" s="45"/>
      <c r="BM40" s="45"/>
      <c r="BN40" s="45"/>
      <c r="BO40" s="45"/>
    </row>
    <row r="41" spans="1:67" s="46" customFormat="1" ht="13.5" customHeight="1">
      <c r="A41" s="54" t="s">
        <v>36</v>
      </c>
      <c r="B41" s="53">
        <v>0</v>
      </c>
      <c r="C41" s="53">
        <v>0</v>
      </c>
      <c r="D41" s="53">
        <v>0</v>
      </c>
      <c r="E41" s="53">
        <v>0</v>
      </c>
      <c r="F41" s="53">
        <f t="shared" si="1"/>
        <v>0</v>
      </c>
      <c r="G41" s="52">
        <f t="shared" si="2"/>
        <v>0</v>
      </c>
      <c r="H41" s="51">
        <f t="shared" si="5"/>
        <v>0</v>
      </c>
      <c r="I41" s="53">
        <v>1</v>
      </c>
      <c r="J41" s="53">
        <v>0</v>
      </c>
      <c r="K41" s="53">
        <v>0</v>
      </c>
      <c r="L41" s="53">
        <v>0</v>
      </c>
      <c r="M41" s="53">
        <f t="shared" si="3"/>
        <v>1</v>
      </c>
      <c r="N41" s="52">
        <f t="shared" si="6"/>
        <v>0</v>
      </c>
      <c r="O41" s="51">
        <f t="shared" si="0"/>
        <v>1.6949152542372881</v>
      </c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</row>
    <row r="42" spans="1:67" s="46" customFormat="1" ht="13.5" customHeight="1">
      <c r="A42" s="54" t="s">
        <v>37</v>
      </c>
      <c r="B42" s="53">
        <v>0</v>
      </c>
      <c r="C42" s="53">
        <v>0</v>
      </c>
      <c r="D42" s="53">
        <v>0</v>
      </c>
      <c r="E42" s="53">
        <v>0</v>
      </c>
      <c r="F42" s="53">
        <f t="shared" si="1"/>
        <v>0</v>
      </c>
      <c r="G42" s="52">
        <f t="shared" si="2"/>
        <v>0</v>
      </c>
      <c r="H42" s="51">
        <f t="shared" si="5"/>
        <v>0</v>
      </c>
      <c r="I42" s="53">
        <v>0</v>
      </c>
      <c r="J42" s="53">
        <v>0</v>
      </c>
      <c r="K42" s="53">
        <v>1</v>
      </c>
      <c r="L42" s="53">
        <v>0</v>
      </c>
      <c r="M42" s="53">
        <f t="shared" si="3"/>
        <v>1</v>
      </c>
      <c r="N42" s="52">
        <f t="shared" si="6"/>
        <v>0</v>
      </c>
      <c r="O42" s="51">
        <f t="shared" si="0"/>
        <v>1.6949152542372881</v>
      </c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</row>
    <row r="43" spans="1:67" s="43" customFormat="1" ht="13.5" customHeight="1">
      <c r="A43" s="54" t="s">
        <v>38</v>
      </c>
      <c r="B43" s="53">
        <v>0</v>
      </c>
      <c r="C43" s="53">
        <v>0</v>
      </c>
      <c r="D43" s="53">
        <v>0</v>
      </c>
      <c r="E43" s="53">
        <v>0</v>
      </c>
      <c r="F43" s="53">
        <f t="shared" si="1"/>
        <v>0</v>
      </c>
      <c r="G43" s="52">
        <f t="shared" si="2"/>
        <v>0</v>
      </c>
      <c r="H43" s="51">
        <f t="shared" si="5"/>
        <v>0</v>
      </c>
      <c r="I43" s="53">
        <v>1</v>
      </c>
      <c r="J43" s="53">
        <v>0</v>
      </c>
      <c r="K43" s="53">
        <v>0</v>
      </c>
      <c r="L43" s="53">
        <v>0</v>
      </c>
      <c r="M43" s="53">
        <f t="shared" si="3"/>
        <v>1</v>
      </c>
      <c r="N43" s="52">
        <f t="shared" si="6"/>
        <v>0</v>
      </c>
      <c r="O43" s="51">
        <f t="shared" si="0"/>
        <v>1.6949152542372881</v>
      </c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5"/>
      <c r="BB43" s="45"/>
      <c r="BC43" s="45"/>
      <c r="BD43" s="45"/>
      <c r="BE43" s="45"/>
      <c r="BF43" s="45"/>
      <c r="BG43" s="45"/>
      <c r="BH43" s="45"/>
      <c r="BI43" s="45"/>
      <c r="BJ43" s="45"/>
      <c r="BK43" s="45"/>
      <c r="BL43" s="45"/>
      <c r="BM43" s="45"/>
      <c r="BN43" s="45"/>
      <c r="BO43" s="45"/>
    </row>
    <row r="44" spans="1:67" s="43" customFormat="1" ht="13.5" customHeight="1">
      <c r="A44" s="54" t="s">
        <v>39</v>
      </c>
      <c r="B44" s="53">
        <v>0</v>
      </c>
      <c r="C44" s="53">
        <v>0</v>
      </c>
      <c r="D44" s="53">
        <v>0</v>
      </c>
      <c r="E44" s="53">
        <v>0</v>
      </c>
      <c r="F44" s="53">
        <f t="shared" si="1"/>
        <v>0</v>
      </c>
      <c r="G44" s="52">
        <f t="shared" si="2"/>
        <v>0</v>
      </c>
      <c r="H44" s="51">
        <f t="shared" si="5"/>
        <v>0</v>
      </c>
      <c r="I44" s="53">
        <v>2</v>
      </c>
      <c r="J44" s="53">
        <v>0</v>
      </c>
      <c r="K44" s="53">
        <v>0</v>
      </c>
      <c r="L44" s="53">
        <v>0</v>
      </c>
      <c r="M44" s="53">
        <f t="shared" si="3"/>
        <v>2</v>
      </c>
      <c r="N44" s="52">
        <f t="shared" si="6"/>
        <v>0</v>
      </c>
      <c r="O44" s="51">
        <f t="shared" si="0"/>
        <v>3.3898305084745761</v>
      </c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5"/>
      <c r="BB44" s="45"/>
      <c r="BC44" s="45"/>
      <c r="BD44" s="45"/>
      <c r="BE44" s="45"/>
      <c r="BF44" s="45"/>
      <c r="BG44" s="45"/>
      <c r="BH44" s="45"/>
      <c r="BI44" s="45"/>
      <c r="BJ44" s="45"/>
      <c r="BK44" s="45"/>
      <c r="BL44" s="45"/>
      <c r="BM44" s="45"/>
      <c r="BN44" s="45"/>
      <c r="BO44" s="45"/>
    </row>
    <row r="45" spans="1:67" s="44" customFormat="1" ht="13.5" customHeight="1">
      <c r="A45" s="54" t="s">
        <v>40</v>
      </c>
      <c r="B45" s="53">
        <v>0</v>
      </c>
      <c r="C45" s="53">
        <v>0</v>
      </c>
      <c r="D45" s="53">
        <v>0</v>
      </c>
      <c r="E45" s="53">
        <v>0</v>
      </c>
      <c r="F45" s="53">
        <f t="shared" si="1"/>
        <v>0</v>
      </c>
      <c r="G45" s="52">
        <f t="shared" si="2"/>
        <v>0</v>
      </c>
      <c r="H45" s="51">
        <f t="shared" si="5"/>
        <v>0</v>
      </c>
      <c r="I45" s="53">
        <v>2</v>
      </c>
      <c r="J45" s="53">
        <v>0</v>
      </c>
      <c r="K45" s="53">
        <v>0</v>
      </c>
      <c r="L45" s="53">
        <v>0</v>
      </c>
      <c r="M45" s="53">
        <f t="shared" si="3"/>
        <v>2</v>
      </c>
      <c r="N45" s="52">
        <f t="shared" si="6"/>
        <v>0</v>
      </c>
      <c r="O45" s="51">
        <f t="shared" si="0"/>
        <v>3.3898305084745761</v>
      </c>
      <c r="BA45" s="45"/>
      <c r="BB45" s="45"/>
      <c r="BC45" s="45"/>
      <c r="BD45" s="45"/>
      <c r="BE45" s="45"/>
      <c r="BF45" s="45"/>
      <c r="BG45" s="45"/>
      <c r="BH45" s="45"/>
      <c r="BI45" s="45"/>
      <c r="BJ45" s="45"/>
      <c r="BK45" s="45"/>
      <c r="BL45" s="45"/>
      <c r="BM45" s="45"/>
      <c r="BN45" s="45"/>
      <c r="BO45" s="45"/>
    </row>
    <row r="46" spans="1:67" s="46" customFormat="1" ht="13.5" customHeight="1">
      <c r="A46" s="50" t="s">
        <v>15</v>
      </c>
      <c r="B46" s="49">
        <f>SUM(B40:B45)</f>
        <v>0</v>
      </c>
      <c r="C46" s="49">
        <f>SUM(C40:C45)</f>
        <v>0</v>
      </c>
      <c r="D46" s="49">
        <f>SUM(D40:D45)</f>
        <v>0</v>
      </c>
      <c r="E46" s="49">
        <f>SUM(E40:E45)</f>
        <v>0</v>
      </c>
      <c r="F46" s="49">
        <f t="shared" si="1"/>
        <v>0</v>
      </c>
      <c r="G46" s="48">
        <f t="shared" si="2"/>
        <v>0</v>
      </c>
      <c r="H46" s="47">
        <f t="shared" si="5"/>
        <v>0</v>
      </c>
      <c r="I46" s="49">
        <f>SUM(I40:I45)</f>
        <v>7</v>
      </c>
      <c r="J46" s="49">
        <f>SUM(J40:J45)</f>
        <v>0</v>
      </c>
      <c r="K46" s="49">
        <f>SUM(K40:K45)</f>
        <v>1</v>
      </c>
      <c r="L46" s="49">
        <f>SUM(L40:L45)</f>
        <v>0</v>
      </c>
      <c r="M46" s="49">
        <f t="shared" si="3"/>
        <v>8</v>
      </c>
      <c r="N46" s="48">
        <f t="shared" si="6"/>
        <v>0</v>
      </c>
      <c r="O46" s="47">
        <f t="shared" si="0"/>
        <v>13.559322033898304</v>
      </c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</row>
    <row r="47" spans="1:67" s="43" customFormat="1" ht="13.5" customHeight="1">
      <c r="A47" s="50" t="s">
        <v>41</v>
      </c>
      <c r="B47" s="49">
        <f>SUM(B17,B24:B32,B39,B46)</f>
        <v>3</v>
      </c>
      <c r="C47" s="49">
        <f>SUM(C17,C24:C32,C39,C46)</f>
        <v>0</v>
      </c>
      <c r="D47" s="49">
        <f>SUM(D17,D24:D32,D39,D46)</f>
        <v>1</v>
      </c>
      <c r="E47" s="49">
        <f>SUM(E17,E24:E32,E39,E46)</f>
        <v>0</v>
      </c>
      <c r="F47" s="49">
        <f t="shared" si="1"/>
        <v>4</v>
      </c>
      <c r="G47" s="48">
        <f t="shared" si="2"/>
        <v>0</v>
      </c>
      <c r="H47" s="47">
        <f t="shared" si="5"/>
        <v>100</v>
      </c>
      <c r="I47" s="49">
        <f>SUM(I17,I24:I32,I39,I46)</f>
        <v>43</v>
      </c>
      <c r="J47" s="49">
        <f>SUM(J17,J24:J32,J39,J46)</f>
        <v>0</v>
      </c>
      <c r="K47" s="49">
        <f>SUM(K17,K24:K32,K39,K46)</f>
        <v>15</v>
      </c>
      <c r="L47" s="49">
        <f>SUM(L17,L24:L32,L39,L46)</f>
        <v>1</v>
      </c>
      <c r="M47" s="49">
        <f t="shared" si="3"/>
        <v>59</v>
      </c>
      <c r="N47" s="48">
        <f t="shared" si="6"/>
        <v>1.6949152542372881</v>
      </c>
      <c r="O47" s="47">
        <f t="shared" si="0"/>
        <v>100</v>
      </c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5"/>
      <c r="BB47" s="45"/>
      <c r="BC47" s="45"/>
      <c r="BD47" s="45"/>
      <c r="BE47" s="45"/>
      <c r="BF47" s="45"/>
      <c r="BG47" s="45"/>
      <c r="BH47" s="45"/>
      <c r="BI47" s="45"/>
      <c r="BJ47" s="45"/>
      <c r="BK47" s="45"/>
      <c r="BL47" s="45"/>
      <c r="BM47" s="45"/>
      <c r="BN47" s="45"/>
      <c r="BO47" s="45"/>
    </row>
    <row r="48" spans="1:67" s="43" customFormat="1" ht="13.5" customHeight="1">
      <c r="A48" s="44"/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5"/>
      <c r="BB48" s="45"/>
      <c r="BC48" s="45"/>
      <c r="BD48" s="45"/>
      <c r="BE48" s="45"/>
      <c r="BF48" s="45"/>
      <c r="BG48" s="45"/>
      <c r="BH48" s="45"/>
      <c r="BI48" s="45"/>
      <c r="BJ48" s="45"/>
      <c r="BK48" s="45"/>
      <c r="BL48" s="45"/>
      <c r="BM48" s="45"/>
      <c r="BN48" s="45"/>
      <c r="BO48" s="45"/>
    </row>
    <row r="49" spans="1:67" s="44" customFormat="1" ht="13.5" customHeight="1">
      <c r="BA49" s="45"/>
      <c r="BB49" s="45"/>
      <c r="BC49" s="45"/>
      <c r="BD49" s="45"/>
      <c r="BE49" s="45"/>
      <c r="BF49" s="45"/>
      <c r="BG49" s="45"/>
      <c r="BH49" s="45"/>
      <c r="BI49" s="45"/>
      <c r="BJ49" s="45"/>
      <c r="BK49" s="45"/>
      <c r="BL49" s="45"/>
      <c r="BM49" s="45"/>
      <c r="BN49" s="45"/>
      <c r="BO49" s="45"/>
    </row>
    <row r="50" spans="1:67" s="44" customFormat="1" ht="12" customHeight="1">
      <c r="A50" s="70" t="s">
        <v>0</v>
      </c>
      <c r="B50" s="69">
        <v>3</v>
      </c>
      <c r="C50" s="68"/>
      <c r="D50" s="68"/>
      <c r="E50" s="68"/>
      <c r="F50" s="68"/>
      <c r="G50" s="68"/>
      <c r="H50" s="67"/>
      <c r="I50" s="69" t="s">
        <v>68</v>
      </c>
      <c r="J50" s="68"/>
      <c r="K50" s="68"/>
      <c r="L50" s="68"/>
      <c r="M50" s="68"/>
      <c r="N50" s="68"/>
      <c r="O50" s="67"/>
      <c r="P50" s="66"/>
      <c r="Q50" s="66"/>
      <c r="R50" s="66"/>
      <c r="S50" s="66"/>
      <c r="T50" s="66"/>
      <c r="U50" s="66"/>
      <c r="V50" s="66"/>
      <c r="W50" s="66"/>
      <c r="X50" s="66"/>
      <c r="Y50" s="66"/>
      <c r="Z50" s="66"/>
      <c r="AA50" s="66"/>
      <c r="AB50" s="66"/>
      <c r="AC50" s="66"/>
      <c r="AD50" s="66"/>
      <c r="AE50" s="66"/>
      <c r="AF50" s="66"/>
      <c r="AG50" s="66"/>
      <c r="AH50" s="66"/>
      <c r="AI50" s="66"/>
      <c r="AJ50" s="66"/>
      <c r="AK50" s="66"/>
      <c r="AL50" s="66"/>
      <c r="AM50" s="66"/>
      <c r="AN50" s="66"/>
      <c r="AO50" s="66"/>
      <c r="AP50" s="66"/>
      <c r="AQ50" s="66"/>
      <c r="AR50" s="66"/>
      <c r="AS50" s="66"/>
      <c r="AT50" s="66"/>
      <c r="AU50" s="66"/>
      <c r="AV50" s="66"/>
      <c r="AW50" s="66"/>
      <c r="AX50" s="66"/>
      <c r="AY50" s="66"/>
      <c r="AZ50" s="66"/>
      <c r="BA50" s="45"/>
      <c r="BB50" s="45"/>
      <c r="BC50" s="45"/>
      <c r="BD50" s="45"/>
      <c r="BE50" s="45"/>
      <c r="BF50" s="45"/>
      <c r="BG50" s="45"/>
      <c r="BH50" s="45"/>
      <c r="BI50" s="45"/>
      <c r="BJ50" s="45"/>
      <c r="BK50" s="45"/>
      <c r="BL50" s="45"/>
      <c r="BM50" s="45"/>
      <c r="BN50" s="45"/>
      <c r="BO50" s="45"/>
    </row>
    <row r="51" spans="1:67" s="46" customFormat="1" ht="39.6" customHeight="1">
      <c r="A51" s="65" t="s">
        <v>1</v>
      </c>
      <c r="B51" s="63" t="s">
        <v>2</v>
      </c>
      <c r="C51" s="62" t="s">
        <v>3</v>
      </c>
      <c r="D51" s="61" t="s">
        <v>4</v>
      </c>
      <c r="E51" s="62" t="s">
        <v>5</v>
      </c>
      <c r="F51" s="61" t="s">
        <v>6</v>
      </c>
      <c r="G51" s="61" t="s">
        <v>7</v>
      </c>
      <c r="H51" s="64" t="s">
        <v>8</v>
      </c>
      <c r="I51" s="63" t="s">
        <v>2</v>
      </c>
      <c r="J51" s="61" t="s">
        <v>3</v>
      </c>
      <c r="K51" s="61" t="s">
        <v>4</v>
      </c>
      <c r="L51" s="62" t="s">
        <v>5</v>
      </c>
      <c r="M51" s="61" t="s">
        <v>6</v>
      </c>
      <c r="N51" s="61" t="s">
        <v>7</v>
      </c>
      <c r="O51" s="60" t="s">
        <v>8</v>
      </c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  <c r="AE51" s="59"/>
      <c r="AF51" s="59"/>
      <c r="AG51" s="59"/>
      <c r="AH51" s="59"/>
      <c r="AI51" s="59"/>
      <c r="AJ51" s="59"/>
      <c r="AK51" s="59"/>
      <c r="AL51" s="59"/>
      <c r="AM51" s="59"/>
      <c r="AN51" s="59"/>
      <c r="AO51" s="59"/>
      <c r="AP51" s="59"/>
      <c r="AQ51" s="59"/>
      <c r="AR51" s="59"/>
      <c r="AS51" s="59"/>
      <c r="AT51" s="59"/>
      <c r="AU51" s="59"/>
      <c r="AV51" s="59"/>
      <c r="AW51" s="59"/>
      <c r="AX51" s="59"/>
      <c r="AY51" s="59"/>
      <c r="AZ51" s="59"/>
    </row>
    <row r="52" spans="1:67" s="43" customFormat="1" ht="13.5" customHeight="1">
      <c r="A52" s="58" t="s">
        <v>9</v>
      </c>
      <c r="B52" s="57">
        <v>0</v>
      </c>
      <c r="C52" s="57">
        <v>0</v>
      </c>
      <c r="D52" s="57">
        <v>0</v>
      </c>
      <c r="E52" s="57">
        <v>0</v>
      </c>
      <c r="F52" s="57">
        <f t="shared" ref="F52:F88" si="7">SUM(B52:E52)</f>
        <v>0</v>
      </c>
      <c r="G52" s="56">
        <f t="shared" ref="G52:G88" si="8">IF(SUM(C52,E52)=0,0,SUM(C52,E52)/F52*100)</f>
        <v>0</v>
      </c>
      <c r="H52" s="55">
        <f t="shared" ref="H52:H88" si="9">IF(F52=0,0,F52/F$88*100)</f>
        <v>0</v>
      </c>
      <c r="I52" s="57">
        <f>SUM(方向別!B11,方向別!I11,方向別!B52)</f>
        <v>2</v>
      </c>
      <c r="J52" s="57">
        <f>SUM(方向別!C11,方向別!J11,方向別!C52)</f>
        <v>0</v>
      </c>
      <c r="K52" s="57">
        <f>SUM(方向別!D11,方向別!K11,方向別!D52)</f>
        <v>0</v>
      </c>
      <c r="L52" s="57">
        <f>SUM(方向別!E11,方向別!L11,方向別!E52)</f>
        <v>0</v>
      </c>
      <c r="M52" s="57">
        <f t="shared" ref="M52:M88" si="10">SUM(I52:L52)</f>
        <v>2</v>
      </c>
      <c r="N52" s="56">
        <f t="shared" ref="N52:N88" si="11">IF(SUM(J52,L52)=0,0,SUM(J52,L52)/M52*100)</f>
        <v>0</v>
      </c>
      <c r="O52" s="55">
        <f t="shared" ref="O52:O88" si="12">IF(M52=0,0,M52/M$88*100)</f>
        <v>2.8985507246376812</v>
      </c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5"/>
      <c r="BB52" s="45"/>
      <c r="BC52" s="45"/>
      <c r="BD52" s="45"/>
      <c r="BE52" s="45"/>
      <c r="BF52" s="45"/>
      <c r="BG52" s="45"/>
      <c r="BH52" s="45"/>
      <c r="BI52" s="45"/>
      <c r="BJ52" s="45"/>
      <c r="BK52" s="45"/>
      <c r="BL52" s="45"/>
      <c r="BM52" s="45"/>
      <c r="BN52" s="45"/>
      <c r="BO52" s="45"/>
    </row>
    <row r="53" spans="1:67" s="43" customFormat="1" ht="13.5" customHeight="1">
      <c r="A53" s="54" t="s">
        <v>10</v>
      </c>
      <c r="B53" s="53">
        <v>0</v>
      </c>
      <c r="C53" s="53">
        <v>0</v>
      </c>
      <c r="D53" s="53">
        <v>0</v>
      </c>
      <c r="E53" s="53">
        <v>0</v>
      </c>
      <c r="F53" s="53">
        <f t="shared" si="7"/>
        <v>0</v>
      </c>
      <c r="G53" s="52">
        <f t="shared" si="8"/>
        <v>0</v>
      </c>
      <c r="H53" s="51">
        <f t="shared" si="9"/>
        <v>0</v>
      </c>
      <c r="I53" s="53">
        <f>SUM(方向別!B12,方向別!I12,方向別!B53)</f>
        <v>2</v>
      </c>
      <c r="J53" s="53">
        <f>SUM(方向別!C12,方向別!J12,方向別!C53)</f>
        <v>0</v>
      </c>
      <c r="K53" s="53">
        <f>SUM(方向別!D12,方向別!K12,方向別!D53)</f>
        <v>0</v>
      </c>
      <c r="L53" s="53">
        <f>SUM(方向別!E12,方向別!L12,方向別!E53)</f>
        <v>0</v>
      </c>
      <c r="M53" s="53">
        <f t="shared" si="10"/>
        <v>2</v>
      </c>
      <c r="N53" s="52">
        <f t="shared" si="11"/>
        <v>0</v>
      </c>
      <c r="O53" s="51">
        <f t="shared" si="12"/>
        <v>2.8985507246376812</v>
      </c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5"/>
      <c r="BB53" s="45"/>
      <c r="BC53" s="45"/>
      <c r="BD53" s="45"/>
      <c r="BE53" s="45"/>
      <c r="BF53" s="45"/>
      <c r="BG53" s="45"/>
      <c r="BH53" s="45"/>
      <c r="BI53" s="45"/>
      <c r="BJ53" s="45"/>
      <c r="BK53" s="45"/>
      <c r="BL53" s="45"/>
      <c r="BM53" s="45"/>
      <c r="BN53" s="45"/>
      <c r="BO53" s="45"/>
    </row>
    <row r="54" spans="1:67" s="44" customFormat="1" ht="13.5" customHeight="1">
      <c r="A54" s="54" t="s">
        <v>11</v>
      </c>
      <c r="B54" s="53">
        <v>0</v>
      </c>
      <c r="C54" s="53">
        <v>0</v>
      </c>
      <c r="D54" s="53">
        <v>0</v>
      </c>
      <c r="E54" s="53">
        <v>0</v>
      </c>
      <c r="F54" s="53">
        <f t="shared" si="7"/>
        <v>0</v>
      </c>
      <c r="G54" s="52">
        <f t="shared" si="8"/>
        <v>0</v>
      </c>
      <c r="H54" s="51">
        <f t="shared" si="9"/>
        <v>0</v>
      </c>
      <c r="I54" s="53">
        <f>SUM(方向別!B13,方向別!I13,方向別!B54)</f>
        <v>1</v>
      </c>
      <c r="J54" s="53">
        <f>SUM(方向別!C13,方向別!J13,方向別!C54)</f>
        <v>0</v>
      </c>
      <c r="K54" s="53">
        <f>SUM(方向別!D13,方向別!K13,方向別!D54)</f>
        <v>2</v>
      </c>
      <c r="L54" s="53">
        <f>SUM(方向別!E13,方向別!L13,方向別!E54)</f>
        <v>0</v>
      </c>
      <c r="M54" s="53">
        <f t="shared" si="10"/>
        <v>3</v>
      </c>
      <c r="N54" s="52">
        <f t="shared" si="11"/>
        <v>0</v>
      </c>
      <c r="O54" s="51">
        <f t="shared" si="12"/>
        <v>4.3478260869565215</v>
      </c>
      <c r="BA54" s="45"/>
      <c r="BB54" s="45"/>
      <c r="BC54" s="45"/>
      <c r="BD54" s="45"/>
      <c r="BE54" s="45"/>
      <c r="BF54" s="45"/>
      <c r="BG54" s="45"/>
      <c r="BH54" s="45"/>
      <c r="BI54" s="45"/>
      <c r="BJ54" s="45"/>
      <c r="BK54" s="45"/>
      <c r="BL54" s="45"/>
      <c r="BM54" s="45"/>
      <c r="BN54" s="45"/>
      <c r="BO54" s="45"/>
    </row>
    <row r="55" spans="1:67" s="46" customFormat="1" ht="13.5" customHeight="1">
      <c r="A55" s="54" t="s">
        <v>12</v>
      </c>
      <c r="B55" s="53">
        <v>0</v>
      </c>
      <c r="C55" s="53">
        <v>0</v>
      </c>
      <c r="D55" s="53">
        <v>0</v>
      </c>
      <c r="E55" s="53">
        <v>0</v>
      </c>
      <c r="F55" s="53">
        <f t="shared" si="7"/>
        <v>0</v>
      </c>
      <c r="G55" s="52">
        <f t="shared" si="8"/>
        <v>0</v>
      </c>
      <c r="H55" s="51">
        <f t="shared" si="9"/>
        <v>0</v>
      </c>
      <c r="I55" s="53">
        <f>SUM(方向別!B14,方向別!I14,方向別!B55)</f>
        <v>3</v>
      </c>
      <c r="J55" s="53">
        <f>SUM(方向別!C14,方向別!J14,方向別!C55)</f>
        <v>0</v>
      </c>
      <c r="K55" s="53">
        <f>SUM(方向別!D14,方向別!K14,方向別!D55)</f>
        <v>0</v>
      </c>
      <c r="L55" s="53">
        <f>SUM(方向別!E14,方向別!L14,方向別!E55)</f>
        <v>0</v>
      </c>
      <c r="M55" s="53">
        <f t="shared" si="10"/>
        <v>3</v>
      </c>
      <c r="N55" s="52">
        <f t="shared" si="11"/>
        <v>0</v>
      </c>
      <c r="O55" s="51">
        <f t="shared" si="12"/>
        <v>4.3478260869565215</v>
      </c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5"/>
      <c r="BB55" s="45"/>
      <c r="BC55" s="45"/>
      <c r="BD55" s="45"/>
      <c r="BE55" s="45"/>
      <c r="BF55" s="45"/>
      <c r="BG55" s="45"/>
      <c r="BH55" s="45"/>
      <c r="BI55" s="45"/>
      <c r="BJ55" s="45"/>
      <c r="BK55" s="45"/>
      <c r="BL55" s="45"/>
      <c r="BM55" s="45"/>
      <c r="BN55" s="45"/>
      <c r="BO55" s="45"/>
    </row>
    <row r="56" spans="1:67" s="44" customFormat="1" ht="13.5" customHeight="1">
      <c r="A56" s="54" t="s">
        <v>13</v>
      </c>
      <c r="B56" s="53">
        <v>1</v>
      </c>
      <c r="C56" s="53">
        <v>0</v>
      </c>
      <c r="D56" s="53">
        <v>0</v>
      </c>
      <c r="E56" s="53">
        <v>0</v>
      </c>
      <c r="F56" s="53">
        <f t="shared" si="7"/>
        <v>1</v>
      </c>
      <c r="G56" s="52">
        <f t="shared" si="8"/>
        <v>0</v>
      </c>
      <c r="H56" s="51">
        <f t="shared" si="9"/>
        <v>16.666666666666664</v>
      </c>
      <c r="I56" s="53">
        <f>SUM(方向別!B15,方向別!I15,方向別!B56)</f>
        <v>2</v>
      </c>
      <c r="J56" s="53">
        <f>SUM(方向別!C15,方向別!J15,方向別!C56)</f>
        <v>0</v>
      </c>
      <c r="K56" s="53">
        <f>SUM(方向別!D15,方向別!K15,方向別!D56)</f>
        <v>3</v>
      </c>
      <c r="L56" s="53">
        <f>SUM(方向別!E15,方向別!L15,方向別!E56)</f>
        <v>0</v>
      </c>
      <c r="M56" s="53">
        <f t="shared" si="10"/>
        <v>5</v>
      </c>
      <c r="N56" s="52">
        <f t="shared" si="11"/>
        <v>0</v>
      </c>
      <c r="O56" s="51">
        <f t="shared" si="12"/>
        <v>7.2463768115942031</v>
      </c>
      <c r="BA56" s="45"/>
      <c r="BB56" s="45"/>
      <c r="BC56" s="45"/>
      <c r="BD56" s="45"/>
      <c r="BE56" s="45"/>
      <c r="BF56" s="45"/>
      <c r="BG56" s="45"/>
      <c r="BH56" s="45"/>
      <c r="BI56" s="45"/>
      <c r="BJ56" s="45"/>
      <c r="BK56" s="45"/>
      <c r="BL56" s="45"/>
      <c r="BM56" s="45"/>
      <c r="BN56" s="45"/>
      <c r="BO56" s="45"/>
    </row>
    <row r="57" spans="1:67" s="44" customFormat="1" ht="13.5" customHeight="1">
      <c r="A57" s="54" t="s">
        <v>14</v>
      </c>
      <c r="B57" s="53">
        <v>0</v>
      </c>
      <c r="C57" s="53">
        <v>0</v>
      </c>
      <c r="D57" s="53">
        <v>0</v>
      </c>
      <c r="E57" s="53">
        <v>0</v>
      </c>
      <c r="F57" s="53">
        <f t="shared" si="7"/>
        <v>0</v>
      </c>
      <c r="G57" s="52">
        <f t="shared" si="8"/>
        <v>0</v>
      </c>
      <c r="H57" s="51">
        <f t="shared" si="9"/>
        <v>0</v>
      </c>
      <c r="I57" s="53">
        <f>SUM(方向別!B16,方向別!I16,方向別!B57)</f>
        <v>0</v>
      </c>
      <c r="J57" s="53">
        <f>SUM(方向別!C16,方向別!J16,方向別!C57)</f>
        <v>0</v>
      </c>
      <c r="K57" s="53">
        <f>SUM(方向別!D16,方向別!K16,方向別!D57)</f>
        <v>1</v>
      </c>
      <c r="L57" s="53">
        <f>SUM(方向別!E16,方向別!L16,方向別!E57)</f>
        <v>0</v>
      </c>
      <c r="M57" s="53">
        <f t="shared" si="10"/>
        <v>1</v>
      </c>
      <c r="N57" s="52">
        <f t="shared" si="11"/>
        <v>0</v>
      </c>
      <c r="O57" s="51">
        <f t="shared" si="12"/>
        <v>1.4492753623188406</v>
      </c>
      <c r="BA57" s="45"/>
      <c r="BB57" s="45"/>
      <c r="BC57" s="45"/>
      <c r="BD57" s="45"/>
      <c r="BE57" s="45"/>
      <c r="BF57" s="45"/>
      <c r="BG57" s="45"/>
      <c r="BH57" s="45"/>
      <c r="BI57" s="45"/>
      <c r="BJ57" s="45"/>
      <c r="BK57" s="45"/>
      <c r="BL57" s="45"/>
      <c r="BM57" s="45"/>
      <c r="BN57" s="45"/>
      <c r="BO57" s="45"/>
    </row>
    <row r="58" spans="1:67" s="44" customFormat="1" ht="13.5" customHeight="1">
      <c r="A58" s="50" t="s">
        <v>15</v>
      </c>
      <c r="B58" s="49">
        <f>SUM(B52:B57)</f>
        <v>1</v>
      </c>
      <c r="C58" s="49">
        <f>SUM(C52:C57)</f>
        <v>0</v>
      </c>
      <c r="D58" s="49">
        <f>SUM(D52:D57)</f>
        <v>0</v>
      </c>
      <c r="E58" s="49">
        <f>SUM(E52:E57)</f>
        <v>0</v>
      </c>
      <c r="F58" s="49">
        <f t="shared" si="7"/>
        <v>1</v>
      </c>
      <c r="G58" s="48">
        <f t="shared" si="8"/>
        <v>0</v>
      </c>
      <c r="H58" s="47">
        <f t="shared" si="9"/>
        <v>16.666666666666664</v>
      </c>
      <c r="I58" s="49">
        <f>SUM(I52:I57)</f>
        <v>10</v>
      </c>
      <c r="J58" s="49">
        <f>SUM(J52:J57)</f>
        <v>0</v>
      </c>
      <c r="K58" s="49">
        <f>SUM(K52:K57)</f>
        <v>6</v>
      </c>
      <c r="L58" s="49">
        <f>SUM(L52:L57)</f>
        <v>0</v>
      </c>
      <c r="M58" s="49">
        <f t="shared" si="10"/>
        <v>16</v>
      </c>
      <c r="N58" s="48">
        <f t="shared" si="11"/>
        <v>0</v>
      </c>
      <c r="O58" s="47">
        <f t="shared" si="12"/>
        <v>23.188405797101449</v>
      </c>
      <c r="BA58" s="45"/>
      <c r="BB58" s="45"/>
      <c r="BC58" s="45"/>
      <c r="BD58" s="45"/>
      <c r="BE58" s="45"/>
      <c r="BF58" s="45"/>
      <c r="BG58" s="45"/>
      <c r="BH58" s="45"/>
      <c r="BI58" s="45"/>
      <c r="BJ58" s="45"/>
      <c r="BK58" s="45"/>
      <c r="BL58" s="45"/>
      <c r="BM58" s="45"/>
      <c r="BN58" s="45"/>
      <c r="BO58" s="45"/>
    </row>
    <row r="59" spans="1:67" s="46" customFormat="1" ht="13.5" customHeight="1">
      <c r="A59" s="58" t="s">
        <v>16</v>
      </c>
      <c r="B59" s="57">
        <v>0</v>
      </c>
      <c r="C59" s="57">
        <v>0</v>
      </c>
      <c r="D59" s="57">
        <v>0</v>
      </c>
      <c r="E59" s="57">
        <v>0</v>
      </c>
      <c r="F59" s="57">
        <f t="shared" si="7"/>
        <v>0</v>
      </c>
      <c r="G59" s="56">
        <f t="shared" si="8"/>
        <v>0</v>
      </c>
      <c r="H59" s="55">
        <f t="shared" si="9"/>
        <v>0</v>
      </c>
      <c r="I59" s="57">
        <f>SUM(方向別!B18,方向別!I18,方向別!B59)</f>
        <v>2</v>
      </c>
      <c r="J59" s="57">
        <f>SUM(方向別!C18,方向別!J18,方向別!C59)</f>
        <v>0</v>
      </c>
      <c r="K59" s="57">
        <f>SUM(方向別!D18,方向別!K18,方向別!D59)</f>
        <v>0</v>
      </c>
      <c r="L59" s="57">
        <f>SUM(方向別!E18,方向別!L18,方向別!E59)</f>
        <v>0</v>
      </c>
      <c r="M59" s="57">
        <f t="shared" si="10"/>
        <v>2</v>
      </c>
      <c r="N59" s="56">
        <f t="shared" si="11"/>
        <v>0</v>
      </c>
      <c r="O59" s="55">
        <f t="shared" si="12"/>
        <v>2.8985507246376812</v>
      </c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</row>
    <row r="60" spans="1:67" s="46" customFormat="1" ht="13.5" customHeight="1">
      <c r="A60" s="54" t="s">
        <v>17</v>
      </c>
      <c r="B60" s="53">
        <v>0</v>
      </c>
      <c r="C60" s="53">
        <v>0</v>
      </c>
      <c r="D60" s="53">
        <v>0</v>
      </c>
      <c r="E60" s="53">
        <v>0</v>
      </c>
      <c r="F60" s="53">
        <f t="shared" si="7"/>
        <v>0</v>
      </c>
      <c r="G60" s="52">
        <f t="shared" si="8"/>
        <v>0</v>
      </c>
      <c r="H60" s="51">
        <f t="shared" si="9"/>
        <v>0</v>
      </c>
      <c r="I60" s="53">
        <f>SUM(方向別!B19,方向別!I19,方向別!B60)</f>
        <v>0</v>
      </c>
      <c r="J60" s="53">
        <f>SUM(方向別!C19,方向別!J19,方向別!C60)</f>
        <v>0</v>
      </c>
      <c r="K60" s="53">
        <f>SUM(方向別!D19,方向別!K19,方向別!D60)</f>
        <v>0</v>
      </c>
      <c r="L60" s="53">
        <f>SUM(方向別!E19,方向別!L19,方向別!E60)</f>
        <v>0</v>
      </c>
      <c r="M60" s="53">
        <f t="shared" si="10"/>
        <v>0</v>
      </c>
      <c r="N60" s="52">
        <f t="shared" si="11"/>
        <v>0</v>
      </c>
      <c r="O60" s="51">
        <f t="shared" si="12"/>
        <v>0</v>
      </c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</row>
    <row r="61" spans="1:67" s="46" customFormat="1" ht="13.5" customHeight="1">
      <c r="A61" s="54" t="s">
        <v>18</v>
      </c>
      <c r="B61" s="53">
        <v>0</v>
      </c>
      <c r="C61" s="53">
        <v>0</v>
      </c>
      <c r="D61" s="53">
        <v>0</v>
      </c>
      <c r="E61" s="53">
        <v>0</v>
      </c>
      <c r="F61" s="53">
        <f t="shared" si="7"/>
        <v>0</v>
      </c>
      <c r="G61" s="52">
        <f t="shared" si="8"/>
        <v>0</v>
      </c>
      <c r="H61" s="51">
        <f t="shared" si="9"/>
        <v>0</v>
      </c>
      <c r="I61" s="53">
        <f>SUM(方向別!B20,方向別!I20,方向別!B61)</f>
        <v>0</v>
      </c>
      <c r="J61" s="53">
        <f>SUM(方向別!C20,方向別!J20,方向別!C61)</f>
        <v>0</v>
      </c>
      <c r="K61" s="53">
        <f>SUM(方向別!D20,方向別!K20,方向別!D61)</f>
        <v>0</v>
      </c>
      <c r="L61" s="53">
        <f>SUM(方向別!E20,方向別!L20,方向別!E61)</f>
        <v>0</v>
      </c>
      <c r="M61" s="53">
        <f t="shared" si="10"/>
        <v>0</v>
      </c>
      <c r="N61" s="52">
        <f t="shared" si="11"/>
        <v>0</v>
      </c>
      <c r="O61" s="51">
        <f t="shared" si="12"/>
        <v>0</v>
      </c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5"/>
      <c r="BB61" s="45"/>
      <c r="BC61" s="45"/>
      <c r="BD61" s="45"/>
      <c r="BE61" s="45"/>
      <c r="BF61" s="45"/>
      <c r="BG61" s="45"/>
      <c r="BH61" s="45"/>
      <c r="BI61" s="45"/>
      <c r="BJ61" s="45"/>
      <c r="BK61" s="45"/>
      <c r="BL61" s="45"/>
      <c r="BM61" s="45"/>
      <c r="BN61" s="45"/>
      <c r="BO61" s="45"/>
    </row>
    <row r="62" spans="1:67" s="44" customFormat="1" ht="13.5" customHeight="1">
      <c r="A62" s="54" t="s">
        <v>19</v>
      </c>
      <c r="B62" s="53">
        <v>0</v>
      </c>
      <c r="C62" s="53">
        <v>0</v>
      </c>
      <c r="D62" s="53">
        <v>0</v>
      </c>
      <c r="E62" s="53">
        <v>0</v>
      </c>
      <c r="F62" s="53">
        <f t="shared" si="7"/>
        <v>0</v>
      </c>
      <c r="G62" s="52">
        <f t="shared" si="8"/>
        <v>0</v>
      </c>
      <c r="H62" s="51">
        <f t="shared" si="9"/>
        <v>0</v>
      </c>
      <c r="I62" s="53">
        <f>SUM(方向別!B21,方向別!I21,方向別!B62)</f>
        <v>0</v>
      </c>
      <c r="J62" s="53">
        <f>SUM(方向別!C21,方向別!J21,方向別!C62)</f>
        <v>0</v>
      </c>
      <c r="K62" s="53">
        <f>SUM(方向別!D21,方向別!K21,方向別!D62)</f>
        <v>0</v>
      </c>
      <c r="L62" s="53">
        <f>SUM(方向別!E21,方向別!L21,方向別!E62)</f>
        <v>0</v>
      </c>
      <c r="M62" s="53">
        <f t="shared" si="10"/>
        <v>0</v>
      </c>
      <c r="N62" s="52">
        <f t="shared" si="11"/>
        <v>0</v>
      </c>
      <c r="O62" s="51">
        <f t="shared" si="12"/>
        <v>0</v>
      </c>
      <c r="BA62" s="45"/>
      <c r="BB62" s="45"/>
      <c r="BC62" s="45"/>
      <c r="BD62" s="45"/>
      <c r="BE62" s="45"/>
      <c r="BF62" s="45"/>
      <c r="BG62" s="45"/>
      <c r="BH62" s="45"/>
      <c r="BI62" s="45"/>
      <c r="BJ62" s="45"/>
      <c r="BK62" s="45"/>
      <c r="BL62" s="45"/>
      <c r="BM62" s="45"/>
      <c r="BN62" s="45"/>
      <c r="BO62" s="45"/>
    </row>
    <row r="63" spans="1:67" s="46" customFormat="1" ht="13.5" customHeight="1">
      <c r="A63" s="54" t="s">
        <v>20</v>
      </c>
      <c r="B63" s="53">
        <v>0</v>
      </c>
      <c r="C63" s="53">
        <v>0</v>
      </c>
      <c r="D63" s="53">
        <v>0</v>
      </c>
      <c r="E63" s="53">
        <v>0</v>
      </c>
      <c r="F63" s="53">
        <f t="shared" si="7"/>
        <v>0</v>
      </c>
      <c r="G63" s="52">
        <f t="shared" si="8"/>
        <v>0</v>
      </c>
      <c r="H63" s="51">
        <f t="shared" si="9"/>
        <v>0</v>
      </c>
      <c r="I63" s="53">
        <f>SUM(方向別!B22,方向別!I22,方向別!B63)</f>
        <v>1</v>
      </c>
      <c r="J63" s="53">
        <f>SUM(方向別!C22,方向別!J22,方向別!C63)</f>
        <v>0</v>
      </c>
      <c r="K63" s="53">
        <f>SUM(方向別!D22,方向別!K22,方向別!D63)</f>
        <v>0</v>
      </c>
      <c r="L63" s="53">
        <f>SUM(方向別!E22,方向別!L22,方向別!E63)</f>
        <v>0</v>
      </c>
      <c r="M63" s="53">
        <f t="shared" si="10"/>
        <v>1</v>
      </c>
      <c r="N63" s="52">
        <f t="shared" si="11"/>
        <v>0</v>
      </c>
      <c r="O63" s="51">
        <f t="shared" si="12"/>
        <v>1.4492753623188406</v>
      </c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5"/>
      <c r="BB63" s="45"/>
      <c r="BC63" s="45"/>
      <c r="BD63" s="45"/>
      <c r="BE63" s="45"/>
      <c r="BF63" s="45"/>
      <c r="BG63" s="45"/>
      <c r="BH63" s="45"/>
      <c r="BI63" s="45"/>
      <c r="BJ63" s="45"/>
      <c r="BK63" s="45"/>
      <c r="BL63" s="45"/>
      <c r="BM63" s="45"/>
      <c r="BN63" s="45"/>
      <c r="BO63" s="45"/>
    </row>
    <row r="64" spans="1:67" s="44" customFormat="1" ht="13.5" customHeight="1">
      <c r="A64" s="54" t="s">
        <v>21</v>
      </c>
      <c r="B64" s="53">
        <v>0</v>
      </c>
      <c r="C64" s="53">
        <v>0</v>
      </c>
      <c r="D64" s="53">
        <v>0</v>
      </c>
      <c r="E64" s="53">
        <v>0</v>
      </c>
      <c r="F64" s="53">
        <f t="shared" si="7"/>
        <v>0</v>
      </c>
      <c r="G64" s="52">
        <f t="shared" si="8"/>
        <v>0</v>
      </c>
      <c r="H64" s="51">
        <f t="shared" si="9"/>
        <v>0</v>
      </c>
      <c r="I64" s="53">
        <f>SUM(方向別!B23,方向別!I23,方向別!B64)</f>
        <v>3</v>
      </c>
      <c r="J64" s="53">
        <f>SUM(方向別!C23,方向別!J23,方向別!C64)</f>
        <v>0</v>
      </c>
      <c r="K64" s="53">
        <f>SUM(方向別!D23,方向別!K23,方向別!D64)</f>
        <v>0</v>
      </c>
      <c r="L64" s="53">
        <f>SUM(方向別!E23,方向別!L23,方向別!E64)</f>
        <v>0</v>
      </c>
      <c r="M64" s="53">
        <f t="shared" si="10"/>
        <v>3</v>
      </c>
      <c r="N64" s="52">
        <f t="shared" si="11"/>
        <v>0</v>
      </c>
      <c r="O64" s="51">
        <f t="shared" si="12"/>
        <v>4.3478260869565215</v>
      </c>
      <c r="BA64" s="45"/>
      <c r="BB64" s="45"/>
      <c r="BC64" s="45"/>
      <c r="BD64" s="45"/>
      <c r="BE64" s="45"/>
      <c r="BF64" s="45"/>
      <c r="BG64" s="45"/>
      <c r="BH64" s="45"/>
      <c r="BI64" s="45"/>
      <c r="BJ64" s="45"/>
      <c r="BK64" s="45"/>
      <c r="BL64" s="45"/>
      <c r="BM64" s="45"/>
      <c r="BN64" s="45"/>
      <c r="BO64" s="45"/>
    </row>
    <row r="65" spans="1:67" s="46" customFormat="1" ht="13.5" customHeight="1">
      <c r="A65" s="50" t="s">
        <v>15</v>
      </c>
      <c r="B65" s="49">
        <f>SUM(B59:B64)</f>
        <v>0</v>
      </c>
      <c r="C65" s="49">
        <f>SUM(C59:C64)</f>
        <v>0</v>
      </c>
      <c r="D65" s="49">
        <f>SUM(D59:D64)</f>
        <v>0</v>
      </c>
      <c r="E65" s="49">
        <f>SUM(E59:E64)</f>
        <v>0</v>
      </c>
      <c r="F65" s="49">
        <f t="shared" si="7"/>
        <v>0</v>
      </c>
      <c r="G65" s="48">
        <f t="shared" si="8"/>
        <v>0</v>
      </c>
      <c r="H65" s="47">
        <f t="shared" si="9"/>
        <v>0</v>
      </c>
      <c r="I65" s="49">
        <f>SUM(I59:I64)</f>
        <v>6</v>
      </c>
      <c r="J65" s="49">
        <f>SUM(J59:J64)</f>
        <v>0</v>
      </c>
      <c r="K65" s="49">
        <f>SUM(K59:K64)</f>
        <v>0</v>
      </c>
      <c r="L65" s="49">
        <f>SUM(L59:L64)</f>
        <v>0</v>
      </c>
      <c r="M65" s="49">
        <f t="shared" si="10"/>
        <v>6</v>
      </c>
      <c r="N65" s="48">
        <f t="shared" si="11"/>
        <v>0</v>
      </c>
      <c r="O65" s="47">
        <f t="shared" si="12"/>
        <v>8.695652173913043</v>
      </c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</row>
    <row r="66" spans="1:67" s="44" customFormat="1" ht="13.5" customHeight="1">
      <c r="A66" s="54" t="s">
        <v>22</v>
      </c>
      <c r="B66" s="53">
        <v>0</v>
      </c>
      <c r="C66" s="53">
        <v>0</v>
      </c>
      <c r="D66" s="53">
        <v>0</v>
      </c>
      <c r="E66" s="53">
        <v>0</v>
      </c>
      <c r="F66" s="53">
        <f t="shared" si="7"/>
        <v>0</v>
      </c>
      <c r="G66" s="52">
        <f t="shared" si="8"/>
        <v>0</v>
      </c>
      <c r="H66" s="51">
        <f t="shared" si="9"/>
        <v>0</v>
      </c>
      <c r="I66" s="53">
        <f>SUM(方向別!B25,方向別!I25,方向別!B66)</f>
        <v>6</v>
      </c>
      <c r="J66" s="53">
        <f>SUM(方向別!C25,方向別!J25,方向別!C66)</f>
        <v>0</v>
      </c>
      <c r="K66" s="53">
        <f>SUM(方向別!D25,方向別!K25,方向別!D66)</f>
        <v>0</v>
      </c>
      <c r="L66" s="53">
        <f>SUM(方向別!E25,方向別!L25,方向別!E66)</f>
        <v>0</v>
      </c>
      <c r="M66" s="53">
        <f t="shared" si="10"/>
        <v>6</v>
      </c>
      <c r="N66" s="52">
        <f t="shared" si="11"/>
        <v>0</v>
      </c>
      <c r="O66" s="51">
        <f t="shared" si="12"/>
        <v>8.695652173913043</v>
      </c>
      <c r="BA66" s="45"/>
      <c r="BB66" s="45"/>
      <c r="BC66" s="45"/>
      <c r="BD66" s="45"/>
      <c r="BE66" s="45"/>
      <c r="BF66" s="45"/>
      <c r="BG66" s="45"/>
      <c r="BH66" s="45"/>
      <c r="BI66" s="45"/>
      <c r="BJ66" s="45"/>
      <c r="BK66" s="45"/>
      <c r="BL66" s="45"/>
      <c r="BM66" s="45"/>
      <c r="BN66" s="45"/>
      <c r="BO66" s="45"/>
    </row>
    <row r="67" spans="1:67" s="46" customFormat="1" ht="13.5" customHeight="1">
      <c r="A67" s="54" t="s">
        <v>23</v>
      </c>
      <c r="B67" s="53">
        <v>0</v>
      </c>
      <c r="C67" s="53">
        <v>0</v>
      </c>
      <c r="D67" s="53">
        <v>0</v>
      </c>
      <c r="E67" s="53">
        <v>0</v>
      </c>
      <c r="F67" s="53">
        <f t="shared" si="7"/>
        <v>0</v>
      </c>
      <c r="G67" s="52">
        <f t="shared" si="8"/>
        <v>0</v>
      </c>
      <c r="H67" s="51">
        <f t="shared" si="9"/>
        <v>0</v>
      </c>
      <c r="I67" s="53">
        <f>SUM(方向別!B26,方向別!I26,方向別!B67)</f>
        <v>1</v>
      </c>
      <c r="J67" s="53">
        <f>SUM(方向別!C26,方向別!J26,方向別!C67)</f>
        <v>0</v>
      </c>
      <c r="K67" s="53">
        <f>SUM(方向別!D26,方向別!K26,方向別!D67)</f>
        <v>2</v>
      </c>
      <c r="L67" s="53">
        <f>SUM(方向別!E26,方向別!L26,方向別!E67)</f>
        <v>0</v>
      </c>
      <c r="M67" s="53">
        <f t="shared" si="10"/>
        <v>3</v>
      </c>
      <c r="N67" s="52">
        <f t="shared" si="11"/>
        <v>0</v>
      </c>
      <c r="O67" s="51">
        <f t="shared" si="12"/>
        <v>4.3478260869565215</v>
      </c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</row>
    <row r="68" spans="1:67" s="44" customFormat="1" ht="13.5" customHeight="1">
      <c r="A68" s="54" t="s">
        <v>24</v>
      </c>
      <c r="B68" s="53">
        <v>0</v>
      </c>
      <c r="C68" s="53">
        <v>0</v>
      </c>
      <c r="D68" s="53">
        <v>0</v>
      </c>
      <c r="E68" s="53">
        <v>0</v>
      </c>
      <c r="F68" s="53">
        <f t="shared" si="7"/>
        <v>0</v>
      </c>
      <c r="G68" s="52">
        <f t="shared" si="8"/>
        <v>0</v>
      </c>
      <c r="H68" s="51">
        <f t="shared" si="9"/>
        <v>0</v>
      </c>
      <c r="I68" s="53">
        <f>SUM(方向別!B27,方向別!I27,方向別!B68)</f>
        <v>3</v>
      </c>
      <c r="J68" s="53">
        <f>SUM(方向別!C27,方向別!J27,方向別!C68)</f>
        <v>0</v>
      </c>
      <c r="K68" s="53">
        <f>SUM(方向別!D27,方向別!K27,方向別!D68)</f>
        <v>0</v>
      </c>
      <c r="L68" s="53">
        <f>SUM(方向別!E27,方向別!L27,方向別!E68)</f>
        <v>0</v>
      </c>
      <c r="M68" s="53">
        <f t="shared" si="10"/>
        <v>3</v>
      </c>
      <c r="N68" s="52">
        <f t="shared" si="11"/>
        <v>0</v>
      </c>
      <c r="O68" s="51">
        <f t="shared" si="12"/>
        <v>4.3478260869565215</v>
      </c>
      <c r="BA68" s="45"/>
      <c r="BB68" s="45"/>
      <c r="BC68" s="45"/>
      <c r="BD68" s="45"/>
      <c r="BE68" s="45"/>
      <c r="BF68" s="45"/>
      <c r="BG68" s="45"/>
      <c r="BH68" s="45"/>
      <c r="BI68" s="45"/>
      <c r="BJ68" s="45"/>
      <c r="BK68" s="45"/>
      <c r="BL68" s="45"/>
      <c r="BM68" s="45"/>
      <c r="BN68" s="45"/>
      <c r="BO68" s="45"/>
    </row>
    <row r="69" spans="1:67" s="46" customFormat="1" ht="13.5" customHeight="1">
      <c r="A69" s="54" t="s">
        <v>25</v>
      </c>
      <c r="B69" s="53">
        <v>1</v>
      </c>
      <c r="C69" s="53">
        <v>0</v>
      </c>
      <c r="D69" s="53">
        <v>0</v>
      </c>
      <c r="E69" s="53">
        <v>0</v>
      </c>
      <c r="F69" s="53">
        <f t="shared" si="7"/>
        <v>1</v>
      </c>
      <c r="G69" s="52">
        <f t="shared" si="8"/>
        <v>0</v>
      </c>
      <c r="H69" s="51">
        <f t="shared" si="9"/>
        <v>16.666666666666664</v>
      </c>
      <c r="I69" s="53">
        <f>SUM(方向別!B28,方向別!I28,方向別!B69)</f>
        <v>2</v>
      </c>
      <c r="J69" s="53">
        <f>SUM(方向別!C28,方向別!J28,方向別!C69)</f>
        <v>0</v>
      </c>
      <c r="K69" s="53">
        <f>SUM(方向別!D28,方向別!K28,方向別!D69)</f>
        <v>2</v>
      </c>
      <c r="L69" s="53">
        <f>SUM(方向別!E28,方向別!L28,方向別!E69)</f>
        <v>0</v>
      </c>
      <c r="M69" s="53">
        <f t="shared" si="10"/>
        <v>4</v>
      </c>
      <c r="N69" s="52">
        <f t="shared" si="11"/>
        <v>0</v>
      </c>
      <c r="O69" s="51">
        <f t="shared" si="12"/>
        <v>5.7971014492753623</v>
      </c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</row>
    <row r="70" spans="1:67" s="46" customFormat="1" ht="13.5" customHeight="1">
      <c r="A70" s="54" t="s">
        <v>26</v>
      </c>
      <c r="B70" s="53">
        <v>1</v>
      </c>
      <c r="C70" s="53">
        <v>0</v>
      </c>
      <c r="D70" s="53">
        <v>0</v>
      </c>
      <c r="E70" s="53">
        <v>0</v>
      </c>
      <c r="F70" s="53">
        <f t="shared" si="7"/>
        <v>1</v>
      </c>
      <c r="G70" s="52">
        <f t="shared" si="8"/>
        <v>0</v>
      </c>
      <c r="H70" s="51">
        <f t="shared" si="9"/>
        <v>16.666666666666664</v>
      </c>
      <c r="I70" s="53">
        <f>SUM(方向別!B29,方向別!I29,方向別!B70)</f>
        <v>3</v>
      </c>
      <c r="J70" s="53">
        <f>SUM(方向別!C29,方向別!J29,方向別!C70)</f>
        <v>0</v>
      </c>
      <c r="K70" s="53">
        <f>SUM(方向別!D29,方向別!K29,方向別!D70)</f>
        <v>1</v>
      </c>
      <c r="L70" s="53">
        <f>SUM(方向別!E29,方向別!L29,方向別!E70)</f>
        <v>1</v>
      </c>
      <c r="M70" s="53">
        <f t="shared" si="10"/>
        <v>5</v>
      </c>
      <c r="N70" s="52">
        <f t="shared" si="11"/>
        <v>20</v>
      </c>
      <c r="O70" s="51">
        <f t="shared" si="12"/>
        <v>7.2463768115942031</v>
      </c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</row>
    <row r="71" spans="1:67" s="46" customFormat="1" ht="13.5" customHeight="1">
      <c r="A71" s="54" t="s">
        <v>27</v>
      </c>
      <c r="B71" s="53">
        <v>0</v>
      </c>
      <c r="C71" s="53">
        <v>0</v>
      </c>
      <c r="D71" s="53">
        <v>0</v>
      </c>
      <c r="E71" s="53">
        <v>0</v>
      </c>
      <c r="F71" s="53">
        <f t="shared" si="7"/>
        <v>0</v>
      </c>
      <c r="G71" s="52">
        <f t="shared" si="8"/>
        <v>0</v>
      </c>
      <c r="H71" s="51">
        <f t="shared" si="9"/>
        <v>0</v>
      </c>
      <c r="I71" s="53">
        <f>SUM(方向別!B30,方向別!I30,方向別!B71)</f>
        <v>2</v>
      </c>
      <c r="J71" s="53">
        <f>SUM(方向別!C30,方向別!J30,方向別!C71)</f>
        <v>0</v>
      </c>
      <c r="K71" s="53">
        <f>SUM(方向別!D30,方向別!K30,方向別!D71)</f>
        <v>2</v>
      </c>
      <c r="L71" s="53">
        <f>SUM(方向別!E30,方向別!L30,方向別!E71)</f>
        <v>0</v>
      </c>
      <c r="M71" s="53">
        <f t="shared" si="10"/>
        <v>4</v>
      </c>
      <c r="N71" s="52">
        <f t="shared" si="11"/>
        <v>0</v>
      </c>
      <c r="O71" s="51">
        <f t="shared" si="12"/>
        <v>5.7971014492753623</v>
      </c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5"/>
      <c r="BB71" s="45"/>
      <c r="BC71" s="45"/>
      <c r="BD71" s="45"/>
      <c r="BE71" s="45"/>
      <c r="BF71" s="45"/>
      <c r="BG71" s="45"/>
      <c r="BH71" s="45"/>
      <c r="BI71" s="45"/>
      <c r="BJ71" s="45"/>
      <c r="BK71" s="45"/>
      <c r="BL71" s="45"/>
      <c r="BM71" s="45"/>
      <c r="BN71" s="45"/>
      <c r="BO71" s="45"/>
    </row>
    <row r="72" spans="1:67" s="44" customFormat="1" ht="13.5" customHeight="1">
      <c r="A72" s="54" t="s">
        <v>28</v>
      </c>
      <c r="B72" s="53">
        <v>0</v>
      </c>
      <c r="C72" s="53">
        <v>0</v>
      </c>
      <c r="D72" s="53">
        <v>0</v>
      </c>
      <c r="E72" s="53">
        <v>0</v>
      </c>
      <c r="F72" s="53">
        <f t="shared" si="7"/>
        <v>0</v>
      </c>
      <c r="G72" s="52">
        <f t="shared" si="8"/>
        <v>0</v>
      </c>
      <c r="H72" s="51">
        <f t="shared" si="9"/>
        <v>0</v>
      </c>
      <c r="I72" s="53">
        <f>SUM(方向別!B31,方向別!I31,方向別!B72)</f>
        <v>2</v>
      </c>
      <c r="J72" s="53">
        <f>SUM(方向別!C31,方向別!J31,方向別!C72)</f>
        <v>0</v>
      </c>
      <c r="K72" s="53">
        <f>SUM(方向別!D31,方向別!K31,方向別!D72)</f>
        <v>1</v>
      </c>
      <c r="L72" s="53">
        <f>SUM(方向別!E31,方向別!L31,方向別!E72)</f>
        <v>0</v>
      </c>
      <c r="M72" s="53">
        <f t="shared" si="10"/>
        <v>3</v>
      </c>
      <c r="N72" s="52">
        <f t="shared" si="11"/>
        <v>0</v>
      </c>
      <c r="O72" s="51">
        <f t="shared" si="12"/>
        <v>4.3478260869565215</v>
      </c>
      <c r="BA72" s="45"/>
      <c r="BB72" s="45"/>
      <c r="BC72" s="45"/>
      <c r="BD72" s="45"/>
      <c r="BE72" s="45"/>
      <c r="BF72" s="45"/>
      <c r="BG72" s="45"/>
      <c r="BH72" s="45"/>
      <c r="BI72" s="45"/>
      <c r="BJ72" s="45"/>
      <c r="BK72" s="45"/>
      <c r="BL72" s="45"/>
      <c r="BM72" s="45"/>
      <c r="BN72" s="45"/>
      <c r="BO72" s="45"/>
    </row>
    <row r="73" spans="1:67" s="44" customFormat="1" ht="13.5" customHeight="1">
      <c r="A73" s="54" t="s">
        <v>60</v>
      </c>
      <c r="B73" s="53">
        <v>2</v>
      </c>
      <c r="C73" s="53">
        <v>0</v>
      </c>
      <c r="D73" s="53">
        <v>0</v>
      </c>
      <c r="E73" s="53">
        <v>0</v>
      </c>
      <c r="F73" s="53">
        <f t="shared" si="7"/>
        <v>2</v>
      </c>
      <c r="G73" s="52">
        <f t="shared" si="8"/>
        <v>0</v>
      </c>
      <c r="H73" s="51">
        <f t="shared" si="9"/>
        <v>33.333333333333329</v>
      </c>
      <c r="I73" s="53">
        <f>SUM(方向別!B32,方向別!I32,方向別!B73)</f>
        <v>5</v>
      </c>
      <c r="J73" s="53">
        <f>SUM(方向別!C32,方向別!J32,方向別!C73)</f>
        <v>0</v>
      </c>
      <c r="K73" s="53">
        <f>SUM(方向別!D32,方向別!K32,方向別!D73)</f>
        <v>1</v>
      </c>
      <c r="L73" s="53">
        <f>SUM(方向別!E32,方向別!L32,方向別!E73)</f>
        <v>0</v>
      </c>
      <c r="M73" s="53">
        <f t="shared" si="10"/>
        <v>6</v>
      </c>
      <c r="N73" s="52">
        <f t="shared" si="11"/>
        <v>0</v>
      </c>
      <c r="O73" s="51">
        <f t="shared" si="12"/>
        <v>8.695652173913043</v>
      </c>
      <c r="BA73" s="45"/>
      <c r="BB73" s="45"/>
      <c r="BC73" s="45"/>
      <c r="BD73" s="45"/>
      <c r="BE73" s="45"/>
      <c r="BF73" s="45"/>
      <c r="BG73" s="45"/>
      <c r="BH73" s="45"/>
      <c r="BI73" s="45"/>
      <c r="BJ73" s="45"/>
      <c r="BK73" s="45"/>
      <c r="BL73" s="45"/>
      <c r="BM73" s="45"/>
      <c r="BN73" s="45"/>
      <c r="BO73" s="45"/>
    </row>
    <row r="74" spans="1:67" s="44" customFormat="1" ht="13.5" customHeight="1">
      <c r="A74" s="58" t="s">
        <v>29</v>
      </c>
      <c r="B74" s="57">
        <v>0</v>
      </c>
      <c r="C74" s="57">
        <v>0</v>
      </c>
      <c r="D74" s="57">
        <v>0</v>
      </c>
      <c r="E74" s="57">
        <v>0</v>
      </c>
      <c r="F74" s="57">
        <f t="shared" si="7"/>
        <v>0</v>
      </c>
      <c r="G74" s="56">
        <f t="shared" si="8"/>
        <v>0</v>
      </c>
      <c r="H74" s="55">
        <f t="shared" si="9"/>
        <v>0</v>
      </c>
      <c r="I74" s="57">
        <f>SUM(方向別!B33,方向別!I33,方向別!B74)</f>
        <v>2</v>
      </c>
      <c r="J74" s="57">
        <f>SUM(方向別!C33,方向別!J33,方向別!C74)</f>
        <v>0</v>
      </c>
      <c r="K74" s="57">
        <f>SUM(方向別!D33,方向別!K33,方向別!D74)</f>
        <v>0</v>
      </c>
      <c r="L74" s="57">
        <f>SUM(方向別!E33,方向別!L33,方向別!E74)</f>
        <v>0</v>
      </c>
      <c r="M74" s="57">
        <f t="shared" si="10"/>
        <v>2</v>
      </c>
      <c r="N74" s="56">
        <f t="shared" si="11"/>
        <v>0</v>
      </c>
      <c r="O74" s="55">
        <f t="shared" si="12"/>
        <v>2.8985507246376812</v>
      </c>
      <c r="BA74" s="45"/>
      <c r="BB74" s="45"/>
      <c r="BC74" s="45"/>
      <c r="BD74" s="45"/>
      <c r="BE74" s="45"/>
      <c r="BF74" s="45"/>
      <c r="BG74" s="45"/>
      <c r="BH74" s="45"/>
      <c r="BI74" s="45"/>
      <c r="BJ74" s="45"/>
      <c r="BK74" s="45"/>
      <c r="BL74" s="45"/>
      <c r="BM74" s="45"/>
      <c r="BN74" s="45"/>
      <c r="BO74" s="45"/>
    </row>
    <row r="75" spans="1:67" s="46" customFormat="1" ht="13.5" customHeight="1">
      <c r="A75" s="54" t="s">
        <v>30</v>
      </c>
      <c r="B75" s="53">
        <v>0</v>
      </c>
      <c r="C75" s="53">
        <v>0</v>
      </c>
      <c r="D75" s="53">
        <v>0</v>
      </c>
      <c r="E75" s="53">
        <v>0</v>
      </c>
      <c r="F75" s="53">
        <f t="shared" si="7"/>
        <v>0</v>
      </c>
      <c r="G75" s="52">
        <f t="shared" si="8"/>
        <v>0</v>
      </c>
      <c r="H75" s="51">
        <f t="shared" si="9"/>
        <v>0</v>
      </c>
      <c r="I75" s="53">
        <f>SUM(方向別!B34,方向別!I34,方向別!B75)</f>
        <v>0</v>
      </c>
      <c r="J75" s="53">
        <f>SUM(方向別!C34,方向別!J34,方向別!C75)</f>
        <v>0</v>
      </c>
      <c r="K75" s="53">
        <f>SUM(方向別!D34,方向別!K34,方向別!D75)</f>
        <v>0</v>
      </c>
      <c r="L75" s="53">
        <f>SUM(方向別!E34,方向別!L34,方向別!E75)</f>
        <v>0</v>
      </c>
      <c r="M75" s="53">
        <f t="shared" si="10"/>
        <v>0</v>
      </c>
      <c r="N75" s="52">
        <f t="shared" si="11"/>
        <v>0</v>
      </c>
      <c r="O75" s="51">
        <f t="shared" si="12"/>
        <v>0</v>
      </c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</row>
    <row r="76" spans="1:67" s="46" customFormat="1" ht="13.5" customHeight="1">
      <c r="A76" s="54" t="s">
        <v>31</v>
      </c>
      <c r="B76" s="53">
        <v>0</v>
      </c>
      <c r="C76" s="53">
        <v>0</v>
      </c>
      <c r="D76" s="53">
        <v>1</v>
      </c>
      <c r="E76" s="53">
        <v>0</v>
      </c>
      <c r="F76" s="53">
        <f t="shared" si="7"/>
        <v>1</v>
      </c>
      <c r="G76" s="52">
        <f t="shared" si="8"/>
        <v>0</v>
      </c>
      <c r="H76" s="51">
        <f t="shared" si="9"/>
        <v>16.666666666666664</v>
      </c>
      <c r="I76" s="53">
        <f>SUM(方向別!B35,方向別!I35,方向別!B76)</f>
        <v>0</v>
      </c>
      <c r="J76" s="53">
        <f>SUM(方向別!C35,方向別!J35,方向別!C76)</f>
        <v>0</v>
      </c>
      <c r="K76" s="53">
        <f>SUM(方向別!D35,方向別!K35,方向別!D76)</f>
        <v>1</v>
      </c>
      <c r="L76" s="53">
        <f>SUM(方向別!E35,方向別!L35,方向別!E76)</f>
        <v>0</v>
      </c>
      <c r="M76" s="53">
        <f t="shared" si="10"/>
        <v>1</v>
      </c>
      <c r="N76" s="52">
        <f t="shared" si="11"/>
        <v>0</v>
      </c>
      <c r="O76" s="51">
        <f t="shared" si="12"/>
        <v>1.4492753623188406</v>
      </c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</row>
    <row r="77" spans="1:67" s="46" customFormat="1" ht="13.5" customHeight="1">
      <c r="A77" s="54" t="s">
        <v>32</v>
      </c>
      <c r="B77" s="53">
        <v>0</v>
      </c>
      <c r="C77" s="53">
        <v>0</v>
      </c>
      <c r="D77" s="53">
        <v>0</v>
      </c>
      <c r="E77" s="53">
        <v>0</v>
      </c>
      <c r="F77" s="53">
        <f t="shared" si="7"/>
        <v>0</v>
      </c>
      <c r="G77" s="52">
        <f t="shared" si="8"/>
        <v>0</v>
      </c>
      <c r="H77" s="51">
        <f t="shared" si="9"/>
        <v>0</v>
      </c>
      <c r="I77" s="53">
        <f>SUM(方向別!B36,方向別!I36,方向別!B77)</f>
        <v>0</v>
      </c>
      <c r="J77" s="53">
        <f>SUM(方向別!C36,方向別!J36,方向別!C77)</f>
        <v>0</v>
      </c>
      <c r="K77" s="53">
        <f>SUM(方向別!D36,方向別!K36,方向別!D77)</f>
        <v>0</v>
      </c>
      <c r="L77" s="53">
        <f>SUM(方向別!E36,方向別!L36,方向別!E77)</f>
        <v>0</v>
      </c>
      <c r="M77" s="53">
        <f t="shared" si="10"/>
        <v>0</v>
      </c>
      <c r="N77" s="52">
        <f t="shared" si="11"/>
        <v>0</v>
      </c>
      <c r="O77" s="51">
        <f t="shared" si="12"/>
        <v>0</v>
      </c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5"/>
      <c r="BB77" s="45"/>
      <c r="BC77" s="45"/>
      <c r="BD77" s="45"/>
      <c r="BE77" s="45"/>
      <c r="BF77" s="45"/>
      <c r="BG77" s="45"/>
      <c r="BH77" s="45"/>
      <c r="BI77" s="45"/>
      <c r="BJ77" s="45"/>
      <c r="BK77" s="45"/>
      <c r="BL77" s="45"/>
      <c r="BM77" s="45"/>
      <c r="BN77" s="45"/>
      <c r="BO77" s="45"/>
    </row>
    <row r="78" spans="1:67" s="44" customFormat="1" ht="13.5" customHeight="1">
      <c r="A78" s="54" t="s">
        <v>33</v>
      </c>
      <c r="B78" s="53">
        <v>0</v>
      </c>
      <c r="C78" s="53">
        <v>0</v>
      </c>
      <c r="D78" s="53">
        <v>0</v>
      </c>
      <c r="E78" s="53">
        <v>0</v>
      </c>
      <c r="F78" s="53">
        <f t="shared" si="7"/>
        <v>0</v>
      </c>
      <c r="G78" s="52">
        <f t="shared" si="8"/>
        <v>0</v>
      </c>
      <c r="H78" s="51">
        <f t="shared" si="9"/>
        <v>0</v>
      </c>
      <c r="I78" s="53">
        <f>SUM(方向別!B37,方向別!I37,方向別!B78)</f>
        <v>2</v>
      </c>
      <c r="J78" s="53">
        <f>SUM(方向別!C37,方向別!J37,方向別!C78)</f>
        <v>0</v>
      </c>
      <c r="K78" s="53">
        <f>SUM(方向別!D37,方向別!K37,方向別!D78)</f>
        <v>0</v>
      </c>
      <c r="L78" s="53">
        <f>SUM(方向別!E37,方向別!L37,方向別!E78)</f>
        <v>0</v>
      </c>
      <c r="M78" s="53">
        <f t="shared" si="10"/>
        <v>2</v>
      </c>
      <c r="N78" s="52">
        <f t="shared" si="11"/>
        <v>0</v>
      </c>
      <c r="O78" s="51">
        <f t="shared" si="12"/>
        <v>2.8985507246376812</v>
      </c>
      <c r="BA78" s="45"/>
      <c r="BB78" s="45"/>
      <c r="BC78" s="45"/>
      <c r="BD78" s="45"/>
      <c r="BE78" s="45"/>
      <c r="BF78" s="45"/>
      <c r="BG78" s="45"/>
      <c r="BH78" s="45"/>
      <c r="BI78" s="45"/>
      <c r="BJ78" s="45"/>
      <c r="BK78" s="45"/>
      <c r="BL78" s="45"/>
      <c r="BM78" s="45"/>
      <c r="BN78" s="45"/>
      <c r="BO78" s="45"/>
    </row>
    <row r="79" spans="1:67" s="46" customFormat="1" ht="13.5" customHeight="1">
      <c r="A79" s="54" t="s">
        <v>34</v>
      </c>
      <c r="B79" s="53">
        <v>0</v>
      </c>
      <c r="C79" s="53">
        <v>0</v>
      </c>
      <c r="D79" s="53">
        <v>0</v>
      </c>
      <c r="E79" s="53">
        <v>0</v>
      </c>
      <c r="F79" s="53">
        <f t="shared" si="7"/>
        <v>0</v>
      </c>
      <c r="G79" s="52">
        <f t="shared" si="8"/>
        <v>0</v>
      </c>
      <c r="H79" s="51">
        <f t="shared" si="9"/>
        <v>0</v>
      </c>
      <c r="I79" s="53">
        <f>SUM(方向別!B38,方向別!I38,方向別!B79)</f>
        <v>0</v>
      </c>
      <c r="J79" s="53">
        <f>SUM(方向別!C38,方向別!J38,方向別!C79)</f>
        <v>0</v>
      </c>
      <c r="K79" s="53">
        <f>SUM(方向別!D38,方向別!K38,方向別!D79)</f>
        <v>0</v>
      </c>
      <c r="L79" s="53">
        <f>SUM(方向別!E38,方向別!L38,方向別!E79)</f>
        <v>0</v>
      </c>
      <c r="M79" s="53">
        <f t="shared" si="10"/>
        <v>0</v>
      </c>
      <c r="N79" s="52">
        <f t="shared" si="11"/>
        <v>0</v>
      </c>
      <c r="O79" s="51">
        <f t="shared" si="12"/>
        <v>0</v>
      </c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5"/>
      <c r="BB79" s="45"/>
      <c r="BC79" s="45"/>
      <c r="BD79" s="45"/>
      <c r="BE79" s="45"/>
      <c r="BF79" s="45"/>
      <c r="BG79" s="45"/>
      <c r="BH79" s="45"/>
      <c r="BI79" s="45"/>
      <c r="BJ79" s="45"/>
      <c r="BK79" s="45"/>
      <c r="BL79" s="45"/>
      <c r="BM79" s="45"/>
      <c r="BN79" s="45"/>
      <c r="BO79" s="45"/>
    </row>
    <row r="80" spans="1:67" s="44" customFormat="1" ht="13.5" customHeight="1">
      <c r="A80" s="50" t="s">
        <v>15</v>
      </c>
      <c r="B80" s="49">
        <f>SUM(B74:B79)</f>
        <v>0</v>
      </c>
      <c r="C80" s="49">
        <f>SUM(C74:C79)</f>
        <v>0</v>
      </c>
      <c r="D80" s="49">
        <f>SUM(D74:D79)</f>
        <v>1</v>
      </c>
      <c r="E80" s="49">
        <f>SUM(E74:E79)</f>
        <v>0</v>
      </c>
      <c r="F80" s="49">
        <f t="shared" si="7"/>
        <v>1</v>
      </c>
      <c r="G80" s="48">
        <f t="shared" si="8"/>
        <v>0</v>
      </c>
      <c r="H80" s="47">
        <f t="shared" si="9"/>
        <v>16.666666666666664</v>
      </c>
      <c r="I80" s="49">
        <f>SUM(I74:I79)</f>
        <v>4</v>
      </c>
      <c r="J80" s="49">
        <f>SUM(J74:J79)</f>
        <v>0</v>
      </c>
      <c r="K80" s="49">
        <f>SUM(K74:K79)</f>
        <v>1</v>
      </c>
      <c r="L80" s="49">
        <f>SUM(L74:L79)</f>
        <v>0</v>
      </c>
      <c r="M80" s="49">
        <f t="shared" si="10"/>
        <v>5</v>
      </c>
      <c r="N80" s="48">
        <f t="shared" si="11"/>
        <v>0</v>
      </c>
      <c r="O80" s="47">
        <f t="shared" si="12"/>
        <v>7.2463768115942031</v>
      </c>
      <c r="BA80" s="45"/>
      <c r="BB80" s="45"/>
      <c r="BC80" s="45"/>
      <c r="BD80" s="45"/>
      <c r="BE80" s="45"/>
      <c r="BF80" s="45"/>
      <c r="BG80" s="45"/>
      <c r="BH80" s="45"/>
      <c r="BI80" s="45"/>
      <c r="BJ80" s="45"/>
      <c r="BK80" s="45"/>
      <c r="BL80" s="45"/>
      <c r="BM80" s="45"/>
      <c r="BN80" s="45"/>
      <c r="BO80" s="45"/>
    </row>
    <row r="81" spans="1:67" s="44" customFormat="1" ht="13.5" customHeight="1">
      <c r="A81" s="58" t="s">
        <v>35</v>
      </c>
      <c r="B81" s="57">
        <v>0</v>
      </c>
      <c r="C81" s="57">
        <v>0</v>
      </c>
      <c r="D81" s="57">
        <v>0</v>
      </c>
      <c r="E81" s="57">
        <v>0</v>
      </c>
      <c r="F81" s="57">
        <f t="shared" si="7"/>
        <v>0</v>
      </c>
      <c r="G81" s="56">
        <f t="shared" si="8"/>
        <v>0</v>
      </c>
      <c r="H81" s="55">
        <f t="shared" si="9"/>
        <v>0</v>
      </c>
      <c r="I81" s="57">
        <f>SUM(方向別!B40,方向別!I40,方向別!B81)</f>
        <v>1</v>
      </c>
      <c r="J81" s="57">
        <f>SUM(方向別!C40,方向別!J40,方向別!C81)</f>
        <v>0</v>
      </c>
      <c r="K81" s="57">
        <f>SUM(方向別!D40,方向別!K40,方向別!D81)</f>
        <v>0</v>
      </c>
      <c r="L81" s="57">
        <f>SUM(方向別!E40,方向別!L40,方向別!E81)</f>
        <v>0</v>
      </c>
      <c r="M81" s="57">
        <f t="shared" si="10"/>
        <v>1</v>
      </c>
      <c r="N81" s="56">
        <f t="shared" si="11"/>
        <v>0</v>
      </c>
      <c r="O81" s="55">
        <f t="shared" si="12"/>
        <v>1.4492753623188406</v>
      </c>
      <c r="BA81" s="45"/>
      <c r="BB81" s="45"/>
      <c r="BC81" s="45"/>
      <c r="BD81" s="45"/>
      <c r="BE81" s="45"/>
      <c r="BF81" s="45"/>
      <c r="BG81" s="45"/>
      <c r="BH81" s="45"/>
      <c r="BI81" s="45"/>
      <c r="BJ81" s="45"/>
      <c r="BK81" s="45"/>
      <c r="BL81" s="45"/>
      <c r="BM81" s="45"/>
      <c r="BN81" s="45"/>
      <c r="BO81" s="45"/>
    </row>
    <row r="82" spans="1:67" s="46" customFormat="1" ht="13.5" customHeight="1">
      <c r="A82" s="54" t="s">
        <v>36</v>
      </c>
      <c r="B82" s="53">
        <v>0</v>
      </c>
      <c r="C82" s="53">
        <v>0</v>
      </c>
      <c r="D82" s="53">
        <v>0</v>
      </c>
      <c r="E82" s="53">
        <v>0</v>
      </c>
      <c r="F82" s="53">
        <f t="shared" si="7"/>
        <v>0</v>
      </c>
      <c r="G82" s="52">
        <f t="shared" si="8"/>
        <v>0</v>
      </c>
      <c r="H82" s="51">
        <f t="shared" si="9"/>
        <v>0</v>
      </c>
      <c r="I82" s="53">
        <f>SUM(方向別!B41,方向別!I41,方向別!B82)</f>
        <v>1</v>
      </c>
      <c r="J82" s="53">
        <f>SUM(方向別!C41,方向別!J41,方向別!C82)</f>
        <v>0</v>
      </c>
      <c r="K82" s="53">
        <f>SUM(方向別!D41,方向別!K41,方向別!D82)</f>
        <v>0</v>
      </c>
      <c r="L82" s="53">
        <f>SUM(方向別!E41,方向別!L41,方向別!E82)</f>
        <v>0</v>
      </c>
      <c r="M82" s="53">
        <f t="shared" si="10"/>
        <v>1</v>
      </c>
      <c r="N82" s="52">
        <f t="shared" si="11"/>
        <v>0</v>
      </c>
      <c r="O82" s="51">
        <f t="shared" si="12"/>
        <v>1.4492753623188406</v>
      </c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</row>
    <row r="83" spans="1:67" s="46" customFormat="1" ht="13.5" customHeight="1">
      <c r="A83" s="54" t="s">
        <v>37</v>
      </c>
      <c r="B83" s="53">
        <v>0</v>
      </c>
      <c r="C83" s="53">
        <v>0</v>
      </c>
      <c r="D83" s="53">
        <v>0</v>
      </c>
      <c r="E83" s="53">
        <v>0</v>
      </c>
      <c r="F83" s="53">
        <f t="shared" si="7"/>
        <v>0</v>
      </c>
      <c r="G83" s="52">
        <f t="shared" si="8"/>
        <v>0</v>
      </c>
      <c r="H83" s="51">
        <f t="shared" si="9"/>
        <v>0</v>
      </c>
      <c r="I83" s="53">
        <f>SUM(方向別!B42,方向別!I42,方向別!B83)</f>
        <v>0</v>
      </c>
      <c r="J83" s="53">
        <f>SUM(方向別!C42,方向別!J42,方向別!C83)</f>
        <v>0</v>
      </c>
      <c r="K83" s="53">
        <f>SUM(方向別!D42,方向別!K42,方向別!D83)</f>
        <v>1</v>
      </c>
      <c r="L83" s="53">
        <f>SUM(方向別!E42,方向別!L42,方向別!E83)</f>
        <v>0</v>
      </c>
      <c r="M83" s="53">
        <f t="shared" si="10"/>
        <v>1</v>
      </c>
      <c r="N83" s="52">
        <f t="shared" si="11"/>
        <v>0</v>
      </c>
      <c r="O83" s="51">
        <f t="shared" si="12"/>
        <v>1.4492753623188406</v>
      </c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</row>
    <row r="84" spans="1:67" s="43" customFormat="1" ht="13.5" customHeight="1">
      <c r="A84" s="54" t="s">
        <v>38</v>
      </c>
      <c r="B84" s="53">
        <v>0</v>
      </c>
      <c r="C84" s="53">
        <v>0</v>
      </c>
      <c r="D84" s="53">
        <v>0</v>
      </c>
      <c r="E84" s="53">
        <v>0</v>
      </c>
      <c r="F84" s="53">
        <f t="shared" si="7"/>
        <v>0</v>
      </c>
      <c r="G84" s="52">
        <f t="shared" si="8"/>
        <v>0</v>
      </c>
      <c r="H84" s="51">
        <f t="shared" si="9"/>
        <v>0</v>
      </c>
      <c r="I84" s="53">
        <f>SUM(方向別!B43,方向別!I43,方向別!B84)</f>
        <v>1</v>
      </c>
      <c r="J84" s="53">
        <f>SUM(方向別!C43,方向別!J43,方向別!C84)</f>
        <v>0</v>
      </c>
      <c r="K84" s="53">
        <f>SUM(方向別!D43,方向別!K43,方向別!D84)</f>
        <v>0</v>
      </c>
      <c r="L84" s="53">
        <f>SUM(方向別!E43,方向別!L43,方向別!E84)</f>
        <v>0</v>
      </c>
      <c r="M84" s="53">
        <f t="shared" si="10"/>
        <v>1</v>
      </c>
      <c r="N84" s="52">
        <f t="shared" si="11"/>
        <v>0</v>
      </c>
      <c r="O84" s="51">
        <f t="shared" si="12"/>
        <v>1.4492753623188406</v>
      </c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5"/>
      <c r="BB84" s="45"/>
      <c r="BC84" s="45"/>
      <c r="BD84" s="45"/>
      <c r="BE84" s="45"/>
      <c r="BF84" s="45"/>
      <c r="BG84" s="45"/>
      <c r="BH84" s="45"/>
      <c r="BI84" s="45"/>
      <c r="BJ84" s="45"/>
      <c r="BK84" s="45"/>
      <c r="BL84" s="45"/>
      <c r="BM84" s="45"/>
      <c r="BN84" s="45"/>
      <c r="BO84" s="45"/>
    </row>
    <row r="85" spans="1:67" s="43" customFormat="1" ht="13.5" customHeight="1">
      <c r="A85" s="54" t="s">
        <v>39</v>
      </c>
      <c r="B85" s="53">
        <v>0</v>
      </c>
      <c r="C85" s="53">
        <v>0</v>
      </c>
      <c r="D85" s="53">
        <v>0</v>
      </c>
      <c r="E85" s="53">
        <v>0</v>
      </c>
      <c r="F85" s="53">
        <f t="shared" si="7"/>
        <v>0</v>
      </c>
      <c r="G85" s="52">
        <f t="shared" si="8"/>
        <v>0</v>
      </c>
      <c r="H85" s="51">
        <f t="shared" si="9"/>
        <v>0</v>
      </c>
      <c r="I85" s="53">
        <f>SUM(方向別!B44,方向別!I44,方向別!B85)</f>
        <v>2</v>
      </c>
      <c r="J85" s="53">
        <f>SUM(方向別!C44,方向別!J44,方向別!C85)</f>
        <v>0</v>
      </c>
      <c r="K85" s="53">
        <f>SUM(方向別!D44,方向別!K44,方向別!D85)</f>
        <v>0</v>
      </c>
      <c r="L85" s="53">
        <f>SUM(方向別!E44,方向別!L44,方向別!E85)</f>
        <v>0</v>
      </c>
      <c r="M85" s="53">
        <f t="shared" si="10"/>
        <v>2</v>
      </c>
      <c r="N85" s="52">
        <f t="shared" si="11"/>
        <v>0</v>
      </c>
      <c r="O85" s="51">
        <f t="shared" si="12"/>
        <v>2.8985507246376812</v>
      </c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5"/>
      <c r="BB85" s="45"/>
      <c r="BC85" s="45"/>
      <c r="BD85" s="45"/>
      <c r="BE85" s="45"/>
      <c r="BF85" s="45"/>
      <c r="BG85" s="45"/>
      <c r="BH85" s="45"/>
      <c r="BI85" s="45"/>
      <c r="BJ85" s="45"/>
      <c r="BK85" s="45"/>
      <c r="BL85" s="45"/>
      <c r="BM85" s="45"/>
      <c r="BN85" s="45"/>
      <c r="BO85" s="45"/>
    </row>
    <row r="86" spans="1:67" s="44" customFormat="1" ht="13.5" customHeight="1">
      <c r="A86" s="54" t="s">
        <v>40</v>
      </c>
      <c r="B86" s="53">
        <v>0</v>
      </c>
      <c r="C86" s="53">
        <v>0</v>
      </c>
      <c r="D86" s="53">
        <v>0</v>
      </c>
      <c r="E86" s="53">
        <v>0</v>
      </c>
      <c r="F86" s="53">
        <f t="shared" si="7"/>
        <v>0</v>
      </c>
      <c r="G86" s="52">
        <f t="shared" si="8"/>
        <v>0</v>
      </c>
      <c r="H86" s="51">
        <f t="shared" si="9"/>
        <v>0</v>
      </c>
      <c r="I86" s="53">
        <f>SUM(方向別!B45,方向別!I45,方向別!B86)</f>
        <v>2</v>
      </c>
      <c r="J86" s="53">
        <f>SUM(方向別!C45,方向別!J45,方向別!C86)</f>
        <v>0</v>
      </c>
      <c r="K86" s="53">
        <f>SUM(方向別!D45,方向別!K45,方向別!D86)</f>
        <v>0</v>
      </c>
      <c r="L86" s="53">
        <f>SUM(方向別!E45,方向別!L45,方向別!E86)</f>
        <v>0</v>
      </c>
      <c r="M86" s="53">
        <f t="shared" si="10"/>
        <v>2</v>
      </c>
      <c r="N86" s="52">
        <f t="shared" si="11"/>
        <v>0</v>
      </c>
      <c r="O86" s="51">
        <f t="shared" si="12"/>
        <v>2.8985507246376812</v>
      </c>
      <c r="BA86" s="45"/>
      <c r="BB86" s="45"/>
      <c r="BC86" s="45"/>
      <c r="BD86" s="45"/>
      <c r="BE86" s="45"/>
      <c r="BF86" s="45"/>
      <c r="BG86" s="45"/>
      <c r="BH86" s="45"/>
      <c r="BI86" s="45"/>
      <c r="BJ86" s="45"/>
      <c r="BK86" s="45"/>
      <c r="BL86" s="45"/>
      <c r="BM86" s="45"/>
      <c r="BN86" s="45"/>
      <c r="BO86" s="45"/>
    </row>
    <row r="87" spans="1:67" s="46" customFormat="1" ht="13.5" customHeight="1">
      <c r="A87" s="50" t="s">
        <v>15</v>
      </c>
      <c r="B87" s="49">
        <f>SUM(B81:B86)</f>
        <v>0</v>
      </c>
      <c r="C87" s="49">
        <f>SUM(C81:C86)</f>
        <v>0</v>
      </c>
      <c r="D87" s="49">
        <f>SUM(D81:D86)</f>
        <v>0</v>
      </c>
      <c r="E87" s="49">
        <f>SUM(E81:E86)</f>
        <v>0</v>
      </c>
      <c r="F87" s="49">
        <f t="shared" si="7"/>
        <v>0</v>
      </c>
      <c r="G87" s="48">
        <f t="shared" si="8"/>
        <v>0</v>
      </c>
      <c r="H87" s="47">
        <f t="shared" si="9"/>
        <v>0</v>
      </c>
      <c r="I87" s="49">
        <f>SUM(I81:I86)</f>
        <v>7</v>
      </c>
      <c r="J87" s="49">
        <f>SUM(J81:J86)</f>
        <v>0</v>
      </c>
      <c r="K87" s="49">
        <f>SUM(K81:K86)</f>
        <v>1</v>
      </c>
      <c r="L87" s="49">
        <f>SUM(L81:L86)</f>
        <v>0</v>
      </c>
      <c r="M87" s="49">
        <f t="shared" si="10"/>
        <v>8</v>
      </c>
      <c r="N87" s="48">
        <f t="shared" si="11"/>
        <v>0</v>
      </c>
      <c r="O87" s="47">
        <f t="shared" si="12"/>
        <v>11.594202898550725</v>
      </c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</row>
    <row r="88" spans="1:67" s="43" customFormat="1" ht="13.5" customHeight="1">
      <c r="A88" s="50" t="s">
        <v>41</v>
      </c>
      <c r="B88" s="49">
        <f>SUM(B58,B65:B73,B80,B87)</f>
        <v>5</v>
      </c>
      <c r="C88" s="49">
        <f>SUM(C58,C65:C73,C80,C87)</f>
        <v>0</v>
      </c>
      <c r="D88" s="49">
        <f>SUM(D58,D65:D73,D80,D87)</f>
        <v>1</v>
      </c>
      <c r="E88" s="49">
        <f>SUM(E58,E65:E73,E80,E87)</f>
        <v>0</v>
      </c>
      <c r="F88" s="49">
        <f t="shared" si="7"/>
        <v>6</v>
      </c>
      <c r="G88" s="48">
        <f t="shared" si="8"/>
        <v>0</v>
      </c>
      <c r="H88" s="47">
        <f t="shared" si="9"/>
        <v>100</v>
      </c>
      <c r="I88" s="49">
        <f>SUM(I58,I65:I73,I80,I87)</f>
        <v>51</v>
      </c>
      <c r="J88" s="49">
        <f>SUM(J58,J65:J73,J80,J87)</f>
        <v>0</v>
      </c>
      <c r="K88" s="49">
        <f>SUM(K58,K65:K73,K80,K87)</f>
        <v>17</v>
      </c>
      <c r="L88" s="49">
        <f>SUM(L58,L65:L73,L80,L87)</f>
        <v>1</v>
      </c>
      <c r="M88" s="49">
        <f t="shared" si="10"/>
        <v>69</v>
      </c>
      <c r="N88" s="48">
        <f t="shared" si="11"/>
        <v>1.4492753623188406</v>
      </c>
      <c r="O88" s="47">
        <f t="shared" si="12"/>
        <v>100</v>
      </c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5"/>
      <c r="BB88" s="45"/>
      <c r="BC88" s="45"/>
      <c r="BD88" s="45"/>
      <c r="BE88" s="45"/>
      <c r="BF88" s="45"/>
      <c r="BG88" s="45"/>
      <c r="BH88" s="45"/>
      <c r="BI88" s="45"/>
      <c r="BJ88" s="45"/>
      <c r="BK88" s="45"/>
      <c r="BL88" s="45"/>
      <c r="BM88" s="45"/>
      <c r="BN88" s="45"/>
      <c r="BO88" s="45"/>
    </row>
    <row r="89" spans="1:67" s="43" customFormat="1" ht="12" customHeight="1">
      <c r="A89" s="44"/>
      <c r="B89" s="44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5"/>
      <c r="BB89" s="45"/>
      <c r="BC89" s="45"/>
      <c r="BD89" s="45"/>
      <c r="BE89" s="45"/>
      <c r="BF89" s="45"/>
      <c r="BG89" s="45"/>
      <c r="BH89" s="45"/>
      <c r="BI89" s="45"/>
      <c r="BJ89" s="45"/>
      <c r="BK89" s="45"/>
      <c r="BL89" s="45"/>
      <c r="BM89" s="45"/>
      <c r="BN89" s="45"/>
      <c r="BO89" s="45"/>
    </row>
    <row r="90" spans="1:67" s="43" customFormat="1" ht="12" customHeight="1">
      <c r="A90" s="44"/>
      <c r="B90" s="44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5"/>
      <c r="BB90" s="45"/>
      <c r="BC90" s="45"/>
      <c r="BD90" s="45"/>
      <c r="BE90" s="45"/>
      <c r="BF90" s="45"/>
      <c r="BG90" s="45"/>
      <c r="BH90" s="45"/>
      <c r="BI90" s="45"/>
      <c r="BJ90" s="45"/>
      <c r="BK90" s="45"/>
      <c r="BL90" s="45"/>
      <c r="BM90" s="45"/>
      <c r="BN90" s="45"/>
      <c r="BO90" s="45"/>
    </row>
    <row r="91" spans="1:67" s="44" customFormat="1" ht="12" customHeight="1">
      <c r="A91" s="70" t="s">
        <v>0</v>
      </c>
      <c r="B91" s="69">
        <v>4</v>
      </c>
      <c r="C91" s="68"/>
      <c r="D91" s="68"/>
      <c r="E91" s="68"/>
      <c r="F91" s="68"/>
      <c r="G91" s="68"/>
      <c r="H91" s="67"/>
      <c r="I91" s="69">
        <v>5</v>
      </c>
      <c r="J91" s="68"/>
      <c r="K91" s="68"/>
      <c r="L91" s="68"/>
      <c r="M91" s="68"/>
      <c r="N91" s="68"/>
      <c r="O91" s="67"/>
      <c r="P91" s="66"/>
      <c r="Q91" s="66"/>
      <c r="R91" s="66"/>
      <c r="S91" s="66"/>
      <c r="T91" s="66"/>
      <c r="U91" s="66"/>
      <c r="V91" s="66"/>
      <c r="W91" s="66"/>
      <c r="X91" s="66"/>
      <c r="Y91" s="66"/>
      <c r="Z91" s="66"/>
      <c r="AA91" s="66"/>
      <c r="AB91" s="66"/>
      <c r="AC91" s="66"/>
      <c r="AD91" s="66"/>
      <c r="AE91" s="66"/>
      <c r="AF91" s="66"/>
      <c r="AG91" s="66"/>
      <c r="AH91" s="66"/>
      <c r="AI91" s="66"/>
      <c r="AJ91" s="66"/>
      <c r="AK91" s="66"/>
      <c r="AL91" s="66"/>
      <c r="AM91" s="66"/>
      <c r="AN91" s="66"/>
      <c r="AO91" s="66"/>
      <c r="AP91" s="66"/>
      <c r="AQ91" s="66"/>
      <c r="AR91" s="66"/>
      <c r="AS91" s="66"/>
      <c r="AT91" s="66"/>
      <c r="AU91" s="66"/>
      <c r="AV91" s="66"/>
      <c r="AW91" s="66"/>
      <c r="AX91" s="66"/>
      <c r="AY91" s="66"/>
      <c r="AZ91" s="66"/>
      <c r="BA91" s="45"/>
      <c r="BB91" s="45"/>
      <c r="BC91" s="45"/>
      <c r="BD91" s="45"/>
      <c r="BE91" s="45"/>
      <c r="BF91" s="45"/>
      <c r="BG91" s="45"/>
      <c r="BH91" s="45"/>
      <c r="BI91" s="45"/>
      <c r="BJ91" s="45"/>
      <c r="BK91" s="45"/>
      <c r="BL91" s="45"/>
      <c r="BM91" s="45"/>
      <c r="BN91" s="45"/>
      <c r="BO91" s="45"/>
    </row>
    <row r="92" spans="1:67" s="46" customFormat="1" ht="39.6" customHeight="1">
      <c r="A92" s="65" t="s">
        <v>1</v>
      </c>
      <c r="B92" s="63" t="s">
        <v>2</v>
      </c>
      <c r="C92" s="62" t="s">
        <v>3</v>
      </c>
      <c r="D92" s="61" t="s">
        <v>4</v>
      </c>
      <c r="E92" s="62" t="s">
        <v>5</v>
      </c>
      <c r="F92" s="61" t="s">
        <v>6</v>
      </c>
      <c r="G92" s="61" t="s">
        <v>7</v>
      </c>
      <c r="H92" s="64" t="s">
        <v>8</v>
      </c>
      <c r="I92" s="63" t="s">
        <v>2</v>
      </c>
      <c r="J92" s="61" t="s">
        <v>3</v>
      </c>
      <c r="K92" s="61" t="s">
        <v>4</v>
      </c>
      <c r="L92" s="62" t="s">
        <v>5</v>
      </c>
      <c r="M92" s="61" t="s">
        <v>6</v>
      </c>
      <c r="N92" s="61" t="s">
        <v>7</v>
      </c>
      <c r="O92" s="60" t="s">
        <v>8</v>
      </c>
      <c r="P92" s="59"/>
      <c r="Q92" s="59"/>
      <c r="R92" s="59"/>
      <c r="S92" s="59"/>
      <c r="T92" s="59"/>
      <c r="U92" s="59"/>
      <c r="V92" s="59"/>
      <c r="W92" s="59"/>
      <c r="X92" s="59"/>
      <c r="Y92" s="59"/>
      <c r="Z92" s="59"/>
      <c r="AA92" s="59"/>
      <c r="AB92" s="59"/>
      <c r="AC92" s="59"/>
      <c r="AD92" s="59"/>
      <c r="AE92" s="59"/>
      <c r="AF92" s="59"/>
      <c r="AG92" s="59"/>
      <c r="AH92" s="59"/>
      <c r="AI92" s="59"/>
      <c r="AJ92" s="59"/>
      <c r="AK92" s="59"/>
      <c r="AL92" s="59"/>
      <c r="AM92" s="59"/>
      <c r="AN92" s="59"/>
      <c r="AO92" s="59"/>
      <c r="AP92" s="59"/>
      <c r="AQ92" s="59"/>
      <c r="AR92" s="59"/>
      <c r="AS92" s="59"/>
      <c r="AT92" s="59"/>
      <c r="AU92" s="59"/>
      <c r="AV92" s="59"/>
      <c r="AW92" s="59"/>
      <c r="AX92" s="59"/>
      <c r="AY92" s="59"/>
      <c r="AZ92" s="59"/>
    </row>
    <row r="93" spans="1:67" s="43" customFormat="1" ht="13.5" customHeight="1">
      <c r="A93" s="58" t="s">
        <v>9</v>
      </c>
      <c r="B93" s="57">
        <v>0</v>
      </c>
      <c r="C93" s="57">
        <v>0</v>
      </c>
      <c r="D93" s="57">
        <v>0</v>
      </c>
      <c r="E93" s="57">
        <v>0</v>
      </c>
      <c r="F93" s="57">
        <f t="shared" ref="F93:F129" si="13">SUM(B93:E93)</f>
        <v>0</v>
      </c>
      <c r="G93" s="56">
        <f t="shared" ref="G93:G129" si="14">IF(SUM(C93,E93)=0,0,SUM(C93,E93)/F93*100)</f>
        <v>0</v>
      </c>
      <c r="H93" s="55">
        <f t="shared" ref="H93:H129" si="15">IF(F93=0,0,F93/F$129*100)</f>
        <v>0</v>
      </c>
      <c r="I93" s="57">
        <v>25</v>
      </c>
      <c r="J93" s="57">
        <v>4</v>
      </c>
      <c r="K93" s="57">
        <v>10</v>
      </c>
      <c r="L93" s="57">
        <v>3</v>
      </c>
      <c r="M93" s="57">
        <f t="shared" ref="M93:M129" si="16">SUM(I93:L93)</f>
        <v>42</v>
      </c>
      <c r="N93" s="56">
        <f t="shared" ref="N93:N129" si="17">IF(SUM(J93,L93)=0,0,SUM(J93,L93)/M93*100)</f>
        <v>16.666666666666664</v>
      </c>
      <c r="O93" s="55">
        <f t="shared" ref="O93:O129" si="18">IF(M93=0,0,M93/M$129*100)</f>
        <v>1.6419077404222049</v>
      </c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5"/>
      <c r="BB93" s="45"/>
      <c r="BC93" s="45"/>
      <c r="BD93" s="45"/>
      <c r="BE93" s="45"/>
      <c r="BF93" s="45"/>
      <c r="BG93" s="45"/>
      <c r="BH93" s="45"/>
      <c r="BI93" s="45"/>
      <c r="BJ93" s="45"/>
      <c r="BK93" s="45"/>
      <c r="BL93" s="45"/>
      <c r="BM93" s="45"/>
      <c r="BN93" s="45"/>
      <c r="BO93" s="45"/>
    </row>
    <row r="94" spans="1:67" s="43" customFormat="1" ht="13.5" customHeight="1">
      <c r="A94" s="54" t="s">
        <v>10</v>
      </c>
      <c r="B94" s="53">
        <v>0</v>
      </c>
      <c r="C94" s="53">
        <v>0</v>
      </c>
      <c r="D94" s="53">
        <v>0</v>
      </c>
      <c r="E94" s="53">
        <v>0</v>
      </c>
      <c r="F94" s="53">
        <f t="shared" si="13"/>
        <v>0</v>
      </c>
      <c r="G94" s="52">
        <f t="shared" si="14"/>
        <v>0</v>
      </c>
      <c r="H94" s="51">
        <f t="shared" si="15"/>
        <v>0</v>
      </c>
      <c r="I94" s="53">
        <v>35</v>
      </c>
      <c r="J94" s="53">
        <v>1</v>
      </c>
      <c r="K94" s="53">
        <v>12</v>
      </c>
      <c r="L94" s="53">
        <v>5</v>
      </c>
      <c r="M94" s="53">
        <f t="shared" si="16"/>
        <v>53</v>
      </c>
      <c r="N94" s="52">
        <f t="shared" si="17"/>
        <v>11.320754716981133</v>
      </c>
      <c r="O94" s="51">
        <f t="shared" si="18"/>
        <v>2.0719311962470681</v>
      </c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5"/>
      <c r="BB94" s="45"/>
      <c r="BC94" s="45"/>
      <c r="BD94" s="45"/>
      <c r="BE94" s="45"/>
      <c r="BF94" s="45"/>
      <c r="BG94" s="45"/>
      <c r="BH94" s="45"/>
      <c r="BI94" s="45"/>
      <c r="BJ94" s="45"/>
      <c r="BK94" s="45"/>
      <c r="BL94" s="45"/>
      <c r="BM94" s="45"/>
      <c r="BN94" s="45"/>
      <c r="BO94" s="45"/>
    </row>
    <row r="95" spans="1:67" s="44" customFormat="1" ht="13.5" customHeight="1">
      <c r="A95" s="54" t="s">
        <v>11</v>
      </c>
      <c r="B95" s="53">
        <v>1</v>
      </c>
      <c r="C95" s="53">
        <v>0</v>
      </c>
      <c r="D95" s="53">
        <v>0</v>
      </c>
      <c r="E95" s="53">
        <v>0</v>
      </c>
      <c r="F95" s="53">
        <f t="shared" si="13"/>
        <v>1</v>
      </c>
      <c r="G95" s="52">
        <f t="shared" si="14"/>
        <v>0</v>
      </c>
      <c r="H95" s="51">
        <f t="shared" si="15"/>
        <v>16.666666666666664</v>
      </c>
      <c r="I95" s="53">
        <v>33</v>
      </c>
      <c r="J95" s="53">
        <v>0</v>
      </c>
      <c r="K95" s="53">
        <v>11</v>
      </c>
      <c r="L95" s="53">
        <v>3</v>
      </c>
      <c r="M95" s="53">
        <f t="shared" si="16"/>
        <v>47</v>
      </c>
      <c r="N95" s="52">
        <f t="shared" si="17"/>
        <v>6.3829787234042552</v>
      </c>
      <c r="O95" s="51">
        <f t="shared" si="18"/>
        <v>1.8373729476153244</v>
      </c>
      <c r="BA95" s="45"/>
      <c r="BB95" s="45"/>
      <c r="BC95" s="45"/>
      <c r="BD95" s="45"/>
      <c r="BE95" s="45"/>
      <c r="BF95" s="45"/>
      <c r="BG95" s="45"/>
      <c r="BH95" s="45"/>
      <c r="BI95" s="45"/>
      <c r="BJ95" s="45"/>
      <c r="BK95" s="45"/>
      <c r="BL95" s="45"/>
      <c r="BM95" s="45"/>
      <c r="BN95" s="45"/>
      <c r="BO95" s="45"/>
    </row>
    <row r="96" spans="1:67" s="46" customFormat="1" ht="13.5" customHeight="1">
      <c r="A96" s="54" t="s">
        <v>12</v>
      </c>
      <c r="B96" s="53">
        <v>0</v>
      </c>
      <c r="C96" s="53">
        <v>0</v>
      </c>
      <c r="D96" s="53">
        <v>0</v>
      </c>
      <c r="E96" s="53">
        <v>0</v>
      </c>
      <c r="F96" s="53">
        <f t="shared" si="13"/>
        <v>0</v>
      </c>
      <c r="G96" s="52">
        <f t="shared" si="14"/>
        <v>0</v>
      </c>
      <c r="H96" s="51">
        <f t="shared" si="15"/>
        <v>0</v>
      </c>
      <c r="I96" s="53">
        <v>25</v>
      </c>
      <c r="J96" s="53">
        <v>0</v>
      </c>
      <c r="K96" s="53">
        <v>2</v>
      </c>
      <c r="L96" s="53">
        <v>11</v>
      </c>
      <c r="M96" s="53">
        <f t="shared" si="16"/>
        <v>38</v>
      </c>
      <c r="N96" s="52">
        <f t="shared" si="17"/>
        <v>28.947368421052634</v>
      </c>
      <c r="O96" s="51">
        <f t="shared" si="18"/>
        <v>1.4855355746677092</v>
      </c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5"/>
      <c r="BB96" s="45"/>
      <c r="BC96" s="45"/>
      <c r="BD96" s="45"/>
      <c r="BE96" s="45"/>
      <c r="BF96" s="45"/>
      <c r="BG96" s="45"/>
      <c r="BH96" s="45"/>
      <c r="BI96" s="45"/>
      <c r="BJ96" s="45"/>
      <c r="BK96" s="45"/>
      <c r="BL96" s="45"/>
      <c r="BM96" s="45"/>
      <c r="BN96" s="45"/>
      <c r="BO96" s="45"/>
    </row>
    <row r="97" spans="1:67" s="44" customFormat="1" ht="13.5" customHeight="1">
      <c r="A97" s="54" t="s">
        <v>13</v>
      </c>
      <c r="B97" s="53">
        <v>0</v>
      </c>
      <c r="C97" s="53">
        <v>0</v>
      </c>
      <c r="D97" s="53">
        <v>0</v>
      </c>
      <c r="E97" s="53">
        <v>0</v>
      </c>
      <c r="F97" s="53">
        <f t="shared" si="13"/>
        <v>0</v>
      </c>
      <c r="G97" s="52">
        <f t="shared" si="14"/>
        <v>0</v>
      </c>
      <c r="H97" s="51">
        <f t="shared" si="15"/>
        <v>0</v>
      </c>
      <c r="I97" s="53">
        <v>38</v>
      </c>
      <c r="J97" s="53">
        <v>1</v>
      </c>
      <c r="K97" s="53">
        <v>9</v>
      </c>
      <c r="L97" s="53">
        <v>4</v>
      </c>
      <c r="M97" s="53">
        <f t="shared" si="16"/>
        <v>52</v>
      </c>
      <c r="N97" s="52">
        <f t="shared" si="17"/>
        <v>9.6153846153846168</v>
      </c>
      <c r="O97" s="51">
        <f t="shared" si="18"/>
        <v>2.0328381548084442</v>
      </c>
      <c r="BA97" s="45"/>
      <c r="BB97" s="45"/>
      <c r="BC97" s="45"/>
      <c r="BD97" s="45"/>
      <c r="BE97" s="45"/>
      <c r="BF97" s="45"/>
      <c r="BG97" s="45"/>
      <c r="BH97" s="45"/>
      <c r="BI97" s="45"/>
      <c r="BJ97" s="45"/>
      <c r="BK97" s="45"/>
      <c r="BL97" s="45"/>
      <c r="BM97" s="45"/>
      <c r="BN97" s="45"/>
      <c r="BO97" s="45"/>
    </row>
    <row r="98" spans="1:67" s="44" customFormat="1" ht="13.5" customHeight="1">
      <c r="A98" s="54" t="s">
        <v>14</v>
      </c>
      <c r="B98" s="53">
        <v>0</v>
      </c>
      <c r="C98" s="53">
        <v>0</v>
      </c>
      <c r="D98" s="53">
        <v>0</v>
      </c>
      <c r="E98" s="53">
        <v>0</v>
      </c>
      <c r="F98" s="53">
        <f t="shared" si="13"/>
        <v>0</v>
      </c>
      <c r="G98" s="52">
        <f t="shared" si="14"/>
        <v>0</v>
      </c>
      <c r="H98" s="51">
        <f t="shared" si="15"/>
        <v>0</v>
      </c>
      <c r="I98" s="53">
        <v>33</v>
      </c>
      <c r="J98" s="53">
        <v>0</v>
      </c>
      <c r="K98" s="53">
        <v>6</v>
      </c>
      <c r="L98" s="53">
        <v>5</v>
      </c>
      <c r="M98" s="53">
        <f t="shared" si="16"/>
        <v>44</v>
      </c>
      <c r="N98" s="52">
        <f t="shared" si="17"/>
        <v>11.363636363636363</v>
      </c>
      <c r="O98" s="51">
        <f t="shared" si="18"/>
        <v>1.7200938232994525</v>
      </c>
      <c r="BA98" s="45"/>
      <c r="BB98" s="45"/>
      <c r="BC98" s="45"/>
      <c r="BD98" s="45"/>
      <c r="BE98" s="45"/>
      <c r="BF98" s="45"/>
      <c r="BG98" s="45"/>
      <c r="BH98" s="45"/>
      <c r="BI98" s="45"/>
      <c r="BJ98" s="45"/>
      <c r="BK98" s="45"/>
      <c r="BL98" s="45"/>
      <c r="BM98" s="45"/>
      <c r="BN98" s="45"/>
      <c r="BO98" s="45"/>
    </row>
    <row r="99" spans="1:67" s="44" customFormat="1" ht="13.5" customHeight="1">
      <c r="A99" s="50" t="s">
        <v>15</v>
      </c>
      <c r="B99" s="49">
        <f>SUM(B93:B98)</f>
        <v>1</v>
      </c>
      <c r="C99" s="49">
        <f>SUM(C93:C98)</f>
        <v>0</v>
      </c>
      <c r="D99" s="49">
        <f>SUM(D93:D98)</f>
        <v>0</v>
      </c>
      <c r="E99" s="49">
        <f>SUM(E93:E98)</f>
        <v>0</v>
      </c>
      <c r="F99" s="49">
        <f t="shared" si="13"/>
        <v>1</v>
      </c>
      <c r="G99" s="48">
        <f t="shared" si="14"/>
        <v>0</v>
      </c>
      <c r="H99" s="47">
        <f t="shared" si="15"/>
        <v>16.666666666666664</v>
      </c>
      <c r="I99" s="49">
        <f>SUM(I93:I98)</f>
        <v>189</v>
      </c>
      <c r="J99" s="49">
        <f>SUM(J93:J98)</f>
        <v>6</v>
      </c>
      <c r="K99" s="49">
        <f>SUM(K93:K98)</f>
        <v>50</v>
      </c>
      <c r="L99" s="49">
        <f>SUM(L93:L98)</f>
        <v>31</v>
      </c>
      <c r="M99" s="49">
        <f t="shared" si="16"/>
        <v>276</v>
      </c>
      <c r="N99" s="48">
        <f t="shared" si="17"/>
        <v>13.405797101449277</v>
      </c>
      <c r="O99" s="47">
        <f t="shared" si="18"/>
        <v>10.789679437060204</v>
      </c>
      <c r="BA99" s="45"/>
      <c r="BB99" s="45"/>
      <c r="BC99" s="45"/>
      <c r="BD99" s="45"/>
      <c r="BE99" s="45"/>
      <c r="BF99" s="45"/>
      <c r="BG99" s="45"/>
      <c r="BH99" s="45"/>
      <c r="BI99" s="45"/>
      <c r="BJ99" s="45"/>
      <c r="BK99" s="45"/>
      <c r="BL99" s="45"/>
      <c r="BM99" s="45"/>
      <c r="BN99" s="45"/>
      <c r="BO99" s="45"/>
    </row>
    <row r="100" spans="1:67" s="46" customFormat="1" ht="13.5" customHeight="1">
      <c r="A100" s="58" t="s">
        <v>16</v>
      </c>
      <c r="B100" s="57">
        <v>0</v>
      </c>
      <c r="C100" s="57">
        <v>0</v>
      </c>
      <c r="D100" s="57">
        <v>0</v>
      </c>
      <c r="E100" s="57">
        <v>0</v>
      </c>
      <c r="F100" s="57">
        <f t="shared" si="13"/>
        <v>0</v>
      </c>
      <c r="G100" s="56">
        <f t="shared" si="14"/>
        <v>0</v>
      </c>
      <c r="H100" s="55">
        <f t="shared" si="15"/>
        <v>0</v>
      </c>
      <c r="I100" s="57">
        <v>32</v>
      </c>
      <c r="J100" s="57">
        <v>1</v>
      </c>
      <c r="K100" s="57">
        <v>6</v>
      </c>
      <c r="L100" s="57">
        <v>7</v>
      </c>
      <c r="M100" s="57">
        <f t="shared" si="16"/>
        <v>46</v>
      </c>
      <c r="N100" s="56">
        <f t="shared" si="17"/>
        <v>17.391304347826086</v>
      </c>
      <c r="O100" s="55">
        <f t="shared" si="18"/>
        <v>1.7982799061767005</v>
      </c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</row>
    <row r="101" spans="1:67" s="46" customFormat="1" ht="13.5" customHeight="1">
      <c r="A101" s="54" t="s">
        <v>17</v>
      </c>
      <c r="B101" s="53">
        <v>0</v>
      </c>
      <c r="C101" s="53">
        <v>0</v>
      </c>
      <c r="D101" s="53">
        <v>0</v>
      </c>
      <c r="E101" s="53">
        <v>0</v>
      </c>
      <c r="F101" s="53">
        <f t="shared" si="13"/>
        <v>0</v>
      </c>
      <c r="G101" s="52">
        <f t="shared" si="14"/>
        <v>0</v>
      </c>
      <c r="H101" s="51">
        <f t="shared" si="15"/>
        <v>0</v>
      </c>
      <c r="I101" s="53">
        <v>21</v>
      </c>
      <c r="J101" s="53">
        <v>0</v>
      </c>
      <c r="K101" s="53">
        <v>6</v>
      </c>
      <c r="L101" s="53">
        <v>4</v>
      </c>
      <c r="M101" s="53">
        <f t="shared" si="16"/>
        <v>31</v>
      </c>
      <c r="N101" s="52">
        <f t="shared" si="17"/>
        <v>12.903225806451612</v>
      </c>
      <c r="O101" s="51">
        <f t="shared" si="18"/>
        <v>1.2118842845973417</v>
      </c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</row>
    <row r="102" spans="1:67" s="46" customFormat="1" ht="13.5" customHeight="1">
      <c r="A102" s="54" t="s">
        <v>18</v>
      </c>
      <c r="B102" s="53">
        <v>0</v>
      </c>
      <c r="C102" s="53">
        <v>0</v>
      </c>
      <c r="D102" s="53">
        <v>0</v>
      </c>
      <c r="E102" s="53">
        <v>0</v>
      </c>
      <c r="F102" s="53">
        <f t="shared" si="13"/>
        <v>0</v>
      </c>
      <c r="G102" s="52">
        <f t="shared" si="14"/>
        <v>0</v>
      </c>
      <c r="H102" s="51">
        <f t="shared" si="15"/>
        <v>0</v>
      </c>
      <c r="I102" s="53">
        <v>23</v>
      </c>
      <c r="J102" s="53">
        <v>0</v>
      </c>
      <c r="K102" s="53">
        <v>5</v>
      </c>
      <c r="L102" s="53">
        <v>6</v>
      </c>
      <c r="M102" s="53">
        <f t="shared" si="16"/>
        <v>34</v>
      </c>
      <c r="N102" s="52">
        <f t="shared" si="17"/>
        <v>17.647058823529413</v>
      </c>
      <c r="O102" s="51">
        <f t="shared" si="18"/>
        <v>1.3291634089132134</v>
      </c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5"/>
      <c r="BB102" s="45"/>
      <c r="BC102" s="45"/>
      <c r="BD102" s="45"/>
      <c r="BE102" s="45"/>
      <c r="BF102" s="45"/>
      <c r="BG102" s="45"/>
      <c r="BH102" s="45"/>
      <c r="BI102" s="45"/>
      <c r="BJ102" s="45"/>
      <c r="BK102" s="45"/>
      <c r="BL102" s="45"/>
      <c r="BM102" s="45"/>
      <c r="BN102" s="45"/>
      <c r="BO102" s="45"/>
    </row>
    <row r="103" spans="1:67" s="44" customFormat="1" ht="13.5" customHeight="1">
      <c r="A103" s="54" t="s">
        <v>19</v>
      </c>
      <c r="B103" s="53">
        <v>0</v>
      </c>
      <c r="C103" s="53">
        <v>0</v>
      </c>
      <c r="D103" s="53">
        <v>0</v>
      </c>
      <c r="E103" s="53">
        <v>0</v>
      </c>
      <c r="F103" s="53">
        <f t="shared" si="13"/>
        <v>0</v>
      </c>
      <c r="G103" s="52">
        <f t="shared" si="14"/>
        <v>0</v>
      </c>
      <c r="H103" s="51">
        <f t="shared" si="15"/>
        <v>0</v>
      </c>
      <c r="I103" s="53">
        <v>35</v>
      </c>
      <c r="J103" s="53">
        <v>0</v>
      </c>
      <c r="K103" s="53">
        <v>5</v>
      </c>
      <c r="L103" s="53">
        <v>8</v>
      </c>
      <c r="M103" s="53">
        <f t="shared" si="16"/>
        <v>48</v>
      </c>
      <c r="N103" s="52">
        <f t="shared" si="17"/>
        <v>16.666666666666664</v>
      </c>
      <c r="O103" s="51">
        <f t="shared" si="18"/>
        <v>1.8764659890539486</v>
      </c>
      <c r="BA103" s="45"/>
      <c r="BB103" s="45"/>
      <c r="BC103" s="45"/>
      <c r="BD103" s="45"/>
      <c r="BE103" s="45"/>
      <c r="BF103" s="45"/>
      <c r="BG103" s="45"/>
      <c r="BH103" s="45"/>
      <c r="BI103" s="45"/>
      <c r="BJ103" s="45"/>
      <c r="BK103" s="45"/>
      <c r="BL103" s="45"/>
      <c r="BM103" s="45"/>
      <c r="BN103" s="45"/>
      <c r="BO103" s="45"/>
    </row>
    <row r="104" spans="1:67" s="46" customFormat="1" ht="13.5" customHeight="1">
      <c r="A104" s="54" t="s">
        <v>20</v>
      </c>
      <c r="B104" s="53">
        <v>0</v>
      </c>
      <c r="C104" s="53">
        <v>0</v>
      </c>
      <c r="D104" s="53">
        <v>0</v>
      </c>
      <c r="E104" s="53">
        <v>0</v>
      </c>
      <c r="F104" s="53">
        <f t="shared" si="13"/>
        <v>0</v>
      </c>
      <c r="G104" s="52">
        <f t="shared" si="14"/>
        <v>0</v>
      </c>
      <c r="H104" s="51">
        <f t="shared" si="15"/>
        <v>0</v>
      </c>
      <c r="I104" s="53">
        <v>34</v>
      </c>
      <c r="J104" s="53">
        <v>0</v>
      </c>
      <c r="K104" s="53">
        <v>5</v>
      </c>
      <c r="L104" s="53">
        <v>8</v>
      </c>
      <c r="M104" s="53">
        <f t="shared" si="16"/>
        <v>47</v>
      </c>
      <c r="N104" s="52">
        <f t="shared" si="17"/>
        <v>17.021276595744681</v>
      </c>
      <c r="O104" s="51">
        <f t="shared" si="18"/>
        <v>1.8373729476153244</v>
      </c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5"/>
      <c r="BB104" s="45"/>
      <c r="BC104" s="45"/>
      <c r="BD104" s="45"/>
      <c r="BE104" s="45"/>
      <c r="BF104" s="45"/>
      <c r="BG104" s="45"/>
      <c r="BH104" s="45"/>
      <c r="BI104" s="45"/>
      <c r="BJ104" s="45"/>
      <c r="BK104" s="45"/>
      <c r="BL104" s="45"/>
      <c r="BM104" s="45"/>
      <c r="BN104" s="45"/>
      <c r="BO104" s="45"/>
    </row>
    <row r="105" spans="1:67" s="44" customFormat="1" ht="13.5" customHeight="1">
      <c r="A105" s="54" t="s">
        <v>21</v>
      </c>
      <c r="B105" s="53">
        <v>0</v>
      </c>
      <c r="C105" s="53">
        <v>0</v>
      </c>
      <c r="D105" s="53">
        <v>0</v>
      </c>
      <c r="E105" s="53">
        <v>0</v>
      </c>
      <c r="F105" s="53">
        <f t="shared" si="13"/>
        <v>0</v>
      </c>
      <c r="G105" s="52">
        <f t="shared" si="14"/>
        <v>0</v>
      </c>
      <c r="H105" s="51">
        <f t="shared" si="15"/>
        <v>0</v>
      </c>
      <c r="I105" s="53">
        <v>25</v>
      </c>
      <c r="J105" s="53">
        <v>0</v>
      </c>
      <c r="K105" s="53">
        <v>6</v>
      </c>
      <c r="L105" s="53">
        <v>6</v>
      </c>
      <c r="M105" s="53">
        <f t="shared" si="16"/>
        <v>37</v>
      </c>
      <c r="N105" s="52">
        <f t="shared" si="17"/>
        <v>16.216216216216218</v>
      </c>
      <c r="O105" s="51">
        <f t="shared" si="18"/>
        <v>1.4464425332290853</v>
      </c>
      <c r="BA105" s="45"/>
      <c r="BB105" s="45"/>
      <c r="BC105" s="45"/>
      <c r="BD105" s="45"/>
      <c r="BE105" s="45"/>
      <c r="BF105" s="45"/>
      <c r="BG105" s="45"/>
      <c r="BH105" s="45"/>
      <c r="BI105" s="45"/>
      <c r="BJ105" s="45"/>
      <c r="BK105" s="45"/>
      <c r="BL105" s="45"/>
      <c r="BM105" s="45"/>
      <c r="BN105" s="45"/>
      <c r="BO105" s="45"/>
    </row>
    <row r="106" spans="1:67" s="46" customFormat="1" ht="13.5" customHeight="1">
      <c r="A106" s="50" t="s">
        <v>15</v>
      </c>
      <c r="B106" s="49">
        <f>SUM(B100:B105)</f>
        <v>0</v>
      </c>
      <c r="C106" s="49">
        <f>SUM(C100:C105)</f>
        <v>0</v>
      </c>
      <c r="D106" s="49">
        <f>SUM(D100:D105)</f>
        <v>0</v>
      </c>
      <c r="E106" s="49">
        <f>SUM(E100:E105)</f>
        <v>0</v>
      </c>
      <c r="F106" s="49">
        <f t="shared" si="13"/>
        <v>0</v>
      </c>
      <c r="G106" s="48">
        <f t="shared" si="14"/>
        <v>0</v>
      </c>
      <c r="H106" s="47">
        <f t="shared" si="15"/>
        <v>0</v>
      </c>
      <c r="I106" s="49">
        <f>SUM(I100:I105)</f>
        <v>170</v>
      </c>
      <c r="J106" s="49">
        <f>SUM(J100:J105)</f>
        <v>1</v>
      </c>
      <c r="K106" s="49">
        <f>SUM(K100:K105)</f>
        <v>33</v>
      </c>
      <c r="L106" s="49">
        <f>SUM(L100:L105)</f>
        <v>39</v>
      </c>
      <c r="M106" s="49">
        <f t="shared" si="16"/>
        <v>243</v>
      </c>
      <c r="N106" s="48">
        <f t="shared" si="17"/>
        <v>16.460905349794238</v>
      </c>
      <c r="O106" s="47">
        <f t="shared" si="18"/>
        <v>9.499609069585615</v>
      </c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</row>
    <row r="107" spans="1:67" s="44" customFormat="1" ht="13.5" customHeight="1">
      <c r="A107" s="54" t="s">
        <v>22</v>
      </c>
      <c r="B107" s="53">
        <v>0</v>
      </c>
      <c r="C107" s="53">
        <v>0</v>
      </c>
      <c r="D107" s="53">
        <v>0</v>
      </c>
      <c r="E107" s="53">
        <v>0</v>
      </c>
      <c r="F107" s="53">
        <f t="shared" si="13"/>
        <v>0</v>
      </c>
      <c r="G107" s="52">
        <f t="shared" si="14"/>
        <v>0</v>
      </c>
      <c r="H107" s="51">
        <f t="shared" si="15"/>
        <v>0</v>
      </c>
      <c r="I107" s="53">
        <v>139</v>
      </c>
      <c r="J107" s="53">
        <v>1</v>
      </c>
      <c r="K107" s="53">
        <v>33</v>
      </c>
      <c r="L107" s="53">
        <v>51</v>
      </c>
      <c r="M107" s="53">
        <f t="shared" si="16"/>
        <v>224</v>
      </c>
      <c r="N107" s="52">
        <f t="shared" si="17"/>
        <v>23.214285714285715</v>
      </c>
      <c r="O107" s="51">
        <f t="shared" si="18"/>
        <v>8.7568412822517594</v>
      </c>
      <c r="BA107" s="45"/>
      <c r="BB107" s="45"/>
      <c r="BC107" s="45"/>
      <c r="BD107" s="45"/>
      <c r="BE107" s="45"/>
      <c r="BF107" s="45"/>
      <c r="BG107" s="45"/>
      <c r="BH107" s="45"/>
      <c r="BI107" s="45"/>
      <c r="BJ107" s="45"/>
      <c r="BK107" s="45"/>
      <c r="BL107" s="45"/>
      <c r="BM107" s="45"/>
      <c r="BN107" s="45"/>
      <c r="BO107" s="45"/>
    </row>
    <row r="108" spans="1:67" s="46" customFormat="1" ht="13.5" customHeight="1">
      <c r="A108" s="54" t="s">
        <v>23</v>
      </c>
      <c r="B108" s="53">
        <v>1</v>
      </c>
      <c r="C108" s="53">
        <v>0</v>
      </c>
      <c r="D108" s="53">
        <v>0</v>
      </c>
      <c r="E108" s="53">
        <v>0</v>
      </c>
      <c r="F108" s="53">
        <f t="shared" si="13"/>
        <v>1</v>
      </c>
      <c r="G108" s="52">
        <f t="shared" si="14"/>
        <v>0</v>
      </c>
      <c r="H108" s="51">
        <f t="shared" si="15"/>
        <v>16.666666666666664</v>
      </c>
      <c r="I108" s="53">
        <v>145</v>
      </c>
      <c r="J108" s="53">
        <v>1</v>
      </c>
      <c r="K108" s="53">
        <v>16</v>
      </c>
      <c r="L108" s="53">
        <v>47</v>
      </c>
      <c r="M108" s="53">
        <f t="shared" si="16"/>
        <v>209</v>
      </c>
      <c r="N108" s="52">
        <f t="shared" si="17"/>
        <v>22.966507177033492</v>
      </c>
      <c r="O108" s="51">
        <f t="shared" si="18"/>
        <v>8.1704456606723994</v>
      </c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</row>
    <row r="109" spans="1:67" s="44" customFormat="1" ht="13.5" customHeight="1">
      <c r="A109" s="54" t="s">
        <v>24</v>
      </c>
      <c r="B109" s="53">
        <v>1</v>
      </c>
      <c r="C109" s="53">
        <v>0</v>
      </c>
      <c r="D109" s="53">
        <v>0</v>
      </c>
      <c r="E109" s="53">
        <v>0</v>
      </c>
      <c r="F109" s="53">
        <f t="shared" si="13"/>
        <v>1</v>
      </c>
      <c r="G109" s="52">
        <f t="shared" si="14"/>
        <v>0</v>
      </c>
      <c r="H109" s="51">
        <f t="shared" si="15"/>
        <v>16.666666666666664</v>
      </c>
      <c r="I109" s="53">
        <v>134</v>
      </c>
      <c r="J109" s="53">
        <v>2</v>
      </c>
      <c r="K109" s="53">
        <v>22</v>
      </c>
      <c r="L109" s="53">
        <v>39</v>
      </c>
      <c r="M109" s="53">
        <f t="shared" si="16"/>
        <v>197</v>
      </c>
      <c r="N109" s="52">
        <f t="shared" si="17"/>
        <v>20.812182741116754</v>
      </c>
      <c r="O109" s="51">
        <f t="shared" si="18"/>
        <v>7.7013291634089125</v>
      </c>
      <c r="BA109" s="45"/>
      <c r="BB109" s="45"/>
      <c r="BC109" s="45"/>
      <c r="BD109" s="45"/>
      <c r="BE109" s="45"/>
      <c r="BF109" s="45"/>
      <c r="BG109" s="45"/>
      <c r="BH109" s="45"/>
      <c r="BI109" s="45"/>
      <c r="BJ109" s="45"/>
      <c r="BK109" s="45"/>
      <c r="BL109" s="45"/>
      <c r="BM109" s="45"/>
      <c r="BN109" s="45"/>
      <c r="BO109" s="45"/>
    </row>
    <row r="110" spans="1:67" s="46" customFormat="1" ht="13.5" customHeight="1">
      <c r="A110" s="54" t="s">
        <v>25</v>
      </c>
      <c r="B110" s="53">
        <v>0</v>
      </c>
      <c r="C110" s="53">
        <v>0</v>
      </c>
      <c r="D110" s="53">
        <v>0</v>
      </c>
      <c r="E110" s="53">
        <v>0</v>
      </c>
      <c r="F110" s="53">
        <f t="shared" si="13"/>
        <v>0</v>
      </c>
      <c r="G110" s="52">
        <f t="shared" si="14"/>
        <v>0</v>
      </c>
      <c r="H110" s="51">
        <f t="shared" si="15"/>
        <v>0</v>
      </c>
      <c r="I110" s="53">
        <v>131</v>
      </c>
      <c r="J110" s="53">
        <v>2</v>
      </c>
      <c r="K110" s="53">
        <v>24</v>
      </c>
      <c r="L110" s="53">
        <v>43</v>
      </c>
      <c r="M110" s="53">
        <f t="shared" si="16"/>
        <v>200</v>
      </c>
      <c r="N110" s="52">
        <f t="shared" si="17"/>
        <v>22.5</v>
      </c>
      <c r="O110" s="51">
        <f t="shared" si="18"/>
        <v>7.8186082877247847</v>
      </c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</row>
    <row r="111" spans="1:67" s="46" customFormat="1" ht="13.5" customHeight="1">
      <c r="A111" s="54" t="s">
        <v>26</v>
      </c>
      <c r="B111" s="53">
        <v>0</v>
      </c>
      <c r="C111" s="53">
        <v>0</v>
      </c>
      <c r="D111" s="53">
        <v>0</v>
      </c>
      <c r="E111" s="53">
        <v>0</v>
      </c>
      <c r="F111" s="53">
        <f t="shared" si="13"/>
        <v>0</v>
      </c>
      <c r="G111" s="52">
        <f t="shared" si="14"/>
        <v>0</v>
      </c>
      <c r="H111" s="51">
        <f t="shared" si="15"/>
        <v>0</v>
      </c>
      <c r="I111" s="53">
        <v>111</v>
      </c>
      <c r="J111" s="53">
        <v>2</v>
      </c>
      <c r="K111" s="53">
        <v>30</v>
      </c>
      <c r="L111" s="53">
        <v>36</v>
      </c>
      <c r="M111" s="53">
        <f t="shared" si="16"/>
        <v>179</v>
      </c>
      <c r="N111" s="52">
        <f t="shared" si="17"/>
        <v>21.229050279329609</v>
      </c>
      <c r="O111" s="51">
        <f t="shared" si="18"/>
        <v>6.9976544175136821</v>
      </c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</row>
    <row r="112" spans="1:67" s="46" customFormat="1" ht="13.5" customHeight="1">
      <c r="A112" s="54" t="s">
        <v>27</v>
      </c>
      <c r="B112" s="53">
        <v>0</v>
      </c>
      <c r="C112" s="53">
        <v>0</v>
      </c>
      <c r="D112" s="53">
        <v>0</v>
      </c>
      <c r="E112" s="53">
        <v>0</v>
      </c>
      <c r="F112" s="53">
        <f t="shared" si="13"/>
        <v>0</v>
      </c>
      <c r="G112" s="52">
        <f t="shared" si="14"/>
        <v>0</v>
      </c>
      <c r="H112" s="51">
        <f t="shared" si="15"/>
        <v>0</v>
      </c>
      <c r="I112" s="53">
        <v>105</v>
      </c>
      <c r="J112" s="53">
        <v>2</v>
      </c>
      <c r="K112" s="53">
        <v>39</v>
      </c>
      <c r="L112" s="53">
        <v>33</v>
      </c>
      <c r="M112" s="53">
        <f t="shared" si="16"/>
        <v>179</v>
      </c>
      <c r="N112" s="52">
        <f t="shared" si="17"/>
        <v>19.553072625698324</v>
      </c>
      <c r="O112" s="51">
        <f t="shared" si="18"/>
        <v>6.9976544175136821</v>
      </c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5"/>
      <c r="BB112" s="45"/>
      <c r="BC112" s="45"/>
      <c r="BD112" s="45"/>
      <c r="BE112" s="45"/>
      <c r="BF112" s="45"/>
      <c r="BG112" s="45"/>
      <c r="BH112" s="45"/>
      <c r="BI112" s="45"/>
      <c r="BJ112" s="45"/>
      <c r="BK112" s="45"/>
      <c r="BL112" s="45"/>
      <c r="BM112" s="45"/>
      <c r="BN112" s="45"/>
      <c r="BO112" s="45"/>
    </row>
    <row r="113" spans="1:67" s="44" customFormat="1" ht="13.5" customHeight="1">
      <c r="A113" s="54" t="s">
        <v>28</v>
      </c>
      <c r="B113" s="53">
        <v>0</v>
      </c>
      <c r="C113" s="53">
        <v>0</v>
      </c>
      <c r="D113" s="53">
        <v>0</v>
      </c>
      <c r="E113" s="53">
        <v>1</v>
      </c>
      <c r="F113" s="53">
        <f t="shared" si="13"/>
        <v>1</v>
      </c>
      <c r="G113" s="52">
        <f t="shared" si="14"/>
        <v>100</v>
      </c>
      <c r="H113" s="51">
        <f t="shared" si="15"/>
        <v>16.666666666666664</v>
      </c>
      <c r="I113" s="53">
        <v>109</v>
      </c>
      <c r="J113" s="53">
        <v>2</v>
      </c>
      <c r="K113" s="53">
        <v>39</v>
      </c>
      <c r="L113" s="53">
        <v>33</v>
      </c>
      <c r="M113" s="53">
        <f t="shared" si="16"/>
        <v>183</v>
      </c>
      <c r="N113" s="52">
        <f t="shared" si="17"/>
        <v>19.125683060109289</v>
      </c>
      <c r="O113" s="51">
        <f t="shared" si="18"/>
        <v>7.1540265832681778</v>
      </c>
      <c r="BA113" s="45"/>
      <c r="BB113" s="45"/>
      <c r="BC113" s="45"/>
      <c r="BD113" s="45"/>
      <c r="BE113" s="45"/>
      <c r="BF113" s="45"/>
      <c r="BG113" s="45"/>
      <c r="BH113" s="45"/>
      <c r="BI113" s="45"/>
      <c r="BJ113" s="45"/>
      <c r="BK113" s="45"/>
      <c r="BL113" s="45"/>
      <c r="BM113" s="45"/>
      <c r="BN113" s="45"/>
      <c r="BO113" s="45"/>
    </row>
    <row r="114" spans="1:67" s="44" customFormat="1" ht="13.5" customHeight="1">
      <c r="A114" s="54" t="s">
        <v>60</v>
      </c>
      <c r="B114" s="53">
        <v>1</v>
      </c>
      <c r="C114" s="53">
        <v>0</v>
      </c>
      <c r="D114" s="53">
        <v>0</v>
      </c>
      <c r="E114" s="53">
        <v>0</v>
      </c>
      <c r="F114" s="53">
        <f t="shared" si="13"/>
        <v>1</v>
      </c>
      <c r="G114" s="52">
        <f t="shared" si="14"/>
        <v>0</v>
      </c>
      <c r="H114" s="51">
        <f t="shared" si="15"/>
        <v>16.666666666666664</v>
      </c>
      <c r="I114" s="53">
        <v>176</v>
      </c>
      <c r="J114" s="53">
        <v>3</v>
      </c>
      <c r="K114" s="53">
        <v>29</v>
      </c>
      <c r="L114" s="53">
        <v>25</v>
      </c>
      <c r="M114" s="53">
        <f t="shared" si="16"/>
        <v>233</v>
      </c>
      <c r="N114" s="52">
        <f t="shared" si="17"/>
        <v>12.017167381974248</v>
      </c>
      <c r="O114" s="51">
        <f t="shared" si="18"/>
        <v>9.108678655199375</v>
      </c>
      <c r="BA114" s="45"/>
      <c r="BB114" s="45"/>
      <c r="BC114" s="45"/>
      <c r="BD114" s="45"/>
      <c r="BE114" s="45"/>
      <c r="BF114" s="45"/>
      <c r="BG114" s="45"/>
      <c r="BH114" s="45"/>
      <c r="BI114" s="45"/>
      <c r="BJ114" s="45"/>
      <c r="BK114" s="45"/>
      <c r="BL114" s="45"/>
      <c r="BM114" s="45"/>
      <c r="BN114" s="45"/>
      <c r="BO114" s="45"/>
    </row>
    <row r="115" spans="1:67" s="44" customFormat="1" ht="13.5" customHeight="1">
      <c r="A115" s="58" t="s">
        <v>29</v>
      </c>
      <c r="B115" s="57">
        <v>0</v>
      </c>
      <c r="C115" s="57">
        <v>0</v>
      </c>
      <c r="D115" s="57">
        <v>0</v>
      </c>
      <c r="E115" s="57">
        <v>0</v>
      </c>
      <c r="F115" s="57">
        <f t="shared" si="13"/>
        <v>0</v>
      </c>
      <c r="G115" s="56">
        <f t="shared" si="14"/>
        <v>0</v>
      </c>
      <c r="H115" s="55">
        <f t="shared" si="15"/>
        <v>0</v>
      </c>
      <c r="I115" s="57">
        <v>43</v>
      </c>
      <c r="J115" s="57">
        <v>0</v>
      </c>
      <c r="K115" s="57">
        <v>6</v>
      </c>
      <c r="L115" s="57">
        <v>4</v>
      </c>
      <c r="M115" s="57">
        <f t="shared" si="16"/>
        <v>53</v>
      </c>
      <c r="N115" s="56">
        <f t="shared" si="17"/>
        <v>7.5471698113207548</v>
      </c>
      <c r="O115" s="55">
        <f t="shared" si="18"/>
        <v>2.0719311962470681</v>
      </c>
      <c r="BA115" s="45"/>
      <c r="BB115" s="45"/>
      <c r="BC115" s="45"/>
      <c r="BD115" s="45"/>
      <c r="BE115" s="45"/>
      <c r="BF115" s="45"/>
      <c r="BG115" s="45"/>
      <c r="BH115" s="45"/>
      <c r="BI115" s="45"/>
      <c r="BJ115" s="45"/>
      <c r="BK115" s="45"/>
      <c r="BL115" s="45"/>
      <c r="BM115" s="45"/>
      <c r="BN115" s="45"/>
      <c r="BO115" s="45"/>
    </row>
    <row r="116" spans="1:67" s="46" customFormat="1" ht="13.5" customHeight="1">
      <c r="A116" s="54" t="s">
        <v>30</v>
      </c>
      <c r="B116" s="53">
        <v>0</v>
      </c>
      <c r="C116" s="53">
        <v>0</v>
      </c>
      <c r="D116" s="53">
        <v>0</v>
      </c>
      <c r="E116" s="53">
        <v>0</v>
      </c>
      <c r="F116" s="53">
        <f t="shared" si="13"/>
        <v>0</v>
      </c>
      <c r="G116" s="52">
        <f t="shared" si="14"/>
        <v>0</v>
      </c>
      <c r="H116" s="51">
        <f t="shared" si="15"/>
        <v>0</v>
      </c>
      <c r="I116" s="53">
        <v>18</v>
      </c>
      <c r="J116" s="53">
        <v>1</v>
      </c>
      <c r="K116" s="53">
        <v>3</v>
      </c>
      <c r="L116" s="53">
        <v>1</v>
      </c>
      <c r="M116" s="53">
        <f t="shared" si="16"/>
        <v>23</v>
      </c>
      <c r="N116" s="52">
        <f t="shared" si="17"/>
        <v>8.695652173913043</v>
      </c>
      <c r="O116" s="51">
        <f t="shared" si="18"/>
        <v>0.89913995308835026</v>
      </c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</row>
    <row r="117" spans="1:67" s="46" customFormat="1" ht="13.5" customHeight="1">
      <c r="A117" s="54" t="s">
        <v>31</v>
      </c>
      <c r="B117" s="53">
        <v>0</v>
      </c>
      <c r="C117" s="53">
        <v>0</v>
      </c>
      <c r="D117" s="53">
        <v>0</v>
      </c>
      <c r="E117" s="53">
        <v>0</v>
      </c>
      <c r="F117" s="53">
        <f t="shared" si="13"/>
        <v>0</v>
      </c>
      <c r="G117" s="52">
        <f t="shared" si="14"/>
        <v>0</v>
      </c>
      <c r="H117" s="51">
        <f t="shared" si="15"/>
        <v>0</v>
      </c>
      <c r="I117" s="53">
        <v>22</v>
      </c>
      <c r="J117" s="53">
        <v>0</v>
      </c>
      <c r="K117" s="53">
        <v>2</v>
      </c>
      <c r="L117" s="53">
        <v>2</v>
      </c>
      <c r="M117" s="53">
        <f t="shared" si="16"/>
        <v>26</v>
      </c>
      <c r="N117" s="52">
        <f t="shared" si="17"/>
        <v>7.6923076923076925</v>
      </c>
      <c r="O117" s="51">
        <f t="shared" si="18"/>
        <v>1.0164190774042221</v>
      </c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</row>
    <row r="118" spans="1:67" s="46" customFormat="1" ht="13.5" customHeight="1">
      <c r="A118" s="54" t="s">
        <v>32</v>
      </c>
      <c r="B118" s="53">
        <v>0</v>
      </c>
      <c r="C118" s="53">
        <v>0</v>
      </c>
      <c r="D118" s="53">
        <v>0</v>
      </c>
      <c r="E118" s="53">
        <v>0</v>
      </c>
      <c r="F118" s="53">
        <f t="shared" si="13"/>
        <v>0</v>
      </c>
      <c r="G118" s="52">
        <f t="shared" si="14"/>
        <v>0</v>
      </c>
      <c r="H118" s="51">
        <f t="shared" si="15"/>
        <v>0</v>
      </c>
      <c r="I118" s="53">
        <v>30</v>
      </c>
      <c r="J118" s="53">
        <v>0</v>
      </c>
      <c r="K118" s="53">
        <v>1</v>
      </c>
      <c r="L118" s="53">
        <v>2</v>
      </c>
      <c r="M118" s="53">
        <f t="shared" si="16"/>
        <v>33</v>
      </c>
      <c r="N118" s="52">
        <f t="shared" si="17"/>
        <v>6.0606060606060606</v>
      </c>
      <c r="O118" s="51">
        <f t="shared" si="18"/>
        <v>1.2900703674745895</v>
      </c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5"/>
      <c r="BB118" s="45"/>
      <c r="BC118" s="45"/>
      <c r="BD118" s="45"/>
      <c r="BE118" s="45"/>
      <c r="BF118" s="45"/>
      <c r="BG118" s="45"/>
      <c r="BH118" s="45"/>
      <c r="BI118" s="45"/>
      <c r="BJ118" s="45"/>
      <c r="BK118" s="45"/>
      <c r="BL118" s="45"/>
      <c r="BM118" s="45"/>
      <c r="BN118" s="45"/>
      <c r="BO118" s="45"/>
    </row>
    <row r="119" spans="1:67" s="44" customFormat="1" ht="13.5" customHeight="1">
      <c r="A119" s="54" t="s">
        <v>33</v>
      </c>
      <c r="B119" s="53">
        <v>0</v>
      </c>
      <c r="C119" s="53">
        <v>0</v>
      </c>
      <c r="D119" s="53">
        <v>0</v>
      </c>
      <c r="E119" s="53">
        <v>0</v>
      </c>
      <c r="F119" s="53">
        <f t="shared" si="13"/>
        <v>0</v>
      </c>
      <c r="G119" s="52">
        <f t="shared" si="14"/>
        <v>0</v>
      </c>
      <c r="H119" s="51">
        <f t="shared" si="15"/>
        <v>0</v>
      </c>
      <c r="I119" s="53">
        <v>26</v>
      </c>
      <c r="J119" s="53">
        <v>2</v>
      </c>
      <c r="K119" s="53">
        <v>3</v>
      </c>
      <c r="L119" s="53">
        <v>1</v>
      </c>
      <c r="M119" s="53">
        <f t="shared" si="16"/>
        <v>32</v>
      </c>
      <c r="N119" s="52">
        <f t="shared" si="17"/>
        <v>9.375</v>
      </c>
      <c r="O119" s="51">
        <f t="shared" si="18"/>
        <v>1.2509773260359656</v>
      </c>
      <c r="BA119" s="45"/>
      <c r="BB119" s="45"/>
      <c r="BC119" s="45"/>
      <c r="BD119" s="45"/>
      <c r="BE119" s="45"/>
      <c r="BF119" s="45"/>
      <c r="BG119" s="45"/>
      <c r="BH119" s="45"/>
      <c r="BI119" s="45"/>
      <c r="BJ119" s="45"/>
      <c r="BK119" s="45"/>
      <c r="BL119" s="45"/>
      <c r="BM119" s="45"/>
      <c r="BN119" s="45"/>
      <c r="BO119" s="45"/>
    </row>
    <row r="120" spans="1:67" s="46" customFormat="1" ht="13.5" customHeight="1">
      <c r="A120" s="54" t="s">
        <v>34</v>
      </c>
      <c r="B120" s="53">
        <v>0</v>
      </c>
      <c r="C120" s="53">
        <v>0</v>
      </c>
      <c r="D120" s="53">
        <v>0</v>
      </c>
      <c r="E120" s="53">
        <v>0</v>
      </c>
      <c r="F120" s="53">
        <f t="shared" si="13"/>
        <v>0</v>
      </c>
      <c r="G120" s="52">
        <f t="shared" si="14"/>
        <v>0</v>
      </c>
      <c r="H120" s="51">
        <f t="shared" si="15"/>
        <v>0</v>
      </c>
      <c r="I120" s="53">
        <v>29</v>
      </c>
      <c r="J120" s="53">
        <v>1</v>
      </c>
      <c r="K120" s="53">
        <v>2</v>
      </c>
      <c r="L120" s="53">
        <v>0</v>
      </c>
      <c r="M120" s="53">
        <f t="shared" si="16"/>
        <v>32</v>
      </c>
      <c r="N120" s="52">
        <f t="shared" si="17"/>
        <v>3.125</v>
      </c>
      <c r="O120" s="51">
        <f t="shared" si="18"/>
        <v>1.2509773260359656</v>
      </c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5"/>
      <c r="BB120" s="45"/>
      <c r="BC120" s="45"/>
      <c r="BD120" s="45"/>
      <c r="BE120" s="45"/>
      <c r="BF120" s="45"/>
      <c r="BG120" s="45"/>
      <c r="BH120" s="45"/>
      <c r="BI120" s="45"/>
      <c r="BJ120" s="45"/>
      <c r="BK120" s="45"/>
      <c r="BL120" s="45"/>
      <c r="BM120" s="45"/>
      <c r="BN120" s="45"/>
      <c r="BO120" s="45"/>
    </row>
    <row r="121" spans="1:67" s="44" customFormat="1" ht="13.5" customHeight="1">
      <c r="A121" s="50" t="s">
        <v>15</v>
      </c>
      <c r="B121" s="49">
        <f>SUM(B115:B120)</f>
        <v>0</v>
      </c>
      <c r="C121" s="49">
        <f>SUM(C115:C120)</f>
        <v>0</v>
      </c>
      <c r="D121" s="49">
        <f>SUM(D115:D120)</f>
        <v>0</v>
      </c>
      <c r="E121" s="49">
        <f>SUM(E115:E120)</f>
        <v>0</v>
      </c>
      <c r="F121" s="49">
        <f t="shared" si="13"/>
        <v>0</v>
      </c>
      <c r="G121" s="48">
        <f t="shared" si="14"/>
        <v>0</v>
      </c>
      <c r="H121" s="47">
        <f t="shared" si="15"/>
        <v>0</v>
      </c>
      <c r="I121" s="49">
        <f>SUM(I115:I120)</f>
        <v>168</v>
      </c>
      <c r="J121" s="49">
        <f>SUM(J115:J120)</f>
        <v>4</v>
      </c>
      <c r="K121" s="49">
        <f>SUM(K115:K120)</f>
        <v>17</v>
      </c>
      <c r="L121" s="49">
        <f>SUM(L115:L120)</f>
        <v>10</v>
      </c>
      <c r="M121" s="49">
        <f t="shared" si="16"/>
        <v>199</v>
      </c>
      <c r="N121" s="48">
        <f t="shared" si="17"/>
        <v>7.0351758793969852</v>
      </c>
      <c r="O121" s="47">
        <f t="shared" si="18"/>
        <v>7.7795152462861612</v>
      </c>
      <c r="BA121" s="45"/>
      <c r="BB121" s="45"/>
      <c r="BC121" s="45"/>
      <c r="BD121" s="45"/>
      <c r="BE121" s="45"/>
      <c r="BF121" s="45"/>
      <c r="BG121" s="45"/>
      <c r="BH121" s="45"/>
      <c r="BI121" s="45"/>
      <c r="BJ121" s="45"/>
      <c r="BK121" s="45"/>
      <c r="BL121" s="45"/>
      <c r="BM121" s="45"/>
      <c r="BN121" s="45"/>
      <c r="BO121" s="45"/>
    </row>
    <row r="122" spans="1:67" s="44" customFormat="1" ht="13.5" customHeight="1">
      <c r="A122" s="58" t="s">
        <v>35</v>
      </c>
      <c r="B122" s="57">
        <v>1</v>
      </c>
      <c r="C122" s="57">
        <v>0</v>
      </c>
      <c r="D122" s="57">
        <v>0</v>
      </c>
      <c r="E122" s="57">
        <v>0</v>
      </c>
      <c r="F122" s="57">
        <f t="shared" si="13"/>
        <v>1</v>
      </c>
      <c r="G122" s="56">
        <f t="shared" si="14"/>
        <v>0</v>
      </c>
      <c r="H122" s="55">
        <f t="shared" si="15"/>
        <v>16.666666666666664</v>
      </c>
      <c r="I122" s="57">
        <v>54</v>
      </c>
      <c r="J122" s="57">
        <v>0</v>
      </c>
      <c r="K122" s="57">
        <v>2</v>
      </c>
      <c r="L122" s="57">
        <v>1</v>
      </c>
      <c r="M122" s="57">
        <f t="shared" si="16"/>
        <v>57</v>
      </c>
      <c r="N122" s="56">
        <f t="shared" si="17"/>
        <v>1.7543859649122806</v>
      </c>
      <c r="O122" s="55">
        <f t="shared" si="18"/>
        <v>2.2283033620015638</v>
      </c>
      <c r="BA122" s="45"/>
      <c r="BB122" s="45"/>
      <c r="BC122" s="45"/>
      <c r="BD122" s="45"/>
      <c r="BE122" s="45"/>
      <c r="BF122" s="45"/>
      <c r="BG122" s="45"/>
      <c r="BH122" s="45"/>
      <c r="BI122" s="45"/>
      <c r="BJ122" s="45"/>
      <c r="BK122" s="45"/>
      <c r="BL122" s="45"/>
      <c r="BM122" s="45"/>
      <c r="BN122" s="45"/>
      <c r="BO122" s="45"/>
    </row>
    <row r="123" spans="1:67" s="46" customFormat="1" ht="13.5" customHeight="1">
      <c r="A123" s="54" t="s">
        <v>36</v>
      </c>
      <c r="B123" s="53">
        <v>0</v>
      </c>
      <c r="C123" s="53">
        <v>0</v>
      </c>
      <c r="D123" s="53">
        <v>0</v>
      </c>
      <c r="E123" s="53">
        <v>0</v>
      </c>
      <c r="F123" s="53">
        <f t="shared" si="13"/>
        <v>0</v>
      </c>
      <c r="G123" s="52">
        <f t="shared" si="14"/>
        <v>0</v>
      </c>
      <c r="H123" s="51">
        <f t="shared" si="15"/>
        <v>0</v>
      </c>
      <c r="I123" s="53">
        <v>31</v>
      </c>
      <c r="J123" s="53">
        <v>0</v>
      </c>
      <c r="K123" s="53">
        <v>2</v>
      </c>
      <c r="L123" s="53">
        <v>0</v>
      </c>
      <c r="M123" s="53">
        <f t="shared" si="16"/>
        <v>33</v>
      </c>
      <c r="N123" s="52">
        <f t="shared" si="17"/>
        <v>0</v>
      </c>
      <c r="O123" s="51">
        <f t="shared" si="18"/>
        <v>1.2900703674745895</v>
      </c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</row>
    <row r="124" spans="1:67" s="46" customFormat="1" ht="13.5" customHeight="1">
      <c r="A124" s="54" t="s">
        <v>37</v>
      </c>
      <c r="B124" s="53">
        <v>0</v>
      </c>
      <c r="C124" s="53">
        <v>0</v>
      </c>
      <c r="D124" s="53">
        <v>0</v>
      </c>
      <c r="E124" s="53">
        <v>0</v>
      </c>
      <c r="F124" s="53">
        <f t="shared" si="13"/>
        <v>0</v>
      </c>
      <c r="G124" s="52">
        <f t="shared" si="14"/>
        <v>0</v>
      </c>
      <c r="H124" s="51">
        <f t="shared" si="15"/>
        <v>0</v>
      </c>
      <c r="I124" s="53">
        <v>37</v>
      </c>
      <c r="J124" s="53">
        <v>0</v>
      </c>
      <c r="K124" s="53">
        <v>1</v>
      </c>
      <c r="L124" s="53">
        <v>4</v>
      </c>
      <c r="M124" s="53">
        <f t="shared" si="16"/>
        <v>42</v>
      </c>
      <c r="N124" s="52">
        <f t="shared" si="17"/>
        <v>9.5238095238095237</v>
      </c>
      <c r="O124" s="51">
        <f t="shared" si="18"/>
        <v>1.6419077404222049</v>
      </c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</row>
    <row r="125" spans="1:67" s="43" customFormat="1" ht="13.5" customHeight="1">
      <c r="A125" s="54" t="s">
        <v>38</v>
      </c>
      <c r="B125" s="53">
        <v>0</v>
      </c>
      <c r="C125" s="53">
        <v>0</v>
      </c>
      <c r="D125" s="53">
        <v>0</v>
      </c>
      <c r="E125" s="53">
        <v>0</v>
      </c>
      <c r="F125" s="53">
        <f t="shared" si="13"/>
        <v>0</v>
      </c>
      <c r="G125" s="52">
        <f t="shared" si="14"/>
        <v>0</v>
      </c>
      <c r="H125" s="51">
        <f t="shared" si="15"/>
        <v>0</v>
      </c>
      <c r="I125" s="53">
        <v>28</v>
      </c>
      <c r="J125" s="53">
        <v>0</v>
      </c>
      <c r="K125" s="53">
        <v>6</v>
      </c>
      <c r="L125" s="53">
        <v>1</v>
      </c>
      <c r="M125" s="53">
        <f t="shared" si="16"/>
        <v>35</v>
      </c>
      <c r="N125" s="52">
        <f t="shared" si="17"/>
        <v>2.8571428571428572</v>
      </c>
      <c r="O125" s="51">
        <f t="shared" si="18"/>
        <v>1.3682564503518373</v>
      </c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5"/>
      <c r="BB125" s="45"/>
      <c r="BC125" s="45"/>
      <c r="BD125" s="45"/>
      <c r="BE125" s="45"/>
      <c r="BF125" s="45"/>
      <c r="BG125" s="45"/>
      <c r="BH125" s="45"/>
      <c r="BI125" s="45"/>
      <c r="BJ125" s="45"/>
      <c r="BK125" s="45"/>
      <c r="BL125" s="45"/>
      <c r="BM125" s="45"/>
      <c r="BN125" s="45"/>
      <c r="BO125" s="45"/>
    </row>
    <row r="126" spans="1:67" s="43" customFormat="1" ht="13.5" customHeight="1">
      <c r="A126" s="54" t="s">
        <v>39</v>
      </c>
      <c r="B126" s="53">
        <v>0</v>
      </c>
      <c r="C126" s="53">
        <v>0</v>
      </c>
      <c r="D126" s="53">
        <v>0</v>
      </c>
      <c r="E126" s="53">
        <v>0</v>
      </c>
      <c r="F126" s="53">
        <f t="shared" si="13"/>
        <v>0</v>
      </c>
      <c r="G126" s="52">
        <f t="shared" si="14"/>
        <v>0</v>
      </c>
      <c r="H126" s="51">
        <f t="shared" si="15"/>
        <v>0</v>
      </c>
      <c r="I126" s="53">
        <v>31</v>
      </c>
      <c r="J126" s="53">
        <v>0</v>
      </c>
      <c r="K126" s="53">
        <v>3</v>
      </c>
      <c r="L126" s="53">
        <v>0</v>
      </c>
      <c r="M126" s="53">
        <f t="shared" si="16"/>
        <v>34</v>
      </c>
      <c r="N126" s="52">
        <f t="shared" si="17"/>
        <v>0</v>
      </c>
      <c r="O126" s="51">
        <f t="shared" si="18"/>
        <v>1.3291634089132134</v>
      </c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5"/>
      <c r="BB126" s="45"/>
      <c r="BC126" s="45"/>
      <c r="BD126" s="45"/>
      <c r="BE126" s="45"/>
      <c r="BF126" s="45"/>
      <c r="BG126" s="45"/>
      <c r="BH126" s="45"/>
      <c r="BI126" s="45"/>
      <c r="BJ126" s="45"/>
      <c r="BK126" s="45"/>
      <c r="BL126" s="45"/>
      <c r="BM126" s="45"/>
      <c r="BN126" s="45"/>
      <c r="BO126" s="45"/>
    </row>
    <row r="127" spans="1:67" s="44" customFormat="1" ht="13.5" customHeight="1">
      <c r="A127" s="54" t="s">
        <v>40</v>
      </c>
      <c r="B127" s="53">
        <v>0</v>
      </c>
      <c r="C127" s="53">
        <v>0</v>
      </c>
      <c r="D127" s="53">
        <v>0</v>
      </c>
      <c r="E127" s="53">
        <v>0</v>
      </c>
      <c r="F127" s="53">
        <f t="shared" si="13"/>
        <v>0</v>
      </c>
      <c r="G127" s="52">
        <f t="shared" si="14"/>
        <v>0</v>
      </c>
      <c r="H127" s="51">
        <f t="shared" si="15"/>
        <v>0</v>
      </c>
      <c r="I127" s="53">
        <v>29</v>
      </c>
      <c r="J127" s="53">
        <v>0</v>
      </c>
      <c r="K127" s="53">
        <v>4</v>
      </c>
      <c r="L127" s="53">
        <v>2</v>
      </c>
      <c r="M127" s="53">
        <f t="shared" si="16"/>
        <v>35</v>
      </c>
      <c r="N127" s="52">
        <f t="shared" si="17"/>
        <v>5.7142857142857144</v>
      </c>
      <c r="O127" s="51">
        <f t="shared" si="18"/>
        <v>1.3682564503518373</v>
      </c>
      <c r="BA127" s="45"/>
      <c r="BB127" s="45"/>
      <c r="BC127" s="45"/>
      <c r="BD127" s="45"/>
      <c r="BE127" s="45"/>
      <c r="BF127" s="45"/>
      <c r="BG127" s="45"/>
      <c r="BH127" s="45"/>
      <c r="BI127" s="45"/>
      <c r="BJ127" s="45"/>
      <c r="BK127" s="45"/>
      <c r="BL127" s="45"/>
      <c r="BM127" s="45"/>
      <c r="BN127" s="45"/>
      <c r="BO127" s="45"/>
    </row>
    <row r="128" spans="1:67" s="46" customFormat="1" ht="13.5" customHeight="1">
      <c r="A128" s="50" t="s">
        <v>15</v>
      </c>
      <c r="B128" s="49">
        <f>SUM(B122:B127)</f>
        <v>1</v>
      </c>
      <c r="C128" s="49">
        <f>SUM(C122:C127)</f>
        <v>0</v>
      </c>
      <c r="D128" s="49">
        <f>SUM(D122:D127)</f>
        <v>0</v>
      </c>
      <c r="E128" s="49">
        <f>SUM(E122:E127)</f>
        <v>0</v>
      </c>
      <c r="F128" s="49">
        <f t="shared" si="13"/>
        <v>1</v>
      </c>
      <c r="G128" s="48">
        <f t="shared" si="14"/>
        <v>0</v>
      </c>
      <c r="H128" s="47">
        <f t="shared" si="15"/>
        <v>16.666666666666664</v>
      </c>
      <c r="I128" s="49">
        <f>SUM(I122:I127)</f>
        <v>210</v>
      </c>
      <c r="J128" s="49">
        <f>SUM(J122:J127)</f>
        <v>0</v>
      </c>
      <c r="K128" s="49">
        <f>SUM(K122:K127)</f>
        <v>18</v>
      </c>
      <c r="L128" s="49">
        <f>SUM(L122:L127)</f>
        <v>8</v>
      </c>
      <c r="M128" s="49">
        <f t="shared" si="16"/>
        <v>236</v>
      </c>
      <c r="N128" s="48">
        <f t="shared" si="17"/>
        <v>3.3898305084745761</v>
      </c>
      <c r="O128" s="47">
        <f t="shared" si="18"/>
        <v>9.2259577795152463</v>
      </c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</row>
    <row r="129" spans="1:67" s="43" customFormat="1" ht="13.5" customHeight="1">
      <c r="A129" s="50" t="s">
        <v>41</v>
      </c>
      <c r="B129" s="49">
        <f>SUM(B99,B106:B114,B121,B128)</f>
        <v>5</v>
      </c>
      <c r="C129" s="49">
        <f>SUM(C99,C106:C114,C121,C128)</f>
        <v>0</v>
      </c>
      <c r="D129" s="49">
        <f>SUM(D99,D106:D114,D121,D128)</f>
        <v>0</v>
      </c>
      <c r="E129" s="49">
        <f>SUM(E99,E106:E114,E121,E128)</f>
        <v>1</v>
      </c>
      <c r="F129" s="49">
        <f t="shared" si="13"/>
        <v>6</v>
      </c>
      <c r="G129" s="48">
        <f t="shared" si="14"/>
        <v>16.666666666666664</v>
      </c>
      <c r="H129" s="47">
        <f t="shared" si="15"/>
        <v>100</v>
      </c>
      <c r="I129" s="49">
        <f>SUM(I99,I106:I114,I121,I128)</f>
        <v>1787</v>
      </c>
      <c r="J129" s="49">
        <f>SUM(J99,J106:J114,J121,J128)</f>
        <v>26</v>
      </c>
      <c r="K129" s="49">
        <f>SUM(K99,K106:K114,K121,K128)</f>
        <v>350</v>
      </c>
      <c r="L129" s="49">
        <f>SUM(L99,L106:L114,L121,L128)</f>
        <v>395</v>
      </c>
      <c r="M129" s="49">
        <f t="shared" si="16"/>
        <v>2558</v>
      </c>
      <c r="N129" s="48">
        <f t="shared" si="17"/>
        <v>16.458170445660674</v>
      </c>
      <c r="O129" s="47">
        <f t="shared" si="18"/>
        <v>100</v>
      </c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5"/>
      <c r="BB129" s="45"/>
      <c r="BC129" s="45"/>
      <c r="BD129" s="45"/>
      <c r="BE129" s="45"/>
      <c r="BF129" s="45"/>
      <c r="BG129" s="45"/>
      <c r="BH129" s="45"/>
      <c r="BI129" s="45"/>
      <c r="BJ129" s="45"/>
      <c r="BK129" s="45"/>
      <c r="BL129" s="45"/>
      <c r="BM129" s="45"/>
      <c r="BN129" s="45"/>
      <c r="BO129" s="45"/>
    </row>
    <row r="130" spans="1:67" s="43" customFormat="1" ht="12" customHeight="1">
      <c r="A130" s="44"/>
      <c r="B130" s="44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5"/>
      <c r="BB130" s="45"/>
      <c r="BC130" s="45"/>
      <c r="BD130" s="45"/>
      <c r="BE130" s="45"/>
      <c r="BF130" s="45"/>
      <c r="BG130" s="45"/>
      <c r="BH130" s="45"/>
      <c r="BI130" s="45"/>
      <c r="BJ130" s="45"/>
      <c r="BK130" s="45"/>
      <c r="BL130" s="45"/>
      <c r="BM130" s="45"/>
      <c r="BN130" s="45"/>
      <c r="BO130" s="45"/>
    </row>
    <row r="131" spans="1:67" s="43" customFormat="1" ht="12" customHeight="1">
      <c r="A131" s="44"/>
      <c r="B131" s="44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5"/>
      <c r="BB131" s="45"/>
      <c r="BC131" s="45"/>
      <c r="BD131" s="45"/>
      <c r="BE131" s="45"/>
      <c r="BF131" s="45"/>
      <c r="BG131" s="45"/>
      <c r="BH131" s="45"/>
      <c r="BI131" s="45"/>
      <c r="BJ131" s="45"/>
      <c r="BK131" s="45"/>
      <c r="BL131" s="45"/>
      <c r="BM131" s="45"/>
      <c r="BN131" s="45"/>
      <c r="BO131" s="45"/>
    </row>
    <row r="132" spans="1:67" s="44" customFormat="1" ht="12" customHeight="1">
      <c r="A132" s="70" t="s">
        <v>0</v>
      </c>
      <c r="B132" s="69">
        <v>6</v>
      </c>
      <c r="C132" s="68"/>
      <c r="D132" s="68"/>
      <c r="E132" s="68"/>
      <c r="F132" s="68"/>
      <c r="G132" s="68"/>
      <c r="H132" s="67"/>
      <c r="I132" s="69" t="s">
        <v>69</v>
      </c>
      <c r="J132" s="68"/>
      <c r="K132" s="68"/>
      <c r="L132" s="68"/>
      <c r="M132" s="68"/>
      <c r="N132" s="68"/>
      <c r="O132" s="67"/>
      <c r="P132" s="66"/>
      <c r="Q132" s="66"/>
      <c r="R132" s="66"/>
      <c r="S132" s="66"/>
      <c r="T132" s="66"/>
      <c r="U132" s="66"/>
      <c r="V132" s="66"/>
      <c r="W132" s="66"/>
      <c r="X132" s="66"/>
      <c r="Y132" s="66"/>
      <c r="Z132" s="66"/>
      <c r="AA132" s="66"/>
      <c r="AB132" s="66"/>
      <c r="AC132" s="66"/>
      <c r="AD132" s="66"/>
      <c r="AE132" s="66"/>
      <c r="AF132" s="66"/>
      <c r="AG132" s="66"/>
      <c r="AH132" s="66"/>
      <c r="AI132" s="66"/>
      <c r="AJ132" s="66"/>
      <c r="AK132" s="66"/>
      <c r="AL132" s="66"/>
      <c r="AM132" s="66"/>
      <c r="AN132" s="66"/>
      <c r="AO132" s="66"/>
      <c r="AP132" s="66"/>
      <c r="AQ132" s="66"/>
      <c r="AR132" s="66"/>
      <c r="AS132" s="66"/>
      <c r="AT132" s="66"/>
      <c r="AU132" s="66"/>
      <c r="AV132" s="66"/>
      <c r="AW132" s="66"/>
      <c r="AX132" s="66"/>
      <c r="AY132" s="66"/>
      <c r="AZ132" s="66"/>
      <c r="BA132" s="45"/>
      <c r="BB132" s="45"/>
      <c r="BC132" s="45"/>
      <c r="BD132" s="45"/>
      <c r="BE132" s="45"/>
      <c r="BF132" s="45"/>
      <c r="BG132" s="45"/>
      <c r="BH132" s="45"/>
      <c r="BI132" s="45"/>
      <c r="BJ132" s="45"/>
      <c r="BK132" s="45"/>
      <c r="BL132" s="45"/>
      <c r="BM132" s="45"/>
      <c r="BN132" s="45"/>
      <c r="BO132" s="45"/>
    </row>
    <row r="133" spans="1:67" s="46" customFormat="1" ht="39.6" customHeight="1">
      <c r="A133" s="65" t="s">
        <v>1</v>
      </c>
      <c r="B133" s="63" t="s">
        <v>2</v>
      </c>
      <c r="C133" s="62" t="s">
        <v>3</v>
      </c>
      <c r="D133" s="61" t="s">
        <v>4</v>
      </c>
      <c r="E133" s="62" t="s">
        <v>5</v>
      </c>
      <c r="F133" s="61" t="s">
        <v>6</v>
      </c>
      <c r="G133" s="61" t="s">
        <v>7</v>
      </c>
      <c r="H133" s="64" t="s">
        <v>8</v>
      </c>
      <c r="I133" s="63" t="s">
        <v>2</v>
      </c>
      <c r="J133" s="61" t="s">
        <v>3</v>
      </c>
      <c r="K133" s="61" t="s">
        <v>4</v>
      </c>
      <c r="L133" s="62" t="s">
        <v>5</v>
      </c>
      <c r="M133" s="61" t="s">
        <v>6</v>
      </c>
      <c r="N133" s="61" t="s">
        <v>7</v>
      </c>
      <c r="O133" s="60" t="s">
        <v>8</v>
      </c>
      <c r="P133" s="59"/>
      <c r="Q133" s="59"/>
      <c r="R133" s="59"/>
      <c r="S133" s="59"/>
      <c r="T133" s="59"/>
      <c r="U133" s="59"/>
      <c r="V133" s="59"/>
      <c r="W133" s="59"/>
      <c r="X133" s="59"/>
      <c r="Y133" s="59"/>
      <c r="Z133" s="59"/>
      <c r="AA133" s="59"/>
      <c r="AB133" s="59"/>
      <c r="AC133" s="59"/>
      <c r="AD133" s="59"/>
      <c r="AE133" s="59"/>
      <c r="AF133" s="59"/>
      <c r="AG133" s="59"/>
      <c r="AH133" s="59"/>
      <c r="AI133" s="59"/>
      <c r="AJ133" s="59"/>
      <c r="AK133" s="59"/>
      <c r="AL133" s="59"/>
      <c r="AM133" s="59"/>
      <c r="AN133" s="59"/>
      <c r="AO133" s="59"/>
      <c r="AP133" s="59"/>
      <c r="AQ133" s="59"/>
      <c r="AR133" s="59"/>
      <c r="AS133" s="59"/>
      <c r="AT133" s="59"/>
      <c r="AU133" s="59"/>
      <c r="AV133" s="59"/>
      <c r="AW133" s="59"/>
      <c r="AX133" s="59"/>
      <c r="AY133" s="59"/>
      <c r="AZ133" s="59"/>
    </row>
    <row r="134" spans="1:67" s="43" customFormat="1" ht="13.5" customHeight="1">
      <c r="A134" s="58" t="s">
        <v>9</v>
      </c>
      <c r="B134" s="57">
        <v>19</v>
      </c>
      <c r="C134" s="57">
        <v>0</v>
      </c>
      <c r="D134" s="57">
        <v>2</v>
      </c>
      <c r="E134" s="57">
        <v>0</v>
      </c>
      <c r="F134" s="57">
        <f t="shared" ref="F134:F170" si="19">SUM(B134:E134)</f>
        <v>21</v>
      </c>
      <c r="G134" s="56">
        <f t="shared" ref="G134:G170" si="20">IF(SUM(C134,E134)=0,0,SUM(C134,E134)/F134*100)</f>
        <v>0</v>
      </c>
      <c r="H134" s="55">
        <f t="shared" ref="H134:H170" si="21">IF(F134=0,0,F134/F$170*100)</f>
        <v>1.9699812382739212</v>
      </c>
      <c r="I134" s="57">
        <f>SUM(方向別!B93,方向別!I93,方向別!B134)</f>
        <v>44</v>
      </c>
      <c r="J134" s="57">
        <f>SUM(方向別!C93,方向別!J93,方向別!C134)</f>
        <v>4</v>
      </c>
      <c r="K134" s="57">
        <f>SUM(方向別!D93,方向別!K93,方向別!D134)</f>
        <v>12</v>
      </c>
      <c r="L134" s="57">
        <f>SUM(方向別!E93,方向別!L93,方向別!E134)</f>
        <v>3</v>
      </c>
      <c r="M134" s="57">
        <f t="shared" ref="M134:M170" si="22">SUM(I134:L134)</f>
        <v>63</v>
      </c>
      <c r="N134" s="56">
        <f t="shared" ref="N134:N170" si="23">IF(SUM(J134,L134)=0,0,SUM(J134,L134)/M134*100)</f>
        <v>11.111111111111111</v>
      </c>
      <c r="O134" s="55">
        <f t="shared" ref="O134:O170" si="24">IF(M134=0,0,M134/M$170*100)</f>
        <v>1.7355371900826446</v>
      </c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5"/>
      <c r="BB134" s="45"/>
      <c r="BC134" s="45"/>
      <c r="BD134" s="45"/>
      <c r="BE134" s="45"/>
      <c r="BF134" s="45"/>
      <c r="BG134" s="45"/>
      <c r="BH134" s="45"/>
      <c r="BI134" s="45"/>
      <c r="BJ134" s="45"/>
      <c r="BK134" s="45"/>
      <c r="BL134" s="45"/>
      <c r="BM134" s="45"/>
      <c r="BN134" s="45"/>
      <c r="BO134" s="45"/>
    </row>
    <row r="135" spans="1:67" s="43" customFormat="1" ht="13.5" customHeight="1">
      <c r="A135" s="54" t="s">
        <v>10</v>
      </c>
      <c r="B135" s="53">
        <v>11</v>
      </c>
      <c r="C135" s="53">
        <v>0</v>
      </c>
      <c r="D135" s="53">
        <v>5</v>
      </c>
      <c r="E135" s="53">
        <v>3</v>
      </c>
      <c r="F135" s="53">
        <f t="shared" si="19"/>
        <v>19</v>
      </c>
      <c r="G135" s="52">
        <f t="shared" si="20"/>
        <v>15.789473684210526</v>
      </c>
      <c r="H135" s="51">
        <f t="shared" si="21"/>
        <v>1.7823639774859286</v>
      </c>
      <c r="I135" s="53">
        <f>SUM(方向別!B94,方向別!I94,方向別!B135)</f>
        <v>46</v>
      </c>
      <c r="J135" s="53">
        <f>SUM(方向別!C94,方向別!J94,方向別!C135)</f>
        <v>1</v>
      </c>
      <c r="K135" s="53">
        <f>SUM(方向別!D94,方向別!K94,方向別!D135)</f>
        <v>17</v>
      </c>
      <c r="L135" s="53">
        <f>SUM(方向別!E94,方向別!L94,方向別!E135)</f>
        <v>8</v>
      </c>
      <c r="M135" s="53">
        <f t="shared" si="22"/>
        <v>72</v>
      </c>
      <c r="N135" s="52">
        <f t="shared" si="23"/>
        <v>12.5</v>
      </c>
      <c r="O135" s="51">
        <f t="shared" si="24"/>
        <v>1.9834710743801653</v>
      </c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5"/>
      <c r="BB135" s="45"/>
      <c r="BC135" s="45"/>
      <c r="BD135" s="45"/>
      <c r="BE135" s="45"/>
      <c r="BF135" s="45"/>
      <c r="BG135" s="45"/>
      <c r="BH135" s="45"/>
      <c r="BI135" s="45"/>
      <c r="BJ135" s="45"/>
      <c r="BK135" s="45"/>
      <c r="BL135" s="45"/>
      <c r="BM135" s="45"/>
      <c r="BN135" s="45"/>
      <c r="BO135" s="45"/>
    </row>
    <row r="136" spans="1:67" s="44" customFormat="1" ht="13.5" customHeight="1">
      <c r="A136" s="54" t="s">
        <v>11</v>
      </c>
      <c r="B136" s="53">
        <v>18</v>
      </c>
      <c r="C136" s="53">
        <v>0</v>
      </c>
      <c r="D136" s="53">
        <v>2</v>
      </c>
      <c r="E136" s="53">
        <v>1</v>
      </c>
      <c r="F136" s="53">
        <f t="shared" si="19"/>
        <v>21</v>
      </c>
      <c r="G136" s="52">
        <f t="shared" si="20"/>
        <v>4.7619047619047619</v>
      </c>
      <c r="H136" s="51">
        <f t="shared" si="21"/>
        <v>1.9699812382739212</v>
      </c>
      <c r="I136" s="53">
        <f>SUM(方向別!B95,方向別!I95,方向別!B136)</f>
        <v>52</v>
      </c>
      <c r="J136" s="53">
        <f>SUM(方向別!C95,方向別!J95,方向別!C136)</f>
        <v>0</v>
      </c>
      <c r="K136" s="53">
        <f>SUM(方向別!D95,方向別!K95,方向別!D136)</f>
        <v>13</v>
      </c>
      <c r="L136" s="53">
        <f>SUM(方向別!E95,方向別!L95,方向別!E136)</f>
        <v>4</v>
      </c>
      <c r="M136" s="53">
        <f t="shared" si="22"/>
        <v>69</v>
      </c>
      <c r="N136" s="52">
        <f t="shared" si="23"/>
        <v>5.7971014492753623</v>
      </c>
      <c r="O136" s="51">
        <f t="shared" si="24"/>
        <v>1.9008264462809916</v>
      </c>
      <c r="BA136" s="45"/>
      <c r="BB136" s="45"/>
      <c r="BC136" s="45"/>
      <c r="BD136" s="45"/>
      <c r="BE136" s="45"/>
      <c r="BF136" s="45"/>
      <c r="BG136" s="45"/>
      <c r="BH136" s="45"/>
      <c r="BI136" s="45"/>
      <c r="BJ136" s="45"/>
      <c r="BK136" s="45"/>
      <c r="BL136" s="45"/>
      <c r="BM136" s="45"/>
      <c r="BN136" s="45"/>
      <c r="BO136" s="45"/>
    </row>
    <row r="137" spans="1:67" s="46" customFormat="1" ht="13.5" customHeight="1">
      <c r="A137" s="54" t="s">
        <v>12</v>
      </c>
      <c r="B137" s="53">
        <v>18</v>
      </c>
      <c r="C137" s="53">
        <v>0</v>
      </c>
      <c r="D137" s="53">
        <v>2</v>
      </c>
      <c r="E137" s="53">
        <v>0</v>
      </c>
      <c r="F137" s="53">
        <f t="shared" si="19"/>
        <v>20</v>
      </c>
      <c r="G137" s="52">
        <f t="shared" si="20"/>
        <v>0</v>
      </c>
      <c r="H137" s="51">
        <f t="shared" si="21"/>
        <v>1.876172607879925</v>
      </c>
      <c r="I137" s="53">
        <f>SUM(方向別!B96,方向別!I96,方向別!B137)</f>
        <v>43</v>
      </c>
      <c r="J137" s="53">
        <f>SUM(方向別!C96,方向別!J96,方向別!C137)</f>
        <v>0</v>
      </c>
      <c r="K137" s="53">
        <f>SUM(方向別!D96,方向別!K96,方向別!D137)</f>
        <v>4</v>
      </c>
      <c r="L137" s="53">
        <f>SUM(方向別!E96,方向別!L96,方向別!E137)</f>
        <v>11</v>
      </c>
      <c r="M137" s="53">
        <f t="shared" si="22"/>
        <v>58</v>
      </c>
      <c r="N137" s="52">
        <f t="shared" si="23"/>
        <v>18.96551724137931</v>
      </c>
      <c r="O137" s="51">
        <f t="shared" si="24"/>
        <v>1.5977961432506886</v>
      </c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5"/>
      <c r="BB137" s="45"/>
      <c r="BC137" s="45"/>
      <c r="BD137" s="45"/>
      <c r="BE137" s="45"/>
      <c r="BF137" s="45"/>
      <c r="BG137" s="45"/>
      <c r="BH137" s="45"/>
      <c r="BI137" s="45"/>
      <c r="BJ137" s="45"/>
      <c r="BK137" s="45"/>
      <c r="BL137" s="45"/>
      <c r="BM137" s="45"/>
      <c r="BN137" s="45"/>
      <c r="BO137" s="45"/>
    </row>
    <row r="138" spans="1:67" s="44" customFormat="1" ht="13.5" customHeight="1">
      <c r="A138" s="54" t="s">
        <v>13</v>
      </c>
      <c r="B138" s="53">
        <v>28</v>
      </c>
      <c r="C138" s="53">
        <v>0</v>
      </c>
      <c r="D138" s="53">
        <v>5</v>
      </c>
      <c r="E138" s="53">
        <v>0</v>
      </c>
      <c r="F138" s="53">
        <f t="shared" si="19"/>
        <v>33</v>
      </c>
      <c r="G138" s="52">
        <f t="shared" si="20"/>
        <v>0</v>
      </c>
      <c r="H138" s="51">
        <f t="shared" si="21"/>
        <v>3.095684803001876</v>
      </c>
      <c r="I138" s="53">
        <f>SUM(方向別!B97,方向別!I97,方向別!B138)</f>
        <v>66</v>
      </c>
      <c r="J138" s="53">
        <f>SUM(方向別!C97,方向別!J97,方向別!C138)</f>
        <v>1</v>
      </c>
      <c r="K138" s="53">
        <f>SUM(方向別!D97,方向別!K97,方向別!D138)</f>
        <v>14</v>
      </c>
      <c r="L138" s="53">
        <f>SUM(方向別!E97,方向別!L97,方向別!E138)</f>
        <v>4</v>
      </c>
      <c r="M138" s="53">
        <f t="shared" si="22"/>
        <v>85</v>
      </c>
      <c r="N138" s="52">
        <f t="shared" si="23"/>
        <v>5.8823529411764701</v>
      </c>
      <c r="O138" s="51">
        <f t="shared" si="24"/>
        <v>2.3415977961432506</v>
      </c>
      <c r="BA138" s="45"/>
      <c r="BB138" s="45"/>
      <c r="BC138" s="45"/>
      <c r="BD138" s="45"/>
      <c r="BE138" s="45"/>
      <c r="BF138" s="45"/>
      <c r="BG138" s="45"/>
      <c r="BH138" s="45"/>
      <c r="BI138" s="45"/>
      <c r="BJ138" s="45"/>
      <c r="BK138" s="45"/>
      <c r="BL138" s="45"/>
      <c r="BM138" s="45"/>
      <c r="BN138" s="45"/>
      <c r="BO138" s="45"/>
    </row>
    <row r="139" spans="1:67" s="44" customFormat="1" ht="13.5" customHeight="1">
      <c r="A139" s="54" t="s">
        <v>14</v>
      </c>
      <c r="B139" s="53">
        <v>31</v>
      </c>
      <c r="C139" s="53">
        <v>0</v>
      </c>
      <c r="D139" s="53">
        <v>2</v>
      </c>
      <c r="E139" s="53">
        <v>2</v>
      </c>
      <c r="F139" s="53">
        <f t="shared" si="19"/>
        <v>35</v>
      </c>
      <c r="G139" s="52">
        <f t="shared" si="20"/>
        <v>5.7142857142857144</v>
      </c>
      <c r="H139" s="51">
        <f t="shared" si="21"/>
        <v>3.2833020637898689</v>
      </c>
      <c r="I139" s="53">
        <f>SUM(方向別!B98,方向別!I98,方向別!B139)</f>
        <v>64</v>
      </c>
      <c r="J139" s="53">
        <f>SUM(方向別!C98,方向別!J98,方向別!C139)</f>
        <v>0</v>
      </c>
      <c r="K139" s="53">
        <f>SUM(方向別!D98,方向別!K98,方向別!D139)</f>
        <v>8</v>
      </c>
      <c r="L139" s="53">
        <f>SUM(方向別!E98,方向別!L98,方向別!E139)</f>
        <v>7</v>
      </c>
      <c r="M139" s="53">
        <f t="shared" si="22"/>
        <v>79</v>
      </c>
      <c r="N139" s="52">
        <f t="shared" si="23"/>
        <v>8.8607594936708853</v>
      </c>
      <c r="O139" s="51">
        <f t="shared" si="24"/>
        <v>2.1763085399449036</v>
      </c>
      <c r="BA139" s="45"/>
      <c r="BB139" s="45"/>
      <c r="BC139" s="45"/>
      <c r="BD139" s="45"/>
      <c r="BE139" s="45"/>
      <c r="BF139" s="45"/>
      <c r="BG139" s="45"/>
      <c r="BH139" s="45"/>
      <c r="BI139" s="45"/>
      <c r="BJ139" s="45"/>
      <c r="BK139" s="45"/>
      <c r="BL139" s="45"/>
      <c r="BM139" s="45"/>
      <c r="BN139" s="45"/>
      <c r="BO139" s="45"/>
    </row>
    <row r="140" spans="1:67" s="44" customFormat="1" ht="13.5" customHeight="1">
      <c r="A140" s="50" t="s">
        <v>15</v>
      </c>
      <c r="B140" s="49">
        <f>SUM(B134:B139)</f>
        <v>125</v>
      </c>
      <c r="C140" s="49">
        <f>SUM(C134:C139)</f>
        <v>0</v>
      </c>
      <c r="D140" s="49">
        <f>SUM(D134:D139)</f>
        <v>18</v>
      </c>
      <c r="E140" s="49">
        <f>SUM(E134:E139)</f>
        <v>6</v>
      </c>
      <c r="F140" s="49">
        <f t="shared" si="19"/>
        <v>149</v>
      </c>
      <c r="G140" s="48">
        <f t="shared" si="20"/>
        <v>4.0268456375838921</v>
      </c>
      <c r="H140" s="47">
        <f t="shared" si="21"/>
        <v>13.977485928705441</v>
      </c>
      <c r="I140" s="49">
        <f>SUM(I134:I139)</f>
        <v>315</v>
      </c>
      <c r="J140" s="49">
        <f>SUM(J134:J139)</f>
        <v>6</v>
      </c>
      <c r="K140" s="49">
        <f>SUM(K134:K139)</f>
        <v>68</v>
      </c>
      <c r="L140" s="49">
        <f>SUM(L134:L139)</f>
        <v>37</v>
      </c>
      <c r="M140" s="49">
        <f t="shared" si="22"/>
        <v>426</v>
      </c>
      <c r="N140" s="48">
        <f t="shared" si="23"/>
        <v>10.093896713615024</v>
      </c>
      <c r="O140" s="47">
        <f t="shared" si="24"/>
        <v>11.735537190082644</v>
      </c>
      <c r="BA140" s="45"/>
      <c r="BB140" s="45"/>
      <c r="BC140" s="45"/>
      <c r="BD140" s="45"/>
      <c r="BE140" s="45"/>
      <c r="BF140" s="45"/>
      <c r="BG140" s="45"/>
      <c r="BH140" s="45"/>
      <c r="BI140" s="45"/>
      <c r="BJ140" s="45"/>
      <c r="BK140" s="45"/>
      <c r="BL140" s="45"/>
      <c r="BM140" s="45"/>
      <c r="BN140" s="45"/>
      <c r="BO140" s="45"/>
    </row>
    <row r="141" spans="1:67" s="46" customFormat="1" ht="13.5" customHeight="1">
      <c r="A141" s="58" t="s">
        <v>16</v>
      </c>
      <c r="B141" s="57">
        <v>10</v>
      </c>
      <c r="C141" s="57">
        <v>0</v>
      </c>
      <c r="D141" s="57">
        <v>2</v>
      </c>
      <c r="E141" s="57">
        <v>1</v>
      </c>
      <c r="F141" s="57">
        <f t="shared" si="19"/>
        <v>13</v>
      </c>
      <c r="G141" s="56">
        <f t="shared" si="20"/>
        <v>7.6923076923076925</v>
      </c>
      <c r="H141" s="55">
        <f t="shared" si="21"/>
        <v>1.2195121951219512</v>
      </c>
      <c r="I141" s="57">
        <f>SUM(方向別!B100,方向別!I100,方向別!B141)</f>
        <v>42</v>
      </c>
      <c r="J141" s="57">
        <f>SUM(方向別!C100,方向別!J100,方向別!C141)</f>
        <v>1</v>
      </c>
      <c r="K141" s="57">
        <f>SUM(方向別!D100,方向別!K100,方向別!D141)</f>
        <v>8</v>
      </c>
      <c r="L141" s="57">
        <f>SUM(方向別!E100,方向別!L100,方向別!E141)</f>
        <v>8</v>
      </c>
      <c r="M141" s="57">
        <f t="shared" si="22"/>
        <v>59</v>
      </c>
      <c r="N141" s="56">
        <f t="shared" si="23"/>
        <v>15.254237288135593</v>
      </c>
      <c r="O141" s="55">
        <f t="shared" si="24"/>
        <v>1.6253443526170797</v>
      </c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</row>
    <row r="142" spans="1:67" s="46" customFormat="1" ht="13.5" customHeight="1">
      <c r="A142" s="54" t="s">
        <v>17</v>
      </c>
      <c r="B142" s="53">
        <v>15</v>
      </c>
      <c r="C142" s="53">
        <v>0</v>
      </c>
      <c r="D142" s="53">
        <v>8</v>
      </c>
      <c r="E142" s="53">
        <v>0</v>
      </c>
      <c r="F142" s="53">
        <f t="shared" si="19"/>
        <v>23</v>
      </c>
      <c r="G142" s="52">
        <f t="shared" si="20"/>
        <v>0</v>
      </c>
      <c r="H142" s="51">
        <f t="shared" si="21"/>
        <v>2.1575984990619137</v>
      </c>
      <c r="I142" s="53">
        <f>SUM(方向別!B101,方向別!I101,方向別!B142)</f>
        <v>36</v>
      </c>
      <c r="J142" s="53">
        <f>SUM(方向別!C101,方向別!J101,方向別!C142)</f>
        <v>0</v>
      </c>
      <c r="K142" s="53">
        <f>SUM(方向別!D101,方向別!K101,方向別!D142)</f>
        <v>14</v>
      </c>
      <c r="L142" s="53">
        <f>SUM(方向別!E101,方向別!L101,方向別!E142)</f>
        <v>4</v>
      </c>
      <c r="M142" s="53">
        <f t="shared" si="22"/>
        <v>54</v>
      </c>
      <c r="N142" s="52">
        <f t="shared" si="23"/>
        <v>7.4074074074074066</v>
      </c>
      <c r="O142" s="51">
        <f t="shared" si="24"/>
        <v>1.4876033057851239</v>
      </c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</row>
    <row r="143" spans="1:67" s="46" customFormat="1" ht="13.5" customHeight="1">
      <c r="A143" s="54" t="s">
        <v>18</v>
      </c>
      <c r="B143" s="53">
        <v>15</v>
      </c>
      <c r="C143" s="53">
        <v>0</v>
      </c>
      <c r="D143" s="53">
        <v>1</v>
      </c>
      <c r="E143" s="53">
        <v>0</v>
      </c>
      <c r="F143" s="53">
        <f t="shared" si="19"/>
        <v>16</v>
      </c>
      <c r="G143" s="52">
        <f t="shared" si="20"/>
        <v>0</v>
      </c>
      <c r="H143" s="51">
        <f t="shared" si="21"/>
        <v>1.5009380863039399</v>
      </c>
      <c r="I143" s="53">
        <f>SUM(方向別!B102,方向別!I102,方向別!B143)</f>
        <v>38</v>
      </c>
      <c r="J143" s="53">
        <f>SUM(方向別!C102,方向別!J102,方向別!C143)</f>
        <v>0</v>
      </c>
      <c r="K143" s="53">
        <f>SUM(方向別!D102,方向別!K102,方向別!D143)</f>
        <v>6</v>
      </c>
      <c r="L143" s="53">
        <f>SUM(方向別!E102,方向別!L102,方向別!E143)</f>
        <v>6</v>
      </c>
      <c r="M143" s="53">
        <f t="shared" si="22"/>
        <v>50</v>
      </c>
      <c r="N143" s="52">
        <f t="shared" si="23"/>
        <v>12</v>
      </c>
      <c r="O143" s="51">
        <f t="shared" si="24"/>
        <v>1.3774104683195594</v>
      </c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5"/>
      <c r="BB143" s="45"/>
      <c r="BC143" s="45"/>
      <c r="BD143" s="45"/>
      <c r="BE143" s="45"/>
      <c r="BF143" s="45"/>
      <c r="BG143" s="45"/>
      <c r="BH143" s="45"/>
      <c r="BI143" s="45"/>
      <c r="BJ143" s="45"/>
      <c r="BK143" s="45"/>
      <c r="BL143" s="45"/>
      <c r="BM143" s="45"/>
      <c r="BN143" s="45"/>
      <c r="BO143" s="45"/>
    </row>
    <row r="144" spans="1:67" s="44" customFormat="1" ht="13.5" customHeight="1">
      <c r="A144" s="54" t="s">
        <v>19</v>
      </c>
      <c r="B144" s="53">
        <v>13</v>
      </c>
      <c r="C144" s="53">
        <v>0</v>
      </c>
      <c r="D144" s="53">
        <v>3</v>
      </c>
      <c r="E144" s="53">
        <v>0</v>
      </c>
      <c r="F144" s="53">
        <f t="shared" si="19"/>
        <v>16</v>
      </c>
      <c r="G144" s="52">
        <f t="shared" si="20"/>
        <v>0</v>
      </c>
      <c r="H144" s="51">
        <f t="shared" si="21"/>
        <v>1.5009380863039399</v>
      </c>
      <c r="I144" s="53">
        <f>SUM(方向別!B103,方向別!I103,方向別!B144)</f>
        <v>48</v>
      </c>
      <c r="J144" s="53">
        <f>SUM(方向別!C103,方向別!J103,方向別!C144)</f>
        <v>0</v>
      </c>
      <c r="K144" s="53">
        <f>SUM(方向別!D103,方向別!K103,方向別!D144)</f>
        <v>8</v>
      </c>
      <c r="L144" s="53">
        <f>SUM(方向別!E103,方向別!L103,方向別!E144)</f>
        <v>8</v>
      </c>
      <c r="M144" s="53">
        <f t="shared" si="22"/>
        <v>64</v>
      </c>
      <c r="N144" s="52">
        <f t="shared" si="23"/>
        <v>12.5</v>
      </c>
      <c r="O144" s="51">
        <f t="shared" si="24"/>
        <v>1.7630853994490356</v>
      </c>
      <c r="BA144" s="45"/>
      <c r="BB144" s="45"/>
      <c r="BC144" s="45"/>
      <c r="BD144" s="45"/>
      <c r="BE144" s="45"/>
      <c r="BF144" s="45"/>
      <c r="BG144" s="45"/>
      <c r="BH144" s="45"/>
      <c r="BI144" s="45"/>
      <c r="BJ144" s="45"/>
      <c r="BK144" s="45"/>
      <c r="BL144" s="45"/>
      <c r="BM144" s="45"/>
      <c r="BN144" s="45"/>
      <c r="BO144" s="45"/>
    </row>
    <row r="145" spans="1:67" s="46" customFormat="1" ht="13.5" customHeight="1">
      <c r="A145" s="54" t="s">
        <v>20</v>
      </c>
      <c r="B145" s="53">
        <v>16</v>
      </c>
      <c r="C145" s="53">
        <v>0</v>
      </c>
      <c r="D145" s="53">
        <v>1</v>
      </c>
      <c r="E145" s="53">
        <v>4</v>
      </c>
      <c r="F145" s="53">
        <f t="shared" si="19"/>
        <v>21</v>
      </c>
      <c r="G145" s="52">
        <f t="shared" si="20"/>
        <v>19.047619047619047</v>
      </c>
      <c r="H145" s="51">
        <f t="shared" si="21"/>
        <v>1.9699812382739212</v>
      </c>
      <c r="I145" s="53">
        <f>SUM(方向別!B104,方向別!I104,方向別!B145)</f>
        <v>50</v>
      </c>
      <c r="J145" s="53">
        <f>SUM(方向別!C104,方向別!J104,方向別!C145)</f>
        <v>0</v>
      </c>
      <c r="K145" s="53">
        <f>SUM(方向別!D104,方向別!K104,方向別!D145)</f>
        <v>6</v>
      </c>
      <c r="L145" s="53">
        <f>SUM(方向別!E104,方向別!L104,方向別!E145)</f>
        <v>12</v>
      </c>
      <c r="M145" s="53">
        <f t="shared" si="22"/>
        <v>68</v>
      </c>
      <c r="N145" s="52">
        <f t="shared" si="23"/>
        <v>17.647058823529413</v>
      </c>
      <c r="O145" s="51">
        <f t="shared" si="24"/>
        <v>1.8732782369146006</v>
      </c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5"/>
      <c r="BB145" s="45"/>
      <c r="BC145" s="45"/>
      <c r="BD145" s="45"/>
      <c r="BE145" s="45"/>
      <c r="BF145" s="45"/>
      <c r="BG145" s="45"/>
      <c r="BH145" s="45"/>
      <c r="BI145" s="45"/>
      <c r="BJ145" s="45"/>
      <c r="BK145" s="45"/>
      <c r="BL145" s="45"/>
      <c r="BM145" s="45"/>
      <c r="BN145" s="45"/>
      <c r="BO145" s="45"/>
    </row>
    <row r="146" spans="1:67" s="44" customFormat="1" ht="13.5" customHeight="1">
      <c r="A146" s="54" t="s">
        <v>21</v>
      </c>
      <c r="B146" s="53">
        <v>15</v>
      </c>
      <c r="C146" s="53">
        <v>1</v>
      </c>
      <c r="D146" s="53">
        <v>5</v>
      </c>
      <c r="E146" s="53">
        <v>0</v>
      </c>
      <c r="F146" s="53">
        <f t="shared" si="19"/>
        <v>21</v>
      </c>
      <c r="G146" s="52">
        <f t="shared" si="20"/>
        <v>4.7619047619047619</v>
      </c>
      <c r="H146" s="51">
        <f t="shared" si="21"/>
        <v>1.9699812382739212</v>
      </c>
      <c r="I146" s="53">
        <f>SUM(方向別!B105,方向別!I105,方向別!B146)</f>
        <v>40</v>
      </c>
      <c r="J146" s="53">
        <f>SUM(方向別!C105,方向別!J105,方向別!C146)</f>
        <v>1</v>
      </c>
      <c r="K146" s="53">
        <f>SUM(方向別!D105,方向別!K105,方向別!D146)</f>
        <v>11</v>
      </c>
      <c r="L146" s="53">
        <f>SUM(方向別!E105,方向別!L105,方向別!E146)</f>
        <v>6</v>
      </c>
      <c r="M146" s="53">
        <f t="shared" si="22"/>
        <v>58</v>
      </c>
      <c r="N146" s="52">
        <f t="shared" si="23"/>
        <v>12.068965517241379</v>
      </c>
      <c r="O146" s="51">
        <f t="shared" si="24"/>
        <v>1.5977961432506886</v>
      </c>
      <c r="BA146" s="45"/>
      <c r="BB146" s="45"/>
      <c r="BC146" s="45"/>
      <c r="BD146" s="45"/>
      <c r="BE146" s="45"/>
      <c r="BF146" s="45"/>
      <c r="BG146" s="45"/>
      <c r="BH146" s="45"/>
      <c r="BI146" s="45"/>
      <c r="BJ146" s="45"/>
      <c r="BK146" s="45"/>
      <c r="BL146" s="45"/>
      <c r="BM146" s="45"/>
      <c r="BN146" s="45"/>
      <c r="BO146" s="45"/>
    </row>
    <row r="147" spans="1:67" s="46" customFormat="1" ht="13.5" customHeight="1">
      <c r="A147" s="50" t="s">
        <v>15</v>
      </c>
      <c r="B147" s="49">
        <f>SUM(B141:B146)</f>
        <v>84</v>
      </c>
      <c r="C147" s="49">
        <f>SUM(C141:C146)</f>
        <v>1</v>
      </c>
      <c r="D147" s="49">
        <f>SUM(D141:D146)</f>
        <v>20</v>
      </c>
      <c r="E147" s="49">
        <f>SUM(E141:E146)</f>
        <v>5</v>
      </c>
      <c r="F147" s="49">
        <f t="shared" si="19"/>
        <v>110</v>
      </c>
      <c r="G147" s="48">
        <f t="shared" si="20"/>
        <v>5.4545454545454541</v>
      </c>
      <c r="H147" s="47">
        <f t="shared" si="21"/>
        <v>10.318949343339586</v>
      </c>
      <c r="I147" s="49">
        <f>SUM(I141:I146)</f>
        <v>254</v>
      </c>
      <c r="J147" s="49">
        <f>SUM(J141:J146)</f>
        <v>2</v>
      </c>
      <c r="K147" s="49">
        <f>SUM(K141:K146)</f>
        <v>53</v>
      </c>
      <c r="L147" s="49">
        <f>SUM(L141:L146)</f>
        <v>44</v>
      </c>
      <c r="M147" s="49">
        <f t="shared" si="22"/>
        <v>353</v>
      </c>
      <c r="N147" s="48">
        <f t="shared" si="23"/>
        <v>13.031161473087819</v>
      </c>
      <c r="O147" s="47">
        <f t="shared" si="24"/>
        <v>9.7245179063360894</v>
      </c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</row>
    <row r="148" spans="1:67" s="44" customFormat="1" ht="13.5" customHeight="1">
      <c r="A148" s="54" t="s">
        <v>22</v>
      </c>
      <c r="B148" s="53">
        <v>73</v>
      </c>
      <c r="C148" s="53">
        <v>0</v>
      </c>
      <c r="D148" s="53">
        <v>21</v>
      </c>
      <c r="E148" s="53">
        <v>4</v>
      </c>
      <c r="F148" s="53">
        <f t="shared" si="19"/>
        <v>98</v>
      </c>
      <c r="G148" s="52">
        <f t="shared" si="20"/>
        <v>4.0816326530612246</v>
      </c>
      <c r="H148" s="51">
        <f t="shared" si="21"/>
        <v>9.1932457786116313</v>
      </c>
      <c r="I148" s="53">
        <f>SUM(方向別!B107,方向別!I107,方向別!B148)</f>
        <v>212</v>
      </c>
      <c r="J148" s="53">
        <f>SUM(方向別!C107,方向別!J107,方向別!C148)</f>
        <v>1</v>
      </c>
      <c r="K148" s="53">
        <f>SUM(方向別!D107,方向別!K107,方向別!D148)</f>
        <v>54</v>
      </c>
      <c r="L148" s="53">
        <f>SUM(方向別!E107,方向別!L107,方向別!E148)</f>
        <v>55</v>
      </c>
      <c r="M148" s="53">
        <f t="shared" si="22"/>
        <v>322</v>
      </c>
      <c r="N148" s="52">
        <f t="shared" si="23"/>
        <v>17.391304347826086</v>
      </c>
      <c r="O148" s="51">
        <f t="shared" si="24"/>
        <v>8.8705234159779618</v>
      </c>
      <c r="BA148" s="45"/>
      <c r="BB148" s="45"/>
      <c r="BC148" s="45"/>
      <c r="BD148" s="45"/>
      <c r="BE148" s="45"/>
      <c r="BF148" s="45"/>
      <c r="BG148" s="45"/>
      <c r="BH148" s="45"/>
      <c r="BI148" s="45"/>
      <c r="BJ148" s="45"/>
      <c r="BK148" s="45"/>
      <c r="BL148" s="45"/>
      <c r="BM148" s="45"/>
      <c r="BN148" s="45"/>
      <c r="BO148" s="45"/>
    </row>
    <row r="149" spans="1:67" s="46" customFormat="1" ht="13.5" customHeight="1">
      <c r="A149" s="54" t="s">
        <v>23</v>
      </c>
      <c r="B149" s="53">
        <v>53</v>
      </c>
      <c r="C149" s="53">
        <v>0</v>
      </c>
      <c r="D149" s="53">
        <v>14</v>
      </c>
      <c r="E149" s="53">
        <v>11</v>
      </c>
      <c r="F149" s="53">
        <f t="shared" si="19"/>
        <v>78</v>
      </c>
      <c r="G149" s="52">
        <f t="shared" si="20"/>
        <v>14.102564102564102</v>
      </c>
      <c r="H149" s="51">
        <f t="shared" si="21"/>
        <v>7.3170731707317067</v>
      </c>
      <c r="I149" s="53">
        <f>SUM(方向別!B108,方向別!I108,方向別!B149)</f>
        <v>199</v>
      </c>
      <c r="J149" s="53">
        <f>SUM(方向別!C108,方向別!J108,方向別!C149)</f>
        <v>1</v>
      </c>
      <c r="K149" s="53">
        <f>SUM(方向別!D108,方向別!K108,方向別!D149)</f>
        <v>30</v>
      </c>
      <c r="L149" s="53">
        <f>SUM(方向別!E108,方向別!L108,方向別!E149)</f>
        <v>58</v>
      </c>
      <c r="M149" s="53">
        <f t="shared" si="22"/>
        <v>288</v>
      </c>
      <c r="N149" s="52">
        <f t="shared" si="23"/>
        <v>20.486111111111111</v>
      </c>
      <c r="O149" s="51">
        <f t="shared" si="24"/>
        <v>7.9338842975206614</v>
      </c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</row>
    <row r="150" spans="1:67" s="44" customFormat="1" ht="13.5" customHeight="1">
      <c r="A150" s="54" t="s">
        <v>24</v>
      </c>
      <c r="B150" s="53">
        <v>48</v>
      </c>
      <c r="C150" s="53">
        <v>1</v>
      </c>
      <c r="D150" s="53">
        <v>15</v>
      </c>
      <c r="E150" s="53">
        <v>8</v>
      </c>
      <c r="F150" s="53">
        <f t="shared" si="19"/>
        <v>72</v>
      </c>
      <c r="G150" s="52">
        <f t="shared" si="20"/>
        <v>12.5</v>
      </c>
      <c r="H150" s="51">
        <f t="shared" si="21"/>
        <v>6.7542213883677302</v>
      </c>
      <c r="I150" s="53">
        <f>SUM(方向別!B109,方向別!I109,方向別!B150)</f>
        <v>183</v>
      </c>
      <c r="J150" s="53">
        <f>SUM(方向別!C109,方向別!J109,方向別!C150)</f>
        <v>3</v>
      </c>
      <c r="K150" s="53">
        <f>SUM(方向別!D109,方向別!K109,方向別!D150)</f>
        <v>37</v>
      </c>
      <c r="L150" s="53">
        <f>SUM(方向別!E109,方向別!L109,方向別!E150)</f>
        <v>47</v>
      </c>
      <c r="M150" s="53">
        <f t="shared" si="22"/>
        <v>270</v>
      </c>
      <c r="N150" s="52">
        <f t="shared" si="23"/>
        <v>18.518518518518519</v>
      </c>
      <c r="O150" s="51">
        <f t="shared" si="24"/>
        <v>7.4380165289256199</v>
      </c>
      <c r="BA150" s="45"/>
      <c r="BB150" s="45"/>
      <c r="BC150" s="45"/>
      <c r="BD150" s="45"/>
      <c r="BE150" s="45"/>
      <c r="BF150" s="45"/>
      <c r="BG150" s="45"/>
      <c r="BH150" s="45"/>
      <c r="BI150" s="45"/>
      <c r="BJ150" s="45"/>
      <c r="BK150" s="45"/>
      <c r="BL150" s="45"/>
      <c r="BM150" s="45"/>
      <c r="BN150" s="45"/>
      <c r="BO150" s="45"/>
    </row>
    <row r="151" spans="1:67" s="46" customFormat="1" ht="13.5" customHeight="1">
      <c r="A151" s="54" t="s">
        <v>25</v>
      </c>
      <c r="B151" s="53">
        <v>45</v>
      </c>
      <c r="C151" s="53">
        <v>0</v>
      </c>
      <c r="D151" s="53">
        <v>6</v>
      </c>
      <c r="E151" s="53">
        <v>5</v>
      </c>
      <c r="F151" s="53">
        <f t="shared" si="19"/>
        <v>56</v>
      </c>
      <c r="G151" s="52">
        <f t="shared" si="20"/>
        <v>8.9285714285714288</v>
      </c>
      <c r="H151" s="51">
        <f t="shared" si="21"/>
        <v>5.2532833020637906</v>
      </c>
      <c r="I151" s="53">
        <f>SUM(方向別!B110,方向別!I110,方向別!B151)</f>
        <v>176</v>
      </c>
      <c r="J151" s="53">
        <f>SUM(方向別!C110,方向別!J110,方向別!C151)</f>
        <v>2</v>
      </c>
      <c r="K151" s="53">
        <f>SUM(方向別!D110,方向別!K110,方向別!D151)</f>
        <v>30</v>
      </c>
      <c r="L151" s="53">
        <f>SUM(方向別!E110,方向別!L110,方向別!E151)</f>
        <v>48</v>
      </c>
      <c r="M151" s="53">
        <f t="shared" si="22"/>
        <v>256</v>
      </c>
      <c r="N151" s="52">
        <f t="shared" si="23"/>
        <v>19.53125</v>
      </c>
      <c r="O151" s="51">
        <f t="shared" si="24"/>
        <v>7.0523415977961426</v>
      </c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</row>
    <row r="152" spans="1:67" s="46" customFormat="1" ht="13.5" customHeight="1">
      <c r="A152" s="54" t="s">
        <v>26</v>
      </c>
      <c r="B152" s="53">
        <v>43</v>
      </c>
      <c r="C152" s="53">
        <v>0</v>
      </c>
      <c r="D152" s="53">
        <v>15</v>
      </c>
      <c r="E152" s="53">
        <v>6</v>
      </c>
      <c r="F152" s="53">
        <f t="shared" si="19"/>
        <v>64</v>
      </c>
      <c r="G152" s="52">
        <f t="shared" si="20"/>
        <v>9.375</v>
      </c>
      <c r="H152" s="51">
        <f t="shared" si="21"/>
        <v>6.0037523452157595</v>
      </c>
      <c r="I152" s="53">
        <f>SUM(方向別!B111,方向別!I111,方向別!B152)</f>
        <v>154</v>
      </c>
      <c r="J152" s="53">
        <f>SUM(方向別!C111,方向別!J111,方向別!C152)</f>
        <v>2</v>
      </c>
      <c r="K152" s="53">
        <f>SUM(方向別!D111,方向別!K111,方向別!D152)</f>
        <v>45</v>
      </c>
      <c r="L152" s="53">
        <f>SUM(方向別!E111,方向別!L111,方向別!E152)</f>
        <v>42</v>
      </c>
      <c r="M152" s="53">
        <f t="shared" si="22"/>
        <v>243</v>
      </c>
      <c r="N152" s="52">
        <f t="shared" si="23"/>
        <v>18.106995884773664</v>
      </c>
      <c r="O152" s="51">
        <f t="shared" si="24"/>
        <v>6.6942148760330582</v>
      </c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</row>
    <row r="153" spans="1:67" s="46" customFormat="1" ht="13.5" customHeight="1">
      <c r="A153" s="54" t="s">
        <v>27</v>
      </c>
      <c r="B153" s="53">
        <v>58</v>
      </c>
      <c r="C153" s="53">
        <v>0</v>
      </c>
      <c r="D153" s="53">
        <v>17</v>
      </c>
      <c r="E153" s="53">
        <v>7</v>
      </c>
      <c r="F153" s="53">
        <f t="shared" si="19"/>
        <v>82</v>
      </c>
      <c r="G153" s="52">
        <f t="shared" si="20"/>
        <v>8.536585365853659</v>
      </c>
      <c r="H153" s="51">
        <f t="shared" si="21"/>
        <v>7.6923076923076925</v>
      </c>
      <c r="I153" s="53">
        <f>SUM(方向別!B112,方向別!I112,方向別!B153)</f>
        <v>163</v>
      </c>
      <c r="J153" s="53">
        <f>SUM(方向別!C112,方向別!J112,方向別!C153)</f>
        <v>2</v>
      </c>
      <c r="K153" s="53">
        <f>SUM(方向別!D112,方向別!K112,方向別!D153)</f>
        <v>56</v>
      </c>
      <c r="L153" s="53">
        <f>SUM(方向別!E112,方向別!L112,方向別!E153)</f>
        <v>40</v>
      </c>
      <c r="M153" s="53">
        <f t="shared" si="22"/>
        <v>261</v>
      </c>
      <c r="N153" s="52">
        <f t="shared" si="23"/>
        <v>16.091954022988507</v>
      </c>
      <c r="O153" s="51">
        <f t="shared" si="24"/>
        <v>7.1900826446280988</v>
      </c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5"/>
      <c r="BB153" s="45"/>
      <c r="BC153" s="45"/>
      <c r="BD153" s="45"/>
      <c r="BE153" s="45"/>
      <c r="BF153" s="45"/>
      <c r="BG153" s="45"/>
      <c r="BH153" s="45"/>
      <c r="BI153" s="45"/>
      <c r="BJ153" s="45"/>
      <c r="BK153" s="45"/>
      <c r="BL153" s="45"/>
      <c r="BM153" s="45"/>
      <c r="BN153" s="45"/>
      <c r="BO153" s="45"/>
    </row>
    <row r="154" spans="1:67" s="44" customFormat="1" ht="13.5" customHeight="1">
      <c r="A154" s="54" t="s">
        <v>28</v>
      </c>
      <c r="B154" s="53">
        <v>47</v>
      </c>
      <c r="C154" s="53">
        <v>0</v>
      </c>
      <c r="D154" s="53">
        <v>30</v>
      </c>
      <c r="E154" s="53">
        <v>8</v>
      </c>
      <c r="F154" s="53">
        <f t="shared" si="19"/>
        <v>85</v>
      </c>
      <c r="G154" s="52">
        <f t="shared" si="20"/>
        <v>9.4117647058823533</v>
      </c>
      <c r="H154" s="51">
        <f t="shared" si="21"/>
        <v>7.9737335834896808</v>
      </c>
      <c r="I154" s="53">
        <f>SUM(方向別!B113,方向別!I113,方向別!B154)</f>
        <v>156</v>
      </c>
      <c r="J154" s="53">
        <f>SUM(方向別!C113,方向別!J113,方向別!C154)</f>
        <v>2</v>
      </c>
      <c r="K154" s="53">
        <f>SUM(方向別!D113,方向別!K113,方向別!D154)</f>
        <v>69</v>
      </c>
      <c r="L154" s="53">
        <f>SUM(方向別!E113,方向別!L113,方向別!E154)</f>
        <v>42</v>
      </c>
      <c r="M154" s="53">
        <f t="shared" si="22"/>
        <v>269</v>
      </c>
      <c r="N154" s="52">
        <f t="shared" si="23"/>
        <v>16.356877323420075</v>
      </c>
      <c r="O154" s="51">
        <f t="shared" si="24"/>
        <v>7.4104683195592287</v>
      </c>
      <c r="BA154" s="45"/>
      <c r="BB154" s="45"/>
      <c r="BC154" s="45"/>
      <c r="BD154" s="45"/>
      <c r="BE154" s="45"/>
      <c r="BF154" s="45"/>
      <c r="BG154" s="45"/>
      <c r="BH154" s="45"/>
      <c r="BI154" s="45"/>
      <c r="BJ154" s="45"/>
      <c r="BK154" s="45"/>
      <c r="BL154" s="45"/>
      <c r="BM154" s="45"/>
      <c r="BN154" s="45"/>
      <c r="BO154" s="45"/>
    </row>
    <row r="155" spans="1:67" s="44" customFormat="1" ht="13.5" customHeight="1">
      <c r="A155" s="54" t="s">
        <v>60</v>
      </c>
      <c r="B155" s="53">
        <v>63</v>
      </c>
      <c r="C155" s="53">
        <v>1</v>
      </c>
      <c r="D155" s="53">
        <v>15</v>
      </c>
      <c r="E155" s="53">
        <v>9</v>
      </c>
      <c r="F155" s="53">
        <f t="shared" si="19"/>
        <v>88</v>
      </c>
      <c r="G155" s="52">
        <f t="shared" si="20"/>
        <v>11.363636363636363</v>
      </c>
      <c r="H155" s="51">
        <f t="shared" si="21"/>
        <v>8.2551594746716699</v>
      </c>
      <c r="I155" s="53">
        <f>SUM(方向別!B114,方向別!I114,方向別!B155)</f>
        <v>240</v>
      </c>
      <c r="J155" s="53">
        <f>SUM(方向別!C114,方向別!J114,方向別!C155)</f>
        <v>4</v>
      </c>
      <c r="K155" s="53">
        <f>SUM(方向別!D114,方向別!K114,方向別!D155)</f>
        <v>44</v>
      </c>
      <c r="L155" s="53">
        <f>SUM(方向別!E114,方向別!L114,方向別!E155)</f>
        <v>34</v>
      </c>
      <c r="M155" s="53">
        <f t="shared" si="22"/>
        <v>322</v>
      </c>
      <c r="N155" s="52">
        <f t="shared" si="23"/>
        <v>11.801242236024844</v>
      </c>
      <c r="O155" s="51">
        <f t="shared" si="24"/>
        <v>8.8705234159779618</v>
      </c>
      <c r="BA155" s="45"/>
      <c r="BB155" s="45"/>
      <c r="BC155" s="45"/>
      <c r="BD155" s="45"/>
      <c r="BE155" s="45"/>
      <c r="BF155" s="45"/>
      <c r="BG155" s="45"/>
      <c r="BH155" s="45"/>
      <c r="BI155" s="45"/>
      <c r="BJ155" s="45"/>
      <c r="BK155" s="45"/>
      <c r="BL155" s="45"/>
      <c r="BM155" s="45"/>
      <c r="BN155" s="45"/>
      <c r="BO155" s="45"/>
    </row>
    <row r="156" spans="1:67" s="44" customFormat="1" ht="13.5" customHeight="1">
      <c r="A156" s="58" t="s">
        <v>29</v>
      </c>
      <c r="B156" s="57">
        <v>15</v>
      </c>
      <c r="C156" s="57">
        <v>0</v>
      </c>
      <c r="D156" s="57">
        <v>5</v>
      </c>
      <c r="E156" s="57">
        <v>2</v>
      </c>
      <c r="F156" s="57">
        <f t="shared" si="19"/>
        <v>22</v>
      </c>
      <c r="G156" s="56">
        <f t="shared" si="20"/>
        <v>9.0909090909090917</v>
      </c>
      <c r="H156" s="55">
        <f t="shared" si="21"/>
        <v>2.0637898686679175</v>
      </c>
      <c r="I156" s="57">
        <f>SUM(方向別!B115,方向別!I115,方向別!B156)</f>
        <v>58</v>
      </c>
      <c r="J156" s="57">
        <f>SUM(方向別!C115,方向別!J115,方向別!C156)</f>
        <v>0</v>
      </c>
      <c r="K156" s="57">
        <f>SUM(方向別!D115,方向別!K115,方向別!D156)</f>
        <v>11</v>
      </c>
      <c r="L156" s="57">
        <f>SUM(方向別!E115,方向別!L115,方向別!E156)</f>
        <v>6</v>
      </c>
      <c r="M156" s="57">
        <f t="shared" si="22"/>
        <v>75</v>
      </c>
      <c r="N156" s="56">
        <f t="shared" si="23"/>
        <v>8</v>
      </c>
      <c r="O156" s="55">
        <f t="shared" si="24"/>
        <v>2.0661157024793391</v>
      </c>
      <c r="BA156" s="45"/>
      <c r="BB156" s="45"/>
      <c r="BC156" s="45"/>
      <c r="BD156" s="45"/>
      <c r="BE156" s="45"/>
      <c r="BF156" s="45"/>
      <c r="BG156" s="45"/>
      <c r="BH156" s="45"/>
      <c r="BI156" s="45"/>
      <c r="BJ156" s="45"/>
      <c r="BK156" s="45"/>
      <c r="BL156" s="45"/>
      <c r="BM156" s="45"/>
      <c r="BN156" s="45"/>
      <c r="BO156" s="45"/>
    </row>
    <row r="157" spans="1:67" s="46" customFormat="1" ht="13.5" customHeight="1">
      <c r="A157" s="54" t="s">
        <v>30</v>
      </c>
      <c r="B157" s="53">
        <v>17</v>
      </c>
      <c r="C157" s="53">
        <v>0</v>
      </c>
      <c r="D157" s="53">
        <v>2</v>
      </c>
      <c r="E157" s="53">
        <v>1</v>
      </c>
      <c r="F157" s="53">
        <f t="shared" si="19"/>
        <v>20</v>
      </c>
      <c r="G157" s="52">
        <f t="shared" si="20"/>
        <v>5</v>
      </c>
      <c r="H157" s="51">
        <f t="shared" si="21"/>
        <v>1.876172607879925</v>
      </c>
      <c r="I157" s="53">
        <f>SUM(方向別!B116,方向別!I116,方向別!B157)</f>
        <v>35</v>
      </c>
      <c r="J157" s="53">
        <f>SUM(方向別!C116,方向別!J116,方向別!C157)</f>
        <v>1</v>
      </c>
      <c r="K157" s="53">
        <f>SUM(方向別!D116,方向別!K116,方向別!D157)</f>
        <v>5</v>
      </c>
      <c r="L157" s="53">
        <f>SUM(方向別!E116,方向別!L116,方向別!E157)</f>
        <v>2</v>
      </c>
      <c r="M157" s="53">
        <f t="shared" si="22"/>
        <v>43</v>
      </c>
      <c r="N157" s="52">
        <f t="shared" si="23"/>
        <v>6.9767441860465116</v>
      </c>
      <c r="O157" s="51">
        <f t="shared" si="24"/>
        <v>1.1845730027548209</v>
      </c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</row>
    <row r="158" spans="1:67" s="46" customFormat="1" ht="13.5" customHeight="1">
      <c r="A158" s="54" t="s">
        <v>31</v>
      </c>
      <c r="B158" s="53">
        <v>13</v>
      </c>
      <c r="C158" s="53">
        <v>0</v>
      </c>
      <c r="D158" s="53">
        <v>1</v>
      </c>
      <c r="E158" s="53">
        <v>2</v>
      </c>
      <c r="F158" s="53">
        <f t="shared" si="19"/>
        <v>16</v>
      </c>
      <c r="G158" s="52">
        <f t="shared" si="20"/>
        <v>12.5</v>
      </c>
      <c r="H158" s="51">
        <f t="shared" si="21"/>
        <v>1.5009380863039399</v>
      </c>
      <c r="I158" s="53">
        <f>SUM(方向別!B117,方向別!I117,方向別!B158)</f>
        <v>35</v>
      </c>
      <c r="J158" s="53">
        <f>SUM(方向別!C117,方向別!J117,方向別!C158)</f>
        <v>0</v>
      </c>
      <c r="K158" s="53">
        <f>SUM(方向別!D117,方向別!K117,方向別!D158)</f>
        <v>3</v>
      </c>
      <c r="L158" s="53">
        <f>SUM(方向別!E117,方向別!L117,方向別!E158)</f>
        <v>4</v>
      </c>
      <c r="M158" s="53">
        <f t="shared" si="22"/>
        <v>42</v>
      </c>
      <c r="N158" s="52">
        <f t="shared" si="23"/>
        <v>9.5238095238095237</v>
      </c>
      <c r="O158" s="51">
        <f t="shared" si="24"/>
        <v>1.1570247933884297</v>
      </c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</row>
    <row r="159" spans="1:67" s="46" customFormat="1" ht="13.5" customHeight="1">
      <c r="A159" s="54" t="s">
        <v>32</v>
      </c>
      <c r="B159" s="53">
        <v>18</v>
      </c>
      <c r="C159" s="53">
        <v>0</v>
      </c>
      <c r="D159" s="53">
        <v>2</v>
      </c>
      <c r="E159" s="53">
        <v>2</v>
      </c>
      <c r="F159" s="53">
        <f t="shared" si="19"/>
        <v>22</v>
      </c>
      <c r="G159" s="52">
        <f t="shared" si="20"/>
        <v>9.0909090909090917</v>
      </c>
      <c r="H159" s="51">
        <f t="shared" si="21"/>
        <v>2.0637898686679175</v>
      </c>
      <c r="I159" s="53">
        <f>SUM(方向別!B118,方向別!I118,方向別!B159)</f>
        <v>48</v>
      </c>
      <c r="J159" s="53">
        <f>SUM(方向別!C118,方向別!J118,方向別!C159)</f>
        <v>0</v>
      </c>
      <c r="K159" s="53">
        <f>SUM(方向別!D118,方向別!K118,方向別!D159)</f>
        <v>3</v>
      </c>
      <c r="L159" s="53">
        <f>SUM(方向別!E118,方向別!L118,方向別!E159)</f>
        <v>4</v>
      </c>
      <c r="M159" s="53">
        <f t="shared" si="22"/>
        <v>55</v>
      </c>
      <c r="N159" s="52">
        <f t="shared" si="23"/>
        <v>7.2727272727272725</v>
      </c>
      <c r="O159" s="51">
        <f t="shared" si="24"/>
        <v>1.5151515151515151</v>
      </c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5"/>
      <c r="BB159" s="45"/>
      <c r="BC159" s="45"/>
      <c r="BD159" s="45"/>
      <c r="BE159" s="45"/>
      <c r="BF159" s="45"/>
      <c r="BG159" s="45"/>
      <c r="BH159" s="45"/>
      <c r="BI159" s="45"/>
      <c r="BJ159" s="45"/>
      <c r="BK159" s="45"/>
      <c r="BL159" s="45"/>
      <c r="BM159" s="45"/>
      <c r="BN159" s="45"/>
      <c r="BO159" s="45"/>
    </row>
    <row r="160" spans="1:67" s="44" customFormat="1" ht="13.5" customHeight="1">
      <c r="A160" s="54" t="s">
        <v>33</v>
      </c>
      <c r="B160" s="53">
        <v>10</v>
      </c>
      <c r="C160" s="53">
        <v>0</v>
      </c>
      <c r="D160" s="53">
        <v>0</v>
      </c>
      <c r="E160" s="53">
        <v>1</v>
      </c>
      <c r="F160" s="53">
        <f t="shared" si="19"/>
        <v>11</v>
      </c>
      <c r="G160" s="52">
        <f t="shared" si="20"/>
        <v>9.0909090909090917</v>
      </c>
      <c r="H160" s="51">
        <f t="shared" si="21"/>
        <v>1.0318949343339587</v>
      </c>
      <c r="I160" s="53">
        <f>SUM(方向別!B119,方向別!I119,方向別!B160)</f>
        <v>36</v>
      </c>
      <c r="J160" s="53">
        <f>SUM(方向別!C119,方向別!J119,方向別!C160)</f>
        <v>2</v>
      </c>
      <c r="K160" s="53">
        <f>SUM(方向別!D119,方向別!K119,方向別!D160)</f>
        <v>3</v>
      </c>
      <c r="L160" s="53">
        <f>SUM(方向別!E119,方向別!L119,方向別!E160)</f>
        <v>2</v>
      </c>
      <c r="M160" s="53">
        <f t="shared" si="22"/>
        <v>43</v>
      </c>
      <c r="N160" s="52">
        <f t="shared" si="23"/>
        <v>9.3023255813953494</v>
      </c>
      <c r="O160" s="51">
        <f t="shared" si="24"/>
        <v>1.1845730027548209</v>
      </c>
      <c r="BA160" s="45"/>
      <c r="BB160" s="45"/>
      <c r="BC160" s="45"/>
      <c r="BD160" s="45"/>
      <c r="BE160" s="45"/>
      <c r="BF160" s="45"/>
      <c r="BG160" s="45"/>
      <c r="BH160" s="45"/>
      <c r="BI160" s="45"/>
      <c r="BJ160" s="45"/>
      <c r="BK160" s="45"/>
      <c r="BL160" s="45"/>
      <c r="BM160" s="45"/>
      <c r="BN160" s="45"/>
      <c r="BO160" s="45"/>
    </row>
    <row r="161" spans="1:67" s="46" customFormat="1" ht="13.5" customHeight="1">
      <c r="A161" s="54" t="s">
        <v>34</v>
      </c>
      <c r="B161" s="53">
        <v>11</v>
      </c>
      <c r="C161" s="53">
        <v>0</v>
      </c>
      <c r="D161" s="53">
        <v>1</v>
      </c>
      <c r="E161" s="53">
        <v>0</v>
      </c>
      <c r="F161" s="53">
        <f t="shared" si="19"/>
        <v>12</v>
      </c>
      <c r="G161" s="52">
        <f t="shared" si="20"/>
        <v>0</v>
      </c>
      <c r="H161" s="51">
        <f t="shared" si="21"/>
        <v>1.125703564727955</v>
      </c>
      <c r="I161" s="53">
        <f>SUM(方向別!B120,方向別!I120,方向別!B161)</f>
        <v>40</v>
      </c>
      <c r="J161" s="53">
        <f>SUM(方向別!C120,方向別!J120,方向別!C161)</f>
        <v>1</v>
      </c>
      <c r="K161" s="53">
        <f>SUM(方向別!D120,方向別!K120,方向別!D161)</f>
        <v>3</v>
      </c>
      <c r="L161" s="53">
        <f>SUM(方向別!E120,方向別!L120,方向別!E161)</f>
        <v>0</v>
      </c>
      <c r="M161" s="53">
        <f t="shared" si="22"/>
        <v>44</v>
      </c>
      <c r="N161" s="52">
        <f t="shared" si="23"/>
        <v>2.2727272727272729</v>
      </c>
      <c r="O161" s="51">
        <f t="shared" si="24"/>
        <v>1.2121212121212122</v>
      </c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5"/>
      <c r="BB161" s="45"/>
      <c r="BC161" s="45"/>
      <c r="BD161" s="45"/>
      <c r="BE161" s="45"/>
      <c r="BF161" s="45"/>
      <c r="BG161" s="45"/>
      <c r="BH161" s="45"/>
      <c r="BI161" s="45"/>
      <c r="BJ161" s="45"/>
      <c r="BK161" s="45"/>
      <c r="BL161" s="45"/>
      <c r="BM161" s="45"/>
      <c r="BN161" s="45"/>
      <c r="BO161" s="45"/>
    </row>
    <row r="162" spans="1:67" s="44" customFormat="1" ht="13.5" customHeight="1">
      <c r="A162" s="50" t="s">
        <v>15</v>
      </c>
      <c r="B162" s="49">
        <f>SUM(B156:B161)</f>
        <v>84</v>
      </c>
      <c r="C162" s="49">
        <f>SUM(C156:C161)</f>
        <v>0</v>
      </c>
      <c r="D162" s="49">
        <f>SUM(D156:D161)</f>
        <v>11</v>
      </c>
      <c r="E162" s="49">
        <f>SUM(E156:E161)</f>
        <v>8</v>
      </c>
      <c r="F162" s="49">
        <f t="shared" si="19"/>
        <v>103</v>
      </c>
      <c r="G162" s="48">
        <f t="shared" si="20"/>
        <v>7.7669902912621351</v>
      </c>
      <c r="H162" s="47">
        <f t="shared" si="21"/>
        <v>9.6622889305816138</v>
      </c>
      <c r="I162" s="49">
        <f>SUM(I156:I161)</f>
        <v>252</v>
      </c>
      <c r="J162" s="49">
        <f>SUM(J156:J161)</f>
        <v>4</v>
      </c>
      <c r="K162" s="49">
        <f>SUM(K156:K161)</f>
        <v>28</v>
      </c>
      <c r="L162" s="49">
        <f>SUM(L156:L161)</f>
        <v>18</v>
      </c>
      <c r="M162" s="49">
        <f t="shared" si="22"/>
        <v>302</v>
      </c>
      <c r="N162" s="48">
        <f t="shared" si="23"/>
        <v>7.2847682119205297</v>
      </c>
      <c r="O162" s="47">
        <f t="shared" si="24"/>
        <v>8.319559228650137</v>
      </c>
      <c r="BA162" s="45"/>
      <c r="BB162" s="45"/>
      <c r="BC162" s="45"/>
      <c r="BD162" s="45"/>
      <c r="BE162" s="45"/>
      <c r="BF162" s="45"/>
      <c r="BG162" s="45"/>
      <c r="BH162" s="45"/>
      <c r="BI162" s="45"/>
      <c r="BJ162" s="45"/>
      <c r="BK162" s="45"/>
      <c r="BL162" s="45"/>
      <c r="BM162" s="45"/>
      <c r="BN162" s="45"/>
      <c r="BO162" s="45"/>
    </row>
    <row r="163" spans="1:67" s="44" customFormat="1" ht="13.5" customHeight="1">
      <c r="A163" s="58" t="s">
        <v>35</v>
      </c>
      <c r="B163" s="57">
        <v>8</v>
      </c>
      <c r="C163" s="57">
        <v>0</v>
      </c>
      <c r="D163" s="57">
        <v>2</v>
      </c>
      <c r="E163" s="57">
        <v>0</v>
      </c>
      <c r="F163" s="57">
        <f t="shared" si="19"/>
        <v>10</v>
      </c>
      <c r="G163" s="56">
        <f t="shared" si="20"/>
        <v>0</v>
      </c>
      <c r="H163" s="55">
        <f t="shared" si="21"/>
        <v>0.93808630393996251</v>
      </c>
      <c r="I163" s="57">
        <f>SUM(方向別!B122,方向別!I122,方向別!B163)</f>
        <v>63</v>
      </c>
      <c r="J163" s="57">
        <f>SUM(方向別!C122,方向別!J122,方向別!C163)</f>
        <v>0</v>
      </c>
      <c r="K163" s="57">
        <f>SUM(方向別!D122,方向別!K122,方向別!D163)</f>
        <v>4</v>
      </c>
      <c r="L163" s="57">
        <f>SUM(方向別!E122,方向別!L122,方向別!E163)</f>
        <v>1</v>
      </c>
      <c r="M163" s="57">
        <f t="shared" si="22"/>
        <v>68</v>
      </c>
      <c r="N163" s="56">
        <f t="shared" si="23"/>
        <v>1.4705882352941175</v>
      </c>
      <c r="O163" s="55">
        <f t="shared" si="24"/>
        <v>1.8732782369146006</v>
      </c>
      <c r="BA163" s="45"/>
      <c r="BB163" s="45"/>
      <c r="BC163" s="45"/>
      <c r="BD163" s="45"/>
      <c r="BE163" s="45"/>
      <c r="BF163" s="45"/>
      <c r="BG163" s="45"/>
      <c r="BH163" s="45"/>
      <c r="BI163" s="45"/>
      <c r="BJ163" s="45"/>
      <c r="BK163" s="45"/>
      <c r="BL163" s="45"/>
      <c r="BM163" s="45"/>
      <c r="BN163" s="45"/>
      <c r="BO163" s="45"/>
    </row>
    <row r="164" spans="1:67" s="46" customFormat="1" ht="13.5" customHeight="1">
      <c r="A164" s="54" t="s">
        <v>36</v>
      </c>
      <c r="B164" s="53">
        <v>9</v>
      </c>
      <c r="C164" s="53">
        <v>0</v>
      </c>
      <c r="D164" s="53">
        <v>4</v>
      </c>
      <c r="E164" s="53">
        <v>0</v>
      </c>
      <c r="F164" s="53">
        <f t="shared" si="19"/>
        <v>13</v>
      </c>
      <c r="G164" s="52">
        <f t="shared" si="20"/>
        <v>0</v>
      </c>
      <c r="H164" s="51">
        <f t="shared" si="21"/>
        <v>1.2195121951219512</v>
      </c>
      <c r="I164" s="53">
        <f>SUM(方向別!B123,方向別!I123,方向別!B164)</f>
        <v>40</v>
      </c>
      <c r="J164" s="53">
        <f>SUM(方向別!C123,方向別!J123,方向別!C164)</f>
        <v>0</v>
      </c>
      <c r="K164" s="53">
        <f>SUM(方向別!D123,方向別!K123,方向別!D164)</f>
        <v>6</v>
      </c>
      <c r="L164" s="53">
        <f>SUM(方向別!E123,方向別!L123,方向別!E164)</f>
        <v>0</v>
      </c>
      <c r="M164" s="53">
        <f t="shared" si="22"/>
        <v>46</v>
      </c>
      <c r="N164" s="52">
        <f t="shared" si="23"/>
        <v>0</v>
      </c>
      <c r="O164" s="51">
        <f t="shared" si="24"/>
        <v>1.2672176308539946</v>
      </c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</row>
    <row r="165" spans="1:67" s="46" customFormat="1" ht="13.5" customHeight="1">
      <c r="A165" s="54" t="s">
        <v>37</v>
      </c>
      <c r="B165" s="53">
        <v>15</v>
      </c>
      <c r="C165" s="53">
        <v>0</v>
      </c>
      <c r="D165" s="53">
        <v>0</v>
      </c>
      <c r="E165" s="53">
        <v>0</v>
      </c>
      <c r="F165" s="53">
        <f t="shared" si="19"/>
        <v>15</v>
      </c>
      <c r="G165" s="52">
        <f t="shared" si="20"/>
        <v>0</v>
      </c>
      <c r="H165" s="51">
        <f t="shared" si="21"/>
        <v>1.4071294559099436</v>
      </c>
      <c r="I165" s="53">
        <f>SUM(方向別!B124,方向別!I124,方向別!B165)</f>
        <v>52</v>
      </c>
      <c r="J165" s="53">
        <f>SUM(方向別!C124,方向別!J124,方向別!C165)</f>
        <v>0</v>
      </c>
      <c r="K165" s="53">
        <f>SUM(方向別!D124,方向別!K124,方向別!D165)</f>
        <v>1</v>
      </c>
      <c r="L165" s="53">
        <f>SUM(方向別!E124,方向別!L124,方向別!E165)</f>
        <v>4</v>
      </c>
      <c r="M165" s="53">
        <f t="shared" si="22"/>
        <v>57</v>
      </c>
      <c r="N165" s="52">
        <f t="shared" si="23"/>
        <v>7.0175438596491224</v>
      </c>
      <c r="O165" s="51">
        <f t="shared" si="24"/>
        <v>1.5702479338842976</v>
      </c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</row>
    <row r="166" spans="1:67" s="43" customFormat="1" ht="13.5" customHeight="1">
      <c r="A166" s="54" t="s">
        <v>38</v>
      </c>
      <c r="B166" s="53">
        <v>11</v>
      </c>
      <c r="C166" s="53">
        <v>0</v>
      </c>
      <c r="D166" s="53">
        <v>2</v>
      </c>
      <c r="E166" s="53">
        <v>1</v>
      </c>
      <c r="F166" s="53">
        <f t="shared" si="19"/>
        <v>14</v>
      </c>
      <c r="G166" s="52">
        <f t="shared" si="20"/>
        <v>7.1428571428571423</v>
      </c>
      <c r="H166" s="51">
        <f t="shared" si="21"/>
        <v>1.3133208255159476</v>
      </c>
      <c r="I166" s="53">
        <f>SUM(方向別!B125,方向別!I125,方向別!B166)</f>
        <v>39</v>
      </c>
      <c r="J166" s="53">
        <f>SUM(方向別!C125,方向別!J125,方向別!C166)</f>
        <v>0</v>
      </c>
      <c r="K166" s="53">
        <f>SUM(方向別!D125,方向別!K125,方向別!D166)</f>
        <v>8</v>
      </c>
      <c r="L166" s="53">
        <f>SUM(方向別!E125,方向別!L125,方向別!E166)</f>
        <v>2</v>
      </c>
      <c r="M166" s="53">
        <f t="shared" si="22"/>
        <v>49</v>
      </c>
      <c r="N166" s="52">
        <f t="shared" si="23"/>
        <v>4.0816326530612246</v>
      </c>
      <c r="O166" s="51">
        <f t="shared" si="24"/>
        <v>1.3498622589531681</v>
      </c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5"/>
      <c r="BB166" s="45"/>
      <c r="BC166" s="45"/>
      <c r="BD166" s="45"/>
      <c r="BE166" s="45"/>
      <c r="BF166" s="45"/>
      <c r="BG166" s="45"/>
      <c r="BH166" s="45"/>
      <c r="BI166" s="45"/>
      <c r="BJ166" s="45"/>
      <c r="BK166" s="45"/>
      <c r="BL166" s="45"/>
      <c r="BM166" s="45"/>
      <c r="BN166" s="45"/>
      <c r="BO166" s="45"/>
    </row>
    <row r="167" spans="1:67" s="43" customFormat="1" ht="13.5" customHeight="1">
      <c r="A167" s="54" t="s">
        <v>39</v>
      </c>
      <c r="B167" s="53">
        <v>13</v>
      </c>
      <c r="C167" s="53">
        <v>0</v>
      </c>
      <c r="D167" s="53">
        <v>3</v>
      </c>
      <c r="E167" s="53">
        <v>1</v>
      </c>
      <c r="F167" s="53">
        <f t="shared" si="19"/>
        <v>17</v>
      </c>
      <c r="G167" s="52">
        <f t="shared" si="20"/>
        <v>5.8823529411764701</v>
      </c>
      <c r="H167" s="51">
        <f t="shared" si="21"/>
        <v>1.5947467166979361</v>
      </c>
      <c r="I167" s="53">
        <f>SUM(方向別!B126,方向別!I126,方向別!B167)</f>
        <v>44</v>
      </c>
      <c r="J167" s="53">
        <f>SUM(方向別!C126,方向別!J126,方向別!C167)</f>
        <v>0</v>
      </c>
      <c r="K167" s="53">
        <f>SUM(方向別!D126,方向別!K126,方向別!D167)</f>
        <v>6</v>
      </c>
      <c r="L167" s="53">
        <f>SUM(方向別!E126,方向別!L126,方向別!E167)</f>
        <v>1</v>
      </c>
      <c r="M167" s="53">
        <f t="shared" si="22"/>
        <v>51</v>
      </c>
      <c r="N167" s="52">
        <f t="shared" si="23"/>
        <v>1.9607843137254901</v>
      </c>
      <c r="O167" s="51">
        <f t="shared" si="24"/>
        <v>1.4049586776859504</v>
      </c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5"/>
      <c r="BB167" s="45"/>
      <c r="BC167" s="45"/>
      <c r="BD167" s="45"/>
      <c r="BE167" s="45"/>
      <c r="BF167" s="45"/>
      <c r="BG167" s="45"/>
      <c r="BH167" s="45"/>
      <c r="BI167" s="45"/>
      <c r="BJ167" s="45"/>
      <c r="BK167" s="45"/>
      <c r="BL167" s="45"/>
      <c r="BM167" s="45"/>
      <c r="BN167" s="45"/>
      <c r="BO167" s="45"/>
    </row>
    <row r="168" spans="1:67" s="44" customFormat="1" ht="13.5" customHeight="1">
      <c r="A168" s="54" t="s">
        <v>40</v>
      </c>
      <c r="B168" s="53">
        <v>6</v>
      </c>
      <c r="C168" s="53">
        <v>0</v>
      </c>
      <c r="D168" s="53">
        <v>6</v>
      </c>
      <c r="E168" s="53">
        <v>0</v>
      </c>
      <c r="F168" s="53">
        <f t="shared" si="19"/>
        <v>12</v>
      </c>
      <c r="G168" s="52">
        <f t="shared" si="20"/>
        <v>0</v>
      </c>
      <c r="H168" s="51">
        <f t="shared" si="21"/>
        <v>1.125703564727955</v>
      </c>
      <c r="I168" s="53">
        <f>SUM(方向別!B127,方向別!I127,方向別!B168)</f>
        <v>35</v>
      </c>
      <c r="J168" s="53">
        <f>SUM(方向別!C127,方向別!J127,方向別!C168)</f>
        <v>0</v>
      </c>
      <c r="K168" s="53">
        <f>SUM(方向別!D127,方向別!K127,方向別!D168)</f>
        <v>10</v>
      </c>
      <c r="L168" s="53">
        <f>SUM(方向別!E127,方向別!L127,方向別!E168)</f>
        <v>2</v>
      </c>
      <c r="M168" s="53">
        <f t="shared" si="22"/>
        <v>47</v>
      </c>
      <c r="N168" s="52">
        <f t="shared" si="23"/>
        <v>4.2553191489361701</v>
      </c>
      <c r="O168" s="51">
        <f t="shared" si="24"/>
        <v>1.2947658402203857</v>
      </c>
      <c r="BA168" s="45"/>
      <c r="BB168" s="45"/>
      <c r="BC168" s="45"/>
      <c r="BD168" s="45"/>
      <c r="BE168" s="45"/>
      <c r="BF168" s="45"/>
      <c r="BG168" s="45"/>
      <c r="BH168" s="45"/>
      <c r="BI168" s="45"/>
      <c r="BJ168" s="45"/>
      <c r="BK168" s="45"/>
      <c r="BL168" s="45"/>
      <c r="BM168" s="45"/>
      <c r="BN168" s="45"/>
      <c r="BO168" s="45"/>
    </row>
    <row r="169" spans="1:67" s="46" customFormat="1" ht="13.5" customHeight="1">
      <c r="A169" s="50" t="s">
        <v>15</v>
      </c>
      <c r="B169" s="49">
        <f>SUM(B163:B168)</f>
        <v>62</v>
      </c>
      <c r="C169" s="49">
        <f>SUM(C163:C168)</f>
        <v>0</v>
      </c>
      <c r="D169" s="49">
        <f>SUM(D163:D168)</f>
        <v>17</v>
      </c>
      <c r="E169" s="49">
        <f>SUM(E163:E168)</f>
        <v>2</v>
      </c>
      <c r="F169" s="49">
        <f t="shared" si="19"/>
        <v>81</v>
      </c>
      <c r="G169" s="48">
        <f t="shared" si="20"/>
        <v>2.4691358024691357</v>
      </c>
      <c r="H169" s="47">
        <f t="shared" si="21"/>
        <v>7.5984990619136967</v>
      </c>
      <c r="I169" s="49">
        <f>SUM(I163:I168)</f>
        <v>273</v>
      </c>
      <c r="J169" s="49">
        <f>SUM(J163:J168)</f>
        <v>0</v>
      </c>
      <c r="K169" s="49">
        <f>SUM(K163:K168)</f>
        <v>35</v>
      </c>
      <c r="L169" s="49">
        <f>SUM(L163:L168)</f>
        <v>10</v>
      </c>
      <c r="M169" s="49">
        <f t="shared" si="22"/>
        <v>318</v>
      </c>
      <c r="N169" s="48">
        <f t="shared" si="23"/>
        <v>3.1446540880503147</v>
      </c>
      <c r="O169" s="47">
        <f t="shared" si="24"/>
        <v>8.7603305785123968</v>
      </c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</row>
    <row r="170" spans="1:67" s="43" customFormat="1" ht="13.5" customHeight="1">
      <c r="A170" s="50" t="s">
        <v>41</v>
      </c>
      <c r="B170" s="49">
        <f>SUM(B140,B147:B155,B162,B169)</f>
        <v>785</v>
      </c>
      <c r="C170" s="49">
        <f>SUM(C140,C147:C155,C162,C169)</f>
        <v>3</v>
      </c>
      <c r="D170" s="49">
        <f>SUM(D140,D147:D155,D162,D169)</f>
        <v>199</v>
      </c>
      <c r="E170" s="49">
        <f>SUM(E140,E147:E155,E162,E169)</f>
        <v>79</v>
      </c>
      <c r="F170" s="49">
        <f t="shared" si="19"/>
        <v>1066</v>
      </c>
      <c r="G170" s="48">
        <f t="shared" si="20"/>
        <v>7.6923076923076925</v>
      </c>
      <c r="H170" s="47">
        <f t="shared" si="21"/>
        <v>100</v>
      </c>
      <c r="I170" s="49">
        <f>SUM(I140,I147:I155,I162,I169)</f>
        <v>2577</v>
      </c>
      <c r="J170" s="49">
        <f>SUM(J140,J147:J155,J162,J169)</f>
        <v>29</v>
      </c>
      <c r="K170" s="49">
        <f>SUM(K140,K147:K155,K162,K169)</f>
        <v>549</v>
      </c>
      <c r="L170" s="49">
        <f>SUM(L140,L147:L155,L162,L169)</f>
        <v>475</v>
      </c>
      <c r="M170" s="49">
        <f t="shared" si="22"/>
        <v>3630</v>
      </c>
      <c r="N170" s="48">
        <f t="shared" si="23"/>
        <v>13.884297520661157</v>
      </c>
      <c r="O170" s="47">
        <f t="shared" si="24"/>
        <v>100</v>
      </c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5"/>
      <c r="BB170" s="45"/>
      <c r="BC170" s="45"/>
      <c r="BD170" s="45"/>
      <c r="BE170" s="45"/>
      <c r="BF170" s="45"/>
      <c r="BG170" s="45"/>
      <c r="BH170" s="45"/>
      <c r="BI170" s="45"/>
      <c r="BJ170" s="45"/>
      <c r="BK170" s="45"/>
      <c r="BL170" s="45"/>
      <c r="BM170" s="45"/>
      <c r="BN170" s="45"/>
      <c r="BO170" s="45"/>
    </row>
    <row r="171" spans="1:67" s="43" customFormat="1" ht="12" customHeight="1">
      <c r="A171" s="44"/>
      <c r="B171" s="44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</row>
    <row r="172" spans="1:67" s="43" customFormat="1" ht="12" customHeight="1">
      <c r="A172" s="44"/>
      <c r="B172" s="44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</row>
    <row r="173" spans="1:67" s="44" customFormat="1" ht="12" customHeight="1">
      <c r="A173" s="70" t="s">
        <v>0</v>
      </c>
      <c r="B173" s="69">
        <v>7</v>
      </c>
      <c r="C173" s="68"/>
      <c r="D173" s="68"/>
      <c r="E173" s="68"/>
      <c r="F173" s="68"/>
      <c r="G173" s="68"/>
      <c r="H173" s="67"/>
      <c r="I173" s="69">
        <v>8</v>
      </c>
      <c r="J173" s="68"/>
      <c r="K173" s="68"/>
      <c r="L173" s="68"/>
      <c r="M173" s="68"/>
      <c r="N173" s="68"/>
      <c r="O173" s="67"/>
      <c r="P173" s="66"/>
      <c r="Q173" s="66"/>
      <c r="R173" s="66"/>
      <c r="S173" s="66"/>
      <c r="T173" s="66"/>
      <c r="U173" s="66"/>
      <c r="V173" s="66"/>
      <c r="W173" s="66"/>
      <c r="X173" s="66"/>
      <c r="Y173" s="66"/>
      <c r="Z173" s="66"/>
      <c r="AA173" s="66"/>
      <c r="AB173" s="66"/>
      <c r="AC173" s="66"/>
      <c r="AD173" s="66"/>
      <c r="AE173" s="66"/>
      <c r="AF173" s="66"/>
      <c r="AG173" s="66"/>
      <c r="AH173" s="66"/>
      <c r="AI173" s="66"/>
      <c r="AJ173" s="66"/>
      <c r="AK173" s="66"/>
      <c r="AL173" s="66"/>
      <c r="AM173" s="66"/>
      <c r="AN173" s="66"/>
      <c r="AO173" s="66"/>
      <c r="AP173" s="66"/>
      <c r="AQ173" s="66"/>
      <c r="AR173" s="66"/>
      <c r="AS173" s="66"/>
      <c r="AT173" s="66"/>
      <c r="AU173" s="66"/>
      <c r="AV173" s="66"/>
      <c r="AW173" s="66"/>
      <c r="AX173" s="66"/>
      <c r="AY173" s="66"/>
      <c r="AZ173" s="66"/>
      <c r="BA173" s="45"/>
      <c r="BB173" s="45"/>
      <c r="BC173" s="45"/>
      <c r="BD173" s="45"/>
      <c r="BE173" s="45"/>
      <c r="BF173" s="45"/>
      <c r="BG173" s="45"/>
      <c r="BH173" s="45"/>
      <c r="BI173" s="45"/>
      <c r="BJ173" s="45"/>
      <c r="BK173" s="45"/>
      <c r="BL173" s="45"/>
      <c r="BM173" s="45"/>
      <c r="BN173" s="45"/>
      <c r="BO173" s="45"/>
    </row>
    <row r="174" spans="1:67" s="46" customFormat="1" ht="39.6" customHeight="1">
      <c r="A174" s="65" t="s">
        <v>1</v>
      </c>
      <c r="B174" s="63" t="s">
        <v>2</v>
      </c>
      <c r="C174" s="62" t="s">
        <v>3</v>
      </c>
      <c r="D174" s="61" t="s">
        <v>4</v>
      </c>
      <c r="E174" s="62" t="s">
        <v>5</v>
      </c>
      <c r="F174" s="61" t="s">
        <v>6</v>
      </c>
      <c r="G174" s="61" t="s">
        <v>7</v>
      </c>
      <c r="H174" s="64" t="s">
        <v>8</v>
      </c>
      <c r="I174" s="63" t="s">
        <v>2</v>
      </c>
      <c r="J174" s="61" t="s">
        <v>3</v>
      </c>
      <c r="K174" s="61" t="s">
        <v>4</v>
      </c>
      <c r="L174" s="62" t="s">
        <v>5</v>
      </c>
      <c r="M174" s="61" t="s">
        <v>6</v>
      </c>
      <c r="N174" s="61" t="s">
        <v>7</v>
      </c>
      <c r="O174" s="60" t="s">
        <v>8</v>
      </c>
      <c r="P174" s="59"/>
      <c r="Q174" s="59"/>
      <c r="R174" s="59"/>
      <c r="S174" s="59"/>
      <c r="T174" s="59"/>
      <c r="U174" s="59"/>
      <c r="V174" s="59"/>
      <c r="W174" s="59"/>
      <c r="X174" s="59"/>
      <c r="Y174" s="59"/>
      <c r="Z174" s="59"/>
      <c r="AA174" s="59"/>
      <c r="AB174" s="59"/>
      <c r="AC174" s="59"/>
      <c r="AD174" s="59"/>
      <c r="AE174" s="59"/>
      <c r="AF174" s="59"/>
      <c r="AG174" s="59"/>
      <c r="AH174" s="59"/>
      <c r="AI174" s="59"/>
      <c r="AJ174" s="59"/>
      <c r="AK174" s="59"/>
      <c r="AL174" s="59"/>
      <c r="AM174" s="59"/>
      <c r="AN174" s="59"/>
      <c r="AO174" s="59"/>
      <c r="AP174" s="59"/>
      <c r="AQ174" s="59"/>
      <c r="AR174" s="59"/>
      <c r="AS174" s="59"/>
      <c r="AT174" s="59"/>
      <c r="AU174" s="59"/>
      <c r="AV174" s="59"/>
      <c r="AW174" s="59"/>
      <c r="AX174" s="59"/>
      <c r="AY174" s="59"/>
      <c r="AZ174" s="59"/>
    </row>
    <row r="175" spans="1:67" s="43" customFormat="1" ht="13.5" customHeight="1">
      <c r="A175" s="58" t="s">
        <v>9</v>
      </c>
      <c r="B175" s="57">
        <v>8</v>
      </c>
      <c r="C175" s="57">
        <v>0</v>
      </c>
      <c r="D175" s="57">
        <v>1</v>
      </c>
      <c r="E175" s="57">
        <v>0</v>
      </c>
      <c r="F175" s="57">
        <f t="shared" ref="F175:F211" si="25">SUM(B175:E175)</f>
        <v>9</v>
      </c>
      <c r="G175" s="56">
        <f t="shared" ref="G175:G211" si="26">IF(SUM(C175,E175)=0,0,SUM(C175,E175)/F175*100)</f>
        <v>0</v>
      </c>
      <c r="H175" s="55">
        <f t="shared" ref="H175:H211" si="27">IF(F175=0,0,F175/F$211*100)</f>
        <v>0.87378640776699035</v>
      </c>
      <c r="I175" s="57">
        <v>1</v>
      </c>
      <c r="J175" s="57">
        <v>0</v>
      </c>
      <c r="K175" s="57">
        <v>0</v>
      </c>
      <c r="L175" s="57">
        <v>0</v>
      </c>
      <c r="M175" s="57">
        <f t="shared" ref="M175:M211" si="28">SUM(I175:L175)</f>
        <v>1</v>
      </c>
      <c r="N175" s="56">
        <f t="shared" ref="N175:N211" si="29">IF(SUM(J175,L175)=0,0,SUM(J175,L175)/M175*100)</f>
        <v>0</v>
      </c>
      <c r="O175" s="55">
        <f t="shared" ref="O175:O211" si="30">IF(M175=0,0,M175/M$211*100)</f>
        <v>0.84745762711864403</v>
      </c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5"/>
      <c r="BB175" s="45"/>
      <c r="BC175" s="45"/>
      <c r="BD175" s="45"/>
      <c r="BE175" s="45"/>
      <c r="BF175" s="45"/>
      <c r="BG175" s="45"/>
      <c r="BH175" s="45"/>
      <c r="BI175" s="45"/>
      <c r="BJ175" s="45"/>
      <c r="BK175" s="45"/>
      <c r="BL175" s="45"/>
      <c r="BM175" s="45"/>
      <c r="BN175" s="45"/>
      <c r="BO175" s="45"/>
    </row>
    <row r="176" spans="1:67" s="43" customFormat="1" ht="13.5" customHeight="1">
      <c r="A176" s="54" t="s">
        <v>10</v>
      </c>
      <c r="B176" s="53">
        <v>6</v>
      </c>
      <c r="C176" s="53">
        <v>0</v>
      </c>
      <c r="D176" s="53">
        <v>1</v>
      </c>
      <c r="E176" s="53">
        <v>0</v>
      </c>
      <c r="F176" s="53">
        <f t="shared" si="25"/>
        <v>7</v>
      </c>
      <c r="G176" s="52">
        <f t="shared" si="26"/>
        <v>0</v>
      </c>
      <c r="H176" s="51">
        <f t="shared" si="27"/>
        <v>0.67961165048543692</v>
      </c>
      <c r="I176" s="53">
        <v>4</v>
      </c>
      <c r="J176" s="53">
        <v>0</v>
      </c>
      <c r="K176" s="53">
        <v>1</v>
      </c>
      <c r="L176" s="53">
        <v>0</v>
      </c>
      <c r="M176" s="53">
        <f t="shared" si="28"/>
        <v>5</v>
      </c>
      <c r="N176" s="52">
        <f t="shared" si="29"/>
        <v>0</v>
      </c>
      <c r="O176" s="51">
        <f t="shared" si="30"/>
        <v>4.2372881355932197</v>
      </c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5"/>
      <c r="BB176" s="45"/>
      <c r="BC176" s="45"/>
      <c r="BD176" s="45"/>
      <c r="BE176" s="45"/>
      <c r="BF176" s="45"/>
      <c r="BG176" s="45"/>
      <c r="BH176" s="45"/>
      <c r="BI176" s="45"/>
      <c r="BJ176" s="45"/>
      <c r="BK176" s="45"/>
      <c r="BL176" s="45"/>
      <c r="BM176" s="45"/>
      <c r="BN176" s="45"/>
      <c r="BO176" s="45"/>
    </row>
    <row r="177" spans="1:67" s="44" customFormat="1" ht="13.5" customHeight="1">
      <c r="A177" s="54" t="s">
        <v>11</v>
      </c>
      <c r="B177" s="53">
        <v>13</v>
      </c>
      <c r="C177" s="53">
        <v>0</v>
      </c>
      <c r="D177" s="53">
        <v>4</v>
      </c>
      <c r="E177" s="53">
        <v>0</v>
      </c>
      <c r="F177" s="53">
        <f t="shared" si="25"/>
        <v>17</v>
      </c>
      <c r="G177" s="52">
        <f t="shared" si="26"/>
        <v>0</v>
      </c>
      <c r="H177" s="51">
        <f t="shared" si="27"/>
        <v>1.650485436893204</v>
      </c>
      <c r="I177" s="53">
        <v>1</v>
      </c>
      <c r="J177" s="53">
        <v>0</v>
      </c>
      <c r="K177" s="53">
        <v>0</v>
      </c>
      <c r="L177" s="53">
        <v>0</v>
      </c>
      <c r="M177" s="53">
        <f t="shared" si="28"/>
        <v>1</v>
      </c>
      <c r="N177" s="52">
        <f t="shared" si="29"/>
        <v>0</v>
      </c>
      <c r="O177" s="51">
        <f t="shared" si="30"/>
        <v>0.84745762711864403</v>
      </c>
      <c r="BA177" s="45"/>
      <c r="BB177" s="45"/>
      <c r="BC177" s="45"/>
      <c r="BD177" s="45"/>
      <c r="BE177" s="45"/>
      <c r="BF177" s="45"/>
      <c r="BG177" s="45"/>
      <c r="BH177" s="45"/>
      <c r="BI177" s="45"/>
      <c r="BJ177" s="45"/>
      <c r="BK177" s="45"/>
      <c r="BL177" s="45"/>
      <c r="BM177" s="45"/>
      <c r="BN177" s="45"/>
      <c r="BO177" s="45"/>
    </row>
    <row r="178" spans="1:67" s="46" customFormat="1" ht="13.5" customHeight="1">
      <c r="A178" s="54" t="s">
        <v>12</v>
      </c>
      <c r="B178" s="53">
        <v>6</v>
      </c>
      <c r="C178" s="53">
        <v>0</v>
      </c>
      <c r="D178" s="53">
        <v>2</v>
      </c>
      <c r="E178" s="53">
        <v>0</v>
      </c>
      <c r="F178" s="53">
        <f t="shared" si="25"/>
        <v>8</v>
      </c>
      <c r="G178" s="52">
        <f t="shared" si="26"/>
        <v>0</v>
      </c>
      <c r="H178" s="51">
        <f t="shared" si="27"/>
        <v>0.77669902912621358</v>
      </c>
      <c r="I178" s="53">
        <v>0</v>
      </c>
      <c r="J178" s="53">
        <v>0</v>
      </c>
      <c r="K178" s="53">
        <v>0</v>
      </c>
      <c r="L178" s="53">
        <v>0</v>
      </c>
      <c r="M178" s="53">
        <f t="shared" si="28"/>
        <v>0</v>
      </c>
      <c r="N178" s="52">
        <f t="shared" si="29"/>
        <v>0</v>
      </c>
      <c r="O178" s="51">
        <f t="shared" si="30"/>
        <v>0</v>
      </c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5"/>
      <c r="BB178" s="45"/>
      <c r="BC178" s="45"/>
      <c r="BD178" s="45"/>
      <c r="BE178" s="45"/>
      <c r="BF178" s="45"/>
      <c r="BG178" s="45"/>
      <c r="BH178" s="45"/>
      <c r="BI178" s="45"/>
      <c r="BJ178" s="45"/>
      <c r="BK178" s="45"/>
      <c r="BL178" s="45"/>
      <c r="BM178" s="45"/>
      <c r="BN178" s="45"/>
      <c r="BO178" s="45"/>
    </row>
    <row r="179" spans="1:67" s="44" customFormat="1" ht="13.5" customHeight="1">
      <c r="A179" s="54" t="s">
        <v>13</v>
      </c>
      <c r="B179" s="53">
        <v>17</v>
      </c>
      <c r="C179" s="53">
        <v>0</v>
      </c>
      <c r="D179" s="53">
        <v>1</v>
      </c>
      <c r="E179" s="53">
        <v>0</v>
      </c>
      <c r="F179" s="53">
        <f t="shared" si="25"/>
        <v>18</v>
      </c>
      <c r="G179" s="52">
        <f t="shared" si="26"/>
        <v>0</v>
      </c>
      <c r="H179" s="51">
        <f t="shared" si="27"/>
        <v>1.7475728155339807</v>
      </c>
      <c r="I179" s="53">
        <v>0</v>
      </c>
      <c r="J179" s="53">
        <v>0</v>
      </c>
      <c r="K179" s="53">
        <v>0</v>
      </c>
      <c r="L179" s="53">
        <v>0</v>
      </c>
      <c r="M179" s="53">
        <f t="shared" si="28"/>
        <v>0</v>
      </c>
      <c r="N179" s="52">
        <f t="shared" si="29"/>
        <v>0</v>
      </c>
      <c r="O179" s="51">
        <f t="shared" si="30"/>
        <v>0</v>
      </c>
      <c r="BA179" s="45"/>
      <c r="BB179" s="45"/>
      <c r="BC179" s="45"/>
      <c r="BD179" s="45"/>
      <c r="BE179" s="45"/>
      <c r="BF179" s="45"/>
      <c r="BG179" s="45"/>
      <c r="BH179" s="45"/>
      <c r="BI179" s="45"/>
      <c r="BJ179" s="45"/>
      <c r="BK179" s="45"/>
      <c r="BL179" s="45"/>
      <c r="BM179" s="45"/>
      <c r="BN179" s="45"/>
      <c r="BO179" s="45"/>
    </row>
    <row r="180" spans="1:67" s="44" customFormat="1" ht="13.5" customHeight="1">
      <c r="A180" s="54" t="s">
        <v>14</v>
      </c>
      <c r="B180" s="53">
        <v>18</v>
      </c>
      <c r="C180" s="53">
        <v>0</v>
      </c>
      <c r="D180" s="53">
        <v>0</v>
      </c>
      <c r="E180" s="53">
        <v>3</v>
      </c>
      <c r="F180" s="53">
        <f t="shared" si="25"/>
        <v>21</v>
      </c>
      <c r="G180" s="52">
        <f t="shared" si="26"/>
        <v>14.285714285714285</v>
      </c>
      <c r="H180" s="51">
        <f t="shared" si="27"/>
        <v>2.0388349514563107</v>
      </c>
      <c r="I180" s="53">
        <v>0</v>
      </c>
      <c r="J180" s="53">
        <v>0</v>
      </c>
      <c r="K180" s="53">
        <v>0</v>
      </c>
      <c r="L180" s="53">
        <v>0</v>
      </c>
      <c r="M180" s="53">
        <f t="shared" si="28"/>
        <v>0</v>
      </c>
      <c r="N180" s="52">
        <f t="shared" si="29"/>
        <v>0</v>
      </c>
      <c r="O180" s="51">
        <f t="shared" si="30"/>
        <v>0</v>
      </c>
      <c r="BA180" s="45"/>
      <c r="BB180" s="45"/>
      <c r="BC180" s="45"/>
      <c r="BD180" s="45"/>
      <c r="BE180" s="45"/>
      <c r="BF180" s="45"/>
      <c r="BG180" s="45"/>
      <c r="BH180" s="45"/>
      <c r="BI180" s="45"/>
      <c r="BJ180" s="45"/>
      <c r="BK180" s="45"/>
      <c r="BL180" s="45"/>
      <c r="BM180" s="45"/>
      <c r="BN180" s="45"/>
      <c r="BO180" s="45"/>
    </row>
    <row r="181" spans="1:67" s="44" customFormat="1" ht="13.5" customHeight="1">
      <c r="A181" s="50" t="s">
        <v>15</v>
      </c>
      <c r="B181" s="49">
        <f>SUM(B175:B180)</f>
        <v>68</v>
      </c>
      <c r="C181" s="49">
        <f>SUM(C175:C180)</f>
        <v>0</v>
      </c>
      <c r="D181" s="49">
        <f>SUM(D175:D180)</f>
        <v>9</v>
      </c>
      <c r="E181" s="49">
        <f>SUM(E175:E180)</f>
        <v>3</v>
      </c>
      <c r="F181" s="49">
        <f t="shared" si="25"/>
        <v>80</v>
      </c>
      <c r="G181" s="48">
        <f t="shared" si="26"/>
        <v>3.75</v>
      </c>
      <c r="H181" s="47">
        <f t="shared" si="27"/>
        <v>7.7669902912621351</v>
      </c>
      <c r="I181" s="49">
        <f>SUM(I175:I180)</f>
        <v>6</v>
      </c>
      <c r="J181" s="49">
        <f>SUM(J175:J180)</f>
        <v>0</v>
      </c>
      <c r="K181" s="49">
        <f>SUM(K175:K180)</f>
        <v>1</v>
      </c>
      <c r="L181" s="49">
        <f>SUM(L175:L180)</f>
        <v>0</v>
      </c>
      <c r="M181" s="49">
        <f t="shared" si="28"/>
        <v>7</v>
      </c>
      <c r="N181" s="48">
        <f t="shared" si="29"/>
        <v>0</v>
      </c>
      <c r="O181" s="47">
        <f t="shared" si="30"/>
        <v>5.9322033898305087</v>
      </c>
      <c r="BA181" s="45"/>
      <c r="BB181" s="45"/>
      <c r="BC181" s="45"/>
      <c r="BD181" s="45"/>
      <c r="BE181" s="45"/>
      <c r="BF181" s="45"/>
      <c r="BG181" s="45"/>
      <c r="BH181" s="45"/>
      <c r="BI181" s="45"/>
      <c r="BJ181" s="45"/>
      <c r="BK181" s="45"/>
      <c r="BL181" s="45"/>
      <c r="BM181" s="45"/>
      <c r="BN181" s="45"/>
      <c r="BO181" s="45"/>
    </row>
    <row r="182" spans="1:67" s="46" customFormat="1" ht="13.5" customHeight="1">
      <c r="A182" s="58" t="s">
        <v>16</v>
      </c>
      <c r="B182" s="57">
        <v>13</v>
      </c>
      <c r="C182" s="57">
        <v>0</v>
      </c>
      <c r="D182" s="57">
        <v>6</v>
      </c>
      <c r="E182" s="57">
        <v>2</v>
      </c>
      <c r="F182" s="57">
        <f t="shared" si="25"/>
        <v>21</v>
      </c>
      <c r="G182" s="56">
        <f t="shared" si="26"/>
        <v>9.5238095238095237</v>
      </c>
      <c r="H182" s="55">
        <f t="shared" si="27"/>
        <v>2.0388349514563107</v>
      </c>
      <c r="I182" s="57">
        <v>1</v>
      </c>
      <c r="J182" s="57">
        <v>0</v>
      </c>
      <c r="K182" s="57">
        <v>0</v>
      </c>
      <c r="L182" s="57">
        <v>0</v>
      </c>
      <c r="M182" s="57">
        <f t="shared" si="28"/>
        <v>1</v>
      </c>
      <c r="N182" s="56">
        <f t="shared" si="29"/>
        <v>0</v>
      </c>
      <c r="O182" s="55">
        <f t="shared" si="30"/>
        <v>0.84745762711864403</v>
      </c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</row>
    <row r="183" spans="1:67" s="46" customFormat="1" ht="13.5" customHeight="1">
      <c r="A183" s="54" t="s">
        <v>17</v>
      </c>
      <c r="B183" s="53">
        <v>16</v>
      </c>
      <c r="C183" s="53">
        <v>0</v>
      </c>
      <c r="D183" s="53">
        <v>4</v>
      </c>
      <c r="E183" s="53">
        <v>0</v>
      </c>
      <c r="F183" s="53">
        <f t="shared" si="25"/>
        <v>20</v>
      </c>
      <c r="G183" s="52">
        <f t="shared" si="26"/>
        <v>0</v>
      </c>
      <c r="H183" s="51">
        <f t="shared" si="27"/>
        <v>1.9417475728155338</v>
      </c>
      <c r="I183" s="53">
        <v>0</v>
      </c>
      <c r="J183" s="53">
        <v>0</v>
      </c>
      <c r="K183" s="53">
        <v>0</v>
      </c>
      <c r="L183" s="53">
        <v>0</v>
      </c>
      <c r="M183" s="53">
        <f t="shared" si="28"/>
        <v>0</v>
      </c>
      <c r="N183" s="52">
        <f t="shared" si="29"/>
        <v>0</v>
      </c>
      <c r="O183" s="51">
        <f t="shared" si="30"/>
        <v>0</v>
      </c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</row>
    <row r="184" spans="1:67" s="46" customFormat="1" ht="13.5" customHeight="1">
      <c r="A184" s="54" t="s">
        <v>18</v>
      </c>
      <c r="B184" s="53">
        <v>9</v>
      </c>
      <c r="C184" s="53">
        <v>0</v>
      </c>
      <c r="D184" s="53">
        <v>4</v>
      </c>
      <c r="E184" s="53">
        <v>0</v>
      </c>
      <c r="F184" s="53">
        <f t="shared" si="25"/>
        <v>13</v>
      </c>
      <c r="G184" s="52">
        <f t="shared" si="26"/>
        <v>0</v>
      </c>
      <c r="H184" s="51">
        <f t="shared" si="27"/>
        <v>1.262135922330097</v>
      </c>
      <c r="I184" s="53">
        <v>3</v>
      </c>
      <c r="J184" s="53">
        <v>0</v>
      </c>
      <c r="K184" s="53">
        <v>0</v>
      </c>
      <c r="L184" s="53">
        <v>0</v>
      </c>
      <c r="M184" s="53">
        <f t="shared" si="28"/>
        <v>3</v>
      </c>
      <c r="N184" s="52">
        <f t="shared" si="29"/>
        <v>0</v>
      </c>
      <c r="O184" s="51">
        <f t="shared" si="30"/>
        <v>2.5423728813559325</v>
      </c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5"/>
      <c r="BB184" s="45"/>
      <c r="BC184" s="45"/>
      <c r="BD184" s="45"/>
      <c r="BE184" s="45"/>
      <c r="BF184" s="45"/>
      <c r="BG184" s="45"/>
      <c r="BH184" s="45"/>
      <c r="BI184" s="45"/>
      <c r="BJ184" s="45"/>
      <c r="BK184" s="45"/>
      <c r="BL184" s="45"/>
      <c r="BM184" s="45"/>
      <c r="BN184" s="45"/>
      <c r="BO184" s="45"/>
    </row>
    <row r="185" spans="1:67" s="44" customFormat="1" ht="13.5" customHeight="1">
      <c r="A185" s="54" t="s">
        <v>19</v>
      </c>
      <c r="B185" s="53">
        <v>11</v>
      </c>
      <c r="C185" s="53">
        <v>0</v>
      </c>
      <c r="D185" s="53">
        <v>1</v>
      </c>
      <c r="E185" s="53">
        <v>1</v>
      </c>
      <c r="F185" s="53">
        <f t="shared" si="25"/>
        <v>13</v>
      </c>
      <c r="G185" s="52">
        <f t="shared" si="26"/>
        <v>7.6923076923076925</v>
      </c>
      <c r="H185" s="51">
        <f t="shared" si="27"/>
        <v>1.262135922330097</v>
      </c>
      <c r="I185" s="53">
        <v>2</v>
      </c>
      <c r="J185" s="53">
        <v>0</v>
      </c>
      <c r="K185" s="53">
        <v>1</v>
      </c>
      <c r="L185" s="53">
        <v>0</v>
      </c>
      <c r="M185" s="53">
        <f t="shared" si="28"/>
        <v>3</v>
      </c>
      <c r="N185" s="52">
        <f t="shared" si="29"/>
        <v>0</v>
      </c>
      <c r="O185" s="51">
        <f t="shared" si="30"/>
        <v>2.5423728813559325</v>
      </c>
      <c r="BA185" s="45"/>
      <c r="BB185" s="45"/>
      <c r="BC185" s="45"/>
      <c r="BD185" s="45"/>
      <c r="BE185" s="45"/>
      <c r="BF185" s="45"/>
      <c r="BG185" s="45"/>
      <c r="BH185" s="45"/>
      <c r="BI185" s="45"/>
      <c r="BJ185" s="45"/>
      <c r="BK185" s="45"/>
      <c r="BL185" s="45"/>
      <c r="BM185" s="45"/>
      <c r="BN185" s="45"/>
      <c r="BO185" s="45"/>
    </row>
    <row r="186" spans="1:67" s="46" customFormat="1" ht="13.5" customHeight="1">
      <c r="A186" s="54" t="s">
        <v>20</v>
      </c>
      <c r="B186" s="53">
        <v>16</v>
      </c>
      <c r="C186" s="53">
        <v>0</v>
      </c>
      <c r="D186" s="53">
        <v>4</v>
      </c>
      <c r="E186" s="53">
        <v>1</v>
      </c>
      <c r="F186" s="53">
        <f t="shared" si="25"/>
        <v>21</v>
      </c>
      <c r="G186" s="52">
        <f t="shared" si="26"/>
        <v>4.7619047619047619</v>
      </c>
      <c r="H186" s="51">
        <f t="shared" si="27"/>
        <v>2.0388349514563107</v>
      </c>
      <c r="I186" s="53">
        <v>0</v>
      </c>
      <c r="J186" s="53">
        <v>0</v>
      </c>
      <c r="K186" s="53">
        <v>1</v>
      </c>
      <c r="L186" s="53">
        <v>0</v>
      </c>
      <c r="M186" s="53">
        <f t="shared" si="28"/>
        <v>1</v>
      </c>
      <c r="N186" s="52">
        <f t="shared" si="29"/>
        <v>0</v>
      </c>
      <c r="O186" s="51">
        <f t="shared" si="30"/>
        <v>0.84745762711864403</v>
      </c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5"/>
      <c r="BB186" s="45"/>
      <c r="BC186" s="45"/>
      <c r="BD186" s="45"/>
      <c r="BE186" s="45"/>
      <c r="BF186" s="45"/>
      <c r="BG186" s="45"/>
      <c r="BH186" s="45"/>
      <c r="BI186" s="45"/>
      <c r="BJ186" s="45"/>
      <c r="BK186" s="45"/>
      <c r="BL186" s="45"/>
      <c r="BM186" s="45"/>
      <c r="BN186" s="45"/>
      <c r="BO186" s="45"/>
    </row>
    <row r="187" spans="1:67" s="44" customFormat="1" ht="13.5" customHeight="1">
      <c r="A187" s="54" t="s">
        <v>21</v>
      </c>
      <c r="B187" s="53">
        <v>5</v>
      </c>
      <c r="C187" s="53">
        <v>0</v>
      </c>
      <c r="D187" s="53">
        <v>3</v>
      </c>
      <c r="E187" s="53">
        <v>0</v>
      </c>
      <c r="F187" s="53">
        <f t="shared" si="25"/>
        <v>8</v>
      </c>
      <c r="G187" s="52">
        <f t="shared" si="26"/>
        <v>0</v>
      </c>
      <c r="H187" s="51">
        <f t="shared" si="27"/>
        <v>0.77669902912621358</v>
      </c>
      <c r="I187" s="53">
        <v>0</v>
      </c>
      <c r="J187" s="53">
        <v>0</v>
      </c>
      <c r="K187" s="53">
        <v>1</v>
      </c>
      <c r="L187" s="53">
        <v>0</v>
      </c>
      <c r="M187" s="53">
        <f t="shared" si="28"/>
        <v>1</v>
      </c>
      <c r="N187" s="52">
        <f t="shared" si="29"/>
        <v>0</v>
      </c>
      <c r="O187" s="51">
        <f t="shared" si="30"/>
        <v>0.84745762711864403</v>
      </c>
      <c r="BA187" s="45"/>
      <c r="BB187" s="45"/>
      <c r="BC187" s="45"/>
      <c r="BD187" s="45"/>
      <c r="BE187" s="45"/>
      <c r="BF187" s="45"/>
      <c r="BG187" s="45"/>
      <c r="BH187" s="45"/>
      <c r="BI187" s="45"/>
      <c r="BJ187" s="45"/>
      <c r="BK187" s="45"/>
      <c r="BL187" s="45"/>
      <c r="BM187" s="45"/>
      <c r="BN187" s="45"/>
      <c r="BO187" s="45"/>
    </row>
    <row r="188" spans="1:67" s="46" customFormat="1" ht="13.5" customHeight="1">
      <c r="A188" s="50" t="s">
        <v>15</v>
      </c>
      <c r="B188" s="49">
        <f>SUM(B182:B187)</f>
        <v>70</v>
      </c>
      <c r="C188" s="49">
        <f>SUM(C182:C187)</f>
        <v>0</v>
      </c>
      <c r="D188" s="49">
        <f>SUM(D182:D187)</f>
        <v>22</v>
      </c>
      <c r="E188" s="49">
        <f>SUM(E182:E187)</f>
        <v>4</v>
      </c>
      <c r="F188" s="49">
        <f t="shared" si="25"/>
        <v>96</v>
      </c>
      <c r="G188" s="48">
        <f t="shared" si="26"/>
        <v>4.1666666666666661</v>
      </c>
      <c r="H188" s="47">
        <f t="shared" si="27"/>
        <v>9.3203883495145625</v>
      </c>
      <c r="I188" s="49">
        <f>SUM(I182:I187)</f>
        <v>6</v>
      </c>
      <c r="J188" s="49">
        <f>SUM(J182:J187)</f>
        <v>0</v>
      </c>
      <c r="K188" s="49">
        <f>SUM(K182:K187)</f>
        <v>3</v>
      </c>
      <c r="L188" s="49">
        <f>SUM(L182:L187)</f>
        <v>0</v>
      </c>
      <c r="M188" s="49">
        <f t="shared" si="28"/>
        <v>9</v>
      </c>
      <c r="N188" s="48">
        <f t="shared" si="29"/>
        <v>0</v>
      </c>
      <c r="O188" s="47">
        <f t="shared" si="30"/>
        <v>7.6271186440677967</v>
      </c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</row>
    <row r="189" spans="1:67" s="44" customFormat="1" ht="13.5" customHeight="1">
      <c r="A189" s="54" t="s">
        <v>22</v>
      </c>
      <c r="B189" s="53">
        <v>46</v>
      </c>
      <c r="C189" s="53">
        <v>0</v>
      </c>
      <c r="D189" s="53">
        <v>14</v>
      </c>
      <c r="E189" s="53">
        <v>8</v>
      </c>
      <c r="F189" s="53">
        <f t="shared" si="25"/>
        <v>68</v>
      </c>
      <c r="G189" s="52">
        <f t="shared" si="26"/>
        <v>11.76470588235294</v>
      </c>
      <c r="H189" s="51">
        <f t="shared" si="27"/>
        <v>6.6019417475728162</v>
      </c>
      <c r="I189" s="53">
        <v>8</v>
      </c>
      <c r="J189" s="53">
        <v>0</v>
      </c>
      <c r="K189" s="53">
        <v>3</v>
      </c>
      <c r="L189" s="53">
        <v>0</v>
      </c>
      <c r="M189" s="53">
        <f t="shared" si="28"/>
        <v>11</v>
      </c>
      <c r="N189" s="52">
        <f t="shared" si="29"/>
        <v>0</v>
      </c>
      <c r="O189" s="51">
        <f t="shared" si="30"/>
        <v>9.3220338983050848</v>
      </c>
      <c r="BA189" s="45"/>
      <c r="BB189" s="45"/>
      <c r="BC189" s="45"/>
      <c r="BD189" s="45"/>
      <c r="BE189" s="45"/>
      <c r="BF189" s="45"/>
      <c r="BG189" s="45"/>
      <c r="BH189" s="45"/>
      <c r="BI189" s="45"/>
      <c r="BJ189" s="45"/>
      <c r="BK189" s="45"/>
      <c r="BL189" s="45"/>
      <c r="BM189" s="45"/>
      <c r="BN189" s="45"/>
      <c r="BO189" s="45"/>
    </row>
    <row r="190" spans="1:67" s="46" customFormat="1" ht="13.5" customHeight="1">
      <c r="A190" s="54" t="s">
        <v>23</v>
      </c>
      <c r="B190" s="53">
        <v>57</v>
      </c>
      <c r="C190" s="53">
        <v>0</v>
      </c>
      <c r="D190" s="53">
        <v>13</v>
      </c>
      <c r="E190" s="53">
        <v>14</v>
      </c>
      <c r="F190" s="53">
        <f t="shared" si="25"/>
        <v>84</v>
      </c>
      <c r="G190" s="52">
        <f t="shared" si="26"/>
        <v>16.666666666666664</v>
      </c>
      <c r="H190" s="51">
        <f t="shared" si="27"/>
        <v>8.1553398058252426</v>
      </c>
      <c r="I190" s="53">
        <v>5</v>
      </c>
      <c r="J190" s="53">
        <v>0</v>
      </c>
      <c r="K190" s="53">
        <v>3</v>
      </c>
      <c r="L190" s="53">
        <v>0</v>
      </c>
      <c r="M190" s="53">
        <f t="shared" si="28"/>
        <v>8</v>
      </c>
      <c r="N190" s="52">
        <f t="shared" si="29"/>
        <v>0</v>
      </c>
      <c r="O190" s="51">
        <f t="shared" si="30"/>
        <v>6.7796610169491522</v>
      </c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</row>
    <row r="191" spans="1:67" s="44" customFormat="1" ht="13.5" customHeight="1">
      <c r="A191" s="54" t="s">
        <v>24</v>
      </c>
      <c r="B191" s="53">
        <v>45</v>
      </c>
      <c r="C191" s="53">
        <v>0</v>
      </c>
      <c r="D191" s="53">
        <v>19</v>
      </c>
      <c r="E191" s="53">
        <v>6</v>
      </c>
      <c r="F191" s="53">
        <f t="shared" si="25"/>
        <v>70</v>
      </c>
      <c r="G191" s="52">
        <f t="shared" si="26"/>
        <v>8.5714285714285712</v>
      </c>
      <c r="H191" s="51">
        <f t="shared" si="27"/>
        <v>6.7961165048543686</v>
      </c>
      <c r="I191" s="53">
        <v>6</v>
      </c>
      <c r="J191" s="53">
        <v>0</v>
      </c>
      <c r="K191" s="53">
        <v>2</v>
      </c>
      <c r="L191" s="53">
        <v>0</v>
      </c>
      <c r="M191" s="53">
        <f t="shared" si="28"/>
        <v>8</v>
      </c>
      <c r="N191" s="52">
        <f t="shared" si="29"/>
        <v>0</v>
      </c>
      <c r="O191" s="51">
        <f t="shared" si="30"/>
        <v>6.7796610169491522</v>
      </c>
      <c r="BA191" s="45"/>
      <c r="BB191" s="45"/>
      <c r="BC191" s="45"/>
      <c r="BD191" s="45"/>
      <c r="BE191" s="45"/>
      <c r="BF191" s="45"/>
      <c r="BG191" s="45"/>
      <c r="BH191" s="45"/>
      <c r="BI191" s="45"/>
      <c r="BJ191" s="45"/>
      <c r="BK191" s="45"/>
      <c r="BL191" s="45"/>
      <c r="BM191" s="45"/>
      <c r="BN191" s="45"/>
      <c r="BO191" s="45"/>
    </row>
    <row r="192" spans="1:67" s="46" customFormat="1" ht="13.5" customHeight="1">
      <c r="A192" s="54" t="s">
        <v>25</v>
      </c>
      <c r="B192" s="53">
        <v>51</v>
      </c>
      <c r="C192" s="53">
        <v>0</v>
      </c>
      <c r="D192" s="53">
        <v>14</v>
      </c>
      <c r="E192" s="53">
        <v>10</v>
      </c>
      <c r="F192" s="53">
        <f t="shared" si="25"/>
        <v>75</v>
      </c>
      <c r="G192" s="52">
        <f t="shared" si="26"/>
        <v>13.333333333333334</v>
      </c>
      <c r="H192" s="51">
        <f t="shared" si="27"/>
        <v>7.2815533980582519</v>
      </c>
      <c r="I192" s="53">
        <v>7</v>
      </c>
      <c r="J192" s="53">
        <v>0</v>
      </c>
      <c r="K192" s="53">
        <v>3</v>
      </c>
      <c r="L192" s="53">
        <v>0</v>
      </c>
      <c r="M192" s="53">
        <f t="shared" si="28"/>
        <v>10</v>
      </c>
      <c r="N192" s="52">
        <f t="shared" si="29"/>
        <v>0</v>
      </c>
      <c r="O192" s="51">
        <f t="shared" si="30"/>
        <v>8.4745762711864394</v>
      </c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</row>
    <row r="193" spans="1:67" s="46" customFormat="1" ht="13.5" customHeight="1">
      <c r="A193" s="54" t="s">
        <v>26</v>
      </c>
      <c r="B193" s="53">
        <v>48</v>
      </c>
      <c r="C193" s="53">
        <v>0</v>
      </c>
      <c r="D193" s="53">
        <v>23</v>
      </c>
      <c r="E193" s="53">
        <v>3</v>
      </c>
      <c r="F193" s="53">
        <f t="shared" si="25"/>
        <v>74</v>
      </c>
      <c r="G193" s="52">
        <f t="shared" si="26"/>
        <v>4.0540540540540544</v>
      </c>
      <c r="H193" s="51">
        <f t="shared" si="27"/>
        <v>7.1844660194174752</v>
      </c>
      <c r="I193" s="53">
        <v>5</v>
      </c>
      <c r="J193" s="53">
        <v>0</v>
      </c>
      <c r="K193" s="53">
        <v>6</v>
      </c>
      <c r="L193" s="53">
        <v>0</v>
      </c>
      <c r="M193" s="53">
        <f t="shared" si="28"/>
        <v>11</v>
      </c>
      <c r="N193" s="52">
        <f t="shared" si="29"/>
        <v>0</v>
      </c>
      <c r="O193" s="51">
        <f t="shared" si="30"/>
        <v>9.3220338983050848</v>
      </c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</row>
    <row r="194" spans="1:67" s="46" customFormat="1" ht="13.5" customHeight="1">
      <c r="A194" s="54" t="s">
        <v>27</v>
      </c>
      <c r="B194" s="53">
        <v>45</v>
      </c>
      <c r="C194" s="53">
        <v>0</v>
      </c>
      <c r="D194" s="53">
        <v>10</v>
      </c>
      <c r="E194" s="53">
        <v>3</v>
      </c>
      <c r="F194" s="53">
        <f t="shared" si="25"/>
        <v>58</v>
      </c>
      <c r="G194" s="52">
        <f t="shared" si="26"/>
        <v>5.1724137931034484</v>
      </c>
      <c r="H194" s="51">
        <f t="shared" si="27"/>
        <v>5.6310679611650478</v>
      </c>
      <c r="I194" s="53">
        <v>4</v>
      </c>
      <c r="J194" s="53">
        <v>0</v>
      </c>
      <c r="K194" s="53">
        <v>1</v>
      </c>
      <c r="L194" s="53">
        <v>0</v>
      </c>
      <c r="M194" s="53">
        <f t="shared" si="28"/>
        <v>5</v>
      </c>
      <c r="N194" s="52">
        <f t="shared" si="29"/>
        <v>0</v>
      </c>
      <c r="O194" s="51">
        <f t="shared" si="30"/>
        <v>4.2372881355932197</v>
      </c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5"/>
      <c r="BB194" s="45"/>
      <c r="BC194" s="45"/>
      <c r="BD194" s="45"/>
      <c r="BE194" s="45"/>
      <c r="BF194" s="45"/>
      <c r="BG194" s="45"/>
      <c r="BH194" s="45"/>
      <c r="BI194" s="45"/>
      <c r="BJ194" s="45"/>
      <c r="BK194" s="45"/>
      <c r="BL194" s="45"/>
      <c r="BM194" s="45"/>
      <c r="BN194" s="45"/>
      <c r="BO194" s="45"/>
    </row>
    <row r="195" spans="1:67" s="44" customFormat="1" ht="13.5" customHeight="1">
      <c r="A195" s="54" t="s">
        <v>28</v>
      </c>
      <c r="B195" s="53">
        <v>85</v>
      </c>
      <c r="C195" s="53">
        <v>0</v>
      </c>
      <c r="D195" s="53">
        <v>12</v>
      </c>
      <c r="E195" s="53">
        <v>5</v>
      </c>
      <c r="F195" s="53">
        <f t="shared" si="25"/>
        <v>102</v>
      </c>
      <c r="G195" s="52">
        <f t="shared" si="26"/>
        <v>4.9019607843137258</v>
      </c>
      <c r="H195" s="51">
        <f t="shared" si="27"/>
        <v>9.9029126213592242</v>
      </c>
      <c r="I195" s="53">
        <v>15</v>
      </c>
      <c r="J195" s="53">
        <v>0</v>
      </c>
      <c r="K195" s="53">
        <v>2</v>
      </c>
      <c r="L195" s="53">
        <v>0</v>
      </c>
      <c r="M195" s="53">
        <f t="shared" si="28"/>
        <v>17</v>
      </c>
      <c r="N195" s="52">
        <f t="shared" si="29"/>
        <v>0</v>
      </c>
      <c r="O195" s="51">
        <f t="shared" si="30"/>
        <v>14.40677966101695</v>
      </c>
      <c r="BA195" s="45"/>
      <c r="BB195" s="45"/>
      <c r="BC195" s="45"/>
      <c r="BD195" s="45"/>
      <c r="BE195" s="45"/>
      <c r="BF195" s="45"/>
      <c r="BG195" s="45"/>
      <c r="BH195" s="45"/>
      <c r="BI195" s="45"/>
      <c r="BJ195" s="45"/>
      <c r="BK195" s="45"/>
      <c r="BL195" s="45"/>
      <c r="BM195" s="45"/>
      <c r="BN195" s="45"/>
      <c r="BO195" s="45"/>
    </row>
    <row r="196" spans="1:67" s="44" customFormat="1" ht="13.5" customHeight="1">
      <c r="A196" s="54" t="s">
        <v>60</v>
      </c>
      <c r="B196" s="53">
        <v>84</v>
      </c>
      <c r="C196" s="53">
        <v>0</v>
      </c>
      <c r="D196" s="53">
        <v>20</v>
      </c>
      <c r="E196" s="53">
        <v>3</v>
      </c>
      <c r="F196" s="53">
        <f t="shared" si="25"/>
        <v>107</v>
      </c>
      <c r="G196" s="52">
        <f t="shared" si="26"/>
        <v>2.8037383177570092</v>
      </c>
      <c r="H196" s="51">
        <f t="shared" si="27"/>
        <v>10.388349514563107</v>
      </c>
      <c r="I196" s="53">
        <v>9</v>
      </c>
      <c r="J196" s="53">
        <v>0</v>
      </c>
      <c r="K196" s="53">
        <v>6</v>
      </c>
      <c r="L196" s="53">
        <v>1</v>
      </c>
      <c r="M196" s="53">
        <f t="shared" si="28"/>
        <v>16</v>
      </c>
      <c r="N196" s="52">
        <f t="shared" si="29"/>
        <v>6.25</v>
      </c>
      <c r="O196" s="51">
        <f t="shared" si="30"/>
        <v>13.559322033898304</v>
      </c>
      <c r="BA196" s="45"/>
      <c r="BB196" s="45"/>
      <c r="BC196" s="45"/>
      <c r="BD196" s="45"/>
      <c r="BE196" s="45"/>
      <c r="BF196" s="45"/>
      <c r="BG196" s="45"/>
      <c r="BH196" s="45"/>
      <c r="BI196" s="45"/>
      <c r="BJ196" s="45"/>
      <c r="BK196" s="45"/>
      <c r="BL196" s="45"/>
      <c r="BM196" s="45"/>
      <c r="BN196" s="45"/>
      <c r="BO196" s="45"/>
    </row>
    <row r="197" spans="1:67" s="44" customFormat="1" ht="13.5" customHeight="1">
      <c r="A197" s="58" t="s">
        <v>29</v>
      </c>
      <c r="B197" s="57">
        <v>15</v>
      </c>
      <c r="C197" s="57">
        <v>0</v>
      </c>
      <c r="D197" s="57">
        <v>2</v>
      </c>
      <c r="E197" s="57">
        <v>0</v>
      </c>
      <c r="F197" s="57">
        <f t="shared" si="25"/>
        <v>17</v>
      </c>
      <c r="G197" s="56">
        <f t="shared" si="26"/>
        <v>0</v>
      </c>
      <c r="H197" s="55">
        <f t="shared" si="27"/>
        <v>1.650485436893204</v>
      </c>
      <c r="I197" s="57">
        <v>4</v>
      </c>
      <c r="J197" s="57">
        <v>0</v>
      </c>
      <c r="K197" s="57">
        <v>0</v>
      </c>
      <c r="L197" s="57">
        <v>0</v>
      </c>
      <c r="M197" s="57">
        <f t="shared" si="28"/>
        <v>4</v>
      </c>
      <c r="N197" s="56">
        <f t="shared" si="29"/>
        <v>0</v>
      </c>
      <c r="O197" s="55">
        <f t="shared" si="30"/>
        <v>3.3898305084745761</v>
      </c>
      <c r="BA197" s="45"/>
      <c r="BB197" s="45"/>
      <c r="BC197" s="45"/>
      <c r="BD197" s="45"/>
      <c r="BE197" s="45"/>
      <c r="BF197" s="45"/>
      <c r="BG197" s="45"/>
      <c r="BH197" s="45"/>
      <c r="BI197" s="45"/>
      <c r="BJ197" s="45"/>
      <c r="BK197" s="45"/>
      <c r="BL197" s="45"/>
      <c r="BM197" s="45"/>
      <c r="BN197" s="45"/>
      <c r="BO197" s="45"/>
    </row>
    <row r="198" spans="1:67" s="46" customFormat="1" ht="13.5" customHeight="1">
      <c r="A198" s="54" t="s">
        <v>30</v>
      </c>
      <c r="B198" s="53">
        <v>22</v>
      </c>
      <c r="C198" s="53">
        <v>0</v>
      </c>
      <c r="D198" s="53">
        <v>9</v>
      </c>
      <c r="E198" s="53">
        <v>0</v>
      </c>
      <c r="F198" s="53">
        <f t="shared" si="25"/>
        <v>31</v>
      </c>
      <c r="G198" s="52">
        <f t="shared" si="26"/>
        <v>0</v>
      </c>
      <c r="H198" s="51">
        <f t="shared" si="27"/>
        <v>3.0097087378640777</v>
      </c>
      <c r="I198" s="53">
        <v>2</v>
      </c>
      <c r="J198" s="53">
        <v>0</v>
      </c>
      <c r="K198" s="53">
        <v>0</v>
      </c>
      <c r="L198" s="53">
        <v>0</v>
      </c>
      <c r="M198" s="53">
        <f t="shared" si="28"/>
        <v>2</v>
      </c>
      <c r="N198" s="52">
        <f t="shared" si="29"/>
        <v>0</v>
      </c>
      <c r="O198" s="51">
        <f t="shared" si="30"/>
        <v>1.6949152542372881</v>
      </c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</row>
    <row r="199" spans="1:67" s="46" customFormat="1" ht="13.5" customHeight="1">
      <c r="A199" s="54" t="s">
        <v>31</v>
      </c>
      <c r="B199" s="53">
        <v>15</v>
      </c>
      <c r="C199" s="53">
        <v>0</v>
      </c>
      <c r="D199" s="53">
        <v>6</v>
      </c>
      <c r="E199" s="53">
        <v>2</v>
      </c>
      <c r="F199" s="53">
        <f t="shared" si="25"/>
        <v>23</v>
      </c>
      <c r="G199" s="52">
        <f t="shared" si="26"/>
        <v>8.695652173913043</v>
      </c>
      <c r="H199" s="51">
        <f t="shared" si="27"/>
        <v>2.233009708737864</v>
      </c>
      <c r="I199" s="53">
        <v>0</v>
      </c>
      <c r="J199" s="53">
        <v>0</v>
      </c>
      <c r="K199" s="53">
        <v>0</v>
      </c>
      <c r="L199" s="53">
        <v>0</v>
      </c>
      <c r="M199" s="53">
        <f t="shared" si="28"/>
        <v>0</v>
      </c>
      <c r="N199" s="52">
        <f t="shared" si="29"/>
        <v>0</v>
      </c>
      <c r="O199" s="51">
        <f t="shared" si="30"/>
        <v>0</v>
      </c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</row>
    <row r="200" spans="1:67" s="46" customFormat="1" ht="13.5" customHeight="1">
      <c r="A200" s="54" t="s">
        <v>32</v>
      </c>
      <c r="B200" s="53">
        <v>14</v>
      </c>
      <c r="C200" s="53">
        <v>0</v>
      </c>
      <c r="D200" s="53">
        <v>2</v>
      </c>
      <c r="E200" s="53">
        <v>2</v>
      </c>
      <c r="F200" s="53">
        <f t="shared" si="25"/>
        <v>18</v>
      </c>
      <c r="G200" s="52">
        <f t="shared" si="26"/>
        <v>11.111111111111111</v>
      </c>
      <c r="H200" s="51">
        <f t="shared" si="27"/>
        <v>1.7475728155339807</v>
      </c>
      <c r="I200" s="53">
        <v>1</v>
      </c>
      <c r="J200" s="53">
        <v>0</v>
      </c>
      <c r="K200" s="53">
        <v>0</v>
      </c>
      <c r="L200" s="53">
        <v>0</v>
      </c>
      <c r="M200" s="53">
        <f t="shared" si="28"/>
        <v>1</v>
      </c>
      <c r="N200" s="52">
        <f t="shared" si="29"/>
        <v>0</v>
      </c>
      <c r="O200" s="51">
        <f t="shared" si="30"/>
        <v>0.84745762711864403</v>
      </c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5"/>
      <c r="BB200" s="45"/>
      <c r="BC200" s="45"/>
      <c r="BD200" s="45"/>
      <c r="BE200" s="45"/>
      <c r="BF200" s="45"/>
      <c r="BG200" s="45"/>
      <c r="BH200" s="45"/>
      <c r="BI200" s="45"/>
      <c r="BJ200" s="45"/>
      <c r="BK200" s="45"/>
      <c r="BL200" s="45"/>
      <c r="BM200" s="45"/>
      <c r="BN200" s="45"/>
      <c r="BO200" s="45"/>
    </row>
    <row r="201" spans="1:67" s="44" customFormat="1" ht="13.5" customHeight="1">
      <c r="A201" s="54" t="s">
        <v>33</v>
      </c>
      <c r="B201" s="53">
        <v>18</v>
      </c>
      <c r="C201" s="53">
        <v>0</v>
      </c>
      <c r="D201" s="53">
        <v>0</v>
      </c>
      <c r="E201" s="53">
        <v>0</v>
      </c>
      <c r="F201" s="53">
        <f t="shared" si="25"/>
        <v>18</v>
      </c>
      <c r="G201" s="52">
        <f t="shared" si="26"/>
        <v>0</v>
      </c>
      <c r="H201" s="51">
        <f t="shared" si="27"/>
        <v>1.7475728155339807</v>
      </c>
      <c r="I201" s="53">
        <v>1</v>
      </c>
      <c r="J201" s="53">
        <v>0</v>
      </c>
      <c r="K201" s="53">
        <v>2</v>
      </c>
      <c r="L201" s="53">
        <v>0</v>
      </c>
      <c r="M201" s="53">
        <f t="shared" si="28"/>
        <v>3</v>
      </c>
      <c r="N201" s="52">
        <f t="shared" si="29"/>
        <v>0</v>
      </c>
      <c r="O201" s="51">
        <f t="shared" si="30"/>
        <v>2.5423728813559325</v>
      </c>
      <c r="BA201" s="45"/>
      <c r="BB201" s="45"/>
      <c r="BC201" s="45"/>
      <c r="BD201" s="45"/>
      <c r="BE201" s="45"/>
      <c r="BF201" s="45"/>
      <c r="BG201" s="45"/>
      <c r="BH201" s="45"/>
      <c r="BI201" s="45"/>
      <c r="BJ201" s="45"/>
      <c r="BK201" s="45"/>
      <c r="BL201" s="45"/>
      <c r="BM201" s="45"/>
      <c r="BN201" s="45"/>
      <c r="BO201" s="45"/>
    </row>
    <row r="202" spans="1:67" s="46" customFormat="1" ht="13.5" customHeight="1">
      <c r="A202" s="54" t="s">
        <v>34</v>
      </c>
      <c r="B202" s="53">
        <v>13</v>
      </c>
      <c r="C202" s="53">
        <v>0</v>
      </c>
      <c r="D202" s="53">
        <v>3</v>
      </c>
      <c r="E202" s="53">
        <v>2</v>
      </c>
      <c r="F202" s="53">
        <f t="shared" si="25"/>
        <v>18</v>
      </c>
      <c r="G202" s="52">
        <f t="shared" si="26"/>
        <v>11.111111111111111</v>
      </c>
      <c r="H202" s="51">
        <f t="shared" si="27"/>
        <v>1.7475728155339807</v>
      </c>
      <c r="I202" s="53">
        <v>0</v>
      </c>
      <c r="J202" s="53">
        <v>0</v>
      </c>
      <c r="K202" s="53">
        <v>0</v>
      </c>
      <c r="L202" s="53">
        <v>0</v>
      </c>
      <c r="M202" s="53">
        <f t="shared" si="28"/>
        <v>0</v>
      </c>
      <c r="N202" s="52">
        <f t="shared" si="29"/>
        <v>0</v>
      </c>
      <c r="O202" s="51">
        <f t="shared" si="30"/>
        <v>0</v>
      </c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5"/>
      <c r="BB202" s="45"/>
      <c r="BC202" s="45"/>
      <c r="BD202" s="45"/>
      <c r="BE202" s="45"/>
      <c r="BF202" s="45"/>
      <c r="BG202" s="45"/>
      <c r="BH202" s="45"/>
      <c r="BI202" s="45"/>
      <c r="BJ202" s="45"/>
      <c r="BK202" s="45"/>
      <c r="BL202" s="45"/>
      <c r="BM202" s="45"/>
      <c r="BN202" s="45"/>
      <c r="BO202" s="45"/>
    </row>
    <row r="203" spans="1:67" s="44" customFormat="1" ht="13.5" customHeight="1">
      <c r="A203" s="50" t="s">
        <v>15</v>
      </c>
      <c r="B203" s="49">
        <f>SUM(B197:B202)</f>
        <v>97</v>
      </c>
      <c r="C203" s="49">
        <f>SUM(C197:C202)</f>
        <v>0</v>
      </c>
      <c r="D203" s="49">
        <f>SUM(D197:D202)</f>
        <v>22</v>
      </c>
      <c r="E203" s="49">
        <f>SUM(E197:E202)</f>
        <v>6</v>
      </c>
      <c r="F203" s="49">
        <f t="shared" si="25"/>
        <v>125</v>
      </c>
      <c r="G203" s="48">
        <f t="shared" si="26"/>
        <v>4.8</v>
      </c>
      <c r="H203" s="47">
        <f t="shared" si="27"/>
        <v>12.135922330097088</v>
      </c>
      <c r="I203" s="49">
        <f>SUM(I197:I202)</f>
        <v>8</v>
      </c>
      <c r="J203" s="49">
        <f>SUM(J197:J202)</f>
        <v>0</v>
      </c>
      <c r="K203" s="49">
        <f>SUM(K197:K202)</f>
        <v>2</v>
      </c>
      <c r="L203" s="49">
        <f>SUM(L197:L202)</f>
        <v>0</v>
      </c>
      <c r="M203" s="49">
        <f t="shared" si="28"/>
        <v>10</v>
      </c>
      <c r="N203" s="48">
        <f t="shared" si="29"/>
        <v>0</v>
      </c>
      <c r="O203" s="47">
        <f t="shared" si="30"/>
        <v>8.4745762711864394</v>
      </c>
      <c r="BA203" s="45"/>
      <c r="BB203" s="45"/>
      <c r="BC203" s="45"/>
      <c r="BD203" s="45"/>
      <c r="BE203" s="45"/>
      <c r="BF203" s="45"/>
      <c r="BG203" s="45"/>
      <c r="BH203" s="45"/>
      <c r="BI203" s="45"/>
      <c r="BJ203" s="45"/>
      <c r="BK203" s="45"/>
      <c r="BL203" s="45"/>
      <c r="BM203" s="45"/>
      <c r="BN203" s="45"/>
      <c r="BO203" s="45"/>
    </row>
    <row r="204" spans="1:67" s="44" customFormat="1" ht="13.5" customHeight="1">
      <c r="A204" s="58" t="s">
        <v>35</v>
      </c>
      <c r="B204" s="57">
        <v>14</v>
      </c>
      <c r="C204" s="57">
        <v>0</v>
      </c>
      <c r="D204" s="57">
        <v>3</v>
      </c>
      <c r="E204" s="57">
        <v>2</v>
      </c>
      <c r="F204" s="57">
        <f t="shared" si="25"/>
        <v>19</v>
      </c>
      <c r="G204" s="56">
        <f t="shared" si="26"/>
        <v>10.526315789473683</v>
      </c>
      <c r="H204" s="55">
        <f t="shared" si="27"/>
        <v>1.8446601941747571</v>
      </c>
      <c r="I204" s="57">
        <v>0</v>
      </c>
      <c r="J204" s="57">
        <v>0</v>
      </c>
      <c r="K204" s="57">
        <v>0</v>
      </c>
      <c r="L204" s="57">
        <v>0</v>
      </c>
      <c r="M204" s="57">
        <f t="shared" si="28"/>
        <v>0</v>
      </c>
      <c r="N204" s="56">
        <f t="shared" si="29"/>
        <v>0</v>
      </c>
      <c r="O204" s="55">
        <f t="shared" si="30"/>
        <v>0</v>
      </c>
      <c r="BA204" s="45"/>
      <c r="BB204" s="45"/>
      <c r="BC204" s="45"/>
      <c r="BD204" s="45"/>
      <c r="BE204" s="45"/>
      <c r="BF204" s="45"/>
      <c r="BG204" s="45"/>
      <c r="BH204" s="45"/>
      <c r="BI204" s="45"/>
      <c r="BJ204" s="45"/>
      <c r="BK204" s="45"/>
      <c r="BL204" s="45"/>
      <c r="BM204" s="45"/>
      <c r="BN204" s="45"/>
      <c r="BO204" s="45"/>
    </row>
    <row r="205" spans="1:67" s="46" customFormat="1" ht="13.5" customHeight="1">
      <c r="A205" s="54" t="s">
        <v>36</v>
      </c>
      <c r="B205" s="53">
        <v>15</v>
      </c>
      <c r="C205" s="53">
        <v>0</v>
      </c>
      <c r="D205" s="53">
        <v>2</v>
      </c>
      <c r="E205" s="53">
        <v>0</v>
      </c>
      <c r="F205" s="53">
        <f t="shared" si="25"/>
        <v>17</v>
      </c>
      <c r="G205" s="52">
        <f t="shared" si="26"/>
        <v>0</v>
      </c>
      <c r="H205" s="51">
        <f t="shared" si="27"/>
        <v>1.650485436893204</v>
      </c>
      <c r="I205" s="53">
        <v>3</v>
      </c>
      <c r="J205" s="53">
        <v>0</v>
      </c>
      <c r="K205" s="53">
        <v>0</v>
      </c>
      <c r="L205" s="53">
        <v>0</v>
      </c>
      <c r="M205" s="53">
        <f t="shared" si="28"/>
        <v>3</v>
      </c>
      <c r="N205" s="52">
        <f t="shared" si="29"/>
        <v>0</v>
      </c>
      <c r="O205" s="51">
        <f t="shared" si="30"/>
        <v>2.5423728813559325</v>
      </c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</row>
    <row r="206" spans="1:67" s="46" customFormat="1" ht="13.5" customHeight="1">
      <c r="A206" s="54" t="s">
        <v>37</v>
      </c>
      <c r="B206" s="53">
        <v>11</v>
      </c>
      <c r="C206" s="53">
        <v>0</v>
      </c>
      <c r="D206" s="53">
        <v>2</v>
      </c>
      <c r="E206" s="53">
        <v>0</v>
      </c>
      <c r="F206" s="53">
        <f t="shared" si="25"/>
        <v>13</v>
      </c>
      <c r="G206" s="52">
        <f t="shared" si="26"/>
        <v>0</v>
      </c>
      <c r="H206" s="51">
        <f t="shared" si="27"/>
        <v>1.262135922330097</v>
      </c>
      <c r="I206" s="53">
        <v>1</v>
      </c>
      <c r="J206" s="53">
        <v>0</v>
      </c>
      <c r="K206" s="53">
        <v>0</v>
      </c>
      <c r="L206" s="53">
        <v>0</v>
      </c>
      <c r="M206" s="53">
        <f t="shared" si="28"/>
        <v>1</v>
      </c>
      <c r="N206" s="52">
        <f t="shared" si="29"/>
        <v>0</v>
      </c>
      <c r="O206" s="51">
        <f t="shared" si="30"/>
        <v>0.84745762711864403</v>
      </c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</row>
    <row r="207" spans="1:67" s="43" customFormat="1" ht="13.5" customHeight="1">
      <c r="A207" s="54" t="s">
        <v>38</v>
      </c>
      <c r="B207" s="53">
        <v>17</v>
      </c>
      <c r="C207" s="53">
        <v>0</v>
      </c>
      <c r="D207" s="53">
        <v>2</v>
      </c>
      <c r="E207" s="53">
        <v>0</v>
      </c>
      <c r="F207" s="53">
        <f t="shared" si="25"/>
        <v>19</v>
      </c>
      <c r="G207" s="52">
        <f t="shared" si="26"/>
        <v>0</v>
      </c>
      <c r="H207" s="51">
        <f t="shared" si="27"/>
        <v>1.8446601941747571</v>
      </c>
      <c r="I207" s="53">
        <v>1</v>
      </c>
      <c r="J207" s="53">
        <v>0</v>
      </c>
      <c r="K207" s="53">
        <v>0</v>
      </c>
      <c r="L207" s="53">
        <v>0</v>
      </c>
      <c r="M207" s="53">
        <f t="shared" si="28"/>
        <v>1</v>
      </c>
      <c r="N207" s="52">
        <f t="shared" si="29"/>
        <v>0</v>
      </c>
      <c r="O207" s="51">
        <f t="shared" si="30"/>
        <v>0.84745762711864403</v>
      </c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5"/>
      <c r="BB207" s="45"/>
      <c r="BC207" s="45"/>
      <c r="BD207" s="45"/>
      <c r="BE207" s="45"/>
      <c r="BF207" s="45"/>
      <c r="BG207" s="45"/>
      <c r="BH207" s="45"/>
      <c r="BI207" s="45"/>
      <c r="BJ207" s="45"/>
      <c r="BK207" s="45"/>
      <c r="BL207" s="45"/>
      <c r="BM207" s="45"/>
      <c r="BN207" s="45"/>
      <c r="BO207" s="45"/>
    </row>
    <row r="208" spans="1:67" s="43" customFormat="1" ht="13.5" customHeight="1">
      <c r="A208" s="54" t="s">
        <v>39</v>
      </c>
      <c r="B208" s="53">
        <v>9</v>
      </c>
      <c r="C208" s="53">
        <v>0</v>
      </c>
      <c r="D208" s="53">
        <v>1</v>
      </c>
      <c r="E208" s="53">
        <v>1</v>
      </c>
      <c r="F208" s="53">
        <f t="shared" si="25"/>
        <v>11</v>
      </c>
      <c r="G208" s="52">
        <f t="shared" si="26"/>
        <v>9.0909090909090917</v>
      </c>
      <c r="H208" s="51">
        <f t="shared" si="27"/>
        <v>1.0679611650485437</v>
      </c>
      <c r="I208" s="53">
        <v>0</v>
      </c>
      <c r="J208" s="53">
        <v>0</v>
      </c>
      <c r="K208" s="53">
        <v>0</v>
      </c>
      <c r="L208" s="53">
        <v>0</v>
      </c>
      <c r="M208" s="53">
        <f t="shared" si="28"/>
        <v>0</v>
      </c>
      <c r="N208" s="52">
        <f t="shared" si="29"/>
        <v>0</v>
      </c>
      <c r="O208" s="51">
        <f t="shared" si="30"/>
        <v>0</v>
      </c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5"/>
      <c r="BB208" s="45"/>
      <c r="BC208" s="45"/>
      <c r="BD208" s="45"/>
      <c r="BE208" s="45"/>
      <c r="BF208" s="45"/>
      <c r="BG208" s="45"/>
      <c r="BH208" s="45"/>
      <c r="BI208" s="45"/>
      <c r="BJ208" s="45"/>
      <c r="BK208" s="45"/>
      <c r="BL208" s="45"/>
      <c r="BM208" s="45"/>
      <c r="BN208" s="45"/>
      <c r="BO208" s="45"/>
    </row>
    <row r="209" spans="1:67" s="44" customFormat="1" ht="13.5" customHeight="1">
      <c r="A209" s="54" t="s">
        <v>40</v>
      </c>
      <c r="B209" s="53">
        <v>9</v>
      </c>
      <c r="C209" s="53">
        <v>1</v>
      </c>
      <c r="D209" s="53">
        <v>2</v>
      </c>
      <c r="E209" s="53">
        <v>0</v>
      </c>
      <c r="F209" s="53">
        <f t="shared" si="25"/>
        <v>12</v>
      </c>
      <c r="G209" s="52">
        <f t="shared" si="26"/>
        <v>8.3333333333333321</v>
      </c>
      <c r="H209" s="51">
        <f t="shared" si="27"/>
        <v>1.1650485436893203</v>
      </c>
      <c r="I209" s="53">
        <v>1</v>
      </c>
      <c r="J209" s="53">
        <v>0</v>
      </c>
      <c r="K209" s="53">
        <v>0</v>
      </c>
      <c r="L209" s="53">
        <v>0</v>
      </c>
      <c r="M209" s="53">
        <f t="shared" si="28"/>
        <v>1</v>
      </c>
      <c r="N209" s="52">
        <f t="shared" si="29"/>
        <v>0</v>
      </c>
      <c r="O209" s="51">
        <f t="shared" si="30"/>
        <v>0.84745762711864403</v>
      </c>
      <c r="BA209" s="45"/>
      <c r="BB209" s="45"/>
      <c r="BC209" s="45"/>
      <c r="BD209" s="45"/>
      <c r="BE209" s="45"/>
      <c r="BF209" s="45"/>
      <c r="BG209" s="45"/>
      <c r="BH209" s="45"/>
      <c r="BI209" s="45"/>
      <c r="BJ209" s="45"/>
      <c r="BK209" s="45"/>
      <c r="BL209" s="45"/>
      <c r="BM209" s="45"/>
      <c r="BN209" s="45"/>
      <c r="BO209" s="45"/>
    </row>
    <row r="210" spans="1:67" s="46" customFormat="1" ht="13.5" customHeight="1">
      <c r="A210" s="50" t="s">
        <v>15</v>
      </c>
      <c r="B210" s="49">
        <f>SUM(B204:B209)</f>
        <v>75</v>
      </c>
      <c r="C210" s="49">
        <f>SUM(C204:C209)</f>
        <v>1</v>
      </c>
      <c r="D210" s="49">
        <f>SUM(D204:D209)</f>
        <v>12</v>
      </c>
      <c r="E210" s="49">
        <f>SUM(E204:E209)</f>
        <v>3</v>
      </c>
      <c r="F210" s="49">
        <f t="shared" si="25"/>
        <v>91</v>
      </c>
      <c r="G210" s="48">
        <f t="shared" si="26"/>
        <v>4.395604395604396</v>
      </c>
      <c r="H210" s="47">
        <f t="shared" si="27"/>
        <v>8.8349514563106801</v>
      </c>
      <c r="I210" s="49">
        <f>SUM(I204:I209)</f>
        <v>6</v>
      </c>
      <c r="J210" s="49">
        <f>SUM(J204:J209)</f>
        <v>0</v>
      </c>
      <c r="K210" s="49">
        <f>SUM(K204:K209)</f>
        <v>0</v>
      </c>
      <c r="L210" s="49">
        <f>SUM(L204:L209)</f>
        <v>0</v>
      </c>
      <c r="M210" s="49">
        <f t="shared" si="28"/>
        <v>6</v>
      </c>
      <c r="N210" s="48">
        <f t="shared" si="29"/>
        <v>0</v>
      </c>
      <c r="O210" s="47">
        <f t="shared" si="30"/>
        <v>5.0847457627118651</v>
      </c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</row>
    <row r="211" spans="1:67" s="43" customFormat="1" ht="13.5" customHeight="1">
      <c r="A211" s="50" t="s">
        <v>41</v>
      </c>
      <c r="B211" s="49">
        <f>SUM(B181,B188:B196,B203,B210)</f>
        <v>771</v>
      </c>
      <c r="C211" s="49">
        <f>SUM(C181,C188:C196,C203,C210)</f>
        <v>1</v>
      </c>
      <c r="D211" s="49">
        <f>SUM(D181,D188:D196,D203,D210)</f>
        <v>190</v>
      </c>
      <c r="E211" s="49">
        <f>SUM(E181,E188:E196,E203,E210)</f>
        <v>68</v>
      </c>
      <c r="F211" s="49">
        <f t="shared" si="25"/>
        <v>1030</v>
      </c>
      <c r="G211" s="48">
        <f t="shared" si="26"/>
        <v>6.6990291262135919</v>
      </c>
      <c r="H211" s="47">
        <f t="shared" si="27"/>
        <v>100</v>
      </c>
      <c r="I211" s="49">
        <f>SUM(I181,I188:I196,I203,I210)</f>
        <v>85</v>
      </c>
      <c r="J211" s="49">
        <f>SUM(J181,J188:J196,J203,J210)</f>
        <v>0</v>
      </c>
      <c r="K211" s="49">
        <f>SUM(K181,K188:K196,K203,K210)</f>
        <v>32</v>
      </c>
      <c r="L211" s="49">
        <f>SUM(L181,L188:L196,L203,L210)</f>
        <v>1</v>
      </c>
      <c r="M211" s="49">
        <f t="shared" si="28"/>
        <v>118</v>
      </c>
      <c r="N211" s="48">
        <f t="shared" si="29"/>
        <v>0.84745762711864403</v>
      </c>
      <c r="O211" s="47">
        <f t="shared" si="30"/>
        <v>100</v>
      </c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5"/>
      <c r="BB211" s="45"/>
      <c r="BC211" s="45"/>
      <c r="BD211" s="45"/>
      <c r="BE211" s="45"/>
      <c r="BF211" s="45"/>
      <c r="BG211" s="45"/>
      <c r="BH211" s="45"/>
      <c r="BI211" s="45"/>
      <c r="BJ211" s="45"/>
      <c r="BK211" s="45"/>
      <c r="BL211" s="45"/>
      <c r="BM211" s="45"/>
      <c r="BN211" s="45"/>
      <c r="BO211" s="45"/>
    </row>
    <row r="212" spans="1:67" s="43" customFormat="1" ht="12" customHeight="1">
      <c r="A212" s="44"/>
      <c r="B212" s="44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</row>
    <row r="213" spans="1:67" s="43" customFormat="1" ht="12" customHeight="1">
      <c r="A213" s="44"/>
      <c r="B213" s="44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</row>
    <row r="214" spans="1:67" s="44" customFormat="1" ht="12" customHeight="1">
      <c r="A214" s="70" t="s">
        <v>0</v>
      </c>
      <c r="B214" s="69">
        <v>9</v>
      </c>
      <c r="C214" s="68"/>
      <c r="D214" s="68"/>
      <c r="E214" s="68"/>
      <c r="F214" s="68"/>
      <c r="G214" s="68"/>
      <c r="H214" s="67"/>
      <c r="I214" s="69" t="s">
        <v>70</v>
      </c>
      <c r="J214" s="68"/>
      <c r="K214" s="68"/>
      <c r="L214" s="68"/>
      <c r="M214" s="68"/>
      <c r="N214" s="68"/>
      <c r="O214" s="67"/>
      <c r="P214" s="66"/>
      <c r="Q214" s="66"/>
      <c r="R214" s="66"/>
      <c r="S214" s="66"/>
      <c r="T214" s="66"/>
      <c r="U214" s="66"/>
      <c r="V214" s="66"/>
      <c r="W214" s="66"/>
      <c r="X214" s="66"/>
      <c r="Y214" s="66"/>
      <c r="Z214" s="66"/>
      <c r="AA214" s="66"/>
      <c r="AB214" s="66"/>
      <c r="AC214" s="66"/>
      <c r="AD214" s="66"/>
      <c r="AE214" s="66"/>
      <c r="AF214" s="66"/>
      <c r="AG214" s="66"/>
      <c r="AH214" s="66"/>
      <c r="AI214" s="66"/>
      <c r="AJ214" s="66"/>
      <c r="AK214" s="66"/>
      <c r="AL214" s="66"/>
      <c r="AM214" s="66"/>
      <c r="AN214" s="66"/>
      <c r="AO214" s="66"/>
      <c r="AP214" s="66"/>
      <c r="AQ214" s="66"/>
      <c r="AR214" s="66"/>
      <c r="AS214" s="66"/>
      <c r="AT214" s="66"/>
      <c r="AU214" s="66"/>
      <c r="AV214" s="66"/>
      <c r="AW214" s="66"/>
      <c r="AX214" s="66"/>
      <c r="AY214" s="66"/>
      <c r="AZ214" s="66"/>
      <c r="BA214" s="45"/>
      <c r="BB214" s="45"/>
      <c r="BC214" s="45"/>
      <c r="BD214" s="45"/>
      <c r="BE214" s="45"/>
      <c r="BF214" s="45"/>
      <c r="BG214" s="45"/>
      <c r="BH214" s="45"/>
      <c r="BI214" s="45"/>
      <c r="BJ214" s="45"/>
      <c r="BK214" s="45"/>
      <c r="BL214" s="45"/>
      <c r="BM214" s="45"/>
      <c r="BN214" s="45"/>
      <c r="BO214" s="45"/>
    </row>
    <row r="215" spans="1:67" s="46" customFormat="1" ht="39.6" customHeight="1">
      <c r="A215" s="65" t="s">
        <v>1</v>
      </c>
      <c r="B215" s="63" t="s">
        <v>2</v>
      </c>
      <c r="C215" s="62" t="s">
        <v>3</v>
      </c>
      <c r="D215" s="61" t="s">
        <v>4</v>
      </c>
      <c r="E215" s="62" t="s">
        <v>5</v>
      </c>
      <c r="F215" s="61" t="s">
        <v>6</v>
      </c>
      <c r="G215" s="61" t="s">
        <v>7</v>
      </c>
      <c r="H215" s="64" t="s">
        <v>8</v>
      </c>
      <c r="I215" s="63" t="s">
        <v>2</v>
      </c>
      <c r="J215" s="61" t="s">
        <v>3</v>
      </c>
      <c r="K215" s="61" t="s">
        <v>4</v>
      </c>
      <c r="L215" s="62" t="s">
        <v>5</v>
      </c>
      <c r="M215" s="61" t="s">
        <v>6</v>
      </c>
      <c r="N215" s="61" t="s">
        <v>7</v>
      </c>
      <c r="O215" s="60" t="s">
        <v>8</v>
      </c>
      <c r="P215" s="59"/>
      <c r="Q215" s="59"/>
      <c r="R215" s="59"/>
      <c r="S215" s="59"/>
      <c r="T215" s="59"/>
      <c r="U215" s="59"/>
      <c r="V215" s="59"/>
      <c r="W215" s="59"/>
      <c r="X215" s="59"/>
      <c r="Y215" s="59"/>
      <c r="Z215" s="59"/>
      <c r="AA215" s="59"/>
      <c r="AB215" s="59"/>
      <c r="AC215" s="59"/>
      <c r="AD215" s="59"/>
      <c r="AE215" s="59"/>
      <c r="AF215" s="59"/>
      <c r="AG215" s="59"/>
      <c r="AH215" s="59"/>
      <c r="AI215" s="59"/>
      <c r="AJ215" s="59"/>
      <c r="AK215" s="59"/>
      <c r="AL215" s="59"/>
      <c r="AM215" s="59"/>
      <c r="AN215" s="59"/>
      <c r="AO215" s="59"/>
      <c r="AP215" s="59"/>
      <c r="AQ215" s="59"/>
      <c r="AR215" s="59"/>
      <c r="AS215" s="59"/>
      <c r="AT215" s="59"/>
      <c r="AU215" s="59"/>
      <c r="AV215" s="59"/>
      <c r="AW215" s="59"/>
      <c r="AX215" s="59"/>
      <c r="AY215" s="59"/>
      <c r="AZ215" s="59"/>
    </row>
    <row r="216" spans="1:67" s="43" customFormat="1" ht="13.5" customHeight="1">
      <c r="A216" s="58" t="s">
        <v>9</v>
      </c>
      <c r="B216" s="57">
        <v>28</v>
      </c>
      <c r="C216" s="57">
        <v>0</v>
      </c>
      <c r="D216" s="57">
        <v>5</v>
      </c>
      <c r="E216" s="57">
        <v>1</v>
      </c>
      <c r="F216" s="57">
        <f t="shared" ref="F216:F252" si="31">SUM(B216:E216)</f>
        <v>34</v>
      </c>
      <c r="G216" s="56">
        <f t="shared" ref="G216:G252" si="32">IF(SUM(C216,E216)=0,0,SUM(C216,E216)/F216*100)</f>
        <v>2.9411764705882351</v>
      </c>
      <c r="H216" s="55">
        <f t="shared" ref="H216:H252" si="33">IF(F216=0,0,F216/F$252*100)</f>
        <v>1.8857459789240156</v>
      </c>
      <c r="I216" s="57">
        <f>SUM(方向別!B175,方向別!I175,方向別!B216)</f>
        <v>37</v>
      </c>
      <c r="J216" s="57">
        <f>SUM(方向別!C175,方向別!J175,方向別!C216)</f>
        <v>0</v>
      </c>
      <c r="K216" s="57">
        <f>SUM(方向別!D175,方向別!K175,方向別!D216)</f>
        <v>6</v>
      </c>
      <c r="L216" s="57">
        <f>SUM(方向別!E175,方向別!L175,方向別!E216)</f>
        <v>1</v>
      </c>
      <c r="M216" s="57">
        <f t="shared" ref="M216:M252" si="34">SUM(I216:L216)</f>
        <v>44</v>
      </c>
      <c r="N216" s="56">
        <f t="shared" ref="N216:N252" si="35">IF(SUM(J216,L216)=0,0,SUM(J216,L216)/M216*100)</f>
        <v>2.2727272727272729</v>
      </c>
      <c r="O216" s="55">
        <f t="shared" ref="O216:O252" si="36">IF(M216=0,0,M216/M$252*100)</f>
        <v>1.4910199932226365</v>
      </c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5"/>
      <c r="BB216" s="45"/>
      <c r="BC216" s="45"/>
      <c r="BD216" s="45"/>
      <c r="BE216" s="45"/>
      <c r="BF216" s="45"/>
      <c r="BG216" s="45"/>
      <c r="BH216" s="45"/>
      <c r="BI216" s="45"/>
      <c r="BJ216" s="45"/>
      <c r="BK216" s="45"/>
      <c r="BL216" s="45"/>
      <c r="BM216" s="45"/>
      <c r="BN216" s="45"/>
      <c r="BO216" s="45"/>
    </row>
    <row r="217" spans="1:67" s="43" customFormat="1" ht="13.5" customHeight="1">
      <c r="A217" s="54" t="s">
        <v>10</v>
      </c>
      <c r="B217" s="53">
        <v>18</v>
      </c>
      <c r="C217" s="53">
        <v>0</v>
      </c>
      <c r="D217" s="53">
        <v>7</v>
      </c>
      <c r="E217" s="53">
        <v>0</v>
      </c>
      <c r="F217" s="53">
        <f t="shared" si="31"/>
        <v>25</v>
      </c>
      <c r="G217" s="52">
        <f t="shared" si="32"/>
        <v>0</v>
      </c>
      <c r="H217" s="51">
        <f t="shared" si="33"/>
        <v>1.3865779256794231</v>
      </c>
      <c r="I217" s="53">
        <f>SUM(方向別!B176,方向別!I176,方向別!B217)</f>
        <v>28</v>
      </c>
      <c r="J217" s="53">
        <f>SUM(方向別!C176,方向別!J176,方向別!C217)</f>
        <v>0</v>
      </c>
      <c r="K217" s="53">
        <f>SUM(方向別!D176,方向別!K176,方向別!D217)</f>
        <v>9</v>
      </c>
      <c r="L217" s="53">
        <f>SUM(方向別!E176,方向別!L176,方向別!E217)</f>
        <v>0</v>
      </c>
      <c r="M217" s="53">
        <f t="shared" si="34"/>
        <v>37</v>
      </c>
      <c r="N217" s="52">
        <f t="shared" si="35"/>
        <v>0</v>
      </c>
      <c r="O217" s="51">
        <f t="shared" si="36"/>
        <v>1.253812267028126</v>
      </c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5"/>
      <c r="BB217" s="45"/>
      <c r="BC217" s="45"/>
      <c r="BD217" s="45"/>
      <c r="BE217" s="45"/>
      <c r="BF217" s="45"/>
      <c r="BG217" s="45"/>
      <c r="BH217" s="45"/>
      <c r="BI217" s="45"/>
      <c r="BJ217" s="45"/>
      <c r="BK217" s="45"/>
      <c r="BL217" s="45"/>
      <c r="BM217" s="45"/>
      <c r="BN217" s="45"/>
      <c r="BO217" s="45"/>
    </row>
    <row r="218" spans="1:67" s="44" customFormat="1" ht="13.5" customHeight="1">
      <c r="A218" s="54" t="s">
        <v>11</v>
      </c>
      <c r="B218" s="53">
        <v>18</v>
      </c>
      <c r="C218" s="53">
        <v>0</v>
      </c>
      <c r="D218" s="53">
        <v>6</v>
      </c>
      <c r="E218" s="53">
        <v>1</v>
      </c>
      <c r="F218" s="53">
        <f t="shared" si="31"/>
        <v>25</v>
      </c>
      <c r="G218" s="52">
        <f t="shared" si="32"/>
        <v>4</v>
      </c>
      <c r="H218" s="51">
        <f t="shared" si="33"/>
        <v>1.3865779256794231</v>
      </c>
      <c r="I218" s="53">
        <f>SUM(方向別!B177,方向別!I177,方向別!B218)</f>
        <v>32</v>
      </c>
      <c r="J218" s="53">
        <f>SUM(方向別!C177,方向別!J177,方向別!C218)</f>
        <v>0</v>
      </c>
      <c r="K218" s="53">
        <f>SUM(方向別!D177,方向別!K177,方向別!D218)</f>
        <v>10</v>
      </c>
      <c r="L218" s="53">
        <f>SUM(方向別!E177,方向別!L177,方向別!E218)</f>
        <v>1</v>
      </c>
      <c r="M218" s="53">
        <f t="shared" si="34"/>
        <v>43</v>
      </c>
      <c r="N218" s="52">
        <f t="shared" si="35"/>
        <v>2.3255813953488373</v>
      </c>
      <c r="O218" s="51">
        <f t="shared" si="36"/>
        <v>1.4571331751948491</v>
      </c>
      <c r="BA218" s="45"/>
      <c r="BB218" s="45"/>
      <c r="BC218" s="45"/>
      <c r="BD218" s="45"/>
      <c r="BE218" s="45"/>
      <c r="BF218" s="45"/>
      <c r="BG218" s="45"/>
      <c r="BH218" s="45"/>
      <c r="BI218" s="45"/>
      <c r="BJ218" s="45"/>
      <c r="BK218" s="45"/>
      <c r="BL218" s="45"/>
      <c r="BM218" s="45"/>
      <c r="BN218" s="45"/>
      <c r="BO218" s="45"/>
    </row>
    <row r="219" spans="1:67" s="46" customFormat="1" ht="13.5" customHeight="1">
      <c r="A219" s="54" t="s">
        <v>12</v>
      </c>
      <c r="B219" s="53">
        <v>9</v>
      </c>
      <c r="C219" s="53">
        <v>0</v>
      </c>
      <c r="D219" s="53">
        <v>4</v>
      </c>
      <c r="E219" s="53">
        <v>6</v>
      </c>
      <c r="F219" s="53">
        <f t="shared" si="31"/>
        <v>19</v>
      </c>
      <c r="G219" s="52">
        <f t="shared" si="32"/>
        <v>31.578947368421051</v>
      </c>
      <c r="H219" s="51">
        <f t="shared" si="33"/>
        <v>1.0537992235163616</v>
      </c>
      <c r="I219" s="53">
        <f>SUM(方向別!B178,方向別!I178,方向別!B219)</f>
        <v>15</v>
      </c>
      <c r="J219" s="53">
        <f>SUM(方向別!C178,方向別!J178,方向別!C219)</f>
        <v>0</v>
      </c>
      <c r="K219" s="53">
        <f>SUM(方向別!D178,方向別!K178,方向別!D219)</f>
        <v>6</v>
      </c>
      <c r="L219" s="53">
        <f>SUM(方向別!E178,方向別!L178,方向別!E219)</f>
        <v>6</v>
      </c>
      <c r="M219" s="53">
        <f t="shared" si="34"/>
        <v>27</v>
      </c>
      <c r="N219" s="52">
        <f t="shared" si="35"/>
        <v>22.222222222222221</v>
      </c>
      <c r="O219" s="51">
        <f t="shared" si="36"/>
        <v>0.91494408675025418</v>
      </c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5"/>
      <c r="BB219" s="45"/>
      <c r="BC219" s="45"/>
      <c r="BD219" s="45"/>
      <c r="BE219" s="45"/>
      <c r="BF219" s="45"/>
      <c r="BG219" s="45"/>
      <c r="BH219" s="45"/>
      <c r="BI219" s="45"/>
      <c r="BJ219" s="45"/>
      <c r="BK219" s="45"/>
      <c r="BL219" s="45"/>
      <c r="BM219" s="45"/>
      <c r="BN219" s="45"/>
      <c r="BO219" s="45"/>
    </row>
    <row r="220" spans="1:67" s="44" customFormat="1" ht="13.5" customHeight="1">
      <c r="A220" s="54" t="s">
        <v>13</v>
      </c>
      <c r="B220" s="53">
        <v>23</v>
      </c>
      <c r="C220" s="53">
        <v>0</v>
      </c>
      <c r="D220" s="53">
        <v>4</v>
      </c>
      <c r="E220" s="53">
        <v>1</v>
      </c>
      <c r="F220" s="53">
        <f t="shared" si="31"/>
        <v>28</v>
      </c>
      <c r="G220" s="52">
        <f t="shared" si="32"/>
        <v>3.5714285714285712</v>
      </c>
      <c r="H220" s="51">
        <f t="shared" si="33"/>
        <v>1.5529672767609539</v>
      </c>
      <c r="I220" s="53">
        <f>SUM(方向別!B179,方向別!I179,方向別!B220)</f>
        <v>40</v>
      </c>
      <c r="J220" s="53">
        <f>SUM(方向別!C179,方向別!J179,方向別!C220)</f>
        <v>0</v>
      </c>
      <c r="K220" s="53">
        <f>SUM(方向別!D179,方向別!K179,方向別!D220)</f>
        <v>5</v>
      </c>
      <c r="L220" s="53">
        <f>SUM(方向別!E179,方向別!L179,方向別!E220)</f>
        <v>1</v>
      </c>
      <c r="M220" s="53">
        <f t="shared" si="34"/>
        <v>46</v>
      </c>
      <c r="N220" s="52">
        <f t="shared" si="35"/>
        <v>2.1739130434782608</v>
      </c>
      <c r="O220" s="51">
        <f t="shared" si="36"/>
        <v>1.5587936292782107</v>
      </c>
      <c r="BA220" s="45"/>
      <c r="BB220" s="45"/>
      <c r="BC220" s="45"/>
      <c r="BD220" s="45"/>
      <c r="BE220" s="45"/>
      <c r="BF220" s="45"/>
      <c r="BG220" s="45"/>
      <c r="BH220" s="45"/>
      <c r="BI220" s="45"/>
      <c r="BJ220" s="45"/>
      <c r="BK220" s="45"/>
      <c r="BL220" s="45"/>
      <c r="BM220" s="45"/>
      <c r="BN220" s="45"/>
      <c r="BO220" s="45"/>
    </row>
    <row r="221" spans="1:67" s="44" customFormat="1" ht="13.5" customHeight="1">
      <c r="A221" s="54" t="s">
        <v>14</v>
      </c>
      <c r="B221" s="53">
        <v>27</v>
      </c>
      <c r="C221" s="53">
        <v>0</v>
      </c>
      <c r="D221" s="53">
        <v>1</v>
      </c>
      <c r="E221" s="53">
        <v>7</v>
      </c>
      <c r="F221" s="53">
        <f t="shared" si="31"/>
        <v>35</v>
      </c>
      <c r="G221" s="52">
        <f t="shared" si="32"/>
        <v>20</v>
      </c>
      <c r="H221" s="51">
        <f t="shared" si="33"/>
        <v>1.9412090959511925</v>
      </c>
      <c r="I221" s="53">
        <f>SUM(方向別!B180,方向別!I180,方向別!B221)</f>
        <v>45</v>
      </c>
      <c r="J221" s="53">
        <f>SUM(方向別!C180,方向別!J180,方向別!C221)</f>
        <v>0</v>
      </c>
      <c r="K221" s="53">
        <f>SUM(方向別!D180,方向別!K180,方向別!D221)</f>
        <v>1</v>
      </c>
      <c r="L221" s="53">
        <f>SUM(方向別!E180,方向別!L180,方向別!E221)</f>
        <v>10</v>
      </c>
      <c r="M221" s="53">
        <f t="shared" si="34"/>
        <v>56</v>
      </c>
      <c r="N221" s="52">
        <f t="shared" si="35"/>
        <v>17.857142857142858</v>
      </c>
      <c r="O221" s="51">
        <f t="shared" si="36"/>
        <v>1.8976618095560827</v>
      </c>
      <c r="BA221" s="45"/>
      <c r="BB221" s="45"/>
      <c r="BC221" s="45"/>
      <c r="BD221" s="45"/>
      <c r="BE221" s="45"/>
      <c r="BF221" s="45"/>
      <c r="BG221" s="45"/>
      <c r="BH221" s="45"/>
      <c r="BI221" s="45"/>
      <c r="BJ221" s="45"/>
      <c r="BK221" s="45"/>
      <c r="BL221" s="45"/>
      <c r="BM221" s="45"/>
      <c r="BN221" s="45"/>
      <c r="BO221" s="45"/>
    </row>
    <row r="222" spans="1:67" s="44" customFormat="1" ht="13.5" customHeight="1">
      <c r="A222" s="50" t="s">
        <v>15</v>
      </c>
      <c r="B222" s="49">
        <f>SUM(B216:B221)</f>
        <v>123</v>
      </c>
      <c r="C222" s="49">
        <f>SUM(C216:C221)</f>
        <v>0</v>
      </c>
      <c r="D222" s="49">
        <f>SUM(D216:D221)</f>
        <v>27</v>
      </c>
      <c r="E222" s="49">
        <f>SUM(E216:E221)</f>
        <v>16</v>
      </c>
      <c r="F222" s="49">
        <f t="shared" si="31"/>
        <v>166</v>
      </c>
      <c r="G222" s="48">
        <f t="shared" si="32"/>
        <v>9.6385542168674707</v>
      </c>
      <c r="H222" s="47">
        <f t="shared" si="33"/>
        <v>9.2068774265113706</v>
      </c>
      <c r="I222" s="49">
        <f>SUM(I216:I221)</f>
        <v>197</v>
      </c>
      <c r="J222" s="49">
        <f>SUM(J216:J221)</f>
        <v>0</v>
      </c>
      <c r="K222" s="49">
        <f>SUM(K216:K221)</f>
        <v>37</v>
      </c>
      <c r="L222" s="49">
        <f>SUM(L216:L221)</f>
        <v>19</v>
      </c>
      <c r="M222" s="49">
        <f t="shared" si="34"/>
        <v>253</v>
      </c>
      <c r="N222" s="48">
        <f t="shared" si="35"/>
        <v>7.5098814229249005</v>
      </c>
      <c r="O222" s="47">
        <f t="shared" si="36"/>
        <v>8.5733649610301601</v>
      </c>
      <c r="BA222" s="45"/>
      <c r="BB222" s="45"/>
      <c r="BC222" s="45"/>
      <c r="BD222" s="45"/>
      <c r="BE222" s="45"/>
      <c r="BF222" s="45"/>
      <c r="BG222" s="45"/>
      <c r="BH222" s="45"/>
      <c r="BI222" s="45"/>
      <c r="BJ222" s="45"/>
      <c r="BK222" s="45"/>
      <c r="BL222" s="45"/>
      <c r="BM222" s="45"/>
      <c r="BN222" s="45"/>
      <c r="BO222" s="45"/>
    </row>
    <row r="223" spans="1:67" s="46" customFormat="1" ht="13.5" customHeight="1">
      <c r="A223" s="58" t="s">
        <v>16</v>
      </c>
      <c r="B223" s="57">
        <v>22</v>
      </c>
      <c r="C223" s="57">
        <v>1</v>
      </c>
      <c r="D223" s="57">
        <v>4</v>
      </c>
      <c r="E223" s="57">
        <v>1</v>
      </c>
      <c r="F223" s="57">
        <f t="shared" si="31"/>
        <v>28</v>
      </c>
      <c r="G223" s="56">
        <f t="shared" si="32"/>
        <v>7.1428571428571423</v>
      </c>
      <c r="H223" s="55">
        <f t="shared" si="33"/>
        <v>1.5529672767609539</v>
      </c>
      <c r="I223" s="57">
        <f>SUM(方向別!B182,方向別!I182,方向別!B223)</f>
        <v>36</v>
      </c>
      <c r="J223" s="57">
        <f>SUM(方向別!C182,方向別!J182,方向別!C223)</f>
        <v>1</v>
      </c>
      <c r="K223" s="57">
        <f>SUM(方向別!D182,方向別!K182,方向別!D223)</f>
        <v>10</v>
      </c>
      <c r="L223" s="57">
        <f>SUM(方向別!E182,方向別!L182,方向別!E223)</f>
        <v>3</v>
      </c>
      <c r="M223" s="57">
        <f t="shared" si="34"/>
        <v>50</v>
      </c>
      <c r="N223" s="56">
        <f t="shared" si="35"/>
        <v>8</v>
      </c>
      <c r="O223" s="55">
        <f t="shared" si="36"/>
        <v>1.6943409013893593</v>
      </c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</row>
    <row r="224" spans="1:67" s="46" customFormat="1" ht="13.5" customHeight="1">
      <c r="A224" s="54" t="s">
        <v>17</v>
      </c>
      <c r="B224" s="53">
        <v>20</v>
      </c>
      <c r="C224" s="53">
        <v>0</v>
      </c>
      <c r="D224" s="53">
        <v>0</v>
      </c>
      <c r="E224" s="53">
        <v>0</v>
      </c>
      <c r="F224" s="53">
        <f t="shared" si="31"/>
        <v>20</v>
      </c>
      <c r="G224" s="52">
        <f t="shared" si="32"/>
        <v>0</v>
      </c>
      <c r="H224" s="51">
        <f t="shared" si="33"/>
        <v>1.1092623405435387</v>
      </c>
      <c r="I224" s="53">
        <f>SUM(方向別!B183,方向別!I183,方向別!B224)</f>
        <v>36</v>
      </c>
      <c r="J224" s="53">
        <f>SUM(方向別!C183,方向別!J183,方向別!C224)</f>
        <v>0</v>
      </c>
      <c r="K224" s="53">
        <f>SUM(方向別!D183,方向別!K183,方向別!D224)</f>
        <v>4</v>
      </c>
      <c r="L224" s="53">
        <f>SUM(方向別!E183,方向別!L183,方向別!E224)</f>
        <v>0</v>
      </c>
      <c r="M224" s="53">
        <f t="shared" si="34"/>
        <v>40</v>
      </c>
      <c r="N224" s="52">
        <f t="shared" si="35"/>
        <v>0</v>
      </c>
      <c r="O224" s="51">
        <f t="shared" si="36"/>
        <v>1.3554727211114876</v>
      </c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</row>
    <row r="225" spans="1:67" s="46" customFormat="1" ht="13.5" customHeight="1">
      <c r="A225" s="54" t="s">
        <v>18</v>
      </c>
      <c r="B225" s="53">
        <v>18</v>
      </c>
      <c r="C225" s="53">
        <v>0</v>
      </c>
      <c r="D225" s="53">
        <v>7</v>
      </c>
      <c r="E225" s="53">
        <v>0</v>
      </c>
      <c r="F225" s="53">
        <f t="shared" si="31"/>
        <v>25</v>
      </c>
      <c r="G225" s="52">
        <f t="shared" si="32"/>
        <v>0</v>
      </c>
      <c r="H225" s="51">
        <f t="shared" si="33"/>
        <v>1.3865779256794231</v>
      </c>
      <c r="I225" s="53">
        <f>SUM(方向別!B184,方向別!I184,方向別!B225)</f>
        <v>30</v>
      </c>
      <c r="J225" s="53">
        <f>SUM(方向別!C184,方向別!J184,方向別!C225)</f>
        <v>0</v>
      </c>
      <c r="K225" s="53">
        <f>SUM(方向別!D184,方向別!K184,方向別!D225)</f>
        <v>11</v>
      </c>
      <c r="L225" s="53">
        <f>SUM(方向別!E184,方向別!L184,方向別!E225)</f>
        <v>0</v>
      </c>
      <c r="M225" s="53">
        <f t="shared" si="34"/>
        <v>41</v>
      </c>
      <c r="N225" s="52">
        <f t="shared" si="35"/>
        <v>0</v>
      </c>
      <c r="O225" s="51">
        <f t="shared" si="36"/>
        <v>1.3893595391392748</v>
      </c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5"/>
      <c r="BB225" s="45"/>
      <c r="BC225" s="45"/>
      <c r="BD225" s="45"/>
      <c r="BE225" s="45"/>
      <c r="BF225" s="45"/>
      <c r="BG225" s="45"/>
      <c r="BH225" s="45"/>
      <c r="BI225" s="45"/>
      <c r="BJ225" s="45"/>
      <c r="BK225" s="45"/>
      <c r="BL225" s="45"/>
      <c r="BM225" s="45"/>
      <c r="BN225" s="45"/>
      <c r="BO225" s="45"/>
    </row>
    <row r="226" spans="1:67" s="44" customFormat="1" ht="13.5" customHeight="1">
      <c r="A226" s="54" t="s">
        <v>19</v>
      </c>
      <c r="B226" s="53">
        <v>26</v>
      </c>
      <c r="C226" s="53">
        <v>0</v>
      </c>
      <c r="D226" s="53">
        <v>5</v>
      </c>
      <c r="E226" s="53">
        <v>4</v>
      </c>
      <c r="F226" s="53">
        <f t="shared" si="31"/>
        <v>35</v>
      </c>
      <c r="G226" s="52">
        <f t="shared" si="32"/>
        <v>11.428571428571429</v>
      </c>
      <c r="H226" s="51">
        <f t="shared" si="33"/>
        <v>1.9412090959511925</v>
      </c>
      <c r="I226" s="53">
        <f>SUM(方向別!B185,方向別!I185,方向別!B226)</f>
        <v>39</v>
      </c>
      <c r="J226" s="53">
        <f>SUM(方向別!C185,方向別!J185,方向別!C226)</f>
        <v>0</v>
      </c>
      <c r="K226" s="53">
        <f>SUM(方向別!D185,方向別!K185,方向別!D226)</f>
        <v>7</v>
      </c>
      <c r="L226" s="53">
        <f>SUM(方向別!E185,方向別!L185,方向別!E226)</f>
        <v>5</v>
      </c>
      <c r="M226" s="53">
        <f t="shared" si="34"/>
        <v>51</v>
      </c>
      <c r="N226" s="52">
        <f t="shared" si="35"/>
        <v>9.8039215686274517</v>
      </c>
      <c r="O226" s="51">
        <f t="shared" si="36"/>
        <v>1.7282277194171465</v>
      </c>
      <c r="BA226" s="45"/>
      <c r="BB226" s="45"/>
      <c r="BC226" s="45"/>
      <c r="BD226" s="45"/>
      <c r="BE226" s="45"/>
      <c r="BF226" s="45"/>
      <c r="BG226" s="45"/>
      <c r="BH226" s="45"/>
      <c r="BI226" s="45"/>
      <c r="BJ226" s="45"/>
      <c r="BK226" s="45"/>
      <c r="BL226" s="45"/>
      <c r="BM226" s="45"/>
      <c r="BN226" s="45"/>
      <c r="BO226" s="45"/>
    </row>
    <row r="227" spans="1:67" s="46" customFormat="1" ht="13.5" customHeight="1">
      <c r="A227" s="54" t="s">
        <v>20</v>
      </c>
      <c r="B227" s="53">
        <v>21</v>
      </c>
      <c r="C227" s="53">
        <v>0</v>
      </c>
      <c r="D227" s="53">
        <v>5</v>
      </c>
      <c r="E227" s="53">
        <v>1</v>
      </c>
      <c r="F227" s="53">
        <f t="shared" si="31"/>
        <v>27</v>
      </c>
      <c r="G227" s="52">
        <f t="shared" si="32"/>
        <v>3.7037037037037033</v>
      </c>
      <c r="H227" s="51">
        <f t="shared" si="33"/>
        <v>1.497504159733777</v>
      </c>
      <c r="I227" s="53">
        <f>SUM(方向別!B186,方向別!I186,方向別!B227)</f>
        <v>37</v>
      </c>
      <c r="J227" s="53">
        <f>SUM(方向別!C186,方向別!J186,方向別!C227)</f>
        <v>0</v>
      </c>
      <c r="K227" s="53">
        <f>SUM(方向別!D186,方向別!K186,方向別!D227)</f>
        <v>10</v>
      </c>
      <c r="L227" s="53">
        <f>SUM(方向別!E186,方向別!L186,方向別!E227)</f>
        <v>2</v>
      </c>
      <c r="M227" s="53">
        <f t="shared" si="34"/>
        <v>49</v>
      </c>
      <c r="N227" s="52">
        <f t="shared" si="35"/>
        <v>4.0816326530612246</v>
      </c>
      <c r="O227" s="51">
        <f t="shared" si="36"/>
        <v>1.6604540833615722</v>
      </c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5"/>
      <c r="BB227" s="45"/>
      <c r="BC227" s="45"/>
      <c r="BD227" s="45"/>
      <c r="BE227" s="45"/>
      <c r="BF227" s="45"/>
      <c r="BG227" s="45"/>
      <c r="BH227" s="45"/>
      <c r="BI227" s="45"/>
      <c r="BJ227" s="45"/>
      <c r="BK227" s="45"/>
      <c r="BL227" s="45"/>
      <c r="BM227" s="45"/>
      <c r="BN227" s="45"/>
      <c r="BO227" s="45"/>
    </row>
    <row r="228" spans="1:67" s="44" customFormat="1" ht="13.5" customHeight="1">
      <c r="A228" s="54" t="s">
        <v>21</v>
      </c>
      <c r="B228" s="53">
        <v>22</v>
      </c>
      <c r="C228" s="53">
        <v>0</v>
      </c>
      <c r="D228" s="53">
        <v>7</v>
      </c>
      <c r="E228" s="53">
        <v>5</v>
      </c>
      <c r="F228" s="53">
        <f t="shared" si="31"/>
        <v>34</v>
      </c>
      <c r="G228" s="52">
        <f t="shared" si="32"/>
        <v>14.705882352941178</v>
      </c>
      <c r="H228" s="51">
        <f t="shared" si="33"/>
        <v>1.8857459789240156</v>
      </c>
      <c r="I228" s="53">
        <f>SUM(方向別!B187,方向別!I187,方向別!B228)</f>
        <v>27</v>
      </c>
      <c r="J228" s="53">
        <f>SUM(方向別!C187,方向別!J187,方向別!C228)</f>
        <v>0</v>
      </c>
      <c r="K228" s="53">
        <f>SUM(方向別!D187,方向別!K187,方向別!D228)</f>
        <v>11</v>
      </c>
      <c r="L228" s="53">
        <f>SUM(方向別!E187,方向別!L187,方向別!E228)</f>
        <v>5</v>
      </c>
      <c r="M228" s="53">
        <f t="shared" si="34"/>
        <v>43</v>
      </c>
      <c r="N228" s="52">
        <f t="shared" si="35"/>
        <v>11.627906976744185</v>
      </c>
      <c r="O228" s="51">
        <f t="shared" si="36"/>
        <v>1.4571331751948491</v>
      </c>
      <c r="BA228" s="45"/>
      <c r="BB228" s="45"/>
      <c r="BC228" s="45"/>
      <c r="BD228" s="45"/>
      <c r="BE228" s="45"/>
      <c r="BF228" s="45"/>
      <c r="BG228" s="45"/>
      <c r="BH228" s="45"/>
      <c r="BI228" s="45"/>
      <c r="BJ228" s="45"/>
      <c r="BK228" s="45"/>
      <c r="BL228" s="45"/>
      <c r="BM228" s="45"/>
      <c r="BN228" s="45"/>
      <c r="BO228" s="45"/>
    </row>
    <row r="229" spans="1:67" s="46" customFormat="1" ht="13.5" customHeight="1">
      <c r="A229" s="50" t="s">
        <v>15</v>
      </c>
      <c r="B229" s="49">
        <f>SUM(B223:B228)</f>
        <v>129</v>
      </c>
      <c r="C229" s="49">
        <f>SUM(C223:C228)</f>
        <v>1</v>
      </c>
      <c r="D229" s="49">
        <f>SUM(D223:D228)</f>
        <v>28</v>
      </c>
      <c r="E229" s="49">
        <f>SUM(E223:E228)</f>
        <v>11</v>
      </c>
      <c r="F229" s="49">
        <f t="shared" si="31"/>
        <v>169</v>
      </c>
      <c r="G229" s="48">
        <f t="shared" si="32"/>
        <v>7.1005917159763312</v>
      </c>
      <c r="H229" s="47">
        <f t="shared" si="33"/>
        <v>9.3732667775929013</v>
      </c>
      <c r="I229" s="49">
        <f>SUM(I223:I228)</f>
        <v>205</v>
      </c>
      <c r="J229" s="49">
        <f>SUM(J223:J228)</f>
        <v>1</v>
      </c>
      <c r="K229" s="49">
        <f>SUM(K223:K228)</f>
        <v>53</v>
      </c>
      <c r="L229" s="49">
        <f>SUM(L223:L228)</f>
        <v>15</v>
      </c>
      <c r="M229" s="49">
        <f t="shared" si="34"/>
        <v>274</v>
      </c>
      <c r="N229" s="48">
        <f t="shared" si="35"/>
        <v>5.8394160583941606</v>
      </c>
      <c r="O229" s="47">
        <f t="shared" si="36"/>
        <v>9.2849881396136897</v>
      </c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</row>
    <row r="230" spans="1:67" s="44" customFormat="1" ht="13.5" customHeight="1">
      <c r="A230" s="54" t="s">
        <v>22</v>
      </c>
      <c r="B230" s="53">
        <v>108</v>
      </c>
      <c r="C230" s="53">
        <v>1</v>
      </c>
      <c r="D230" s="53">
        <v>20</v>
      </c>
      <c r="E230" s="53">
        <v>13</v>
      </c>
      <c r="F230" s="53">
        <f t="shared" si="31"/>
        <v>142</v>
      </c>
      <c r="G230" s="52">
        <f t="shared" si="32"/>
        <v>9.8591549295774641</v>
      </c>
      <c r="H230" s="51">
        <f t="shared" si="33"/>
        <v>7.8757626178591238</v>
      </c>
      <c r="I230" s="53">
        <f>SUM(方向別!B189,方向別!I189,方向別!B230)</f>
        <v>162</v>
      </c>
      <c r="J230" s="53">
        <f>SUM(方向別!C189,方向別!J189,方向別!C230)</f>
        <v>1</v>
      </c>
      <c r="K230" s="53">
        <f>SUM(方向別!D189,方向別!K189,方向別!D230)</f>
        <v>37</v>
      </c>
      <c r="L230" s="53">
        <f>SUM(方向別!E189,方向別!L189,方向別!E230)</f>
        <v>21</v>
      </c>
      <c r="M230" s="53">
        <f t="shared" si="34"/>
        <v>221</v>
      </c>
      <c r="N230" s="52">
        <f t="shared" si="35"/>
        <v>9.9547511312217196</v>
      </c>
      <c r="O230" s="51">
        <f t="shared" si="36"/>
        <v>7.4889867841409687</v>
      </c>
      <c r="BA230" s="45"/>
      <c r="BB230" s="45"/>
      <c r="BC230" s="45"/>
      <c r="BD230" s="45"/>
      <c r="BE230" s="45"/>
      <c r="BF230" s="45"/>
      <c r="BG230" s="45"/>
      <c r="BH230" s="45"/>
      <c r="BI230" s="45"/>
      <c r="BJ230" s="45"/>
      <c r="BK230" s="45"/>
      <c r="BL230" s="45"/>
      <c r="BM230" s="45"/>
      <c r="BN230" s="45"/>
      <c r="BO230" s="45"/>
    </row>
    <row r="231" spans="1:67" s="46" customFormat="1" ht="13.5" customHeight="1">
      <c r="A231" s="54" t="s">
        <v>23</v>
      </c>
      <c r="B231" s="53">
        <v>107</v>
      </c>
      <c r="C231" s="53">
        <v>0</v>
      </c>
      <c r="D231" s="53">
        <v>12</v>
      </c>
      <c r="E231" s="53">
        <v>15</v>
      </c>
      <c r="F231" s="53">
        <f t="shared" si="31"/>
        <v>134</v>
      </c>
      <c r="G231" s="52">
        <f t="shared" si="32"/>
        <v>11.194029850746269</v>
      </c>
      <c r="H231" s="51">
        <f t="shared" si="33"/>
        <v>7.4320576816417088</v>
      </c>
      <c r="I231" s="53">
        <f>SUM(方向別!B190,方向別!I190,方向別!B231)</f>
        <v>169</v>
      </c>
      <c r="J231" s="53">
        <f>SUM(方向別!C190,方向別!J190,方向別!C231)</f>
        <v>0</v>
      </c>
      <c r="K231" s="53">
        <f>SUM(方向別!D190,方向別!K190,方向別!D231)</f>
        <v>28</v>
      </c>
      <c r="L231" s="53">
        <f>SUM(方向別!E190,方向別!L190,方向別!E231)</f>
        <v>29</v>
      </c>
      <c r="M231" s="53">
        <f t="shared" si="34"/>
        <v>226</v>
      </c>
      <c r="N231" s="52">
        <f t="shared" si="35"/>
        <v>12.831858407079647</v>
      </c>
      <c r="O231" s="51">
        <f t="shared" si="36"/>
        <v>7.6584208742799049</v>
      </c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</row>
    <row r="232" spans="1:67" s="44" customFormat="1" ht="13.5" customHeight="1">
      <c r="A232" s="54" t="s">
        <v>24</v>
      </c>
      <c r="B232" s="53">
        <v>99</v>
      </c>
      <c r="C232" s="53">
        <v>1</v>
      </c>
      <c r="D232" s="53">
        <v>25</v>
      </c>
      <c r="E232" s="53">
        <v>13</v>
      </c>
      <c r="F232" s="53">
        <f t="shared" si="31"/>
        <v>138</v>
      </c>
      <c r="G232" s="52">
        <f t="shared" si="32"/>
        <v>10.144927536231885</v>
      </c>
      <c r="H232" s="51">
        <f t="shared" si="33"/>
        <v>7.6539101497504163</v>
      </c>
      <c r="I232" s="53">
        <f>SUM(方向別!B191,方向別!I191,方向別!B232)</f>
        <v>150</v>
      </c>
      <c r="J232" s="53">
        <f>SUM(方向別!C191,方向別!J191,方向別!C232)</f>
        <v>1</v>
      </c>
      <c r="K232" s="53">
        <f>SUM(方向別!D191,方向別!K191,方向別!D232)</f>
        <v>46</v>
      </c>
      <c r="L232" s="53">
        <f>SUM(方向別!E191,方向別!L191,方向別!E232)</f>
        <v>19</v>
      </c>
      <c r="M232" s="53">
        <f t="shared" si="34"/>
        <v>216</v>
      </c>
      <c r="N232" s="52">
        <f t="shared" si="35"/>
        <v>9.2592592592592595</v>
      </c>
      <c r="O232" s="51">
        <f t="shared" si="36"/>
        <v>7.3195526940020335</v>
      </c>
      <c r="BA232" s="45"/>
      <c r="BB232" s="45"/>
      <c r="BC232" s="45"/>
      <c r="BD232" s="45"/>
      <c r="BE232" s="45"/>
      <c r="BF232" s="45"/>
      <c r="BG232" s="45"/>
      <c r="BH232" s="45"/>
      <c r="BI232" s="45"/>
      <c r="BJ232" s="45"/>
      <c r="BK232" s="45"/>
      <c r="BL232" s="45"/>
      <c r="BM232" s="45"/>
      <c r="BN232" s="45"/>
      <c r="BO232" s="45"/>
    </row>
    <row r="233" spans="1:67" s="46" customFormat="1" ht="13.5" customHeight="1">
      <c r="A233" s="54" t="s">
        <v>25</v>
      </c>
      <c r="B233" s="53">
        <v>96</v>
      </c>
      <c r="C233" s="53">
        <v>1</v>
      </c>
      <c r="D233" s="53">
        <v>15</v>
      </c>
      <c r="E233" s="53">
        <v>6</v>
      </c>
      <c r="F233" s="53">
        <f t="shared" si="31"/>
        <v>118</v>
      </c>
      <c r="G233" s="52">
        <f t="shared" si="32"/>
        <v>5.9322033898305087</v>
      </c>
      <c r="H233" s="51">
        <f t="shared" si="33"/>
        <v>6.5446478092068769</v>
      </c>
      <c r="I233" s="53">
        <f>SUM(方向別!B192,方向別!I192,方向別!B233)</f>
        <v>154</v>
      </c>
      <c r="J233" s="53">
        <f>SUM(方向別!C192,方向別!J192,方向別!C233)</f>
        <v>1</v>
      </c>
      <c r="K233" s="53">
        <f>SUM(方向別!D192,方向別!K192,方向別!D233)</f>
        <v>32</v>
      </c>
      <c r="L233" s="53">
        <f>SUM(方向別!E192,方向別!L192,方向別!E233)</f>
        <v>16</v>
      </c>
      <c r="M233" s="53">
        <f t="shared" si="34"/>
        <v>203</v>
      </c>
      <c r="N233" s="52">
        <f t="shared" si="35"/>
        <v>8.3743842364532011</v>
      </c>
      <c r="O233" s="51">
        <f t="shared" si="36"/>
        <v>6.8790240596407992</v>
      </c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</row>
    <row r="234" spans="1:67" s="46" customFormat="1" ht="13.5" customHeight="1">
      <c r="A234" s="54" t="s">
        <v>26</v>
      </c>
      <c r="B234" s="53">
        <v>110</v>
      </c>
      <c r="C234" s="53">
        <v>0</v>
      </c>
      <c r="D234" s="53">
        <v>24</v>
      </c>
      <c r="E234" s="53">
        <v>10</v>
      </c>
      <c r="F234" s="53">
        <f t="shared" si="31"/>
        <v>144</v>
      </c>
      <c r="G234" s="52">
        <f t="shared" si="32"/>
        <v>6.9444444444444446</v>
      </c>
      <c r="H234" s="51">
        <f t="shared" si="33"/>
        <v>7.9866888519134775</v>
      </c>
      <c r="I234" s="53">
        <f>SUM(方向別!B193,方向別!I193,方向別!B234)</f>
        <v>163</v>
      </c>
      <c r="J234" s="53">
        <f>SUM(方向別!C193,方向別!J193,方向別!C234)</f>
        <v>0</v>
      </c>
      <c r="K234" s="53">
        <f>SUM(方向別!D193,方向別!K193,方向別!D234)</f>
        <v>53</v>
      </c>
      <c r="L234" s="53">
        <f>SUM(方向別!E193,方向別!L193,方向別!E234)</f>
        <v>13</v>
      </c>
      <c r="M234" s="53">
        <f t="shared" si="34"/>
        <v>229</v>
      </c>
      <c r="N234" s="52">
        <f t="shared" si="35"/>
        <v>5.6768558951965069</v>
      </c>
      <c r="O234" s="51">
        <f t="shared" si="36"/>
        <v>7.7600813283632668</v>
      </c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</row>
    <row r="235" spans="1:67" s="46" customFormat="1" ht="13.5" customHeight="1">
      <c r="A235" s="54" t="s">
        <v>27</v>
      </c>
      <c r="B235" s="53">
        <v>93</v>
      </c>
      <c r="C235" s="53">
        <v>0</v>
      </c>
      <c r="D235" s="53">
        <v>12</v>
      </c>
      <c r="E235" s="53">
        <v>12</v>
      </c>
      <c r="F235" s="53">
        <f t="shared" si="31"/>
        <v>117</v>
      </c>
      <c r="G235" s="52">
        <f t="shared" si="32"/>
        <v>10.256410256410255</v>
      </c>
      <c r="H235" s="51">
        <f t="shared" si="33"/>
        <v>6.4891846921797001</v>
      </c>
      <c r="I235" s="53">
        <f>SUM(方向別!B194,方向別!I194,方向別!B235)</f>
        <v>142</v>
      </c>
      <c r="J235" s="53">
        <f>SUM(方向別!C194,方向別!J194,方向別!C235)</f>
        <v>0</v>
      </c>
      <c r="K235" s="53">
        <f>SUM(方向別!D194,方向別!K194,方向別!D235)</f>
        <v>23</v>
      </c>
      <c r="L235" s="53">
        <f>SUM(方向別!E194,方向別!L194,方向別!E235)</f>
        <v>15</v>
      </c>
      <c r="M235" s="53">
        <f t="shared" si="34"/>
        <v>180</v>
      </c>
      <c r="N235" s="52">
        <f t="shared" si="35"/>
        <v>8.3333333333333321</v>
      </c>
      <c r="O235" s="51">
        <f t="shared" si="36"/>
        <v>6.0996272450016944</v>
      </c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5"/>
      <c r="BB235" s="45"/>
      <c r="BC235" s="45"/>
      <c r="BD235" s="45"/>
      <c r="BE235" s="45"/>
      <c r="BF235" s="45"/>
      <c r="BG235" s="45"/>
      <c r="BH235" s="45"/>
      <c r="BI235" s="45"/>
      <c r="BJ235" s="45"/>
      <c r="BK235" s="45"/>
      <c r="BL235" s="45"/>
      <c r="BM235" s="45"/>
      <c r="BN235" s="45"/>
      <c r="BO235" s="45"/>
    </row>
    <row r="236" spans="1:67" s="44" customFormat="1" ht="13.5" customHeight="1">
      <c r="A236" s="54" t="s">
        <v>28</v>
      </c>
      <c r="B236" s="53">
        <v>120</v>
      </c>
      <c r="C236" s="53">
        <v>1</v>
      </c>
      <c r="D236" s="53">
        <v>15</v>
      </c>
      <c r="E236" s="53">
        <v>8</v>
      </c>
      <c r="F236" s="53">
        <f t="shared" si="31"/>
        <v>144</v>
      </c>
      <c r="G236" s="52">
        <f t="shared" si="32"/>
        <v>6.25</v>
      </c>
      <c r="H236" s="51">
        <f t="shared" si="33"/>
        <v>7.9866888519134775</v>
      </c>
      <c r="I236" s="53">
        <f>SUM(方向別!B195,方向別!I195,方向別!B236)</f>
        <v>220</v>
      </c>
      <c r="J236" s="53">
        <f>SUM(方向別!C195,方向別!J195,方向別!C236)</f>
        <v>1</v>
      </c>
      <c r="K236" s="53">
        <f>SUM(方向別!D195,方向別!K195,方向別!D236)</f>
        <v>29</v>
      </c>
      <c r="L236" s="53">
        <f>SUM(方向別!E195,方向別!L195,方向別!E236)</f>
        <v>13</v>
      </c>
      <c r="M236" s="53">
        <f t="shared" si="34"/>
        <v>263</v>
      </c>
      <c r="N236" s="52">
        <f t="shared" si="35"/>
        <v>5.3231939163498092</v>
      </c>
      <c r="O236" s="51">
        <f t="shared" si="36"/>
        <v>8.9122331413080307</v>
      </c>
      <c r="BA236" s="45"/>
      <c r="BB236" s="45"/>
      <c r="BC236" s="45"/>
      <c r="BD236" s="45"/>
      <c r="BE236" s="45"/>
      <c r="BF236" s="45"/>
      <c r="BG236" s="45"/>
      <c r="BH236" s="45"/>
      <c r="BI236" s="45"/>
      <c r="BJ236" s="45"/>
      <c r="BK236" s="45"/>
      <c r="BL236" s="45"/>
      <c r="BM236" s="45"/>
      <c r="BN236" s="45"/>
      <c r="BO236" s="45"/>
    </row>
    <row r="237" spans="1:67" s="44" customFormat="1" ht="13.5" customHeight="1">
      <c r="A237" s="54" t="s">
        <v>60</v>
      </c>
      <c r="B237" s="53">
        <v>175</v>
      </c>
      <c r="C237" s="53">
        <v>1</v>
      </c>
      <c r="D237" s="53">
        <v>24</v>
      </c>
      <c r="E237" s="53">
        <v>4</v>
      </c>
      <c r="F237" s="53">
        <f t="shared" si="31"/>
        <v>204</v>
      </c>
      <c r="G237" s="52">
        <f t="shared" si="32"/>
        <v>2.4509803921568629</v>
      </c>
      <c r="H237" s="51">
        <f t="shared" si="33"/>
        <v>11.314475873544092</v>
      </c>
      <c r="I237" s="53">
        <f>SUM(方向別!B196,方向別!I196,方向別!B237)</f>
        <v>268</v>
      </c>
      <c r="J237" s="53">
        <f>SUM(方向別!C196,方向別!J196,方向別!C237)</f>
        <v>1</v>
      </c>
      <c r="K237" s="53">
        <f>SUM(方向別!D196,方向別!K196,方向別!D237)</f>
        <v>50</v>
      </c>
      <c r="L237" s="53">
        <f>SUM(方向別!E196,方向別!L196,方向別!E237)</f>
        <v>8</v>
      </c>
      <c r="M237" s="53">
        <f t="shared" si="34"/>
        <v>327</v>
      </c>
      <c r="N237" s="52">
        <f t="shared" si="35"/>
        <v>2.7522935779816518</v>
      </c>
      <c r="O237" s="51">
        <f t="shared" si="36"/>
        <v>11.080989495086412</v>
      </c>
      <c r="BA237" s="45"/>
      <c r="BB237" s="45"/>
      <c r="BC237" s="45"/>
      <c r="BD237" s="45"/>
      <c r="BE237" s="45"/>
      <c r="BF237" s="45"/>
      <c r="BG237" s="45"/>
      <c r="BH237" s="45"/>
      <c r="BI237" s="45"/>
      <c r="BJ237" s="45"/>
      <c r="BK237" s="45"/>
      <c r="BL237" s="45"/>
      <c r="BM237" s="45"/>
      <c r="BN237" s="45"/>
      <c r="BO237" s="45"/>
    </row>
    <row r="238" spans="1:67" s="44" customFormat="1" ht="13.5" customHeight="1">
      <c r="A238" s="58" t="s">
        <v>29</v>
      </c>
      <c r="B238" s="57">
        <v>13</v>
      </c>
      <c r="C238" s="57">
        <v>0</v>
      </c>
      <c r="D238" s="57">
        <v>1</v>
      </c>
      <c r="E238" s="57">
        <v>0</v>
      </c>
      <c r="F238" s="57">
        <f t="shared" si="31"/>
        <v>14</v>
      </c>
      <c r="G238" s="56">
        <f t="shared" si="32"/>
        <v>0</v>
      </c>
      <c r="H238" s="55">
        <f t="shared" si="33"/>
        <v>0.77648363838047696</v>
      </c>
      <c r="I238" s="57">
        <f>SUM(方向別!B197,方向別!I197,方向別!B238)</f>
        <v>32</v>
      </c>
      <c r="J238" s="57">
        <f>SUM(方向別!C197,方向別!J197,方向別!C238)</f>
        <v>0</v>
      </c>
      <c r="K238" s="57">
        <f>SUM(方向別!D197,方向別!K197,方向別!D238)</f>
        <v>3</v>
      </c>
      <c r="L238" s="57">
        <f>SUM(方向別!E197,方向別!L197,方向別!E238)</f>
        <v>0</v>
      </c>
      <c r="M238" s="57">
        <f t="shared" si="34"/>
        <v>35</v>
      </c>
      <c r="N238" s="56">
        <f t="shared" si="35"/>
        <v>0</v>
      </c>
      <c r="O238" s="55">
        <f t="shared" si="36"/>
        <v>1.1860386309725517</v>
      </c>
      <c r="BA238" s="45"/>
      <c r="BB238" s="45"/>
      <c r="BC238" s="45"/>
      <c r="BD238" s="45"/>
      <c r="BE238" s="45"/>
      <c r="BF238" s="45"/>
      <c r="BG238" s="45"/>
      <c r="BH238" s="45"/>
      <c r="BI238" s="45"/>
      <c r="BJ238" s="45"/>
      <c r="BK238" s="45"/>
      <c r="BL238" s="45"/>
      <c r="BM238" s="45"/>
      <c r="BN238" s="45"/>
      <c r="BO238" s="45"/>
    </row>
    <row r="239" spans="1:67" s="46" customFormat="1" ht="13.5" customHeight="1">
      <c r="A239" s="54" t="s">
        <v>30</v>
      </c>
      <c r="B239" s="53">
        <v>31</v>
      </c>
      <c r="C239" s="53">
        <v>0</v>
      </c>
      <c r="D239" s="53">
        <v>3</v>
      </c>
      <c r="E239" s="53">
        <v>0</v>
      </c>
      <c r="F239" s="53">
        <f t="shared" si="31"/>
        <v>34</v>
      </c>
      <c r="G239" s="52">
        <f t="shared" si="32"/>
        <v>0</v>
      </c>
      <c r="H239" s="51">
        <f t="shared" si="33"/>
        <v>1.8857459789240156</v>
      </c>
      <c r="I239" s="53">
        <f>SUM(方向別!B198,方向別!I198,方向別!B239)</f>
        <v>55</v>
      </c>
      <c r="J239" s="53">
        <f>SUM(方向別!C198,方向別!J198,方向別!C239)</f>
        <v>0</v>
      </c>
      <c r="K239" s="53">
        <f>SUM(方向別!D198,方向別!K198,方向別!D239)</f>
        <v>12</v>
      </c>
      <c r="L239" s="53">
        <f>SUM(方向別!E198,方向別!L198,方向別!E239)</f>
        <v>0</v>
      </c>
      <c r="M239" s="53">
        <f t="shared" si="34"/>
        <v>67</v>
      </c>
      <c r="N239" s="52">
        <f t="shared" si="35"/>
        <v>0</v>
      </c>
      <c r="O239" s="51">
        <f t="shared" si="36"/>
        <v>2.2704168078617419</v>
      </c>
      <c r="P239" s="44"/>
      <c r="Q239" s="44"/>
      <c r="R239" s="44"/>
      <c r="S239" s="44"/>
      <c r="T239" s="44"/>
      <c r="U239" s="44"/>
      <c r="V239" s="44"/>
      <c r="W239" s="44"/>
      <c r="X239" s="44"/>
      <c r="Y239" s="44"/>
      <c r="Z239" s="44"/>
      <c r="AA239" s="44"/>
      <c r="AB239" s="44"/>
      <c r="AC239" s="44"/>
      <c r="AD239" s="44"/>
      <c r="AE239" s="44"/>
      <c r="AF239" s="44"/>
      <c r="AG239" s="44"/>
      <c r="AH239" s="44"/>
      <c r="AI239" s="44"/>
      <c r="AJ239" s="44"/>
      <c r="AK239" s="44"/>
      <c r="AL239" s="44"/>
      <c r="AM239" s="44"/>
      <c r="AN239" s="44"/>
      <c r="AO239" s="44"/>
      <c r="AP239" s="44"/>
      <c r="AQ239" s="44"/>
      <c r="AR239" s="44"/>
      <c r="AS239" s="44"/>
      <c r="AT239" s="44"/>
      <c r="AU239" s="44"/>
      <c r="AV239" s="44"/>
      <c r="AW239" s="44"/>
      <c r="AX239" s="44"/>
      <c r="AY239" s="44"/>
      <c r="AZ239" s="44"/>
    </row>
    <row r="240" spans="1:67" s="46" customFormat="1" ht="13.5" customHeight="1">
      <c r="A240" s="54" t="s">
        <v>31</v>
      </c>
      <c r="B240" s="53">
        <v>30</v>
      </c>
      <c r="C240" s="53">
        <v>0</v>
      </c>
      <c r="D240" s="53">
        <v>11</v>
      </c>
      <c r="E240" s="53">
        <v>1</v>
      </c>
      <c r="F240" s="53">
        <f t="shared" si="31"/>
        <v>42</v>
      </c>
      <c r="G240" s="52">
        <f t="shared" si="32"/>
        <v>2.3809523809523809</v>
      </c>
      <c r="H240" s="51">
        <f t="shared" si="33"/>
        <v>2.3294509151414311</v>
      </c>
      <c r="I240" s="53">
        <f>SUM(方向別!B199,方向別!I199,方向別!B240)</f>
        <v>45</v>
      </c>
      <c r="J240" s="53">
        <f>SUM(方向別!C199,方向別!J199,方向別!C240)</f>
        <v>0</v>
      </c>
      <c r="K240" s="53">
        <f>SUM(方向別!D199,方向別!K199,方向別!D240)</f>
        <v>17</v>
      </c>
      <c r="L240" s="53">
        <f>SUM(方向別!E199,方向別!L199,方向別!E240)</f>
        <v>3</v>
      </c>
      <c r="M240" s="53">
        <f t="shared" si="34"/>
        <v>65</v>
      </c>
      <c r="N240" s="52">
        <f t="shared" si="35"/>
        <v>4.6153846153846159</v>
      </c>
      <c r="O240" s="51">
        <f t="shared" si="36"/>
        <v>2.2026431718061676</v>
      </c>
      <c r="P240" s="44"/>
      <c r="Q240" s="44"/>
      <c r="R240" s="44"/>
      <c r="S240" s="44"/>
      <c r="T240" s="44"/>
      <c r="U240" s="44"/>
      <c r="V240" s="44"/>
      <c r="W240" s="44"/>
      <c r="X240" s="44"/>
      <c r="Y240" s="44"/>
      <c r="Z240" s="44"/>
      <c r="AA240" s="44"/>
      <c r="AB240" s="44"/>
      <c r="AC240" s="44"/>
      <c r="AD240" s="44"/>
      <c r="AE240" s="44"/>
      <c r="AF240" s="44"/>
      <c r="AG240" s="44"/>
      <c r="AH240" s="44"/>
      <c r="AI240" s="44"/>
      <c r="AJ240" s="44"/>
      <c r="AK240" s="44"/>
      <c r="AL240" s="44"/>
      <c r="AM240" s="44"/>
      <c r="AN240" s="44"/>
      <c r="AO240" s="44"/>
      <c r="AP240" s="44"/>
      <c r="AQ240" s="44"/>
      <c r="AR240" s="44"/>
      <c r="AS240" s="44"/>
      <c r="AT240" s="44"/>
      <c r="AU240" s="44"/>
      <c r="AV240" s="44"/>
      <c r="AW240" s="44"/>
      <c r="AX240" s="44"/>
      <c r="AY240" s="44"/>
      <c r="AZ240" s="44"/>
    </row>
    <row r="241" spans="1:67" s="46" customFormat="1" ht="13.5" customHeight="1">
      <c r="A241" s="54" t="s">
        <v>32</v>
      </c>
      <c r="B241" s="53">
        <v>28</v>
      </c>
      <c r="C241" s="53">
        <v>0</v>
      </c>
      <c r="D241" s="53">
        <v>3</v>
      </c>
      <c r="E241" s="53">
        <v>2</v>
      </c>
      <c r="F241" s="53">
        <f t="shared" si="31"/>
        <v>33</v>
      </c>
      <c r="G241" s="52">
        <f t="shared" si="32"/>
        <v>6.0606060606060606</v>
      </c>
      <c r="H241" s="51">
        <f t="shared" si="33"/>
        <v>1.8302828618968388</v>
      </c>
      <c r="I241" s="53">
        <f>SUM(方向別!B200,方向別!I200,方向別!B241)</f>
        <v>43</v>
      </c>
      <c r="J241" s="53">
        <f>SUM(方向別!C200,方向別!J200,方向別!C241)</f>
        <v>0</v>
      </c>
      <c r="K241" s="53">
        <f>SUM(方向別!D200,方向別!K200,方向別!D241)</f>
        <v>5</v>
      </c>
      <c r="L241" s="53">
        <f>SUM(方向別!E200,方向別!L200,方向別!E241)</f>
        <v>4</v>
      </c>
      <c r="M241" s="53">
        <f t="shared" si="34"/>
        <v>52</v>
      </c>
      <c r="N241" s="52">
        <f t="shared" si="35"/>
        <v>7.6923076923076925</v>
      </c>
      <c r="O241" s="51">
        <f t="shared" si="36"/>
        <v>1.7621145374449341</v>
      </c>
      <c r="P241" s="44"/>
      <c r="Q241" s="44"/>
      <c r="R241" s="44"/>
      <c r="S241" s="44"/>
      <c r="T241" s="44"/>
      <c r="U241" s="44"/>
      <c r="V241" s="44"/>
      <c r="W241" s="44"/>
      <c r="X241" s="44"/>
      <c r="Y241" s="44"/>
      <c r="Z241" s="44"/>
      <c r="AA241" s="44"/>
      <c r="AB241" s="44"/>
      <c r="AC241" s="44"/>
      <c r="AD241" s="44"/>
      <c r="AE241" s="44"/>
      <c r="AF241" s="44"/>
      <c r="AG241" s="44"/>
      <c r="AH241" s="44"/>
      <c r="AI241" s="44"/>
      <c r="AJ241" s="44"/>
      <c r="AK241" s="44"/>
      <c r="AL241" s="44"/>
      <c r="AM241" s="44"/>
      <c r="AN241" s="44"/>
      <c r="AO241" s="44"/>
      <c r="AP241" s="44"/>
      <c r="AQ241" s="44"/>
      <c r="AR241" s="44"/>
      <c r="AS241" s="44"/>
      <c r="AT241" s="44"/>
      <c r="AU241" s="44"/>
      <c r="AV241" s="44"/>
      <c r="AW241" s="44"/>
      <c r="AX241" s="44"/>
      <c r="AY241" s="44"/>
      <c r="AZ241" s="44"/>
      <c r="BA241" s="45"/>
      <c r="BB241" s="45"/>
      <c r="BC241" s="45"/>
      <c r="BD241" s="45"/>
      <c r="BE241" s="45"/>
      <c r="BF241" s="45"/>
      <c r="BG241" s="45"/>
      <c r="BH241" s="45"/>
      <c r="BI241" s="45"/>
      <c r="BJ241" s="45"/>
      <c r="BK241" s="45"/>
      <c r="BL241" s="45"/>
      <c r="BM241" s="45"/>
      <c r="BN241" s="45"/>
      <c r="BO241" s="45"/>
    </row>
    <row r="242" spans="1:67" s="44" customFormat="1" ht="13.5" customHeight="1">
      <c r="A242" s="54" t="s">
        <v>33</v>
      </c>
      <c r="B242" s="53">
        <v>33</v>
      </c>
      <c r="C242" s="53">
        <v>0</v>
      </c>
      <c r="D242" s="53">
        <v>4</v>
      </c>
      <c r="E242" s="53">
        <v>1</v>
      </c>
      <c r="F242" s="53">
        <f t="shared" si="31"/>
        <v>38</v>
      </c>
      <c r="G242" s="52">
        <f t="shared" si="32"/>
        <v>2.6315789473684208</v>
      </c>
      <c r="H242" s="51">
        <f t="shared" si="33"/>
        <v>2.1075984470327231</v>
      </c>
      <c r="I242" s="53">
        <f>SUM(方向別!B201,方向別!I201,方向別!B242)</f>
        <v>52</v>
      </c>
      <c r="J242" s="53">
        <f>SUM(方向別!C201,方向別!J201,方向別!C242)</f>
        <v>0</v>
      </c>
      <c r="K242" s="53">
        <f>SUM(方向別!D201,方向別!K201,方向別!D242)</f>
        <v>6</v>
      </c>
      <c r="L242" s="53">
        <f>SUM(方向別!E201,方向別!L201,方向別!E242)</f>
        <v>1</v>
      </c>
      <c r="M242" s="53">
        <f t="shared" si="34"/>
        <v>59</v>
      </c>
      <c r="N242" s="52">
        <f t="shared" si="35"/>
        <v>1.6949152542372881</v>
      </c>
      <c r="O242" s="51">
        <f t="shared" si="36"/>
        <v>1.9993222636394443</v>
      </c>
      <c r="BA242" s="45"/>
      <c r="BB242" s="45"/>
      <c r="BC242" s="45"/>
      <c r="BD242" s="45"/>
      <c r="BE242" s="45"/>
      <c r="BF242" s="45"/>
      <c r="BG242" s="45"/>
      <c r="BH242" s="45"/>
      <c r="BI242" s="45"/>
      <c r="BJ242" s="45"/>
      <c r="BK242" s="45"/>
      <c r="BL242" s="45"/>
      <c r="BM242" s="45"/>
      <c r="BN242" s="45"/>
      <c r="BO242" s="45"/>
    </row>
    <row r="243" spans="1:67" s="46" customFormat="1" ht="13.5" customHeight="1">
      <c r="A243" s="54" t="s">
        <v>34</v>
      </c>
      <c r="B243" s="53">
        <v>25</v>
      </c>
      <c r="C243" s="53">
        <v>1</v>
      </c>
      <c r="D243" s="53">
        <v>3</v>
      </c>
      <c r="E243" s="53">
        <v>0</v>
      </c>
      <c r="F243" s="53">
        <f t="shared" si="31"/>
        <v>29</v>
      </c>
      <c r="G243" s="52">
        <f t="shared" si="32"/>
        <v>3.4482758620689653</v>
      </c>
      <c r="H243" s="51">
        <f t="shared" si="33"/>
        <v>1.6084303937881308</v>
      </c>
      <c r="I243" s="53">
        <f>SUM(方向別!B202,方向別!I202,方向別!B243)</f>
        <v>38</v>
      </c>
      <c r="J243" s="53">
        <f>SUM(方向別!C202,方向別!J202,方向別!C243)</f>
        <v>1</v>
      </c>
      <c r="K243" s="53">
        <f>SUM(方向別!D202,方向別!K202,方向別!D243)</f>
        <v>6</v>
      </c>
      <c r="L243" s="53">
        <f>SUM(方向別!E202,方向別!L202,方向別!E243)</f>
        <v>2</v>
      </c>
      <c r="M243" s="53">
        <f t="shared" si="34"/>
        <v>47</v>
      </c>
      <c r="N243" s="52">
        <f t="shared" si="35"/>
        <v>6.3829787234042552</v>
      </c>
      <c r="O243" s="51">
        <f t="shared" si="36"/>
        <v>1.5926804473059979</v>
      </c>
      <c r="P243" s="44"/>
      <c r="Q243" s="44"/>
      <c r="R243" s="44"/>
      <c r="S243" s="44"/>
      <c r="T243" s="44"/>
      <c r="U243" s="44"/>
      <c r="V243" s="44"/>
      <c r="W243" s="44"/>
      <c r="X243" s="44"/>
      <c r="Y243" s="44"/>
      <c r="Z243" s="44"/>
      <c r="AA243" s="44"/>
      <c r="AB243" s="44"/>
      <c r="AC243" s="44"/>
      <c r="AD243" s="44"/>
      <c r="AE243" s="44"/>
      <c r="AF243" s="44"/>
      <c r="AG243" s="44"/>
      <c r="AH243" s="44"/>
      <c r="AI243" s="44"/>
      <c r="AJ243" s="44"/>
      <c r="AK243" s="44"/>
      <c r="AL243" s="44"/>
      <c r="AM243" s="44"/>
      <c r="AN243" s="44"/>
      <c r="AO243" s="44"/>
      <c r="AP243" s="44"/>
      <c r="AQ243" s="44"/>
      <c r="AR243" s="44"/>
      <c r="AS243" s="44"/>
      <c r="AT243" s="44"/>
      <c r="AU243" s="44"/>
      <c r="AV243" s="44"/>
      <c r="AW243" s="44"/>
      <c r="AX243" s="44"/>
      <c r="AY243" s="44"/>
      <c r="AZ243" s="44"/>
      <c r="BA243" s="45"/>
      <c r="BB243" s="45"/>
      <c r="BC243" s="45"/>
      <c r="BD243" s="45"/>
      <c r="BE243" s="45"/>
      <c r="BF243" s="45"/>
      <c r="BG243" s="45"/>
      <c r="BH243" s="45"/>
      <c r="BI243" s="45"/>
      <c r="BJ243" s="45"/>
      <c r="BK243" s="45"/>
      <c r="BL243" s="45"/>
      <c r="BM243" s="45"/>
      <c r="BN243" s="45"/>
      <c r="BO243" s="45"/>
    </row>
    <row r="244" spans="1:67" s="44" customFormat="1" ht="13.5" customHeight="1">
      <c r="A244" s="50" t="s">
        <v>15</v>
      </c>
      <c r="B244" s="49">
        <f>SUM(B238:B243)</f>
        <v>160</v>
      </c>
      <c r="C244" s="49">
        <f>SUM(C238:C243)</f>
        <v>1</v>
      </c>
      <c r="D244" s="49">
        <f>SUM(D238:D243)</f>
        <v>25</v>
      </c>
      <c r="E244" s="49">
        <f>SUM(E238:E243)</f>
        <v>4</v>
      </c>
      <c r="F244" s="49">
        <f t="shared" si="31"/>
        <v>190</v>
      </c>
      <c r="G244" s="48">
        <f t="shared" si="32"/>
        <v>2.6315789473684208</v>
      </c>
      <c r="H244" s="47">
        <f t="shared" si="33"/>
        <v>10.537992235163616</v>
      </c>
      <c r="I244" s="49">
        <f>SUM(I238:I243)</f>
        <v>265</v>
      </c>
      <c r="J244" s="49">
        <f>SUM(J238:J243)</f>
        <v>1</v>
      </c>
      <c r="K244" s="49">
        <f>SUM(K238:K243)</f>
        <v>49</v>
      </c>
      <c r="L244" s="49">
        <f>SUM(L238:L243)</f>
        <v>10</v>
      </c>
      <c r="M244" s="49">
        <f t="shared" si="34"/>
        <v>325</v>
      </c>
      <c r="N244" s="48">
        <f t="shared" si="35"/>
        <v>3.3846153846153846</v>
      </c>
      <c r="O244" s="47">
        <f t="shared" si="36"/>
        <v>11.013215859030836</v>
      </c>
      <c r="BA244" s="45"/>
      <c r="BB244" s="45"/>
      <c r="BC244" s="45"/>
      <c r="BD244" s="45"/>
      <c r="BE244" s="45"/>
      <c r="BF244" s="45"/>
      <c r="BG244" s="45"/>
      <c r="BH244" s="45"/>
      <c r="BI244" s="45"/>
      <c r="BJ244" s="45"/>
      <c r="BK244" s="45"/>
      <c r="BL244" s="45"/>
      <c r="BM244" s="45"/>
      <c r="BN244" s="45"/>
      <c r="BO244" s="45"/>
    </row>
    <row r="245" spans="1:67" s="44" customFormat="1" ht="13.5" customHeight="1">
      <c r="A245" s="58" t="s">
        <v>35</v>
      </c>
      <c r="B245" s="57">
        <v>17</v>
      </c>
      <c r="C245" s="57">
        <v>0</v>
      </c>
      <c r="D245" s="57">
        <v>2</v>
      </c>
      <c r="E245" s="57">
        <v>0</v>
      </c>
      <c r="F245" s="57">
        <f t="shared" si="31"/>
        <v>19</v>
      </c>
      <c r="G245" s="56">
        <f t="shared" si="32"/>
        <v>0</v>
      </c>
      <c r="H245" s="55">
        <f t="shared" si="33"/>
        <v>1.0537992235163616</v>
      </c>
      <c r="I245" s="57">
        <f>SUM(方向別!B204,方向別!I204,方向別!B245)</f>
        <v>31</v>
      </c>
      <c r="J245" s="57">
        <f>SUM(方向別!C204,方向別!J204,方向別!C245)</f>
        <v>0</v>
      </c>
      <c r="K245" s="57">
        <f>SUM(方向別!D204,方向別!K204,方向別!D245)</f>
        <v>5</v>
      </c>
      <c r="L245" s="57">
        <f>SUM(方向別!E204,方向別!L204,方向別!E245)</f>
        <v>2</v>
      </c>
      <c r="M245" s="57">
        <f t="shared" si="34"/>
        <v>38</v>
      </c>
      <c r="N245" s="56">
        <f t="shared" si="35"/>
        <v>5.2631578947368416</v>
      </c>
      <c r="O245" s="55">
        <f t="shared" si="36"/>
        <v>1.2876990850559134</v>
      </c>
      <c r="BA245" s="45"/>
      <c r="BB245" s="45"/>
      <c r="BC245" s="45"/>
      <c r="BD245" s="45"/>
      <c r="BE245" s="45"/>
      <c r="BF245" s="45"/>
      <c r="BG245" s="45"/>
      <c r="BH245" s="45"/>
      <c r="BI245" s="45"/>
      <c r="BJ245" s="45"/>
      <c r="BK245" s="45"/>
      <c r="BL245" s="45"/>
      <c r="BM245" s="45"/>
      <c r="BN245" s="45"/>
      <c r="BO245" s="45"/>
    </row>
    <row r="246" spans="1:67" s="46" customFormat="1" ht="13.5" customHeight="1">
      <c r="A246" s="54" t="s">
        <v>36</v>
      </c>
      <c r="B246" s="53">
        <v>29</v>
      </c>
      <c r="C246" s="53">
        <v>0</v>
      </c>
      <c r="D246" s="53">
        <v>10</v>
      </c>
      <c r="E246" s="53">
        <v>0</v>
      </c>
      <c r="F246" s="53">
        <f t="shared" si="31"/>
        <v>39</v>
      </c>
      <c r="G246" s="52">
        <f t="shared" si="32"/>
        <v>0</v>
      </c>
      <c r="H246" s="51">
        <f t="shared" si="33"/>
        <v>2.1630615640599005</v>
      </c>
      <c r="I246" s="53">
        <f>SUM(方向別!B205,方向別!I205,方向別!B246)</f>
        <v>47</v>
      </c>
      <c r="J246" s="53">
        <f>SUM(方向別!C205,方向別!J205,方向別!C246)</f>
        <v>0</v>
      </c>
      <c r="K246" s="53">
        <f>SUM(方向別!D205,方向別!K205,方向別!D246)</f>
        <v>12</v>
      </c>
      <c r="L246" s="53">
        <f>SUM(方向別!E205,方向別!L205,方向別!E246)</f>
        <v>0</v>
      </c>
      <c r="M246" s="53">
        <f t="shared" si="34"/>
        <v>59</v>
      </c>
      <c r="N246" s="52">
        <f t="shared" si="35"/>
        <v>0</v>
      </c>
      <c r="O246" s="51">
        <f t="shared" si="36"/>
        <v>1.9993222636394443</v>
      </c>
      <c r="P246" s="44"/>
      <c r="Q246" s="44"/>
      <c r="R246" s="44"/>
      <c r="S246" s="44"/>
      <c r="T246" s="44"/>
      <c r="U246" s="44"/>
      <c r="V246" s="44"/>
      <c r="W246" s="44"/>
      <c r="X246" s="44"/>
      <c r="Y246" s="44"/>
      <c r="Z246" s="44"/>
      <c r="AA246" s="44"/>
      <c r="AB246" s="44"/>
      <c r="AC246" s="44"/>
      <c r="AD246" s="44"/>
      <c r="AE246" s="44"/>
      <c r="AF246" s="44"/>
      <c r="AG246" s="44"/>
      <c r="AH246" s="44"/>
      <c r="AI246" s="44"/>
      <c r="AJ246" s="44"/>
      <c r="AK246" s="44"/>
      <c r="AL246" s="44"/>
      <c r="AM246" s="44"/>
      <c r="AN246" s="44"/>
      <c r="AO246" s="44"/>
      <c r="AP246" s="44"/>
      <c r="AQ246" s="44"/>
      <c r="AR246" s="44"/>
      <c r="AS246" s="44"/>
      <c r="AT246" s="44"/>
      <c r="AU246" s="44"/>
      <c r="AV246" s="44"/>
      <c r="AW246" s="44"/>
      <c r="AX246" s="44"/>
      <c r="AY246" s="44"/>
      <c r="AZ246" s="44"/>
    </row>
    <row r="247" spans="1:67" s="46" customFormat="1" ht="13.5" customHeight="1">
      <c r="A247" s="54" t="s">
        <v>37</v>
      </c>
      <c r="B247" s="53">
        <v>12</v>
      </c>
      <c r="C247" s="53">
        <v>0</v>
      </c>
      <c r="D247" s="53">
        <v>0</v>
      </c>
      <c r="E247" s="53">
        <v>0</v>
      </c>
      <c r="F247" s="53">
        <f t="shared" si="31"/>
        <v>12</v>
      </c>
      <c r="G247" s="52">
        <f t="shared" si="32"/>
        <v>0</v>
      </c>
      <c r="H247" s="51">
        <f t="shared" si="33"/>
        <v>0.66555740432612309</v>
      </c>
      <c r="I247" s="53">
        <f>SUM(方向別!B206,方向別!I206,方向別!B247)</f>
        <v>24</v>
      </c>
      <c r="J247" s="53">
        <f>SUM(方向別!C206,方向別!J206,方向別!C247)</f>
        <v>0</v>
      </c>
      <c r="K247" s="53">
        <f>SUM(方向別!D206,方向別!K206,方向別!D247)</f>
        <v>2</v>
      </c>
      <c r="L247" s="53">
        <f>SUM(方向別!E206,方向別!L206,方向別!E247)</f>
        <v>0</v>
      </c>
      <c r="M247" s="53">
        <f t="shared" si="34"/>
        <v>26</v>
      </c>
      <c r="N247" s="52">
        <f t="shared" si="35"/>
        <v>0</v>
      </c>
      <c r="O247" s="51">
        <f t="shared" si="36"/>
        <v>0.88105726872246704</v>
      </c>
      <c r="P247" s="44"/>
      <c r="Q247" s="44"/>
      <c r="R247" s="44"/>
      <c r="S247" s="44"/>
      <c r="T247" s="44"/>
      <c r="U247" s="44"/>
      <c r="V247" s="44"/>
      <c r="W247" s="44"/>
      <c r="X247" s="44"/>
      <c r="Y247" s="44"/>
      <c r="Z247" s="44"/>
      <c r="AA247" s="44"/>
      <c r="AB247" s="44"/>
      <c r="AC247" s="44"/>
      <c r="AD247" s="44"/>
      <c r="AE247" s="44"/>
      <c r="AF247" s="44"/>
      <c r="AG247" s="44"/>
      <c r="AH247" s="44"/>
      <c r="AI247" s="44"/>
      <c r="AJ247" s="44"/>
      <c r="AK247" s="44"/>
      <c r="AL247" s="44"/>
      <c r="AM247" s="44"/>
      <c r="AN247" s="44"/>
      <c r="AO247" s="44"/>
      <c r="AP247" s="44"/>
      <c r="AQ247" s="44"/>
      <c r="AR247" s="44"/>
      <c r="AS247" s="44"/>
      <c r="AT247" s="44"/>
      <c r="AU247" s="44"/>
      <c r="AV247" s="44"/>
      <c r="AW247" s="44"/>
      <c r="AX247" s="44"/>
      <c r="AY247" s="44"/>
      <c r="AZ247" s="44"/>
    </row>
    <row r="248" spans="1:67" s="43" customFormat="1" ht="13.5" customHeight="1">
      <c r="A248" s="54" t="s">
        <v>38</v>
      </c>
      <c r="B248" s="53">
        <v>29</v>
      </c>
      <c r="C248" s="53">
        <v>0</v>
      </c>
      <c r="D248" s="53">
        <v>3</v>
      </c>
      <c r="E248" s="53">
        <v>0</v>
      </c>
      <c r="F248" s="53">
        <f t="shared" si="31"/>
        <v>32</v>
      </c>
      <c r="G248" s="52">
        <f t="shared" si="32"/>
        <v>0</v>
      </c>
      <c r="H248" s="51">
        <f t="shared" si="33"/>
        <v>1.7748197448696619</v>
      </c>
      <c r="I248" s="53">
        <f>SUM(方向別!B207,方向別!I207,方向別!B248)</f>
        <v>47</v>
      </c>
      <c r="J248" s="53">
        <f>SUM(方向別!C207,方向別!J207,方向別!C248)</f>
        <v>0</v>
      </c>
      <c r="K248" s="53">
        <f>SUM(方向別!D207,方向別!K207,方向別!D248)</f>
        <v>5</v>
      </c>
      <c r="L248" s="53">
        <f>SUM(方向別!E207,方向別!L207,方向別!E248)</f>
        <v>0</v>
      </c>
      <c r="M248" s="53">
        <f t="shared" si="34"/>
        <v>52</v>
      </c>
      <c r="N248" s="52">
        <f t="shared" si="35"/>
        <v>0</v>
      </c>
      <c r="O248" s="51">
        <f t="shared" si="36"/>
        <v>1.7621145374449341</v>
      </c>
      <c r="P248" s="44"/>
      <c r="Q248" s="44"/>
      <c r="R248" s="44"/>
      <c r="S248" s="44"/>
      <c r="T248" s="44"/>
      <c r="U248" s="44"/>
      <c r="V248" s="44"/>
      <c r="W248" s="44"/>
      <c r="X248" s="44"/>
      <c r="Y248" s="44"/>
      <c r="Z248" s="44"/>
      <c r="AA248" s="44"/>
      <c r="AB248" s="44"/>
      <c r="AC248" s="44"/>
      <c r="AD248" s="44"/>
      <c r="AE248" s="44"/>
      <c r="AF248" s="44"/>
      <c r="AG248" s="44"/>
      <c r="AH248" s="44"/>
      <c r="AI248" s="44"/>
      <c r="AJ248" s="44"/>
      <c r="AK248" s="44"/>
      <c r="AL248" s="44"/>
      <c r="AM248" s="44"/>
      <c r="AN248" s="44"/>
      <c r="AO248" s="44"/>
      <c r="AP248" s="44"/>
      <c r="AQ248" s="44"/>
      <c r="AR248" s="44"/>
      <c r="AS248" s="44"/>
      <c r="AT248" s="44"/>
      <c r="AU248" s="44"/>
      <c r="AV248" s="44"/>
      <c r="AW248" s="44"/>
      <c r="AX248" s="44"/>
      <c r="AY248" s="44"/>
      <c r="AZ248" s="44"/>
      <c r="BA248" s="45"/>
      <c r="BB248" s="45"/>
      <c r="BC248" s="45"/>
      <c r="BD248" s="45"/>
      <c r="BE248" s="45"/>
      <c r="BF248" s="45"/>
      <c r="BG248" s="45"/>
      <c r="BH248" s="45"/>
      <c r="BI248" s="45"/>
      <c r="BJ248" s="45"/>
      <c r="BK248" s="45"/>
      <c r="BL248" s="45"/>
      <c r="BM248" s="45"/>
      <c r="BN248" s="45"/>
      <c r="BO248" s="45"/>
    </row>
    <row r="249" spans="1:67" s="43" customFormat="1" ht="13.5" customHeight="1">
      <c r="A249" s="54" t="s">
        <v>39</v>
      </c>
      <c r="B249" s="53">
        <v>19</v>
      </c>
      <c r="C249" s="53">
        <v>0</v>
      </c>
      <c r="D249" s="53">
        <v>4</v>
      </c>
      <c r="E249" s="53">
        <v>0</v>
      </c>
      <c r="F249" s="53">
        <f t="shared" si="31"/>
        <v>23</v>
      </c>
      <c r="G249" s="52">
        <f t="shared" si="32"/>
        <v>0</v>
      </c>
      <c r="H249" s="51">
        <f t="shared" si="33"/>
        <v>1.2756516916250693</v>
      </c>
      <c r="I249" s="53">
        <f>SUM(方向別!B208,方向別!I208,方向別!B249)</f>
        <v>28</v>
      </c>
      <c r="J249" s="53">
        <f>SUM(方向別!C208,方向別!J208,方向別!C249)</f>
        <v>0</v>
      </c>
      <c r="K249" s="53">
        <f>SUM(方向別!D208,方向別!K208,方向別!D249)</f>
        <v>5</v>
      </c>
      <c r="L249" s="53">
        <f>SUM(方向別!E208,方向別!L208,方向別!E249)</f>
        <v>1</v>
      </c>
      <c r="M249" s="53">
        <f t="shared" si="34"/>
        <v>34</v>
      </c>
      <c r="N249" s="52">
        <f t="shared" si="35"/>
        <v>2.9411764705882351</v>
      </c>
      <c r="O249" s="51">
        <f t="shared" si="36"/>
        <v>1.1521518129447645</v>
      </c>
      <c r="P249" s="44"/>
      <c r="Q249" s="44"/>
      <c r="R249" s="44"/>
      <c r="S249" s="44"/>
      <c r="T249" s="44"/>
      <c r="U249" s="44"/>
      <c r="V249" s="44"/>
      <c r="W249" s="44"/>
      <c r="X249" s="44"/>
      <c r="Y249" s="44"/>
      <c r="Z249" s="44"/>
      <c r="AA249" s="44"/>
      <c r="AB249" s="44"/>
      <c r="AC249" s="44"/>
      <c r="AD249" s="44"/>
      <c r="AE249" s="44"/>
      <c r="AF249" s="44"/>
      <c r="AG249" s="44"/>
      <c r="AH249" s="44"/>
      <c r="AI249" s="44"/>
      <c r="AJ249" s="44"/>
      <c r="AK249" s="44"/>
      <c r="AL249" s="44"/>
      <c r="AM249" s="44"/>
      <c r="AN249" s="44"/>
      <c r="AO249" s="44"/>
      <c r="AP249" s="44"/>
      <c r="AQ249" s="44"/>
      <c r="AR249" s="44"/>
      <c r="AS249" s="44"/>
      <c r="AT249" s="44"/>
      <c r="AU249" s="44"/>
      <c r="AV249" s="44"/>
      <c r="AW249" s="44"/>
      <c r="AX249" s="44"/>
      <c r="AY249" s="44"/>
      <c r="AZ249" s="44"/>
      <c r="BA249" s="45"/>
      <c r="BB249" s="45"/>
      <c r="BC249" s="45"/>
      <c r="BD249" s="45"/>
      <c r="BE249" s="45"/>
      <c r="BF249" s="45"/>
      <c r="BG249" s="45"/>
      <c r="BH249" s="45"/>
      <c r="BI249" s="45"/>
      <c r="BJ249" s="45"/>
      <c r="BK249" s="45"/>
      <c r="BL249" s="45"/>
      <c r="BM249" s="45"/>
      <c r="BN249" s="45"/>
      <c r="BO249" s="45"/>
    </row>
    <row r="250" spans="1:67" s="44" customFormat="1" ht="13.5" customHeight="1">
      <c r="A250" s="54" t="s">
        <v>40</v>
      </c>
      <c r="B250" s="53">
        <v>12</v>
      </c>
      <c r="C250" s="53">
        <v>0</v>
      </c>
      <c r="D250" s="53">
        <v>0</v>
      </c>
      <c r="E250" s="53">
        <v>0</v>
      </c>
      <c r="F250" s="53">
        <f t="shared" si="31"/>
        <v>12</v>
      </c>
      <c r="G250" s="52">
        <f t="shared" si="32"/>
        <v>0</v>
      </c>
      <c r="H250" s="51">
        <f t="shared" si="33"/>
        <v>0.66555740432612309</v>
      </c>
      <c r="I250" s="53">
        <f>SUM(方向別!B209,方向別!I209,方向別!B250)</f>
        <v>22</v>
      </c>
      <c r="J250" s="53">
        <f>SUM(方向別!C209,方向別!J209,方向別!C250)</f>
        <v>1</v>
      </c>
      <c r="K250" s="53">
        <f>SUM(方向別!D209,方向別!K209,方向別!D250)</f>
        <v>2</v>
      </c>
      <c r="L250" s="53">
        <f>SUM(方向別!E209,方向別!L209,方向別!E250)</f>
        <v>0</v>
      </c>
      <c r="M250" s="53">
        <f t="shared" si="34"/>
        <v>25</v>
      </c>
      <c r="N250" s="52">
        <f t="shared" si="35"/>
        <v>4</v>
      </c>
      <c r="O250" s="51">
        <f t="shared" si="36"/>
        <v>0.84717045069467967</v>
      </c>
      <c r="BA250" s="45"/>
      <c r="BB250" s="45"/>
      <c r="BC250" s="45"/>
      <c r="BD250" s="45"/>
      <c r="BE250" s="45"/>
      <c r="BF250" s="45"/>
      <c r="BG250" s="45"/>
      <c r="BH250" s="45"/>
      <c r="BI250" s="45"/>
      <c r="BJ250" s="45"/>
      <c r="BK250" s="45"/>
      <c r="BL250" s="45"/>
      <c r="BM250" s="45"/>
      <c r="BN250" s="45"/>
      <c r="BO250" s="45"/>
    </row>
    <row r="251" spans="1:67" s="46" customFormat="1" ht="13.5" customHeight="1">
      <c r="A251" s="50" t="s">
        <v>15</v>
      </c>
      <c r="B251" s="49">
        <f>SUM(B245:B250)</f>
        <v>118</v>
      </c>
      <c r="C251" s="49">
        <f>SUM(C245:C250)</f>
        <v>0</v>
      </c>
      <c r="D251" s="49">
        <f>SUM(D245:D250)</f>
        <v>19</v>
      </c>
      <c r="E251" s="49">
        <f>SUM(E245:E250)</f>
        <v>0</v>
      </c>
      <c r="F251" s="49">
        <f t="shared" si="31"/>
        <v>137</v>
      </c>
      <c r="G251" s="48">
        <f t="shared" si="32"/>
        <v>0</v>
      </c>
      <c r="H251" s="47">
        <f t="shared" si="33"/>
        <v>7.5984470327232394</v>
      </c>
      <c r="I251" s="49">
        <f>SUM(I245:I250)</f>
        <v>199</v>
      </c>
      <c r="J251" s="49">
        <f>SUM(J245:J250)</f>
        <v>1</v>
      </c>
      <c r="K251" s="49">
        <f>SUM(K245:K250)</f>
        <v>31</v>
      </c>
      <c r="L251" s="49">
        <f>SUM(L245:L250)</f>
        <v>3</v>
      </c>
      <c r="M251" s="49">
        <f t="shared" si="34"/>
        <v>234</v>
      </c>
      <c r="N251" s="48">
        <f t="shared" si="35"/>
        <v>1.7094017094017095</v>
      </c>
      <c r="O251" s="47">
        <f t="shared" si="36"/>
        <v>7.929515418502203</v>
      </c>
      <c r="P251" s="44"/>
      <c r="Q251" s="44"/>
      <c r="R251" s="44"/>
      <c r="S251" s="44"/>
      <c r="T251" s="44"/>
      <c r="U251" s="44"/>
      <c r="V251" s="44"/>
      <c r="W251" s="44"/>
      <c r="X251" s="44"/>
      <c r="Y251" s="44"/>
      <c r="Z251" s="44"/>
      <c r="AA251" s="44"/>
      <c r="AB251" s="44"/>
      <c r="AC251" s="44"/>
      <c r="AD251" s="44"/>
      <c r="AE251" s="44"/>
      <c r="AF251" s="44"/>
      <c r="AG251" s="44"/>
      <c r="AH251" s="44"/>
      <c r="AI251" s="44"/>
      <c r="AJ251" s="44"/>
      <c r="AK251" s="44"/>
      <c r="AL251" s="44"/>
      <c r="AM251" s="44"/>
      <c r="AN251" s="44"/>
      <c r="AO251" s="44"/>
      <c r="AP251" s="44"/>
      <c r="AQ251" s="44"/>
      <c r="AR251" s="44"/>
      <c r="AS251" s="44"/>
      <c r="AT251" s="44"/>
      <c r="AU251" s="44"/>
      <c r="AV251" s="44"/>
      <c r="AW251" s="44"/>
      <c r="AX251" s="44"/>
      <c r="AY251" s="44"/>
      <c r="AZ251" s="44"/>
    </row>
    <row r="252" spans="1:67" s="43" customFormat="1" ht="13.5" customHeight="1">
      <c r="A252" s="50" t="s">
        <v>41</v>
      </c>
      <c r="B252" s="49">
        <f>SUM(B222,B229:B237,B244,B251)</f>
        <v>1438</v>
      </c>
      <c r="C252" s="49">
        <f>SUM(C222,C229:C237,C244,C251)</f>
        <v>7</v>
      </c>
      <c r="D252" s="49">
        <f>SUM(D222,D229:D237,D244,D251)</f>
        <v>246</v>
      </c>
      <c r="E252" s="49">
        <f>SUM(E222,E229:E237,E244,E251)</f>
        <v>112</v>
      </c>
      <c r="F252" s="49">
        <f t="shared" si="31"/>
        <v>1803</v>
      </c>
      <c r="G252" s="48">
        <f t="shared" si="32"/>
        <v>6.6001109262340538</v>
      </c>
      <c r="H252" s="47">
        <f t="shared" si="33"/>
        <v>100</v>
      </c>
      <c r="I252" s="49">
        <f>SUM(I222,I229:I237,I244,I251)</f>
        <v>2294</v>
      </c>
      <c r="J252" s="49">
        <f>SUM(J222,J229:J237,J244,J251)</f>
        <v>8</v>
      </c>
      <c r="K252" s="49">
        <f>SUM(K222,K229:K237,K244,K251)</f>
        <v>468</v>
      </c>
      <c r="L252" s="49">
        <f>SUM(L222,L229:L237,L244,L251)</f>
        <v>181</v>
      </c>
      <c r="M252" s="49">
        <f t="shared" si="34"/>
        <v>2951</v>
      </c>
      <c r="N252" s="48">
        <f t="shared" si="35"/>
        <v>6.4046086072517783</v>
      </c>
      <c r="O252" s="47">
        <f t="shared" si="36"/>
        <v>100</v>
      </c>
      <c r="P252" s="44"/>
      <c r="Q252" s="44"/>
      <c r="R252" s="44"/>
      <c r="S252" s="44"/>
      <c r="T252" s="44"/>
      <c r="U252" s="44"/>
      <c r="V252" s="44"/>
      <c r="W252" s="44"/>
      <c r="X252" s="44"/>
      <c r="Y252" s="44"/>
      <c r="Z252" s="44"/>
      <c r="AA252" s="44"/>
      <c r="AB252" s="44"/>
      <c r="AC252" s="44"/>
      <c r="AD252" s="44"/>
      <c r="AE252" s="44"/>
      <c r="AF252" s="44"/>
      <c r="AG252" s="44"/>
      <c r="AH252" s="44"/>
      <c r="AI252" s="44"/>
      <c r="AJ252" s="44"/>
      <c r="AK252" s="44"/>
      <c r="AL252" s="44"/>
      <c r="AM252" s="44"/>
      <c r="AN252" s="44"/>
      <c r="AO252" s="44"/>
      <c r="AP252" s="44"/>
      <c r="AQ252" s="44"/>
      <c r="AR252" s="44"/>
      <c r="AS252" s="44"/>
      <c r="AT252" s="44"/>
      <c r="AU252" s="44"/>
      <c r="AV252" s="44"/>
      <c r="AW252" s="44"/>
      <c r="AX252" s="44"/>
      <c r="AY252" s="44"/>
      <c r="AZ252" s="44"/>
      <c r="BA252" s="45"/>
      <c r="BB252" s="45"/>
      <c r="BC252" s="45"/>
      <c r="BD252" s="45"/>
      <c r="BE252" s="45"/>
      <c r="BF252" s="45"/>
      <c r="BG252" s="45"/>
      <c r="BH252" s="45"/>
      <c r="BI252" s="45"/>
      <c r="BJ252" s="45"/>
      <c r="BK252" s="45"/>
      <c r="BL252" s="45"/>
      <c r="BM252" s="45"/>
      <c r="BN252" s="45"/>
      <c r="BO252" s="45"/>
    </row>
    <row r="253" spans="1:67" s="43" customFormat="1" ht="12" customHeight="1">
      <c r="A253" s="44"/>
      <c r="B253" s="44"/>
      <c r="C253" s="44"/>
      <c r="D253" s="44"/>
      <c r="E253" s="44"/>
      <c r="F253" s="44"/>
      <c r="G253" s="44"/>
      <c r="H253" s="44"/>
      <c r="I253" s="44"/>
      <c r="J253" s="44"/>
      <c r="K253" s="44"/>
      <c r="L253" s="44"/>
      <c r="M253" s="44"/>
      <c r="N253" s="44"/>
      <c r="O253" s="44"/>
      <c r="P253" s="44"/>
      <c r="Q253" s="44"/>
      <c r="R253" s="44"/>
      <c r="S253" s="44"/>
      <c r="T253" s="44"/>
      <c r="U253" s="44"/>
      <c r="V253" s="44"/>
      <c r="W253" s="44"/>
      <c r="X253" s="44"/>
      <c r="Y253" s="44"/>
      <c r="Z253" s="44"/>
      <c r="AA253" s="44"/>
      <c r="AB253" s="44"/>
      <c r="AC253" s="44"/>
      <c r="AD253" s="44"/>
      <c r="AE253" s="44"/>
      <c r="AF253" s="44"/>
      <c r="AG253" s="44"/>
      <c r="AH253" s="44"/>
      <c r="AI253" s="44"/>
      <c r="AJ253" s="44"/>
      <c r="AK253" s="44"/>
      <c r="AL253" s="44"/>
      <c r="AM253" s="44"/>
      <c r="AN253" s="44"/>
      <c r="AO253" s="44"/>
      <c r="AP253" s="44"/>
      <c r="AQ253" s="44"/>
      <c r="AR253" s="44"/>
      <c r="AS253" s="44"/>
      <c r="AT253" s="44"/>
      <c r="AU253" s="44"/>
      <c r="AV253" s="44"/>
      <c r="AW253" s="44"/>
      <c r="AX253" s="44"/>
      <c r="AY253" s="44"/>
      <c r="AZ253" s="44"/>
    </row>
    <row r="254" spans="1:67" s="43" customFormat="1" ht="12" customHeight="1">
      <c r="A254" s="44"/>
      <c r="B254" s="44"/>
      <c r="C254" s="44"/>
      <c r="D254" s="44"/>
      <c r="E254" s="44"/>
      <c r="F254" s="44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4"/>
      <c r="S254" s="44"/>
      <c r="T254" s="44"/>
      <c r="U254" s="44"/>
      <c r="V254" s="44"/>
      <c r="W254" s="44"/>
      <c r="X254" s="44"/>
      <c r="Y254" s="44"/>
      <c r="Z254" s="44"/>
      <c r="AA254" s="44"/>
      <c r="AB254" s="44"/>
      <c r="AC254" s="44"/>
      <c r="AD254" s="44"/>
      <c r="AE254" s="44"/>
      <c r="AF254" s="44"/>
      <c r="AG254" s="44"/>
      <c r="AH254" s="44"/>
      <c r="AI254" s="44"/>
      <c r="AJ254" s="44"/>
      <c r="AK254" s="44"/>
      <c r="AL254" s="44"/>
      <c r="AM254" s="44"/>
      <c r="AN254" s="44"/>
      <c r="AO254" s="44"/>
      <c r="AP254" s="44"/>
      <c r="AQ254" s="44"/>
      <c r="AR254" s="44"/>
      <c r="AS254" s="44"/>
      <c r="AT254" s="44"/>
      <c r="AU254" s="44"/>
      <c r="AV254" s="44"/>
      <c r="AW254" s="44"/>
      <c r="AX254" s="44"/>
      <c r="AY254" s="44"/>
      <c r="AZ254" s="44"/>
    </row>
    <row r="255" spans="1:67" s="44" customFormat="1" ht="12" customHeight="1">
      <c r="A255" s="70" t="s">
        <v>0</v>
      </c>
      <c r="B255" s="69">
        <v>10</v>
      </c>
      <c r="C255" s="68"/>
      <c r="D255" s="68"/>
      <c r="E255" s="68"/>
      <c r="F255" s="68"/>
      <c r="G255" s="68"/>
      <c r="H255" s="67"/>
      <c r="I255" s="69">
        <v>11</v>
      </c>
      <c r="J255" s="68"/>
      <c r="K255" s="68"/>
      <c r="L255" s="68"/>
      <c r="M255" s="68"/>
      <c r="N255" s="68"/>
      <c r="O255" s="67"/>
      <c r="P255" s="66"/>
      <c r="Q255" s="66"/>
      <c r="R255" s="66"/>
      <c r="S255" s="66"/>
      <c r="T255" s="66"/>
      <c r="U255" s="66"/>
      <c r="V255" s="66"/>
      <c r="W255" s="66"/>
      <c r="X255" s="66"/>
      <c r="Y255" s="66"/>
      <c r="Z255" s="66"/>
      <c r="AA255" s="66"/>
      <c r="AB255" s="66"/>
      <c r="AC255" s="66"/>
      <c r="AD255" s="66"/>
      <c r="AE255" s="66"/>
      <c r="AF255" s="66"/>
      <c r="AG255" s="66"/>
      <c r="AH255" s="66"/>
      <c r="AI255" s="66"/>
      <c r="AJ255" s="66"/>
      <c r="AK255" s="66"/>
      <c r="AL255" s="66"/>
      <c r="AM255" s="66"/>
      <c r="AN255" s="66"/>
      <c r="AO255" s="66"/>
      <c r="AP255" s="66"/>
      <c r="AQ255" s="66"/>
      <c r="AR255" s="66"/>
      <c r="AS255" s="66"/>
      <c r="AT255" s="66"/>
      <c r="AU255" s="66"/>
      <c r="AV255" s="66"/>
      <c r="AW255" s="66"/>
      <c r="AX255" s="66"/>
      <c r="AY255" s="66"/>
      <c r="AZ255" s="66"/>
      <c r="BA255" s="45"/>
      <c r="BB255" s="45"/>
      <c r="BC255" s="45"/>
      <c r="BD255" s="45"/>
      <c r="BE255" s="45"/>
      <c r="BF255" s="45"/>
      <c r="BG255" s="45"/>
      <c r="BH255" s="45"/>
      <c r="BI255" s="45"/>
      <c r="BJ255" s="45"/>
      <c r="BK255" s="45"/>
      <c r="BL255" s="45"/>
      <c r="BM255" s="45"/>
      <c r="BN255" s="45"/>
      <c r="BO255" s="45"/>
    </row>
    <row r="256" spans="1:67" s="46" customFormat="1" ht="39.6" customHeight="1">
      <c r="A256" s="65" t="s">
        <v>1</v>
      </c>
      <c r="B256" s="63" t="s">
        <v>2</v>
      </c>
      <c r="C256" s="62" t="s">
        <v>3</v>
      </c>
      <c r="D256" s="61" t="s">
        <v>4</v>
      </c>
      <c r="E256" s="62" t="s">
        <v>5</v>
      </c>
      <c r="F256" s="61" t="s">
        <v>6</v>
      </c>
      <c r="G256" s="61" t="s">
        <v>7</v>
      </c>
      <c r="H256" s="64" t="s">
        <v>8</v>
      </c>
      <c r="I256" s="63" t="s">
        <v>2</v>
      </c>
      <c r="J256" s="61" t="s">
        <v>3</v>
      </c>
      <c r="K256" s="61" t="s">
        <v>4</v>
      </c>
      <c r="L256" s="62" t="s">
        <v>5</v>
      </c>
      <c r="M256" s="61" t="s">
        <v>6</v>
      </c>
      <c r="N256" s="61" t="s">
        <v>7</v>
      </c>
      <c r="O256" s="60" t="s">
        <v>8</v>
      </c>
      <c r="P256" s="59"/>
      <c r="Q256" s="59"/>
      <c r="R256" s="59"/>
      <c r="S256" s="59"/>
      <c r="T256" s="59"/>
      <c r="U256" s="59"/>
      <c r="V256" s="59"/>
      <c r="W256" s="59"/>
      <c r="X256" s="59"/>
      <c r="Y256" s="59"/>
      <c r="Z256" s="59"/>
      <c r="AA256" s="59"/>
      <c r="AB256" s="59"/>
      <c r="AC256" s="59"/>
      <c r="AD256" s="59"/>
      <c r="AE256" s="59"/>
      <c r="AF256" s="59"/>
      <c r="AG256" s="59"/>
      <c r="AH256" s="59"/>
      <c r="AI256" s="59"/>
      <c r="AJ256" s="59"/>
      <c r="AK256" s="59"/>
      <c r="AL256" s="59"/>
      <c r="AM256" s="59"/>
      <c r="AN256" s="59"/>
      <c r="AO256" s="59"/>
      <c r="AP256" s="59"/>
      <c r="AQ256" s="59"/>
      <c r="AR256" s="59"/>
      <c r="AS256" s="59"/>
      <c r="AT256" s="59"/>
      <c r="AU256" s="59"/>
      <c r="AV256" s="59"/>
      <c r="AW256" s="59"/>
      <c r="AX256" s="59"/>
      <c r="AY256" s="59"/>
      <c r="AZ256" s="59"/>
    </row>
    <row r="257" spans="1:67" s="43" customFormat="1" ht="13.5" customHeight="1">
      <c r="A257" s="58" t="s">
        <v>9</v>
      </c>
      <c r="B257" s="57">
        <v>22</v>
      </c>
      <c r="C257" s="57">
        <v>1</v>
      </c>
      <c r="D257" s="57">
        <v>1</v>
      </c>
      <c r="E257" s="57">
        <v>2</v>
      </c>
      <c r="F257" s="57">
        <f t="shared" ref="F257:F293" si="37">SUM(B257:E257)</f>
        <v>26</v>
      </c>
      <c r="G257" s="56">
        <f t="shared" ref="G257:G293" si="38">IF(SUM(C257,E257)=0,0,SUM(C257,E257)/F257*100)</f>
        <v>11.538461538461538</v>
      </c>
      <c r="H257" s="55">
        <f t="shared" ref="H257:H293" si="39">IF(F257=0,0,F257/F$293*100)</f>
        <v>1.3986013986013985</v>
      </c>
      <c r="I257" s="57">
        <v>27</v>
      </c>
      <c r="J257" s="57">
        <v>0</v>
      </c>
      <c r="K257" s="57">
        <v>5</v>
      </c>
      <c r="L257" s="57">
        <v>0</v>
      </c>
      <c r="M257" s="57">
        <f t="shared" ref="M257:M293" si="40">SUM(I257:L257)</f>
        <v>32</v>
      </c>
      <c r="N257" s="56">
        <f t="shared" ref="N257:N293" si="41">IF(SUM(J257,L257)=0,0,SUM(J257,L257)/M257*100)</f>
        <v>0</v>
      </c>
      <c r="O257" s="55">
        <f t="shared" ref="O257:O293" si="42">IF(M257=0,0,M257/M$293*100)</f>
        <v>1.3383521539104977</v>
      </c>
      <c r="P257" s="44"/>
      <c r="Q257" s="44"/>
      <c r="R257" s="44"/>
      <c r="S257" s="44"/>
      <c r="T257" s="44"/>
      <c r="U257" s="44"/>
      <c r="V257" s="44"/>
      <c r="W257" s="44"/>
      <c r="X257" s="44"/>
      <c r="Y257" s="44"/>
      <c r="Z257" s="44"/>
      <c r="AA257" s="44"/>
      <c r="AB257" s="44"/>
      <c r="AC257" s="44"/>
      <c r="AD257" s="44"/>
      <c r="AE257" s="44"/>
      <c r="AF257" s="44"/>
      <c r="AG257" s="44"/>
      <c r="AH257" s="44"/>
      <c r="AI257" s="44"/>
      <c r="AJ257" s="44"/>
      <c r="AK257" s="44"/>
      <c r="AL257" s="44"/>
      <c r="AM257" s="44"/>
      <c r="AN257" s="44"/>
      <c r="AO257" s="44"/>
      <c r="AP257" s="44"/>
      <c r="AQ257" s="44"/>
      <c r="AR257" s="44"/>
      <c r="AS257" s="44"/>
      <c r="AT257" s="44"/>
      <c r="AU257" s="44"/>
      <c r="AV257" s="44"/>
      <c r="AW257" s="44"/>
      <c r="AX257" s="44"/>
      <c r="AY257" s="44"/>
      <c r="AZ257" s="44"/>
      <c r="BA257" s="45"/>
      <c r="BB257" s="45"/>
      <c r="BC257" s="45"/>
      <c r="BD257" s="45"/>
      <c r="BE257" s="45"/>
      <c r="BF257" s="45"/>
      <c r="BG257" s="45"/>
      <c r="BH257" s="45"/>
      <c r="BI257" s="45"/>
      <c r="BJ257" s="45"/>
      <c r="BK257" s="45"/>
      <c r="BL257" s="45"/>
      <c r="BM257" s="45"/>
      <c r="BN257" s="45"/>
      <c r="BO257" s="45"/>
    </row>
    <row r="258" spans="1:67" s="43" customFormat="1" ht="13.5" customHeight="1">
      <c r="A258" s="54" t="s">
        <v>10</v>
      </c>
      <c r="B258" s="53">
        <v>16</v>
      </c>
      <c r="C258" s="53">
        <v>0</v>
      </c>
      <c r="D258" s="53">
        <v>4</v>
      </c>
      <c r="E258" s="53">
        <v>1</v>
      </c>
      <c r="F258" s="53">
        <f t="shared" si="37"/>
        <v>21</v>
      </c>
      <c r="G258" s="52">
        <f t="shared" si="38"/>
        <v>4.7619047619047619</v>
      </c>
      <c r="H258" s="51">
        <f t="shared" si="39"/>
        <v>1.1296395911780528</v>
      </c>
      <c r="I258" s="53">
        <v>41</v>
      </c>
      <c r="J258" s="53">
        <v>1</v>
      </c>
      <c r="K258" s="53">
        <v>2</v>
      </c>
      <c r="L258" s="53">
        <v>2</v>
      </c>
      <c r="M258" s="53">
        <f t="shared" si="40"/>
        <v>46</v>
      </c>
      <c r="N258" s="52">
        <f t="shared" si="41"/>
        <v>6.5217391304347823</v>
      </c>
      <c r="O258" s="51">
        <f t="shared" si="42"/>
        <v>1.9238812212463405</v>
      </c>
      <c r="P258" s="44"/>
      <c r="Q258" s="44"/>
      <c r="R258" s="44"/>
      <c r="S258" s="44"/>
      <c r="T258" s="44"/>
      <c r="U258" s="44"/>
      <c r="V258" s="44"/>
      <c r="W258" s="44"/>
      <c r="X258" s="44"/>
      <c r="Y258" s="44"/>
      <c r="Z258" s="44"/>
      <c r="AA258" s="44"/>
      <c r="AB258" s="44"/>
      <c r="AC258" s="44"/>
      <c r="AD258" s="44"/>
      <c r="AE258" s="44"/>
      <c r="AF258" s="44"/>
      <c r="AG258" s="44"/>
      <c r="AH258" s="44"/>
      <c r="AI258" s="44"/>
      <c r="AJ258" s="44"/>
      <c r="AK258" s="44"/>
      <c r="AL258" s="44"/>
      <c r="AM258" s="44"/>
      <c r="AN258" s="44"/>
      <c r="AO258" s="44"/>
      <c r="AP258" s="44"/>
      <c r="AQ258" s="44"/>
      <c r="AR258" s="44"/>
      <c r="AS258" s="44"/>
      <c r="AT258" s="44"/>
      <c r="AU258" s="44"/>
      <c r="AV258" s="44"/>
      <c r="AW258" s="44"/>
      <c r="AX258" s="44"/>
      <c r="AY258" s="44"/>
      <c r="AZ258" s="44"/>
      <c r="BA258" s="45"/>
      <c r="BB258" s="45"/>
      <c r="BC258" s="45"/>
      <c r="BD258" s="45"/>
      <c r="BE258" s="45"/>
      <c r="BF258" s="45"/>
      <c r="BG258" s="45"/>
      <c r="BH258" s="45"/>
      <c r="BI258" s="45"/>
      <c r="BJ258" s="45"/>
      <c r="BK258" s="45"/>
      <c r="BL258" s="45"/>
      <c r="BM258" s="45"/>
      <c r="BN258" s="45"/>
      <c r="BO258" s="45"/>
    </row>
    <row r="259" spans="1:67" s="44" customFormat="1" ht="13.5" customHeight="1">
      <c r="A259" s="54" t="s">
        <v>11</v>
      </c>
      <c r="B259" s="53">
        <v>24</v>
      </c>
      <c r="C259" s="53">
        <v>0</v>
      </c>
      <c r="D259" s="53">
        <v>1</v>
      </c>
      <c r="E259" s="53">
        <v>2</v>
      </c>
      <c r="F259" s="53">
        <f t="shared" si="37"/>
        <v>27</v>
      </c>
      <c r="G259" s="52">
        <f t="shared" si="38"/>
        <v>7.4074074074074066</v>
      </c>
      <c r="H259" s="51">
        <f t="shared" si="39"/>
        <v>1.4523937600860677</v>
      </c>
      <c r="I259" s="53">
        <v>30</v>
      </c>
      <c r="J259" s="53">
        <v>1</v>
      </c>
      <c r="K259" s="53">
        <v>3</v>
      </c>
      <c r="L259" s="53">
        <v>8</v>
      </c>
      <c r="M259" s="53">
        <f t="shared" si="40"/>
        <v>42</v>
      </c>
      <c r="N259" s="52">
        <f t="shared" si="41"/>
        <v>21.428571428571427</v>
      </c>
      <c r="O259" s="51">
        <f t="shared" si="42"/>
        <v>1.7565872020075282</v>
      </c>
      <c r="BA259" s="45"/>
      <c r="BB259" s="45"/>
      <c r="BC259" s="45"/>
      <c r="BD259" s="45"/>
      <c r="BE259" s="45"/>
      <c r="BF259" s="45"/>
      <c r="BG259" s="45"/>
      <c r="BH259" s="45"/>
      <c r="BI259" s="45"/>
      <c r="BJ259" s="45"/>
      <c r="BK259" s="45"/>
      <c r="BL259" s="45"/>
      <c r="BM259" s="45"/>
      <c r="BN259" s="45"/>
      <c r="BO259" s="45"/>
    </row>
    <row r="260" spans="1:67" s="46" customFormat="1" ht="13.5" customHeight="1">
      <c r="A260" s="54" t="s">
        <v>12</v>
      </c>
      <c r="B260" s="53">
        <v>30</v>
      </c>
      <c r="C260" s="53">
        <v>0</v>
      </c>
      <c r="D260" s="53">
        <v>2</v>
      </c>
      <c r="E260" s="53">
        <v>1</v>
      </c>
      <c r="F260" s="53">
        <f t="shared" si="37"/>
        <v>33</v>
      </c>
      <c r="G260" s="52">
        <f t="shared" si="38"/>
        <v>3.0303030303030303</v>
      </c>
      <c r="H260" s="51">
        <f t="shared" si="39"/>
        <v>1.7751479289940828</v>
      </c>
      <c r="I260" s="53">
        <v>24</v>
      </c>
      <c r="J260" s="53">
        <v>0</v>
      </c>
      <c r="K260" s="53">
        <v>6</v>
      </c>
      <c r="L260" s="53">
        <v>6</v>
      </c>
      <c r="M260" s="53">
        <f t="shared" si="40"/>
        <v>36</v>
      </c>
      <c r="N260" s="52">
        <f t="shared" si="41"/>
        <v>16.666666666666664</v>
      </c>
      <c r="O260" s="51">
        <f t="shared" si="42"/>
        <v>1.5056461731493098</v>
      </c>
      <c r="P260" s="44"/>
      <c r="Q260" s="44"/>
      <c r="R260" s="44"/>
      <c r="S260" s="44"/>
      <c r="T260" s="44"/>
      <c r="U260" s="44"/>
      <c r="V260" s="44"/>
      <c r="W260" s="44"/>
      <c r="X260" s="44"/>
      <c r="Y260" s="44"/>
      <c r="Z260" s="44"/>
      <c r="AA260" s="44"/>
      <c r="AB260" s="44"/>
      <c r="AC260" s="44"/>
      <c r="AD260" s="44"/>
      <c r="AE260" s="44"/>
      <c r="AF260" s="44"/>
      <c r="AG260" s="44"/>
      <c r="AH260" s="44"/>
      <c r="AI260" s="44"/>
      <c r="AJ260" s="44"/>
      <c r="AK260" s="44"/>
      <c r="AL260" s="44"/>
      <c r="AM260" s="44"/>
      <c r="AN260" s="44"/>
      <c r="AO260" s="44"/>
      <c r="AP260" s="44"/>
      <c r="AQ260" s="44"/>
      <c r="AR260" s="44"/>
      <c r="AS260" s="44"/>
      <c r="AT260" s="44"/>
      <c r="AU260" s="44"/>
      <c r="AV260" s="44"/>
      <c r="AW260" s="44"/>
      <c r="AX260" s="44"/>
      <c r="AY260" s="44"/>
      <c r="AZ260" s="44"/>
      <c r="BA260" s="45"/>
      <c r="BB260" s="45"/>
      <c r="BC260" s="45"/>
      <c r="BD260" s="45"/>
      <c r="BE260" s="45"/>
      <c r="BF260" s="45"/>
      <c r="BG260" s="45"/>
      <c r="BH260" s="45"/>
      <c r="BI260" s="45"/>
      <c r="BJ260" s="45"/>
      <c r="BK260" s="45"/>
      <c r="BL260" s="45"/>
      <c r="BM260" s="45"/>
      <c r="BN260" s="45"/>
      <c r="BO260" s="45"/>
    </row>
    <row r="261" spans="1:67" s="44" customFormat="1" ht="13.5" customHeight="1">
      <c r="A261" s="54" t="s">
        <v>13</v>
      </c>
      <c r="B261" s="53">
        <v>26</v>
      </c>
      <c r="C261" s="53">
        <v>0</v>
      </c>
      <c r="D261" s="53">
        <v>3</v>
      </c>
      <c r="E261" s="53">
        <v>0</v>
      </c>
      <c r="F261" s="53">
        <f t="shared" si="37"/>
        <v>29</v>
      </c>
      <c r="G261" s="52">
        <f t="shared" si="38"/>
        <v>0</v>
      </c>
      <c r="H261" s="51">
        <f t="shared" si="39"/>
        <v>1.5599784830554062</v>
      </c>
      <c r="I261" s="53">
        <v>30</v>
      </c>
      <c r="J261" s="53">
        <v>0</v>
      </c>
      <c r="K261" s="53">
        <v>10</v>
      </c>
      <c r="L261" s="53">
        <v>5</v>
      </c>
      <c r="M261" s="53">
        <f t="shared" si="40"/>
        <v>45</v>
      </c>
      <c r="N261" s="52">
        <f t="shared" si="41"/>
        <v>11.111111111111111</v>
      </c>
      <c r="O261" s="51">
        <f t="shared" si="42"/>
        <v>1.8820577164366372</v>
      </c>
      <c r="BA261" s="45"/>
      <c r="BB261" s="45"/>
      <c r="BC261" s="45"/>
      <c r="BD261" s="45"/>
      <c r="BE261" s="45"/>
      <c r="BF261" s="45"/>
      <c r="BG261" s="45"/>
      <c r="BH261" s="45"/>
      <c r="BI261" s="45"/>
      <c r="BJ261" s="45"/>
      <c r="BK261" s="45"/>
      <c r="BL261" s="45"/>
      <c r="BM261" s="45"/>
      <c r="BN261" s="45"/>
      <c r="BO261" s="45"/>
    </row>
    <row r="262" spans="1:67" s="44" customFormat="1" ht="13.5" customHeight="1">
      <c r="A262" s="54" t="s">
        <v>14</v>
      </c>
      <c r="B262" s="53">
        <v>35</v>
      </c>
      <c r="C262" s="53">
        <v>0</v>
      </c>
      <c r="D262" s="53">
        <v>6</v>
      </c>
      <c r="E262" s="53">
        <v>1</v>
      </c>
      <c r="F262" s="53">
        <f t="shared" si="37"/>
        <v>42</v>
      </c>
      <c r="G262" s="52">
        <f t="shared" si="38"/>
        <v>2.3809523809523809</v>
      </c>
      <c r="H262" s="51">
        <f t="shared" si="39"/>
        <v>2.2592791823561056</v>
      </c>
      <c r="I262" s="53">
        <v>31</v>
      </c>
      <c r="J262" s="53">
        <v>2</v>
      </c>
      <c r="K262" s="53">
        <v>5</v>
      </c>
      <c r="L262" s="53">
        <v>6</v>
      </c>
      <c r="M262" s="53">
        <f t="shared" si="40"/>
        <v>44</v>
      </c>
      <c r="N262" s="52">
        <f t="shared" si="41"/>
        <v>18.181818181818183</v>
      </c>
      <c r="O262" s="51">
        <f t="shared" si="42"/>
        <v>1.8402342116269343</v>
      </c>
      <c r="BA262" s="45"/>
      <c r="BB262" s="45"/>
      <c r="BC262" s="45"/>
      <c r="BD262" s="45"/>
      <c r="BE262" s="45"/>
      <c r="BF262" s="45"/>
      <c r="BG262" s="45"/>
      <c r="BH262" s="45"/>
      <c r="BI262" s="45"/>
      <c r="BJ262" s="45"/>
      <c r="BK262" s="45"/>
      <c r="BL262" s="45"/>
      <c r="BM262" s="45"/>
      <c r="BN262" s="45"/>
      <c r="BO262" s="45"/>
    </row>
    <row r="263" spans="1:67" s="44" customFormat="1" ht="13.5" customHeight="1">
      <c r="A263" s="50" t="s">
        <v>15</v>
      </c>
      <c r="B263" s="49">
        <f>SUM(B257:B262)</f>
        <v>153</v>
      </c>
      <c r="C263" s="49">
        <f>SUM(C257:C262)</f>
        <v>1</v>
      </c>
      <c r="D263" s="49">
        <f>SUM(D257:D262)</f>
        <v>17</v>
      </c>
      <c r="E263" s="49">
        <f>SUM(E257:E262)</f>
        <v>7</v>
      </c>
      <c r="F263" s="49">
        <f t="shared" si="37"/>
        <v>178</v>
      </c>
      <c r="G263" s="48">
        <f t="shared" si="38"/>
        <v>4.4943820224719104</v>
      </c>
      <c r="H263" s="47">
        <f t="shared" si="39"/>
        <v>9.5750403442711125</v>
      </c>
      <c r="I263" s="49">
        <f>SUM(I257:I262)</f>
        <v>183</v>
      </c>
      <c r="J263" s="49">
        <f>SUM(J257:J262)</f>
        <v>4</v>
      </c>
      <c r="K263" s="49">
        <f>SUM(K257:K262)</f>
        <v>31</v>
      </c>
      <c r="L263" s="49">
        <f>SUM(L257:L262)</f>
        <v>27</v>
      </c>
      <c r="M263" s="49">
        <f t="shared" si="40"/>
        <v>245</v>
      </c>
      <c r="N263" s="48">
        <f t="shared" si="41"/>
        <v>12.653061224489795</v>
      </c>
      <c r="O263" s="47">
        <f t="shared" si="42"/>
        <v>10.246758678377248</v>
      </c>
      <c r="BA263" s="45"/>
      <c r="BB263" s="45"/>
      <c r="BC263" s="45"/>
      <c r="BD263" s="45"/>
      <c r="BE263" s="45"/>
      <c r="BF263" s="45"/>
      <c r="BG263" s="45"/>
      <c r="BH263" s="45"/>
      <c r="BI263" s="45"/>
      <c r="BJ263" s="45"/>
      <c r="BK263" s="45"/>
      <c r="BL263" s="45"/>
      <c r="BM263" s="45"/>
      <c r="BN263" s="45"/>
      <c r="BO263" s="45"/>
    </row>
    <row r="264" spans="1:67" s="46" customFormat="1" ht="13.5" customHeight="1">
      <c r="A264" s="58" t="s">
        <v>16</v>
      </c>
      <c r="B264" s="57">
        <v>21</v>
      </c>
      <c r="C264" s="57">
        <v>0</v>
      </c>
      <c r="D264" s="57">
        <v>0</v>
      </c>
      <c r="E264" s="57">
        <v>0</v>
      </c>
      <c r="F264" s="57">
        <f t="shared" si="37"/>
        <v>21</v>
      </c>
      <c r="G264" s="56">
        <f t="shared" si="38"/>
        <v>0</v>
      </c>
      <c r="H264" s="55">
        <f t="shared" si="39"/>
        <v>1.1296395911780528</v>
      </c>
      <c r="I264" s="57">
        <v>29</v>
      </c>
      <c r="J264" s="57">
        <v>0</v>
      </c>
      <c r="K264" s="57">
        <v>5</v>
      </c>
      <c r="L264" s="57">
        <v>0</v>
      </c>
      <c r="M264" s="57">
        <f t="shared" si="40"/>
        <v>34</v>
      </c>
      <c r="N264" s="56">
        <f t="shared" si="41"/>
        <v>0</v>
      </c>
      <c r="O264" s="55">
        <f t="shared" si="42"/>
        <v>1.4219991635299039</v>
      </c>
      <c r="P264" s="44"/>
      <c r="Q264" s="44"/>
      <c r="R264" s="44"/>
      <c r="S264" s="44"/>
      <c r="T264" s="44"/>
      <c r="U264" s="44"/>
      <c r="V264" s="44"/>
      <c r="W264" s="44"/>
      <c r="X264" s="44"/>
      <c r="Y264" s="44"/>
      <c r="Z264" s="44"/>
      <c r="AA264" s="44"/>
      <c r="AB264" s="44"/>
      <c r="AC264" s="44"/>
      <c r="AD264" s="44"/>
      <c r="AE264" s="44"/>
      <c r="AF264" s="44"/>
      <c r="AG264" s="44"/>
      <c r="AH264" s="44"/>
      <c r="AI264" s="44"/>
      <c r="AJ264" s="44"/>
      <c r="AK264" s="44"/>
      <c r="AL264" s="44"/>
      <c r="AM264" s="44"/>
      <c r="AN264" s="44"/>
      <c r="AO264" s="44"/>
      <c r="AP264" s="44"/>
      <c r="AQ264" s="44"/>
      <c r="AR264" s="44"/>
      <c r="AS264" s="44"/>
      <c r="AT264" s="44"/>
      <c r="AU264" s="44"/>
      <c r="AV264" s="44"/>
      <c r="AW264" s="44"/>
      <c r="AX264" s="44"/>
      <c r="AY264" s="44"/>
      <c r="AZ264" s="44"/>
    </row>
    <row r="265" spans="1:67" s="46" customFormat="1" ht="13.5" customHeight="1">
      <c r="A265" s="54" t="s">
        <v>17</v>
      </c>
      <c r="B265" s="53">
        <v>26</v>
      </c>
      <c r="C265" s="53">
        <v>1</v>
      </c>
      <c r="D265" s="53">
        <v>5</v>
      </c>
      <c r="E265" s="53">
        <v>0</v>
      </c>
      <c r="F265" s="53">
        <f t="shared" si="37"/>
        <v>32</v>
      </c>
      <c r="G265" s="52">
        <f t="shared" si="38"/>
        <v>3.125</v>
      </c>
      <c r="H265" s="51">
        <f t="shared" si="39"/>
        <v>1.7213555675094134</v>
      </c>
      <c r="I265" s="53">
        <v>38</v>
      </c>
      <c r="J265" s="53">
        <v>1</v>
      </c>
      <c r="K265" s="53">
        <v>3</v>
      </c>
      <c r="L265" s="53">
        <v>8</v>
      </c>
      <c r="M265" s="53">
        <f t="shared" si="40"/>
        <v>50</v>
      </c>
      <c r="N265" s="52">
        <f t="shared" si="41"/>
        <v>18</v>
      </c>
      <c r="O265" s="51">
        <f t="shared" si="42"/>
        <v>2.0911752404851525</v>
      </c>
      <c r="P265" s="44"/>
      <c r="Q265" s="44"/>
      <c r="R265" s="44"/>
      <c r="S265" s="44"/>
      <c r="T265" s="44"/>
      <c r="U265" s="44"/>
      <c r="V265" s="44"/>
      <c r="W265" s="44"/>
      <c r="X265" s="44"/>
      <c r="Y265" s="44"/>
      <c r="Z265" s="44"/>
      <c r="AA265" s="44"/>
      <c r="AB265" s="44"/>
      <c r="AC265" s="44"/>
      <c r="AD265" s="44"/>
      <c r="AE265" s="44"/>
      <c r="AF265" s="44"/>
      <c r="AG265" s="44"/>
      <c r="AH265" s="44"/>
      <c r="AI265" s="44"/>
      <c r="AJ265" s="44"/>
      <c r="AK265" s="44"/>
      <c r="AL265" s="44"/>
      <c r="AM265" s="44"/>
      <c r="AN265" s="44"/>
      <c r="AO265" s="44"/>
      <c r="AP265" s="44"/>
      <c r="AQ265" s="44"/>
      <c r="AR265" s="44"/>
      <c r="AS265" s="44"/>
      <c r="AT265" s="44"/>
      <c r="AU265" s="44"/>
      <c r="AV265" s="44"/>
      <c r="AW265" s="44"/>
      <c r="AX265" s="44"/>
      <c r="AY265" s="44"/>
      <c r="AZ265" s="44"/>
    </row>
    <row r="266" spans="1:67" s="46" customFormat="1" ht="13.5" customHeight="1">
      <c r="A266" s="54" t="s">
        <v>18</v>
      </c>
      <c r="B266" s="53">
        <v>23</v>
      </c>
      <c r="C266" s="53">
        <v>0</v>
      </c>
      <c r="D266" s="53">
        <v>0</v>
      </c>
      <c r="E266" s="53">
        <v>3</v>
      </c>
      <c r="F266" s="53">
        <f t="shared" si="37"/>
        <v>26</v>
      </c>
      <c r="G266" s="52">
        <f t="shared" si="38"/>
        <v>11.538461538461538</v>
      </c>
      <c r="H266" s="51">
        <f t="shared" si="39"/>
        <v>1.3986013986013985</v>
      </c>
      <c r="I266" s="53">
        <v>19</v>
      </c>
      <c r="J266" s="53">
        <v>1</v>
      </c>
      <c r="K266" s="53">
        <v>2</v>
      </c>
      <c r="L266" s="53">
        <v>3</v>
      </c>
      <c r="M266" s="53">
        <f t="shared" si="40"/>
        <v>25</v>
      </c>
      <c r="N266" s="52">
        <f t="shared" si="41"/>
        <v>16</v>
      </c>
      <c r="O266" s="51">
        <f t="shared" si="42"/>
        <v>1.0455876202425762</v>
      </c>
      <c r="P266" s="44"/>
      <c r="Q266" s="44"/>
      <c r="R266" s="44"/>
      <c r="S266" s="44"/>
      <c r="T266" s="44"/>
      <c r="U266" s="44"/>
      <c r="V266" s="44"/>
      <c r="W266" s="44"/>
      <c r="X266" s="44"/>
      <c r="Y266" s="44"/>
      <c r="Z266" s="44"/>
      <c r="AA266" s="44"/>
      <c r="AB266" s="44"/>
      <c r="AC266" s="44"/>
      <c r="AD266" s="44"/>
      <c r="AE266" s="44"/>
      <c r="AF266" s="44"/>
      <c r="AG266" s="44"/>
      <c r="AH266" s="44"/>
      <c r="AI266" s="44"/>
      <c r="AJ266" s="44"/>
      <c r="AK266" s="44"/>
      <c r="AL266" s="44"/>
      <c r="AM266" s="44"/>
      <c r="AN266" s="44"/>
      <c r="AO266" s="44"/>
      <c r="AP266" s="44"/>
      <c r="AQ266" s="44"/>
      <c r="AR266" s="44"/>
      <c r="AS266" s="44"/>
      <c r="AT266" s="44"/>
      <c r="AU266" s="44"/>
      <c r="AV266" s="44"/>
      <c r="AW266" s="44"/>
      <c r="AX266" s="44"/>
      <c r="AY266" s="44"/>
      <c r="AZ266" s="44"/>
      <c r="BA266" s="45"/>
      <c r="BB266" s="45"/>
      <c r="BC266" s="45"/>
      <c r="BD266" s="45"/>
      <c r="BE266" s="45"/>
      <c r="BF266" s="45"/>
      <c r="BG266" s="45"/>
      <c r="BH266" s="45"/>
      <c r="BI266" s="45"/>
      <c r="BJ266" s="45"/>
      <c r="BK266" s="45"/>
      <c r="BL266" s="45"/>
      <c r="BM266" s="45"/>
      <c r="BN266" s="45"/>
      <c r="BO266" s="45"/>
    </row>
    <row r="267" spans="1:67" s="44" customFormat="1" ht="13.5" customHeight="1">
      <c r="A267" s="54" t="s">
        <v>19</v>
      </c>
      <c r="B267" s="53">
        <v>26</v>
      </c>
      <c r="C267" s="53">
        <v>0</v>
      </c>
      <c r="D267" s="53">
        <v>7</v>
      </c>
      <c r="E267" s="53">
        <v>5</v>
      </c>
      <c r="F267" s="53">
        <f t="shared" si="37"/>
        <v>38</v>
      </c>
      <c r="G267" s="52">
        <f t="shared" si="38"/>
        <v>13.157894736842104</v>
      </c>
      <c r="H267" s="51">
        <f t="shared" si="39"/>
        <v>2.0441097364174285</v>
      </c>
      <c r="I267" s="53">
        <v>28</v>
      </c>
      <c r="J267" s="53">
        <v>0</v>
      </c>
      <c r="K267" s="53">
        <v>9</v>
      </c>
      <c r="L267" s="53">
        <v>4</v>
      </c>
      <c r="M267" s="53">
        <f t="shared" si="40"/>
        <v>41</v>
      </c>
      <c r="N267" s="52">
        <f t="shared" si="41"/>
        <v>9.7560975609756095</v>
      </c>
      <c r="O267" s="51">
        <f t="shared" si="42"/>
        <v>1.7147636971978253</v>
      </c>
      <c r="BA267" s="45"/>
      <c r="BB267" s="45"/>
      <c r="BC267" s="45"/>
      <c r="BD267" s="45"/>
      <c r="BE267" s="45"/>
      <c r="BF267" s="45"/>
      <c r="BG267" s="45"/>
      <c r="BH267" s="45"/>
      <c r="BI267" s="45"/>
      <c r="BJ267" s="45"/>
      <c r="BK267" s="45"/>
      <c r="BL267" s="45"/>
      <c r="BM267" s="45"/>
      <c r="BN267" s="45"/>
      <c r="BO267" s="45"/>
    </row>
    <row r="268" spans="1:67" s="46" customFormat="1" ht="13.5" customHeight="1">
      <c r="A268" s="54" t="s">
        <v>20</v>
      </c>
      <c r="B268" s="53">
        <v>28</v>
      </c>
      <c r="C268" s="53">
        <v>0</v>
      </c>
      <c r="D268" s="53">
        <v>2</v>
      </c>
      <c r="E268" s="53">
        <v>3</v>
      </c>
      <c r="F268" s="53">
        <f t="shared" si="37"/>
        <v>33</v>
      </c>
      <c r="G268" s="52">
        <f t="shared" si="38"/>
        <v>9.0909090909090917</v>
      </c>
      <c r="H268" s="51">
        <f t="shared" si="39"/>
        <v>1.7751479289940828</v>
      </c>
      <c r="I268" s="53">
        <v>22</v>
      </c>
      <c r="J268" s="53">
        <v>0</v>
      </c>
      <c r="K268" s="53">
        <v>2</v>
      </c>
      <c r="L268" s="53">
        <v>3</v>
      </c>
      <c r="M268" s="53">
        <f t="shared" si="40"/>
        <v>27</v>
      </c>
      <c r="N268" s="52">
        <f t="shared" si="41"/>
        <v>11.111111111111111</v>
      </c>
      <c r="O268" s="51">
        <f t="shared" si="42"/>
        <v>1.1292346298619824</v>
      </c>
      <c r="P268" s="44"/>
      <c r="Q268" s="44"/>
      <c r="R268" s="44"/>
      <c r="S268" s="44"/>
      <c r="T268" s="44"/>
      <c r="U268" s="44"/>
      <c r="V268" s="44"/>
      <c r="W268" s="44"/>
      <c r="X268" s="44"/>
      <c r="Y268" s="44"/>
      <c r="Z268" s="44"/>
      <c r="AA268" s="44"/>
      <c r="AB268" s="44"/>
      <c r="AC268" s="44"/>
      <c r="AD268" s="44"/>
      <c r="AE268" s="44"/>
      <c r="AF268" s="44"/>
      <c r="AG268" s="44"/>
      <c r="AH268" s="44"/>
      <c r="AI268" s="44"/>
      <c r="AJ268" s="44"/>
      <c r="AK268" s="44"/>
      <c r="AL268" s="44"/>
      <c r="AM268" s="44"/>
      <c r="AN268" s="44"/>
      <c r="AO268" s="44"/>
      <c r="AP268" s="44"/>
      <c r="AQ268" s="44"/>
      <c r="AR268" s="44"/>
      <c r="AS268" s="44"/>
      <c r="AT268" s="44"/>
      <c r="AU268" s="44"/>
      <c r="AV268" s="44"/>
      <c r="AW268" s="44"/>
      <c r="AX268" s="44"/>
      <c r="AY268" s="44"/>
      <c r="AZ268" s="44"/>
      <c r="BA268" s="45"/>
      <c r="BB268" s="45"/>
      <c r="BC268" s="45"/>
      <c r="BD268" s="45"/>
      <c r="BE268" s="45"/>
      <c r="BF268" s="45"/>
      <c r="BG268" s="45"/>
      <c r="BH268" s="45"/>
      <c r="BI268" s="45"/>
      <c r="BJ268" s="45"/>
      <c r="BK268" s="45"/>
      <c r="BL268" s="45"/>
      <c r="BM268" s="45"/>
      <c r="BN268" s="45"/>
      <c r="BO268" s="45"/>
    </row>
    <row r="269" spans="1:67" s="44" customFormat="1" ht="13.5" customHeight="1">
      <c r="A269" s="54" t="s">
        <v>21</v>
      </c>
      <c r="B269" s="53">
        <v>31</v>
      </c>
      <c r="C269" s="53">
        <v>0</v>
      </c>
      <c r="D269" s="53">
        <v>4</v>
      </c>
      <c r="E269" s="53">
        <v>1</v>
      </c>
      <c r="F269" s="53">
        <f t="shared" si="37"/>
        <v>36</v>
      </c>
      <c r="G269" s="52">
        <f t="shared" si="38"/>
        <v>2.7777777777777777</v>
      </c>
      <c r="H269" s="51">
        <f t="shared" si="39"/>
        <v>1.9365250134480902</v>
      </c>
      <c r="I269" s="53">
        <v>21</v>
      </c>
      <c r="J269" s="53">
        <v>0</v>
      </c>
      <c r="K269" s="53">
        <v>3</v>
      </c>
      <c r="L269" s="53">
        <v>1</v>
      </c>
      <c r="M269" s="53">
        <f t="shared" si="40"/>
        <v>25</v>
      </c>
      <c r="N269" s="52">
        <f t="shared" si="41"/>
        <v>4</v>
      </c>
      <c r="O269" s="51">
        <f t="shared" si="42"/>
        <v>1.0455876202425762</v>
      </c>
      <c r="BA269" s="45"/>
      <c r="BB269" s="45"/>
      <c r="BC269" s="45"/>
      <c r="BD269" s="45"/>
      <c r="BE269" s="45"/>
      <c r="BF269" s="45"/>
      <c r="BG269" s="45"/>
      <c r="BH269" s="45"/>
      <c r="BI269" s="45"/>
      <c r="BJ269" s="45"/>
      <c r="BK269" s="45"/>
      <c r="BL269" s="45"/>
      <c r="BM269" s="45"/>
      <c r="BN269" s="45"/>
      <c r="BO269" s="45"/>
    </row>
    <row r="270" spans="1:67" s="46" customFormat="1" ht="13.5" customHeight="1">
      <c r="A270" s="50" t="s">
        <v>15</v>
      </c>
      <c r="B270" s="49">
        <f>SUM(B264:B269)</f>
        <v>155</v>
      </c>
      <c r="C270" s="49">
        <f>SUM(C264:C269)</f>
        <v>1</v>
      </c>
      <c r="D270" s="49">
        <f>SUM(D264:D269)</f>
        <v>18</v>
      </c>
      <c r="E270" s="49">
        <f>SUM(E264:E269)</f>
        <v>12</v>
      </c>
      <c r="F270" s="49">
        <f t="shared" si="37"/>
        <v>186</v>
      </c>
      <c r="G270" s="48">
        <f t="shared" si="38"/>
        <v>6.9892473118279561</v>
      </c>
      <c r="H270" s="47">
        <f t="shared" si="39"/>
        <v>10.005379236148466</v>
      </c>
      <c r="I270" s="49">
        <f>SUM(I264:I269)</f>
        <v>157</v>
      </c>
      <c r="J270" s="49">
        <f>SUM(J264:J269)</f>
        <v>2</v>
      </c>
      <c r="K270" s="49">
        <f>SUM(K264:K269)</f>
        <v>24</v>
      </c>
      <c r="L270" s="49">
        <f>SUM(L264:L269)</f>
        <v>19</v>
      </c>
      <c r="M270" s="49">
        <f t="shared" si="40"/>
        <v>202</v>
      </c>
      <c r="N270" s="48">
        <f t="shared" si="41"/>
        <v>10.396039603960396</v>
      </c>
      <c r="O270" s="47">
        <f t="shared" si="42"/>
        <v>8.4483479715600165</v>
      </c>
      <c r="P270" s="44"/>
      <c r="Q270" s="44"/>
      <c r="R270" s="44"/>
      <c r="S270" s="44"/>
      <c r="T270" s="44"/>
      <c r="U270" s="44"/>
      <c r="V270" s="44"/>
      <c r="W270" s="44"/>
      <c r="X270" s="44"/>
      <c r="Y270" s="44"/>
      <c r="Z270" s="44"/>
      <c r="AA270" s="44"/>
      <c r="AB270" s="44"/>
      <c r="AC270" s="44"/>
      <c r="AD270" s="44"/>
      <c r="AE270" s="44"/>
      <c r="AF270" s="44"/>
      <c r="AG270" s="44"/>
      <c r="AH270" s="44"/>
      <c r="AI270" s="44"/>
      <c r="AJ270" s="44"/>
      <c r="AK270" s="44"/>
      <c r="AL270" s="44"/>
      <c r="AM270" s="44"/>
      <c r="AN270" s="44"/>
      <c r="AO270" s="44"/>
      <c r="AP270" s="44"/>
      <c r="AQ270" s="44"/>
      <c r="AR270" s="44"/>
      <c r="AS270" s="44"/>
      <c r="AT270" s="44"/>
      <c r="AU270" s="44"/>
      <c r="AV270" s="44"/>
      <c r="AW270" s="44"/>
      <c r="AX270" s="44"/>
      <c r="AY270" s="44"/>
      <c r="AZ270" s="44"/>
    </row>
    <row r="271" spans="1:67" s="44" customFormat="1" ht="13.5" customHeight="1">
      <c r="A271" s="54" t="s">
        <v>22</v>
      </c>
      <c r="B271" s="53">
        <v>107</v>
      </c>
      <c r="C271" s="53">
        <v>1</v>
      </c>
      <c r="D271" s="53">
        <v>16</v>
      </c>
      <c r="E271" s="53">
        <v>15</v>
      </c>
      <c r="F271" s="53">
        <f t="shared" si="37"/>
        <v>139</v>
      </c>
      <c r="G271" s="52">
        <f t="shared" si="38"/>
        <v>11.510791366906476</v>
      </c>
      <c r="H271" s="51">
        <f t="shared" si="39"/>
        <v>7.477138246369015</v>
      </c>
      <c r="I271" s="53">
        <v>110</v>
      </c>
      <c r="J271" s="53">
        <v>5</v>
      </c>
      <c r="K271" s="53">
        <v>40</v>
      </c>
      <c r="L271" s="53">
        <v>23</v>
      </c>
      <c r="M271" s="53">
        <f t="shared" si="40"/>
        <v>178</v>
      </c>
      <c r="N271" s="52">
        <f t="shared" si="41"/>
        <v>15.730337078651685</v>
      </c>
      <c r="O271" s="51">
        <f t="shared" si="42"/>
        <v>7.4445838561271431</v>
      </c>
      <c r="BA271" s="45"/>
      <c r="BB271" s="45"/>
      <c r="BC271" s="45"/>
      <c r="BD271" s="45"/>
      <c r="BE271" s="45"/>
      <c r="BF271" s="45"/>
      <c r="BG271" s="45"/>
      <c r="BH271" s="45"/>
      <c r="BI271" s="45"/>
      <c r="BJ271" s="45"/>
      <c r="BK271" s="45"/>
      <c r="BL271" s="45"/>
      <c r="BM271" s="45"/>
      <c r="BN271" s="45"/>
      <c r="BO271" s="45"/>
    </row>
    <row r="272" spans="1:67" s="46" customFormat="1" ht="13.5" customHeight="1">
      <c r="A272" s="54" t="s">
        <v>23</v>
      </c>
      <c r="B272" s="53">
        <v>97</v>
      </c>
      <c r="C272" s="53">
        <v>0</v>
      </c>
      <c r="D272" s="53">
        <v>25</v>
      </c>
      <c r="E272" s="53">
        <v>20</v>
      </c>
      <c r="F272" s="53">
        <f t="shared" si="37"/>
        <v>142</v>
      </c>
      <c r="G272" s="52">
        <f t="shared" si="38"/>
        <v>14.084507042253522</v>
      </c>
      <c r="H272" s="51">
        <f t="shared" si="39"/>
        <v>7.6385153308230231</v>
      </c>
      <c r="I272" s="53">
        <v>92</v>
      </c>
      <c r="J272" s="53">
        <v>2</v>
      </c>
      <c r="K272" s="53">
        <v>27</v>
      </c>
      <c r="L272" s="53">
        <v>44</v>
      </c>
      <c r="M272" s="53">
        <f t="shared" si="40"/>
        <v>165</v>
      </c>
      <c r="N272" s="52">
        <f t="shared" si="41"/>
        <v>27.878787878787882</v>
      </c>
      <c r="O272" s="51">
        <f t="shared" si="42"/>
        <v>6.9008782936010036</v>
      </c>
      <c r="P272" s="44"/>
      <c r="Q272" s="44"/>
      <c r="R272" s="44"/>
      <c r="S272" s="44"/>
      <c r="T272" s="44"/>
      <c r="U272" s="44"/>
      <c r="V272" s="44"/>
      <c r="W272" s="44"/>
      <c r="X272" s="44"/>
      <c r="Y272" s="44"/>
      <c r="Z272" s="44"/>
      <c r="AA272" s="44"/>
      <c r="AB272" s="44"/>
      <c r="AC272" s="44"/>
      <c r="AD272" s="44"/>
      <c r="AE272" s="44"/>
      <c r="AF272" s="44"/>
      <c r="AG272" s="44"/>
      <c r="AH272" s="44"/>
      <c r="AI272" s="44"/>
      <c r="AJ272" s="44"/>
      <c r="AK272" s="44"/>
      <c r="AL272" s="44"/>
      <c r="AM272" s="44"/>
      <c r="AN272" s="44"/>
      <c r="AO272" s="44"/>
      <c r="AP272" s="44"/>
      <c r="AQ272" s="44"/>
      <c r="AR272" s="44"/>
      <c r="AS272" s="44"/>
      <c r="AT272" s="44"/>
      <c r="AU272" s="44"/>
      <c r="AV272" s="44"/>
      <c r="AW272" s="44"/>
      <c r="AX272" s="44"/>
      <c r="AY272" s="44"/>
      <c r="AZ272" s="44"/>
    </row>
    <row r="273" spans="1:67" s="44" customFormat="1" ht="13.5" customHeight="1">
      <c r="A273" s="54" t="s">
        <v>24</v>
      </c>
      <c r="B273" s="53">
        <v>117</v>
      </c>
      <c r="C273" s="53">
        <v>3</v>
      </c>
      <c r="D273" s="53">
        <v>24</v>
      </c>
      <c r="E273" s="53">
        <v>15</v>
      </c>
      <c r="F273" s="53">
        <f t="shared" si="37"/>
        <v>159</v>
      </c>
      <c r="G273" s="52">
        <f t="shared" si="38"/>
        <v>11.320754716981133</v>
      </c>
      <c r="H273" s="51">
        <f t="shared" si="39"/>
        <v>8.5529854760623998</v>
      </c>
      <c r="I273" s="53">
        <v>96</v>
      </c>
      <c r="J273" s="53">
        <v>2</v>
      </c>
      <c r="K273" s="53">
        <v>34</v>
      </c>
      <c r="L273" s="53">
        <v>40</v>
      </c>
      <c r="M273" s="53">
        <f t="shared" si="40"/>
        <v>172</v>
      </c>
      <c r="N273" s="52">
        <f t="shared" si="41"/>
        <v>24.418604651162788</v>
      </c>
      <c r="O273" s="51">
        <f t="shared" si="42"/>
        <v>7.1936428272689259</v>
      </c>
      <c r="BA273" s="45"/>
      <c r="BB273" s="45"/>
      <c r="BC273" s="45"/>
      <c r="BD273" s="45"/>
      <c r="BE273" s="45"/>
      <c r="BF273" s="45"/>
      <c r="BG273" s="45"/>
      <c r="BH273" s="45"/>
      <c r="BI273" s="45"/>
      <c r="BJ273" s="45"/>
      <c r="BK273" s="45"/>
      <c r="BL273" s="45"/>
      <c r="BM273" s="45"/>
      <c r="BN273" s="45"/>
      <c r="BO273" s="45"/>
    </row>
    <row r="274" spans="1:67" s="46" customFormat="1" ht="13.5" customHeight="1">
      <c r="A274" s="54" t="s">
        <v>25</v>
      </c>
      <c r="B274" s="53">
        <v>109</v>
      </c>
      <c r="C274" s="53">
        <v>0</v>
      </c>
      <c r="D274" s="53">
        <v>22</v>
      </c>
      <c r="E274" s="53">
        <v>9</v>
      </c>
      <c r="F274" s="53">
        <f t="shared" si="37"/>
        <v>140</v>
      </c>
      <c r="G274" s="52">
        <f t="shared" si="38"/>
        <v>6.4285714285714279</v>
      </c>
      <c r="H274" s="51">
        <f t="shared" si="39"/>
        <v>7.5309306078536853</v>
      </c>
      <c r="I274" s="53">
        <v>128</v>
      </c>
      <c r="J274" s="53">
        <v>1</v>
      </c>
      <c r="K274" s="53">
        <v>28</v>
      </c>
      <c r="L274" s="53">
        <v>46</v>
      </c>
      <c r="M274" s="53">
        <f t="shared" si="40"/>
        <v>203</v>
      </c>
      <c r="N274" s="52">
        <f t="shared" si="41"/>
        <v>23.152709359605911</v>
      </c>
      <c r="O274" s="51">
        <f t="shared" si="42"/>
        <v>8.4901714763697189</v>
      </c>
      <c r="P274" s="44"/>
      <c r="Q274" s="44"/>
      <c r="R274" s="44"/>
      <c r="S274" s="44"/>
      <c r="T274" s="44"/>
      <c r="U274" s="44"/>
      <c r="V274" s="44"/>
      <c r="W274" s="44"/>
      <c r="X274" s="44"/>
      <c r="Y274" s="44"/>
      <c r="Z274" s="44"/>
      <c r="AA274" s="44"/>
      <c r="AB274" s="44"/>
      <c r="AC274" s="44"/>
      <c r="AD274" s="44"/>
      <c r="AE274" s="44"/>
      <c r="AF274" s="44"/>
      <c r="AG274" s="44"/>
      <c r="AH274" s="44"/>
      <c r="AI274" s="44"/>
      <c r="AJ274" s="44"/>
      <c r="AK274" s="44"/>
      <c r="AL274" s="44"/>
      <c r="AM274" s="44"/>
      <c r="AN274" s="44"/>
      <c r="AO274" s="44"/>
      <c r="AP274" s="44"/>
      <c r="AQ274" s="44"/>
      <c r="AR274" s="44"/>
      <c r="AS274" s="44"/>
      <c r="AT274" s="44"/>
      <c r="AU274" s="44"/>
      <c r="AV274" s="44"/>
      <c r="AW274" s="44"/>
      <c r="AX274" s="44"/>
      <c r="AY274" s="44"/>
      <c r="AZ274" s="44"/>
    </row>
    <row r="275" spans="1:67" s="46" customFormat="1" ht="13.5" customHeight="1">
      <c r="A275" s="54" t="s">
        <v>26</v>
      </c>
      <c r="B275" s="53">
        <v>117</v>
      </c>
      <c r="C275" s="53">
        <v>1</v>
      </c>
      <c r="D275" s="53">
        <v>15</v>
      </c>
      <c r="E275" s="53">
        <v>17</v>
      </c>
      <c r="F275" s="53">
        <f t="shared" si="37"/>
        <v>150</v>
      </c>
      <c r="G275" s="52">
        <f t="shared" si="38"/>
        <v>12</v>
      </c>
      <c r="H275" s="51">
        <f t="shared" si="39"/>
        <v>8.0688542227003772</v>
      </c>
      <c r="I275" s="53">
        <v>95</v>
      </c>
      <c r="J275" s="53">
        <v>2</v>
      </c>
      <c r="K275" s="53">
        <v>26</v>
      </c>
      <c r="L275" s="53">
        <v>42</v>
      </c>
      <c r="M275" s="53">
        <f t="shared" si="40"/>
        <v>165</v>
      </c>
      <c r="N275" s="52">
        <f t="shared" si="41"/>
        <v>26.666666666666668</v>
      </c>
      <c r="O275" s="51">
        <f t="shared" si="42"/>
        <v>6.9008782936010036</v>
      </c>
      <c r="P275" s="44"/>
      <c r="Q275" s="44"/>
      <c r="R275" s="44"/>
      <c r="S275" s="44"/>
      <c r="T275" s="44"/>
      <c r="U275" s="44"/>
      <c r="V275" s="44"/>
      <c r="W275" s="44"/>
      <c r="X275" s="44"/>
      <c r="Y275" s="44"/>
      <c r="Z275" s="44"/>
      <c r="AA275" s="44"/>
      <c r="AB275" s="44"/>
      <c r="AC275" s="44"/>
      <c r="AD275" s="44"/>
      <c r="AE275" s="44"/>
      <c r="AF275" s="44"/>
      <c r="AG275" s="44"/>
      <c r="AH275" s="44"/>
      <c r="AI275" s="44"/>
      <c r="AJ275" s="44"/>
      <c r="AK275" s="44"/>
      <c r="AL275" s="44"/>
      <c r="AM275" s="44"/>
      <c r="AN275" s="44"/>
      <c r="AO275" s="44"/>
      <c r="AP275" s="44"/>
      <c r="AQ275" s="44"/>
      <c r="AR275" s="44"/>
      <c r="AS275" s="44"/>
      <c r="AT275" s="44"/>
      <c r="AU275" s="44"/>
      <c r="AV275" s="44"/>
      <c r="AW275" s="44"/>
      <c r="AX275" s="44"/>
      <c r="AY275" s="44"/>
      <c r="AZ275" s="44"/>
    </row>
    <row r="276" spans="1:67" s="46" customFormat="1" ht="13.5" customHeight="1">
      <c r="A276" s="54" t="s">
        <v>27</v>
      </c>
      <c r="B276" s="53">
        <v>115</v>
      </c>
      <c r="C276" s="53">
        <v>1</v>
      </c>
      <c r="D276" s="53">
        <v>20</v>
      </c>
      <c r="E276" s="53">
        <v>10</v>
      </c>
      <c r="F276" s="53">
        <f t="shared" si="37"/>
        <v>146</v>
      </c>
      <c r="G276" s="52">
        <f t="shared" si="38"/>
        <v>7.5342465753424657</v>
      </c>
      <c r="H276" s="51">
        <f t="shared" si="39"/>
        <v>7.8536847767617006</v>
      </c>
      <c r="I276" s="53">
        <v>109</v>
      </c>
      <c r="J276" s="53">
        <v>2</v>
      </c>
      <c r="K276" s="53">
        <v>30</v>
      </c>
      <c r="L276" s="53">
        <v>50</v>
      </c>
      <c r="M276" s="53">
        <f t="shared" si="40"/>
        <v>191</v>
      </c>
      <c r="N276" s="52">
        <f t="shared" si="41"/>
        <v>27.225130890052355</v>
      </c>
      <c r="O276" s="51">
        <f t="shared" si="42"/>
        <v>7.9882894186532827</v>
      </c>
      <c r="P276" s="44"/>
      <c r="Q276" s="44"/>
      <c r="R276" s="44"/>
      <c r="S276" s="44"/>
      <c r="T276" s="44"/>
      <c r="U276" s="44"/>
      <c r="V276" s="44"/>
      <c r="W276" s="44"/>
      <c r="X276" s="44"/>
      <c r="Y276" s="44"/>
      <c r="Z276" s="44"/>
      <c r="AA276" s="44"/>
      <c r="AB276" s="44"/>
      <c r="AC276" s="44"/>
      <c r="AD276" s="44"/>
      <c r="AE276" s="44"/>
      <c r="AF276" s="44"/>
      <c r="AG276" s="44"/>
      <c r="AH276" s="44"/>
      <c r="AI276" s="44"/>
      <c r="AJ276" s="44"/>
      <c r="AK276" s="44"/>
      <c r="AL276" s="44"/>
      <c r="AM276" s="44"/>
      <c r="AN276" s="44"/>
      <c r="AO276" s="44"/>
      <c r="AP276" s="44"/>
      <c r="AQ276" s="44"/>
      <c r="AR276" s="44"/>
      <c r="AS276" s="44"/>
      <c r="AT276" s="44"/>
      <c r="AU276" s="44"/>
      <c r="AV276" s="44"/>
      <c r="AW276" s="44"/>
      <c r="AX276" s="44"/>
      <c r="AY276" s="44"/>
      <c r="AZ276" s="44"/>
      <c r="BA276" s="45"/>
      <c r="BB276" s="45"/>
      <c r="BC276" s="45"/>
      <c r="BD276" s="45"/>
      <c r="BE276" s="45"/>
      <c r="BF276" s="45"/>
      <c r="BG276" s="45"/>
      <c r="BH276" s="45"/>
      <c r="BI276" s="45"/>
      <c r="BJ276" s="45"/>
      <c r="BK276" s="45"/>
      <c r="BL276" s="45"/>
      <c r="BM276" s="45"/>
      <c r="BN276" s="45"/>
      <c r="BO276" s="45"/>
    </row>
    <row r="277" spans="1:67" s="44" customFormat="1" ht="13.5" customHeight="1">
      <c r="A277" s="54" t="s">
        <v>28</v>
      </c>
      <c r="B277" s="53">
        <v>114</v>
      </c>
      <c r="C277" s="53">
        <v>0</v>
      </c>
      <c r="D277" s="53">
        <v>20</v>
      </c>
      <c r="E277" s="53">
        <v>11</v>
      </c>
      <c r="F277" s="53">
        <f t="shared" si="37"/>
        <v>145</v>
      </c>
      <c r="G277" s="52">
        <f t="shared" si="38"/>
        <v>7.5862068965517242</v>
      </c>
      <c r="H277" s="51">
        <f t="shared" si="39"/>
        <v>7.7998924152770304</v>
      </c>
      <c r="I277" s="53">
        <v>116</v>
      </c>
      <c r="J277" s="53">
        <v>5</v>
      </c>
      <c r="K277" s="53">
        <v>31</v>
      </c>
      <c r="L277" s="53">
        <v>52</v>
      </c>
      <c r="M277" s="53">
        <f t="shared" si="40"/>
        <v>204</v>
      </c>
      <c r="N277" s="52">
        <f t="shared" si="41"/>
        <v>27.941176470588236</v>
      </c>
      <c r="O277" s="51">
        <f t="shared" si="42"/>
        <v>8.5319949811794231</v>
      </c>
      <c r="BA277" s="45"/>
      <c r="BB277" s="45"/>
      <c r="BC277" s="45"/>
      <c r="BD277" s="45"/>
      <c r="BE277" s="45"/>
      <c r="BF277" s="45"/>
      <c r="BG277" s="45"/>
      <c r="BH277" s="45"/>
      <c r="BI277" s="45"/>
      <c r="BJ277" s="45"/>
      <c r="BK277" s="45"/>
      <c r="BL277" s="45"/>
      <c r="BM277" s="45"/>
      <c r="BN277" s="45"/>
      <c r="BO277" s="45"/>
    </row>
    <row r="278" spans="1:67" s="44" customFormat="1" ht="13.5" customHeight="1">
      <c r="A278" s="54" t="s">
        <v>60</v>
      </c>
      <c r="B278" s="53">
        <v>118</v>
      </c>
      <c r="C278" s="53">
        <v>1</v>
      </c>
      <c r="D278" s="53">
        <v>19</v>
      </c>
      <c r="E278" s="53">
        <v>10</v>
      </c>
      <c r="F278" s="53">
        <f t="shared" si="37"/>
        <v>148</v>
      </c>
      <c r="G278" s="52">
        <f t="shared" si="38"/>
        <v>7.4324324324324325</v>
      </c>
      <c r="H278" s="51">
        <f t="shared" si="39"/>
        <v>7.9612694997310385</v>
      </c>
      <c r="I278" s="53">
        <v>159</v>
      </c>
      <c r="J278" s="53">
        <v>3</v>
      </c>
      <c r="K278" s="53">
        <v>42</v>
      </c>
      <c r="L278" s="53">
        <v>34</v>
      </c>
      <c r="M278" s="53">
        <f t="shared" si="40"/>
        <v>238</v>
      </c>
      <c r="N278" s="52">
        <f t="shared" si="41"/>
        <v>15.546218487394958</v>
      </c>
      <c r="O278" s="51">
        <f t="shared" si="42"/>
        <v>9.953994144709327</v>
      </c>
      <c r="BA278" s="45"/>
      <c r="BB278" s="45"/>
      <c r="BC278" s="45"/>
      <c r="BD278" s="45"/>
      <c r="BE278" s="45"/>
      <c r="BF278" s="45"/>
      <c r="BG278" s="45"/>
      <c r="BH278" s="45"/>
      <c r="BI278" s="45"/>
      <c r="BJ278" s="45"/>
      <c r="BK278" s="45"/>
      <c r="BL278" s="45"/>
      <c r="BM278" s="45"/>
      <c r="BN278" s="45"/>
      <c r="BO278" s="45"/>
    </row>
    <row r="279" spans="1:67" s="44" customFormat="1" ht="13.5" customHeight="1">
      <c r="A279" s="58" t="s">
        <v>29</v>
      </c>
      <c r="B279" s="57">
        <v>15</v>
      </c>
      <c r="C279" s="57">
        <v>1</v>
      </c>
      <c r="D279" s="57">
        <v>5</v>
      </c>
      <c r="E279" s="57">
        <v>0</v>
      </c>
      <c r="F279" s="57">
        <f t="shared" si="37"/>
        <v>21</v>
      </c>
      <c r="G279" s="56">
        <f t="shared" si="38"/>
        <v>4.7619047619047619</v>
      </c>
      <c r="H279" s="55">
        <f t="shared" si="39"/>
        <v>1.1296395911780528</v>
      </c>
      <c r="I279" s="57">
        <v>5</v>
      </c>
      <c r="J279" s="57">
        <v>1</v>
      </c>
      <c r="K279" s="57">
        <v>4</v>
      </c>
      <c r="L279" s="57">
        <v>4</v>
      </c>
      <c r="M279" s="57">
        <f t="shared" si="40"/>
        <v>14</v>
      </c>
      <c r="N279" s="56">
        <f t="shared" si="41"/>
        <v>35.714285714285715</v>
      </c>
      <c r="O279" s="55">
        <f t="shared" si="42"/>
        <v>0.58552906733584276</v>
      </c>
      <c r="BA279" s="45"/>
      <c r="BB279" s="45"/>
      <c r="BC279" s="45"/>
      <c r="BD279" s="45"/>
      <c r="BE279" s="45"/>
      <c r="BF279" s="45"/>
      <c r="BG279" s="45"/>
      <c r="BH279" s="45"/>
      <c r="BI279" s="45"/>
      <c r="BJ279" s="45"/>
      <c r="BK279" s="45"/>
      <c r="BL279" s="45"/>
      <c r="BM279" s="45"/>
      <c r="BN279" s="45"/>
      <c r="BO279" s="45"/>
    </row>
    <row r="280" spans="1:67" s="46" customFormat="1" ht="13.5" customHeight="1">
      <c r="A280" s="54" t="s">
        <v>30</v>
      </c>
      <c r="B280" s="53">
        <v>21</v>
      </c>
      <c r="C280" s="53">
        <v>0</v>
      </c>
      <c r="D280" s="53">
        <v>4</v>
      </c>
      <c r="E280" s="53">
        <v>2</v>
      </c>
      <c r="F280" s="53">
        <f t="shared" si="37"/>
        <v>27</v>
      </c>
      <c r="G280" s="52">
        <f t="shared" si="38"/>
        <v>7.4074074074074066</v>
      </c>
      <c r="H280" s="51">
        <f t="shared" si="39"/>
        <v>1.4523937600860677</v>
      </c>
      <c r="I280" s="53">
        <v>28</v>
      </c>
      <c r="J280" s="53">
        <v>0</v>
      </c>
      <c r="K280" s="53">
        <v>7</v>
      </c>
      <c r="L280" s="53">
        <v>3</v>
      </c>
      <c r="M280" s="53">
        <f t="shared" si="40"/>
        <v>38</v>
      </c>
      <c r="N280" s="52">
        <f t="shared" si="41"/>
        <v>7.8947368421052628</v>
      </c>
      <c r="O280" s="51">
        <f t="shared" si="42"/>
        <v>1.589293182768716</v>
      </c>
      <c r="P280" s="44"/>
      <c r="Q280" s="44"/>
      <c r="R280" s="44"/>
      <c r="S280" s="44"/>
      <c r="T280" s="44"/>
      <c r="U280" s="44"/>
      <c r="V280" s="44"/>
      <c r="W280" s="44"/>
      <c r="X280" s="44"/>
      <c r="Y280" s="44"/>
      <c r="Z280" s="44"/>
      <c r="AA280" s="44"/>
      <c r="AB280" s="44"/>
      <c r="AC280" s="44"/>
      <c r="AD280" s="44"/>
      <c r="AE280" s="44"/>
      <c r="AF280" s="44"/>
      <c r="AG280" s="44"/>
      <c r="AH280" s="44"/>
      <c r="AI280" s="44"/>
      <c r="AJ280" s="44"/>
      <c r="AK280" s="44"/>
      <c r="AL280" s="44"/>
      <c r="AM280" s="44"/>
      <c r="AN280" s="44"/>
      <c r="AO280" s="44"/>
      <c r="AP280" s="44"/>
      <c r="AQ280" s="44"/>
      <c r="AR280" s="44"/>
      <c r="AS280" s="44"/>
      <c r="AT280" s="44"/>
      <c r="AU280" s="44"/>
      <c r="AV280" s="44"/>
      <c r="AW280" s="44"/>
      <c r="AX280" s="44"/>
      <c r="AY280" s="44"/>
      <c r="AZ280" s="44"/>
    </row>
    <row r="281" spans="1:67" s="46" customFormat="1" ht="13.5" customHeight="1">
      <c r="A281" s="54" t="s">
        <v>31</v>
      </c>
      <c r="B281" s="53">
        <v>32</v>
      </c>
      <c r="C281" s="53">
        <v>0</v>
      </c>
      <c r="D281" s="53">
        <v>10</v>
      </c>
      <c r="E281" s="53">
        <v>1</v>
      </c>
      <c r="F281" s="53">
        <f t="shared" si="37"/>
        <v>43</v>
      </c>
      <c r="G281" s="52">
        <f t="shared" si="38"/>
        <v>2.3255813953488373</v>
      </c>
      <c r="H281" s="51">
        <f t="shared" si="39"/>
        <v>2.3130715438407745</v>
      </c>
      <c r="I281" s="53">
        <v>18</v>
      </c>
      <c r="J281" s="53">
        <v>0</v>
      </c>
      <c r="K281" s="53">
        <v>8</v>
      </c>
      <c r="L281" s="53">
        <v>8</v>
      </c>
      <c r="M281" s="53">
        <f t="shared" si="40"/>
        <v>34</v>
      </c>
      <c r="N281" s="52">
        <f t="shared" si="41"/>
        <v>23.52941176470588</v>
      </c>
      <c r="O281" s="51">
        <f t="shared" si="42"/>
        <v>1.4219991635299039</v>
      </c>
      <c r="P281" s="44"/>
      <c r="Q281" s="44"/>
      <c r="R281" s="44"/>
      <c r="S281" s="44"/>
      <c r="T281" s="44"/>
      <c r="U281" s="44"/>
      <c r="V281" s="44"/>
      <c r="W281" s="44"/>
      <c r="X281" s="44"/>
      <c r="Y281" s="44"/>
      <c r="Z281" s="44"/>
      <c r="AA281" s="44"/>
      <c r="AB281" s="44"/>
      <c r="AC281" s="44"/>
      <c r="AD281" s="44"/>
      <c r="AE281" s="44"/>
      <c r="AF281" s="44"/>
      <c r="AG281" s="44"/>
      <c r="AH281" s="44"/>
      <c r="AI281" s="44"/>
      <c r="AJ281" s="44"/>
      <c r="AK281" s="44"/>
      <c r="AL281" s="44"/>
      <c r="AM281" s="44"/>
      <c r="AN281" s="44"/>
      <c r="AO281" s="44"/>
      <c r="AP281" s="44"/>
      <c r="AQ281" s="44"/>
      <c r="AR281" s="44"/>
      <c r="AS281" s="44"/>
      <c r="AT281" s="44"/>
      <c r="AU281" s="44"/>
      <c r="AV281" s="44"/>
      <c r="AW281" s="44"/>
      <c r="AX281" s="44"/>
      <c r="AY281" s="44"/>
      <c r="AZ281" s="44"/>
    </row>
    <row r="282" spans="1:67" s="46" customFormat="1" ht="13.5" customHeight="1">
      <c r="A282" s="54" t="s">
        <v>32</v>
      </c>
      <c r="B282" s="53">
        <v>27</v>
      </c>
      <c r="C282" s="53">
        <v>0</v>
      </c>
      <c r="D282" s="53">
        <v>5</v>
      </c>
      <c r="E282" s="53">
        <v>2</v>
      </c>
      <c r="F282" s="53">
        <f t="shared" si="37"/>
        <v>34</v>
      </c>
      <c r="G282" s="52">
        <f t="shared" si="38"/>
        <v>5.8823529411764701</v>
      </c>
      <c r="H282" s="51">
        <f t="shared" si="39"/>
        <v>1.828940290478752</v>
      </c>
      <c r="I282" s="53">
        <v>24</v>
      </c>
      <c r="J282" s="53">
        <v>0</v>
      </c>
      <c r="K282" s="53">
        <v>7</v>
      </c>
      <c r="L282" s="53">
        <v>7</v>
      </c>
      <c r="M282" s="53">
        <f t="shared" si="40"/>
        <v>38</v>
      </c>
      <c r="N282" s="52">
        <f t="shared" si="41"/>
        <v>18.421052631578945</v>
      </c>
      <c r="O282" s="51">
        <f t="shared" si="42"/>
        <v>1.589293182768716</v>
      </c>
      <c r="P282" s="44"/>
      <c r="Q282" s="44"/>
      <c r="R282" s="44"/>
      <c r="S282" s="44"/>
      <c r="T282" s="44"/>
      <c r="U282" s="44"/>
      <c r="V282" s="44"/>
      <c r="W282" s="44"/>
      <c r="X282" s="44"/>
      <c r="Y282" s="44"/>
      <c r="Z282" s="44"/>
      <c r="AA282" s="44"/>
      <c r="AB282" s="44"/>
      <c r="AC282" s="44"/>
      <c r="AD282" s="44"/>
      <c r="AE282" s="44"/>
      <c r="AF282" s="44"/>
      <c r="AG282" s="44"/>
      <c r="AH282" s="44"/>
      <c r="AI282" s="44"/>
      <c r="AJ282" s="44"/>
      <c r="AK282" s="44"/>
      <c r="AL282" s="44"/>
      <c r="AM282" s="44"/>
      <c r="AN282" s="44"/>
      <c r="AO282" s="44"/>
      <c r="AP282" s="44"/>
      <c r="AQ282" s="44"/>
      <c r="AR282" s="44"/>
      <c r="AS282" s="44"/>
      <c r="AT282" s="44"/>
      <c r="AU282" s="44"/>
      <c r="AV282" s="44"/>
      <c r="AW282" s="44"/>
      <c r="AX282" s="44"/>
      <c r="AY282" s="44"/>
      <c r="AZ282" s="44"/>
      <c r="BA282" s="45"/>
      <c r="BB282" s="45"/>
      <c r="BC282" s="45"/>
      <c r="BD282" s="45"/>
      <c r="BE282" s="45"/>
      <c r="BF282" s="45"/>
      <c r="BG282" s="45"/>
      <c r="BH282" s="45"/>
      <c r="BI282" s="45"/>
      <c r="BJ282" s="45"/>
      <c r="BK282" s="45"/>
      <c r="BL282" s="45"/>
      <c r="BM282" s="45"/>
      <c r="BN282" s="45"/>
      <c r="BO282" s="45"/>
    </row>
    <row r="283" spans="1:67" s="44" customFormat="1" ht="13.5" customHeight="1">
      <c r="A283" s="54" t="s">
        <v>33</v>
      </c>
      <c r="B283" s="53">
        <v>20</v>
      </c>
      <c r="C283" s="53">
        <v>0</v>
      </c>
      <c r="D283" s="53">
        <v>4</v>
      </c>
      <c r="E283" s="53">
        <v>0</v>
      </c>
      <c r="F283" s="53">
        <f t="shared" si="37"/>
        <v>24</v>
      </c>
      <c r="G283" s="52">
        <f t="shared" si="38"/>
        <v>0</v>
      </c>
      <c r="H283" s="51">
        <f t="shared" si="39"/>
        <v>1.2910166756320602</v>
      </c>
      <c r="I283" s="53">
        <v>23</v>
      </c>
      <c r="J283" s="53">
        <v>0</v>
      </c>
      <c r="K283" s="53">
        <v>11</v>
      </c>
      <c r="L283" s="53">
        <v>7</v>
      </c>
      <c r="M283" s="53">
        <f t="shared" si="40"/>
        <v>41</v>
      </c>
      <c r="N283" s="52">
        <f t="shared" si="41"/>
        <v>17.073170731707318</v>
      </c>
      <c r="O283" s="51">
        <f t="shared" si="42"/>
        <v>1.7147636971978253</v>
      </c>
      <c r="BA283" s="45"/>
      <c r="BB283" s="45"/>
      <c r="BC283" s="45"/>
      <c r="BD283" s="45"/>
      <c r="BE283" s="45"/>
      <c r="BF283" s="45"/>
      <c r="BG283" s="45"/>
      <c r="BH283" s="45"/>
      <c r="BI283" s="45"/>
      <c r="BJ283" s="45"/>
      <c r="BK283" s="45"/>
      <c r="BL283" s="45"/>
      <c r="BM283" s="45"/>
      <c r="BN283" s="45"/>
      <c r="BO283" s="45"/>
    </row>
    <row r="284" spans="1:67" s="46" customFormat="1" ht="13.5" customHeight="1">
      <c r="A284" s="54" t="s">
        <v>34</v>
      </c>
      <c r="B284" s="53">
        <v>20</v>
      </c>
      <c r="C284" s="53">
        <v>0</v>
      </c>
      <c r="D284" s="53">
        <v>4</v>
      </c>
      <c r="E284" s="53">
        <v>2</v>
      </c>
      <c r="F284" s="53">
        <f t="shared" si="37"/>
        <v>26</v>
      </c>
      <c r="G284" s="52">
        <f t="shared" si="38"/>
        <v>7.6923076923076925</v>
      </c>
      <c r="H284" s="51">
        <f t="shared" si="39"/>
        <v>1.3986013986013985</v>
      </c>
      <c r="I284" s="53">
        <v>18</v>
      </c>
      <c r="J284" s="53">
        <v>0</v>
      </c>
      <c r="K284" s="53">
        <v>9</v>
      </c>
      <c r="L284" s="53">
        <v>5</v>
      </c>
      <c r="M284" s="53">
        <f t="shared" si="40"/>
        <v>32</v>
      </c>
      <c r="N284" s="52">
        <f t="shared" si="41"/>
        <v>15.625</v>
      </c>
      <c r="O284" s="51">
        <f t="shared" si="42"/>
        <v>1.3383521539104977</v>
      </c>
      <c r="P284" s="44"/>
      <c r="Q284" s="44"/>
      <c r="R284" s="44"/>
      <c r="S284" s="44"/>
      <c r="T284" s="44"/>
      <c r="U284" s="44"/>
      <c r="V284" s="44"/>
      <c r="W284" s="44"/>
      <c r="X284" s="44"/>
      <c r="Y284" s="44"/>
      <c r="Z284" s="44"/>
      <c r="AA284" s="44"/>
      <c r="AB284" s="44"/>
      <c r="AC284" s="44"/>
      <c r="AD284" s="44"/>
      <c r="AE284" s="44"/>
      <c r="AF284" s="44"/>
      <c r="AG284" s="44"/>
      <c r="AH284" s="44"/>
      <c r="AI284" s="44"/>
      <c r="AJ284" s="44"/>
      <c r="AK284" s="44"/>
      <c r="AL284" s="44"/>
      <c r="AM284" s="44"/>
      <c r="AN284" s="44"/>
      <c r="AO284" s="44"/>
      <c r="AP284" s="44"/>
      <c r="AQ284" s="44"/>
      <c r="AR284" s="44"/>
      <c r="AS284" s="44"/>
      <c r="AT284" s="44"/>
      <c r="AU284" s="44"/>
      <c r="AV284" s="44"/>
      <c r="AW284" s="44"/>
      <c r="AX284" s="44"/>
      <c r="AY284" s="44"/>
      <c r="AZ284" s="44"/>
      <c r="BA284" s="45"/>
      <c r="BB284" s="45"/>
      <c r="BC284" s="45"/>
      <c r="BD284" s="45"/>
      <c r="BE284" s="45"/>
      <c r="BF284" s="45"/>
      <c r="BG284" s="45"/>
      <c r="BH284" s="45"/>
      <c r="BI284" s="45"/>
      <c r="BJ284" s="45"/>
      <c r="BK284" s="45"/>
      <c r="BL284" s="45"/>
      <c r="BM284" s="45"/>
      <c r="BN284" s="45"/>
      <c r="BO284" s="45"/>
    </row>
    <row r="285" spans="1:67" s="44" customFormat="1" ht="13.5" customHeight="1">
      <c r="A285" s="50" t="s">
        <v>15</v>
      </c>
      <c r="B285" s="49">
        <f>SUM(B279:B284)</f>
        <v>135</v>
      </c>
      <c r="C285" s="49">
        <f>SUM(C279:C284)</f>
        <v>1</v>
      </c>
      <c r="D285" s="49">
        <f>SUM(D279:D284)</f>
        <v>32</v>
      </c>
      <c r="E285" s="49">
        <f>SUM(E279:E284)</f>
        <v>7</v>
      </c>
      <c r="F285" s="49">
        <f t="shared" si="37"/>
        <v>175</v>
      </c>
      <c r="G285" s="48">
        <f t="shared" si="38"/>
        <v>4.5714285714285712</v>
      </c>
      <c r="H285" s="47">
        <f t="shared" si="39"/>
        <v>9.4136632598171062</v>
      </c>
      <c r="I285" s="49">
        <f>SUM(I279:I284)</f>
        <v>116</v>
      </c>
      <c r="J285" s="49">
        <f>SUM(J279:J284)</f>
        <v>1</v>
      </c>
      <c r="K285" s="49">
        <f>SUM(K279:K284)</f>
        <v>46</v>
      </c>
      <c r="L285" s="49">
        <f>SUM(L279:L284)</f>
        <v>34</v>
      </c>
      <c r="M285" s="49">
        <f t="shared" si="40"/>
        <v>197</v>
      </c>
      <c r="N285" s="48">
        <f t="shared" si="41"/>
        <v>17.766497461928935</v>
      </c>
      <c r="O285" s="47">
        <f t="shared" si="42"/>
        <v>8.2392304475115008</v>
      </c>
      <c r="BA285" s="45"/>
      <c r="BB285" s="45"/>
      <c r="BC285" s="45"/>
      <c r="BD285" s="45"/>
      <c r="BE285" s="45"/>
      <c r="BF285" s="45"/>
      <c r="BG285" s="45"/>
      <c r="BH285" s="45"/>
      <c r="BI285" s="45"/>
      <c r="BJ285" s="45"/>
      <c r="BK285" s="45"/>
      <c r="BL285" s="45"/>
      <c r="BM285" s="45"/>
      <c r="BN285" s="45"/>
      <c r="BO285" s="45"/>
    </row>
    <row r="286" spans="1:67" s="44" customFormat="1" ht="13.5" customHeight="1">
      <c r="A286" s="58" t="s">
        <v>35</v>
      </c>
      <c r="B286" s="57">
        <v>16</v>
      </c>
      <c r="C286" s="57">
        <v>0</v>
      </c>
      <c r="D286" s="57">
        <v>3</v>
      </c>
      <c r="E286" s="57">
        <v>2</v>
      </c>
      <c r="F286" s="57">
        <f t="shared" si="37"/>
        <v>21</v>
      </c>
      <c r="G286" s="56">
        <f t="shared" si="38"/>
        <v>9.5238095238095237</v>
      </c>
      <c r="H286" s="55">
        <f t="shared" si="39"/>
        <v>1.1296395911780528</v>
      </c>
      <c r="I286" s="57">
        <v>18</v>
      </c>
      <c r="J286" s="57">
        <v>1</v>
      </c>
      <c r="K286" s="57">
        <v>6</v>
      </c>
      <c r="L286" s="57">
        <v>3</v>
      </c>
      <c r="M286" s="57">
        <f t="shared" si="40"/>
        <v>28</v>
      </c>
      <c r="N286" s="56">
        <f t="shared" si="41"/>
        <v>14.285714285714285</v>
      </c>
      <c r="O286" s="55">
        <f t="shared" si="42"/>
        <v>1.1710581346716855</v>
      </c>
      <c r="BA286" s="45"/>
      <c r="BB286" s="45"/>
      <c r="BC286" s="45"/>
      <c r="BD286" s="45"/>
      <c r="BE286" s="45"/>
      <c r="BF286" s="45"/>
      <c r="BG286" s="45"/>
      <c r="BH286" s="45"/>
      <c r="BI286" s="45"/>
      <c r="BJ286" s="45"/>
      <c r="BK286" s="45"/>
      <c r="BL286" s="45"/>
      <c r="BM286" s="45"/>
      <c r="BN286" s="45"/>
      <c r="BO286" s="45"/>
    </row>
    <row r="287" spans="1:67" s="46" customFormat="1" ht="13.5" customHeight="1">
      <c r="A287" s="54" t="s">
        <v>36</v>
      </c>
      <c r="B287" s="53">
        <v>27</v>
      </c>
      <c r="C287" s="53">
        <v>1</v>
      </c>
      <c r="D287" s="53">
        <v>4</v>
      </c>
      <c r="E287" s="53">
        <v>0</v>
      </c>
      <c r="F287" s="53">
        <f t="shared" si="37"/>
        <v>32</v>
      </c>
      <c r="G287" s="52">
        <f t="shared" si="38"/>
        <v>3.125</v>
      </c>
      <c r="H287" s="51">
        <f t="shared" si="39"/>
        <v>1.7213555675094134</v>
      </c>
      <c r="I287" s="53">
        <v>30</v>
      </c>
      <c r="J287" s="53">
        <v>0</v>
      </c>
      <c r="K287" s="53">
        <v>7</v>
      </c>
      <c r="L287" s="53">
        <v>3</v>
      </c>
      <c r="M287" s="53">
        <f t="shared" si="40"/>
        <v>40</v>
      </c>
      <c r="N287" s="52">
        <f t="shared" si="41"/>
        <v>7.5</v>
      </c>
      <c r="O287" s="51">
        <f t="shared" si="42"/>
        <v>1.6729401923881222</v>
      </c>
      <c r="P287" s="44"/>
      <c r="Q287" s="44"/>
      <c r="R287" s="44"/>
      <c r="S287" s="44"/>
      <c r="T287" s="44"/>
      <c r="U287" s="44"/>
      <c r="V287" s="44"/>
      <c r="W287" s="44"/>
      <c r="X287" s="44"/>
      <c r="Y287" s="44"/>
      <c r="Z287" s="44"/>
      <c r="AA287" s="44"/>
      <c r="AB287" s="44"/>
      <c r="AC287" s="44"/>
      <c r="AD287" s="44"/>
      <c r="AE287" s="44"/>
      <c r="AF287" s="44"/>
      <c r="AG287" s="44"/>
      <c r="AH287" s="44"/>
      <c r="AI287" s="44"/>
      <c r="AJ287" s="44"/>
      <c r="AK287" s="44"/>
      <c r="AL287" s="44"/>
      <c r="AM287" s="44"/>
      <c r="AN287" s="44"/>
      <c r="AO287" s="44"/>
      <c r="AP287" s="44"/>
      <c r="AQ287" s="44"/>
      <c r="AR287" s="44"/>
      <c r="AS287" s="44"/>
      <c r="AT287" s="44"/>
      <c r="AU287" s="44"/>
      <c r="AV287" s="44"/>
      <c r="AW287" s="44"/>
      <c r="AX287" s="44"/>
      <c r="AY287" s="44"/>
      <c r="AZ287" s="44"/>
    </row>
    <row r="288" spans="1:67" s="46" customFormat="1" ht="13.5" customHeight="1">
      <c r="A288" s="54" t="s">
        <v>37</v>
      </c>
      <c r="B288" s="53">
        <v>31</v>
      </c>
      <c r="C288" s="53">
        <v>0</v>
      </c>
      <c r="D288" s="53">
        <v>1</v>
      </c>
      <c r="E288" s="53">
        <v>1</v>
      </c>
      <c r="F288" s="53">
        <f t="shared" si="37"/>
        <v>33</v>
      </c>
      <c r="G288" s="52">
        <f t="shared" si="38"/>
        <v>3.0303030303030303</v>
      </c>
      <c r="H288" s="51">
        <f t="shared" si="39"/>
        <v>1.7751479289940828</v>
      </c>
      <c r="I288" s="53">
        <v>21</v>
      </c>
      <c r="J288" s="53">
        <v>0</v>
      </c>
      <c r="K288" s="53">
        <v>6</v>
      </c>
      <c r="L288" s="53">
        <v>3</v>
      </c>
      <c r="M288" s="53">
        <f t="shared" si="40"/>
        <v>30</v>
      </c>
      <c r="N288" s="52">
        <f t="shared" si="41"/>
        <v>10</v>
      </c>
      <c r="O288" s="51">
        <f t="shared" si="42"/>
        <v>1.2547051442910917</v>
      </c>
      <c r="P288" s="44"/>
      <c r="Q288" s="44"/>
      <c r="R288" s="44"/>
      <c r="S288" s="44"/>
      <c r="T288" s="44"/>
      <c r="U288" s="44"/>
      <c r="V288" s="44"/>
      <c r="W288" s="44"/>
      <c r="X288" s="44"/>
      <c r="Y288" s="44"/>
      <c r="Z288" s="44"/>
      <c r="AA288" s="44"/>
      <c r="AB288" s="44"/>
      <c r="AC288" s="44"/>
      <c r="AD288" s="44"/>
      <c r="AE288" s="44"/>
      <c r="AF288" s="44"/>
      <c r="AG288" s="44"/>
      <c r="AH288" s="44"/>
      <c r="AI288" s="44"/>
      <c r="AJ288" s="44"/>
      <c r="AK288" s="44"/>
      <c r="AL288" s="44"/>
      <c r="AM288" s="44"/>
      <c r="AN288" s="44"/>
      <c r="AO288" s="44"/>
      <c r="AP288" s="44"/>
      <c r="AQ288" s="44"/>
      <c r="AR288" s="44"/>
      <c r="AS288" s="44"/>
      <c r="AT288" s="44"/>
      <c r="AU288" s="44"/>
      <c r="AV288" s="44"/>
      <c r="AW288" s="44"/>
      <c r="AX288" s="44"/>
      <c r="AY288" s="44"/>
      <c r="AZ288" s="44"/>
    </row>
    <row r="289" spans="1:67" s="43" customFormat="1" ht="13.5" customHeight="1">
      <c r="A289" s="54" t="s">
        <v>38</v>
      </c>
      <c r="B289" s="53">
        <v>19</v>
      </c>
      <c r="C289" s="53">
        <v>0</v>
      </c>
      <c r="D289" s="53">
        <v>1</v>
      </c>
      <c r="E289" s="53">
        <v>2</v>
      </c>
      <c r="F289" s="53">
        <f t="shared" si="37"/>
        <v>22</v>
      </c>
      <c r="G289" s="52">
        <f t="shared" si="38"/>
        <v>9.0909090909090917</v>
      </c>
      <c r="H289" s="51">
        <f t="shared" si="39"/>
        <v>1.1834319526627219</v>
      </c>
      <c r="I289" s="53">
        <v>44</v>
      </c>
      <c r="J289" s="53">
        <v>0</v>
      </c>
      <c r="K289" s="53">
        <v>3</v>
      </c>
      <c r="L289" s="53">
        <v>4</v>
      </c>
      <c r="M289" s="53">
        <f t="shared" si="40"/>
        <v>51</v>
      </c>
      <c r="N289" s="52">
        <f t="shared" si="41"/>
        <v>7.8431372549019605</v>
      </c>
      <c r="O289" s="51">
        <f t="shared" si="42"/>
        <v>2.1329987452948558</v>
      </c>
      <c r="P289" s="44"/>
      <c r="Q289" s="44"/>
      <c r="R289" s="44"/>
      <c r="S289" s="44"/>
      <c r="T289" s="44"/>
      <c r="U289" s="44"/>
      <c r="V289" s="44"/>
      <c r="W289" s="44"/>
      <c r="X289" s="44"/>
      <c r="Y289" s="44"/>
      <c r="Z289" s="44"/>
      <c r="AA289" s="44"/>
      <c r="AB289" s="44"/>
      <c r="AC289" s="44"/>
      <c r="AD289" s="44"/>
      <c r="AE289" s="44"/>
      <c r="AF289" s="44"/>
      <c r="AG289" s="44"/>
      <c r="AH289" s="44"/>
      <c r="AI289" s="44"/>
      <c r="AJ289" s="44"/>
      <c r="AK289" s="44"/>
      <c r="AL289" s="44"/>
      <c r="AM289" s="44"/>
      <c r="AN289" s="44"/>
      <c r="AO289" s="44"/>
      <c r="AP289" s="44"/>
      <c r="AQ289" s="44"/>
      <c r="AR289" s="44"/>
      <c r="AS289" s="44"/>
      <c r="AT289" s="44"/>
      <c r="AU289" s="44"/>
      <c r="AV289" s="44"/>
      <c r="AW289" s="44"/>
      <c r="AX289" s="44"/>
      <c r="AY289" s="44"/>
      <c r="AZ289" s="44"/>
      <c r="BA289" s="45"/>
      <c r="BB289" s="45"/>
      <c r="BC289" s="45"/>
      <c r="BD289" s="45"/>
      <c r="BE289" s="45"/>
      <c r="BF289" s="45"/>
      <c r="BG289" s="45"/>
      <c r="BH289" s="45"/>
      <c r="BI289" s="45"/>
      <c r="BJ289" s="45"/>
      <c r="BK289" s="45"/>
      <c r="BL289" s="45"/>
      <c r="BM289" s="45"/>
      <c r="BN289" s="45"/>
      <c r="BO289" s="45"/>
    </row>
    <row r="290" spans="1:67" s="43" customFormat="1" ht="13.5" customHeight="1">
      <c r="A290" s="54" t="s">
        <v>39</v>
      </c>
      <c r="B290" s="53">
        <v>21</v>
      </c>
      <c r="C290" s="53">
        <v>0</v>
      </c>
      <c r="D290" s="53">
        <v>3</v>
      </c>
      <c r="E290" s="53">
        <v>1</v>
      </c>
      <c r="F290" s="53">
        <f t="shared" si="37"/>
        <v>25</v>
      </c>
      <c r="G290" s="52">
        <f t="shared" si="38"/>
        <v>4</v>
      </c>
      <c r="H290" s="51">
        <f t="shared" si="39"/>
        <v>1.3448090371167294</v>
      </c>
      <c r="I290" s="53">
        <v>37</v>
      </c>
      <c r="J290" s="53">
        <v>0</v>
      </c>
      <c r="K290" s="53">
        <v>4</v>
      </c>
      <c r="L290" s="53">
        <v>7</v>
      </c>
      <c r="M290" s="53">
        <f t="shared" si="40"/>
        <v>48</v>
      </c>
      <c r="N290" s="52">
        <f t="shared" si="41"/>
        <v>14.583333333333334</v>
      </c>
      <c r="O290" s="51">
        <f t="shared" si="42"/>
        <v>2.0075282308657463</v>
      </c>
      <c r="P290" s="44"/>
      <c r="Q290" s="44"/>
      <c r="R290" s="44"/>
      <c r="S290" s="44"/>
      <c r="T290" s="44"/>
      <c r="U290" s="44"/>
      <c r="V290" s="44"/>
      <c r="W290" s="44"/>
      <c r="X290" s="44"/>
      <c r="Y290" s="44"/>
      <c r="Z290" s="44"/>
      <c r="AA290" s="44"/>
      <c r="AB290" s="44"/>
      <c r="AC290" s="44"/>
      <c r="AD290" s="44"/>
      <c r="AE290" s="44"/>
      <c r="AF290" s="44"/>
      <c r="AG290" s="44"/>
      <c r="AH290" s="44"/>
      <c r="AI290" s="44"/>
      <c r="AJ290" s="44"/>
      <c r="AK290" s="44"/>
      <c r="AL290" s="44"/>
      <c r="AM290" s="44"/>
      <c r="AN290" s="44"/>
      <c r="AO290" s="44"/>
      <c r="AP290" s="44"/>
      <c r="AQ290" s="44"/>
      <c r="AR290" s="44"/>
      <c r="AS290" s="44"/>
      <c r="AT290" s="44"/>
      <c r="AU290" s="44"/>
      <c r="AV290" s="44"/>
      <c r="AW290" s="44"/>
      <c r="AX290" s="44"/>
      <c r="AY290" s="44"/>
      <c r="AZ290" s="44"/>
      <c r="BA290" s="45"/>
      <c r="BB290" s="45"/>
      <c r="BC290" s="45"/>
      <c r="BD290" s="45"/>
      <c r="BE290" s="45"/>
      <c r="BF290" s="45"/>
      <c r="BG290" s="45"/>
      <c r="BH290" s="45"/>
      <c r="BI290" s="45"/>
      <c r="BJ290" s="45"/>
      <c r="BK290" s="45"/>
      <c r="BL290" s="45"/>
      <c r="BM290" s="45"/>
      <c r="BN290" s="45"/>
      <c r="BO290" s="45"/>
    </row>
    <row r="291" spans="1:67" s="44" customFormat="1" ht="13.5" customHeight="1">
      <c r="A291" s="54" t="s">
        <v>40</v>
      </c>
      <c r="B291" s="53">
        <v>15</v>
      </c>
      <c r="C291" s="53">
        <v>0</v>
      </c>
      <c r="D291" s="53">
        <v>3</v>
      </c>
      <c r="E291" s="53">
        <v>0</v>
      </c>
      <c r="F291" s="53">
        <f t="shared" si="37"/>
        <v>18</v>
      </c>
      <c r="G291" s="52">
        <f t="shared" si="38"/>
        <v>0</v>
      </c>
      <c r="H291" s="51">
        <f t="shared" si="39"/>
        <v>0.96826250672404512</v>
      </c>
      <c r="I291" s="53">
        <v>32</v>
      </c>
      <c r="J291" s="53">
        <v>0</v>
      </c>
      <c r="K291" s="53">
        <v>1</v>
      </c>
      <c r="L291" s="53">
        <v>1</v>
      </c>
      <c r="M291" s="53">
        <f t="shared" si="40"/>
        <v>34</v>
      </c>
      <c r="N291" s="52">
        <f t="shared" si="41"/>
        <v>2.9411764705882351</v>
      </c>
      <c r="O291" s="51">
        <f t="shared" si="42"/>
        <v>1.4219991635299039</v>
      </c>
      <c r="BA291" s="45"/>
      <c r="BB291" s="45"/>
      <c r="BC291" s="45"/>
      <c r="BD291" s="45"/>
      <c r="BE291" s="45"/>
      <c r="BF291" s="45"/>
      <c r="BG291" s="45"/>
      <c r="BH291" s="45"/>
      <c r="BI291" s="45"/>
      <c r="BJ291" s="45"/>
      <c r="BK291" s="45"/>
      <c r="BL291" s="45"/>
      <c r="BM291" s="45"/>
      <c r="BN291" s="45"/>
      <c r="BO291" s="45"/>
    </row>
    <row r="292" spans="1:67" s="46" customFormat="1" ht="13.5" customHeight="1">
      <c r="A292" s="50" t="s">
        <v>15</v>
      </c>
      <c r="B292" s="49">
        <f>SUM(B286:B291)</f>
        <v>129</v>
      </c>
      <c r="C292" s="49">
        <f>SUM(C286:C291)</f>
        <v>1</v>
      </c>
      <c r="D292" s="49">
        <f>SUM(D286:D291)</f>
        <v>15</v>
      </c>
      <c r="E292" s="49">
        <f>SUM(E286:E291)</f>
        <v>6</v>
      </c>
      <c r="F292" s="49">
        <f t="shared" si="37"/>
        <v>151</v>
      </c>
      <c r="G292" s="48">
        <f t="shared" si="38"/>
        <v>4.6357615894039732</v>
      </c>
      <c r="H292" s="47">
        <f t="shared" si="39"/>
        <v>8.1226465841850466</v>
      </c>
      <c r="I292" s="49">
        <f>SUM(I286:I291)</f>
        <v>182</v>
      </c>
      <c r="J292" s="49">
        <f>SUM(J286:J291)</f>
        <v>1</v>
      </c>
      <c r="K292" s="49">
        <f>SUM(K286:K291)</f>
        <v>27</v>
      </c>
      <c r="L292" s="49">
        <f>SUM(L286:L291)</f>
        <v>21</v>
      </c>
      <c r="M292" s="49">
        <f t="shared" si="40"/>
        <v>231</v>
      </c>
      <c r="N292" s="48">
        <f t="shared" si="41"/>
        <v>9.5238095238095237</v>
      </c>
      <c r="O292" s="47">
        <f t="shared" si="42"/>
        <v>9.6612296110414047</v>
      </c>
      <c r="P292" s="44"/>
      <c r="Q292" s="44"/>
      <c r="R292" s="44"/>
      <c r="S292" s="44"/>
      <c r="T292" s="44"/>
      <c r="U292" s="44"/>
      <c r="V292" s="44"/>
      <c r="W292" s="44"/>
      <c r="X292" s="44"/>
      <c r="Y292" s="44"/>
      <c r="Z292" s="44"/>
      <c r="AA292" s="44"/>
      <c r="AB292" s="44"/>
      <c r="AC292" s="44"/>
      <c r="AD292" s="44"/>
      <c r="AE292" s="44"/>
      <c r="AF292" s="44"/>
      <c r="AG292" s="44"/>
      <c r="AH292" s="44"/>
      <c r="AI292" s="44"/>
      <c r="AJ292" s="44"/>
      <c r="AK292" s="44"/>
      <c r="AL292" s="44"/>
      <c r="AM292" s="44"/>
      <c r="AN292" s="44"/>
      <c r="AO292" s="44"/>
      <c r="AP292" s="44"/>
      <c r="AQ292" s="44"/>
      <c r="AR292" s="44"/>
      <c r="AS292" s="44"/>
      <c r="AT292" s="44"/>
      <c r="AU292" s="44"/>
      <c r="AV292" s="44"/>
      <c r="AW292" s="44"/>
      <c r="AX292" s="44"/>
      <c r="AY292" s="44"/>
      <c r="AZ292" s="44"/>
    </row>
    <row r="293" spans="1:67" s="43" customFormat="1" ht="13.5" customHeight="1">
      <c r="A293" s="50" t="s">
        <v>41</v>
      </c>
      <c r="B293" s="49">
        <f>SUM(B263,B270:B278,B285,B292)</f>
        <v>1466</v>
      </c>
      <c r="C293" s="49">
        <f>SUM(C263,C270:C278,C285,C292)</f>
        <v>11</v>
      </c>
      <c r="D293" s="49">
        <f>SUM(D263,D270:D278,D285,D292)</f>
        <v>243</v>
      </c>
      <c r="E293" s="49">
        <f>SUM(E263,E270:E278,E285,E292)</f>
        <v>139</v>
      </c>
      <c r="F293" s="49">
        <f t="shared" si="37"/>
        <v>1859</v>
      </c>
      <c r="G293" s="48">
        <f t="shared" si="38"/>
        <v>8.0688542227003772</v>
      </c>
      <c r="H293" s="47">
        <f t="shared" si="39"/>
        <v>100</v>
      </c>
      <c r="I293" s="49">
        <f>SUM(I263,I270:I278,I285,I292)</f>
        <v>1543</v>
      </c>
      <c r="J293" s="49">
        <f>SUM(J263,J270:J278,J285,J292)</f>
        <v>30</v>
      </c>
      <c r="K293" s="49">
        <f>SUM(K263,K270:K278,K285,K292)</f>
        <v>386</v>
      </c>
      <c r="L293" s="49">
        <f>SUM(L263,L270:L278,L285,L292)</f>
        <v>432</v>
      </c>
      <c r="M293" s="49">
        <f t="shared" si="40"/>
        <v>2391</v>
      </c>
      <c r="N293" s="48">
        <f t="shared" si="41"/>
        <v>19.322459222082809</v>
      </c>
      <c r="O293" s="47">
        <f t="shared" si="42"/>
        <v>100</v>
      </c>
      <c r="P293" s="44"/>
      <c r="Q293" s="44"/>
      <c r="R293" s="44"/>
      <c r="S293" s="44"/>
      <c r="T293" s="44"/>
      <c r="U293" s="44"/>
      <c r="V293" s="44"/>
      <c r="W293" s="44"/>
      <c r="X293" s="44"/>
      <c r="Y293" s="44"/>
      <c r="Z293" s="44"/>
      <c r="AA293" s="44"/>
      <c r="AB293" s="44"/>
      <c r="AC293" s="44"/>
      <c r="AD293" s="44"/>
      <c r="AE293" s="44"/>
      <c r="AF293" s="44"/>
      <c r="AG293" s="44"/>
      <c r="AH293" s="44"/>
      <c r="AI293" s="44"/>
      <c r="AJ293" s="44"/>
      <c r="AK293" s="44"/>
      <c r="AL293" s="44"/>
      <c r="AM293" s="44"/>
      <c r="AN293" s="44"/>
      <c r="AO293" s="44"/>
      <c r="AP293" s="44"/>
      <c r="AQ293" s="44"/>
      <c r="AR293" s="44"/>
      <c r="AS293" s="44"/>
      <c r="AT293" s="44"/>
      <c r="AU293" s="44"/>
      <c r="AV293" s="44"/>
      <c r="AW293" s="44"/>
      <c r="AX293" s="44"/>
      <c r="AY293" s="44"/>
      <c r="AZ293" s="44"/>
      <c r="BA293" s="45"/>
      <c r="BB293" s="45"/>
      <c r="BC293" s="45"/>
      <c r="BD293" s="45"/>
      <c r="BE293" s="45"/>
      <c r="BF293" s="45"/>
      <c r="BG293" s="45"/>
      <c r="BH293" s="45"/>
      <c r="BI293" s="45"/>
      <c r="BJ293" s="45"/>
      <c r="BK293" s="45"/>
      <c r="BL293" s="45"/>
      <c r="BM293" s="45"/>
      <c r="BN293" s="45"/>
      <c r="BO293" s="45"/>
    </row>
    <row r="294" spans="1:67" s="43" customFormat="1" ht="12" customHeight="1">
      <c r="A294" s="44"/>
      <c r="B294" s="44"/>
      <c r="C294" s="44"/>
      <c r="D294" s="44"/>
      <c r="E294" s="44"/>
      <c r="F294" s="44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44"/>
      <c r="T294" s="44"/>
      <c r="U294" s="44"/>
      <c r="V294" s="44"/>
      <c r="W294" s="44"/>
      <c r="X294" s="44"/>
      <c r="Y294" s="44"/>
      <c r="Z294" s="44"/>
      <c r="AA294" s="44"/>
      <c r="AB294" s="44"/>
      <c r="AC294" s="44"/>
      <c r="AD294" s="44"/>
      <c r="AE294" s="44"/>
      <c r="AF294" s="44"/>
      <c r="AG294" s="44"/>
      <c r="AH294" s="44"/>
      <c r="AI294" s="44"/>
      <c r="AJ294" s="44"/>
      <c r="AK294" s="44"/>
      <c r="AL294" s="44"/>
      <c r="AM294" s="44"/>
      <c r="AN294" s="44"/>
      <c r="AO294" s="44"/>
      <c r="AP294" s="44"/>
      <c r="AQ294" s="44"/>
      <c r="AR294" s="44"/>
      <c r="AS294" s="44"/>
      <c r="AT294" s="44"/>
      <c r="AU294" s="44"/>
      <c r="AV294" s="44"/>
      <c r="AW294" s="44"/>
      <c r="AX294" s="44"/>
      <c r="AY294" s="44"/>
      <c r="AZ294" s="44"/>
    </row>
    <row r="295" spans="1:67" s="43" customFormat="1" ht="12" customHeight="1">
      <c r="A295" s="44"/>
      <c r="B295" s="44"/>
      <c r="C295" s="44"/>
      <c r="D295" s="44"/>
      <c r="E295" s="44"/>
      <c r="F295" s="44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4"/>
      <c r="S295" s="44"/>
      <c r="T295" s="44"/>
      <c r="U295" s="44"/>
      <c r="V295" s="44"/>
      <c r="W295" s="44"/>
      <c r="X295" s="44"/>
      <c r="Y295" s="44"/>
      <c r="Z295" s="44"/>
      <c r="AA295" s="44"/>
      <c r="AB295" s="44"/>
      <c r="AC295" s="44"/>
      <c r="AD295" s="44"/>
      <c r="AE295" s="44"/>
      <c r="AF295" s="44"/>
      <c r="AG295" s="44"/>
      <c r="AH295" s="44"/>
      <c r="AI295" s="44"/>
      <c r="AJ295" s="44"/>
      <c r="AK295" s="44"/>
      <c r="AL295" s="44"/>
      <c r="AM295" s="44"/>
      <c r="AN295" s="44"/>
      <c r="AO295" s="44"/>
      <c r="AP295" s="44"/>
      <c r="AQ295" s="44"/>
      <c r="AR295" s="44"/>
      <c r="AS295" s="44"/>
      <c r="AT295" s="44"/>
      <c r="AU295" s="44"/>
      <c r="AV295" s="44"/>
      <c r="AW295" s="44"/>
      <c r="AX295" s="44"/>
      <c r="AY295" s="44"/>
      <c r="AZ295" s="44"/>
    </row>
    <row r="296" spans="1:67" s="44" customFormat="1" ht="12" customHeight="1">
      <c r="A296" s="70" t="s">
        <v>0</v>
      </c>
      <c r="B296" s="69">
        <v>12</v>
      </c>
      <c r="C296" s="68"/>
      <c r="D296" s="68"/>
      <c r="E296" s="68"/>
      <c r="F296" s="68"/>
      <c r="G296" s="68"/>
      <c r="H296" s="67"/>
      <c r="I296" s="69" t="s">
        <v>71</v>
      </c>
      <c r="J296" s="68"/>
      <c r="K296" s="68"/>
      <c r="L296" s="68"/>
      <c r="M296" s="68"/>
      <c r="N296" s="68"/>
      <c r="O296" s="67"/>
      <c r="P296" s="66"/>
      <c r="Q296" s="66"/>
      <c r="R296" s="66"/>
      <c r="S296" s="66"/>
      <c r="T296" s="66"/>
      <c r="U296" s="66"/>
      <c r="V296" s="66"/>
      <c r="W296" s="66"/>
      <c r="X296" s="66"/>
      <c r="Y296" s="66"/>
      <c r="Z296" s="66"/>
      <c r="AA296" s="66"/>
      <c r="AB296" s="66"/>
      <c r="AC296" s="66"/>
      <c r="AD296" s="66"/>
      <c r="AE296" s="66"/>
      <c r="AF296" s="66"/>
      <c r="AG296" s="66"/>
      <c r="AH296" s="66"/>
      <c r="AI296" s="66"/>
      <c r="AJ296" s="66"/>
      <c r="AK296" s="66"/>
      <c r="AL296" s="66"/>
      <c r="AM296" s="66"/>
      <c r="AN296" s="66"/>
      <c r="AO296" s="66"/>
      <c r="AP296" s="66"/>
      <c r="AQ296" s="66"/>
      <c r="AR296" s="66"/>
      <c r="AS296" s="66"/>
      <c r="AT296" s="66"/>
      <c r="AU296" s="66"/>
      <c r="AV296" s="66"/>
      <c r="AW296" s="66"/>
      <c r="AX296" s="66"/>
      <c r="AY296" s="66"/>
      <c r="AZ296" s="66"/>
      <c r="BA296" s="45"/>
      <c r="BB296" s="45"/>
      <c r="BC296" s="45"/>
      <c r="BD296" s="45"/>
      <c r="BE296" s="45"/>
      <c r="BF296" s="45"/>
      <c r="BG296" s="45"/>
      <c r="BH296" s="45"/>
      <c r="BI296" s="45"/>
      <c r="BJ296" s="45"/>
      <c r="BK296" s="45"/>
      <c r="BL296" s="45"/>
      <c r="BM296" s="45"/>
      <c r="BN296" s="45"/>
      <c r="BO296" s="45"/>
    </row>
    <row r="297" spans="1:67" s="46" customFormat="1" ht="39.6" customHeight="1">
      <c r="A297" s="65" t="s">
        <v>1</v>
      </c>
      <c r="B297" s="63" t="s">
        <v>2</v>
      </c>
      <c r="C297" s="62" t="s">
        <v>3</v>
      </c>
      <c r="D297" s="61" t="s">
        <v>4</v>
      </c>
      <c r="E297" s="62" t="s">
        <v>5</v>
      </c>
      <c r="F297" s="61" t="s">
        <v>6</v>
      </c>
      <c r="G297" s="61" t="s">
        <v>7</v>
      </c>
      <c r="H297" s="64" t="s">
        <v>8</v>
      </c>
      <c r="I297" s="63" t="s">
        <v>2</v>
      </c>
      <c r="J297" s="61" t="s">
        <v>3</v>
      </c>
      <c r="K297" s="61" t="s">
        <v>4</v>
      </c>
      <c r="L297" s="62" t="s">
        <v>5</v>
      </c>
      <c r="M297" s="61" t="s">
        <v>6</v>
      </c>
      <c r="N297" s="61" t="s">
        <v>7</v>
      </c>
      <c r="O297" s="60" t="s">
        <v>8</v>
      </c>
      <c r="P297" s="59"/>
      <c r="Q297" s="59"/>
      <c r="R297" s="59"/>
      <c r="S297" s="59"/>
      <c r="T297" s="59"/>
      <c r="U297" s="59"/>
      <c r="V297" s="59"/>
      <c r="W297" s="59"/>
      <c r="X297" s="59"/>
      <c r="Y297" s="59"/>
      <c r="Z297" s="59"/>
      <c r="AA297" s="59"/>
      <c r="AB297" s="59"/>
      <c r="AC297" s="59"/>
      <c r="AD297" s="59"/>
      <c r="AE297" s="59"/>
      <c r="AF297" s="59"/>
      <c r="AG297" s="59"/>
      <c r="AH297" s="59"/>
      <c r="AI297" s="59"/>
      <c r="AJ297" s="59"/>
      <c r="AK297" s="59"/>
      <c r="AL297" s="59"/>
      <c r="AM297" s="59"/>
      <c r="AN297" s="59"/>
      <c r="AO297" s="59"/>
      <c r="AP297" s="59"/>
      <c r="AQ297" s="59"/>
      <c r="AR297" s="59"/>
      <c r="AS297" s="59"/>
      <c r="AT297" s="59"/>
      <c r="AU297" s="59"/>
      <c r="AV297" s="59"/>
      <c r="AW297" s="59"/>
      <c r="AX297" s="59"/>
      <c r="AY297" s="59"/>
      <c r="AZ297" s="59"/>
    </row>
    <row r="298" spans="1:67" s="43" customFormat="1" ht="13.5" customHeight="1">
      <c r="A298" s="58" t="s">
        <v>9</v>
      </c>
      <c r="B298" s="57">
        <v>0</v>
      </c>
      <c r="C298" s="57">
        <v>0</v>
      </c>
      <c r="D298" s="57">
        <v>0</v>
      </c>
      <c r="E298" s="57">
        <v>0</v>
      </c>
      <c r="F298" s="57">
        <f t="shared" ref="F298:F334" si="43">SUM(B298:E298)</f>
        <v>0</v>
      </c>
      <c r="G298" s="56">
        <f t="shared" ref="G298:G334" si="44">IF(SUM(C298,E298)=0,0,SUM(C298,E298)/F298*100)</f>
        <v>0</v>
      </c>
      <c r="H298" s="55">
        <f t="shared" ref="H298:H334" si="45">IF(F298=0,0,F298/F$334*100)</f>
        <v>0</v>
      </c>
      <c r="I298" s="57">
        <f>SUM(方向別!B257,方向別!I257,方向別!B298)</f>
        <v>49</v>
      </c>
      <c r="J298" s="57">
        <f>SUM(方向別!C257,方向別!J257,方向別!C298)</f>
        <v>1</v>
      </c>
      <c r="K298" s="57">
        <f>SUM(方向別!D257,方向別!K257,方向別!D298)</f>
        <v>6</v>
      </c>
      <c r="L298" s="57">
        <f>SUM(方向別!E257,方向別!L257,方向別!E298)</f>
        <v>2</v>
      </c>
      <c r="M298" s="57">
        <f t="shared" ref="M298:M334" si="46">SUM(I298:L298)</f>
        <v>58</v>
      </c>
      <c r="N298" s="56">
        <f t="shared" ref="N298:N334" si="47">IF(SUM(J298,L298)=0,0,SUM(J298,L298)/M298*100)</f>
        <v>5.1724137931034484</v>
      </c>
      <c r="O298" s="55">
        <f t="shared" ref="O298:O334" si="48">IF(M298=0,0,M298/M$334*100)</f>
        <v>1.3615023474178403</v>
      </c>
      <c r="P298" s="44"/>
      <c r="Q298" s="44"/>
      <c r="R298" s="44"/>
      <c r="S298" s="44"/>
      <c r="T298" s="44"/>
      <c r="U298" s="44"/>
      <c r="V298" s="44"/>
      <c r="W298" s="44"/>
      <c r="X298" s="44"/>
      <c r="Y298" s="44"/>
      <c r="Z298" s="44"/>
      <c r="AA298" s="44"/>
      <c r="AB298" s="44"/>
      <c r="AC298" s="44"/>
      <c r="AD298" s="44"/>
      <c r="AE298" s="44"/>
      <c r="AF298" s="44"/>
      <c r="AG298" s="44"/>
      <c r="AH298" s="44"/>
      <c r="AI298" s="44"/>
      <c r="AJ298" s="44"/>
      <c r="AK298" s="44"/>
      <c r="AL298" s="44"/>
      <c r="AM298" s="44"/>
      <c r="AN298" s="44"/>
      <c r="AO298" s="44"/>
      <c r="AP298" s="44"/>
      <c r="AQ298" s="44"/>
      <c r="AR298" s="44"/>
      <c r="AS298" s="44"/>
      <c r="AT298" s="44"/>
      <c r="AU298" s="44"/>
      <c r="AV298" s="44"/>
      <c r="AW298" s="44"/>
      <c r="AX298" s="44"/>
      <c r="AY298" s="44"/>
      <c r="AZ298" s="44"/>
      <c r="BA298" s="45"/>
      <c r="BB298" s="45"/>
      <c r="BC298" s="45"/>
      <c r="BD298" s="45"/>
      <c r="BE298" s="45"/>
      <c r="BF298" s="45"/>
      <c r="BG298" s="45"/>
      <c r="BH298" s="45"/>
      <c r="BI298" s="45"/>
      <c r="BJ298" s="45"/>
      <c r="BK298" s="45"/>
      <c r="BL298" s="45"/>
      <c r="BM298" s="45"/>
      <c r="BN298" s="45"/>
      <c r="BO298" s="45"/>
    </row>
    <row r="299" spans="1:67" s="43" customFormat="1" ht="13.5" customHeight="1">
      <c r="A299" s="54" t="s">
        <v>10</v>
      </c>
      <c r="B299" s="53">
        <v>0</v>
      </c>
      <c r="C299" s="53">
        <v>0</v>
      </c>
      <c r="D299" s="53">
        <v>0</v>
      </c>
      <c r="E299" s="53">
        <v>0</v>
      </c>
      <c r="F299" s="53">
        <f t="shared" si="43"/>
        <v>0</v>
      </c>
      <c r="G299" s="52">
        <f t="shared" si="44"/>
        <v>0</v>
      </c>
      <c r="H299" s="51">
        <f t="shared" si="45"/>
        <v>0</v>
      </c>
      <c r="I299" s="53">
        <f>SUM(方向別!B258,方向別!I258,方向別!B299)</f>
        <v>57</v>
      </c>
      <c r="J299" s="53">
        <f>SUM(方向別!C258,方向別!J258,方向別!C299)</f>
        <v>1</v>
      </c>
      <c r="K299" s="53">
        <f>SUM(方向別!D258,方向別!K258,方向別!D299)</f>
        <v>6</v>
      </c>
      <c r="L299" s="53">
        <f>SUM(方向別!E258,方向別!L258,方向別!E299)</f>
        <v>3</v>
      </c>
      <c r="M299" s="53">
        <f t="shared" si="46"/>
        <v>67</v>
      </c>
      <c r="N299" s="52">
        <f t="shared" si="47"/>
        <v>5.9701492537313428</v>
      </c>
      <c r="O299" s="51">
        <f t="shared" si="48"/>
        <v>1.572769953051643</v>
      </c>
      <c r="P299" s="44"/>
      <c r="Q299" s="44"/>
      <c r="R299" s="44"/>
      <c r="S299" s="44"/>
      <c r="T299" s="44"/>
      <c r="U299" s="44"/>
      <c r="V299" s="44"/>
      <c r="W299" s="44"/>
      <c r="X299" s="44"/>
      <c r="Y299" s="44"/>
      <c r="Z299" s="44"/>
      <c r="AA299" s="44"/>
      <c r="AB299" s="44"/>
      <c r="AC299" s="44"/>
      <c r="AD299" s="44"/>
      <c r="AE299" s="44"/>
      <c r="AF299" s="44"/>
      <c r="AG299" s="44"/>
      <c r="AH299" s="44"/>
      <c r="AI299" s="44"/>
      <c r="AJ299" s="44"/>
      <c r="AK299" s="44"/>
      <c r="AL299" s="44"/>
      <c r="AM299" s="44"/>
      <c r="AN299" s="44"/>
      <c r="AO299" s="44"/>
      <c r="AP299" s="44"/>
      <c r="AQ299" s="44"/>
      <c r="AR299" s="44"/>
      <c r="AS299" s="44"/>
      <c r="AT299" s="44"/>
      <c r="AU299" s="44"/>
      <c r="AV299" s="44"/>
      <c r="AW299" s="44"/>
      <c r="AX299" s="44"/>
      <c r="AY299" s="44"/>
      <c r="AZ299" s="44"/>
      <c r="BA299" s="45"/>
      <c r="BB299" s="45"/>
      <c r="BC299" s="45"/>
      <c r="BD299" s="45"/>
      <c r="BE299" s="45"/>
      <c r="BF299" s="45"/>
      <c r="BG299" s="45"/>
      <c r="BH299" s="45"/>
      <c r="BI299" s="45"/>
      <c r="BJ299" s="45"/>
      <c r="BK299" s="45"/>
      <c r="BL299" s="45"/>
      <c r="BM299" s="45"/>
      <c r="BN299" s="45"/>
      <c r="BO299" s="45"/>
    </row>
    <row r="300" spans="1:67" s="44" customFormat="1" ht="13.5" customHeight="1">
      <c r="A300" s="54" t="s">
        <v>11</v>
      </c>
      <c r="B300" s="53">
        <v>0</v>
      </c>
      <c r="C300" s="53">
        <v>0</v>
      </c>
      <c r="D300" s="53">
        <v>0</v>
      </c>
      <c r="E300" s="53">
        <v>0</v>
      </c>
      <c r="F300" s="53">
        <f t="shared" si="43"/>
        <v>0</v>
      </c>
      <c r="G300" s="52">
        <f t="shared" si="44"/>
        <v>0</v>
      </c>
      <c r="H300" s="51">
        <f t="shared" si="45"/>
        <v>0</v>
      </c>
      <c r="I300" s="53">
        <f>SUM(方向別!B259,方向別!I259,方向別!B300)</f>
        <v>54</v>
      </c>
      <c r="J300" s="53">
        <f>SUM(方向別!C259,方向別!J259,方向別!C300)</f>
        <v>1</v>
      </c>
      <c r="K300" s="53">
        <f>SUM(方向別!D259,方向別!K259,方向別!D300)</f>
        <v>4</v>
      </c>
      <c r="L300" s="53">
        <f>SUM(方向別!E259,方向別!L259,方向別!E300)</f>
        <v>10</v>
      </c>
      <c r="M300" s="53">
        <f t="shared" si="46"/>
        <v>69</v>
      </c>
      <c r="N300" s="52">
        <f t="shared" si="47"/>
        <v>15.942028985507244</v>
      </c>
      <c r="O300" s="51">
        <f t="shared" si="48"/>
        <v>1.6197183098591548</v>
      </c>
      <c r="BA300" s="45"/>
      <c r="BB300" s="45"/>
      <c r="BC300" s="45"/>
      <c r="BD300" s="45"/>
      <c r="BE300" s="45"/>
      <c r="BF300" s="45"/>
      <c r="BG300" s="45"/>
      <c r="BH300" s="45"/>
      <c r="BI300" s="45"/>
      <c r="BJ300" s="45"/>
      <c r="BK300" s="45"/>
      <c r="BL300" s="45"/>
      <c r="BM300" s="45"/>
      <c r="BN300" s="45"/>
      <c r="BO300" s="45"/>
    </row>
    <row r="301" spans="1:67" s="46" customFormat="1" ht="13.5" customHeight="1">
      <c r="A301" s="54" t="s">
        <v>12</v>
      </c>
      <c r="B301" s="53">
        <v>0</v>
      </c>
      <c r="C301" s="53">
        <v>0</v>
      </c>
      <c r="D301" s="53">
        <v>0</v>
      </c>
      <c r="E301" s="53">
        <v>0</v>
      </c>
      <c r="F301" s="53">
        <f t="shared" si="43"/>
        <v>0</v>
      </c>
      <c r="G301" s="52">
        <f t="shared" si="44"/>
        <v>0</v>
      </c>
      <c r="H301" s="51">
        <f t="shared" si="45"/>
        <v>0</v>
      </c>
      <c r="I301" s="53">
        <f>SUM(方向別!B260,方向別!I260,方向別!B301)</f>
        <v>54</v>
      </c>
      <c r="J301" s="53">
        <f>SUM(方向別!C260,方向別!J260,方向別!C301)</f>
        <v>0</v>
      </c>
      <c r="K301" s="53">
        <f>SUM(方向別!D260,方向別!K260,方向別!D301)</f>
        <v>8</v>
      </c>
      <c r="L301" s="53">
        <f>SUM(方向別!E260,方向別!L260,方向別!E301)</f>
        <v>7</v>
      </c>
      <c r="M301" s="53">
        <f t="shared" si="46"/>
        <v>69</v>
      </c>
      <c r="N301" s="52">
        <f t="shared" si="47"/>
        <v>10.144927536231885</v>
      </c>
      <c r="O301" s="51">
        <f t="shared" si="48"/>
        <v>1.6197183098591548</v>
      </c>
      <c r="P301" s="44"/>
      <c r="Q301" s="44"/>
      <c r="R301" s="44"/>
      <c r="S301" s="44"/>
      <c r="T301" s="44"/>
      <c r="U301" s="44"/>
      <c r="V301" s="44"/>
      <c r="W301" s="44"/>
      <c r="X301" s="44"/>
      <c r="Y301" s="44"/>
      <c r="Z301" s="44"/>
      <c r="AA301" s="44"/>
      <c r="AB301" s="44"/>
      <c r="AC301" s="44"/>
      <c r="AD301" s="44"/>
      <c r="AE301" s="44"/>
      <c r="AF301" s="44"/>
      <c r="AG301" s="44"/>
      <c r="AH301" s="44"/>
      <c r="AI301" s="44"/>
      <c r="AJ301" s="44"/>
      <c r="AK301" s="44"/>
      <c r="AL301" s="44"/>
      <c r="AM301" s="44"/>
      <c r="AN301" s="44"/>
      <c r="AO301" s="44"/>
      <c r="AP301" s="44"/>
      <c r="AQ301" s="44"/>
      <c r="AR301" s="44"/>
      <c r="AS301" s="44"/>
      <c r="AT301" s="44"/>
      <c r="AU301" s="44"/>
      <c r="AV301" s="44"/>
      <c r="AW301" s="44"/>
      <c r="AX301" s="44"/>
      <c r="AY301" s="44"/>
      <c r="AZ301" s="44"/>
      <c r="BA301" s="45"/>
      <c r="BB301" s="45"/>
      <c r="BC301" s="45"/>
      <c r="BD301" s="45"/>
      <c r="BE301" s="45"/>
      <c r="BF301" s="45"/>
      <c r="BG301" s="45"/>
      <c r="BH301" s="45"/>
      <c r="BI301" s="45"/>
      <c r="BJ301" s="45"/>
      <c r="BK301" s="45"/>
      <c r="BL301" s="45"/>
      <c r="BM301" s="45"/>
      <c r="BN301" s="45"/>
      <c r="BO301" s="45"/>
    </row>
    <row r="302" spans="1:67" s="44" customFormat="1" ht="13.5" customHeight="1">
      <c r="A302" s="54" t="s">
        <v>13</v>
      </c>
      <c r="B302" s="53">
        <v>0</v>
      </c>
      <c r="C302" s="53">
        <v>0</v>
      </c>
      <c r="D302" s="53">
        <v>0</v>
      </c>
      <c r="E302" s="53">
        <v>0</v>
      </c>
      <c r="F302" s="53">
        <f t="shared" si="43"/>
        <v>0</v>
      </c>
      <c r="G302" s="52">
        <f t="shared" si="44"/>
        <v>0</v>
      </c>
      <c r="H302" s="51">
        <f t="shared" si="45"/>
        <v>0</v>
      </c>
      <c r="I302" s="53">
        <f>SUM(方向別!B261,方向別!I261,方向別!B302)</f>
        <v>56</v>
      </c>
      <c r="J302" s="53">
        <f>SUM(方向別!C261,方向別!J261,方向別!C302)</f>
        <v>0</v>
      </c>
      <c r="K302" s="53">
        <f>SUM(方向別!D261,方向別!K261,方向別!D302)</f>
        <v>13</v>
      </c>
      <c r="L302" s="53">
        <f>SUM(方向別!E261,方向別!L261,方向別!E302)</f>
        <v>5</v>
      </c>
      <c r="M302" s="53">
        <f t="shared" si="46"/>
        <v>74</v>
      </c>
      <c r="N302" s="52">
        <f t="shared" si="47"/>
        <v>6.756756756756757</v>
      </c>
      <c r="O302" s="51">
        <f t="shared" si="48"/>
        <v>1.7370892018779343</v>
      </c>
      <c r="BA302" s="45"/>
      <c r="BB302" s="45"/>
      <c r="BC302" s="45"/>
      <c r="BD302" s="45"/>
      <c r="BE302" s="45"/>
      <c r="BF302" s="45"/>
      <c r="BG302" s="45"/>
      <c r="BH302" s="45"/>
      <c r="BI302" s="45"/>
      <c r="BJ302" s="45"/>
      <c r="BK302" s="45"/>
      <c r="BL302" s="45"/>
      <c r="BM302" s="45"/>
      <c r="BN302" s="45"/>
      <c r="BO302" s="45"/>
    </row>
    <row r="303" spans="1:67" s="44" customFormat="1" ht="13.5" customHeight="1">
      <c r="A303" s="54" t="s">
        <v>14</v>
      </c>
      <c r="B303" s="53">
        <v>0</v>
      </c>
      <c r="C303" s="53">
        <v>0</v>
      </c>
      <c r="D303" s="53">
        <v>0</v>
      </c>
      <c r="E303" s="53">
        <v>0</v>
      </c>
      <c r="F303" s="53">
        <f t="shared" si="43"/>
        <v>0</v>
      </c>
      <c r="G303" s="52">
        <f t="shared" si="44"/>
        <v>0</v>
      </c>
      <c r="H303" s="51">
        <f t="shared" si="45"/>
        <v>0</v>
      </c>
      <c r="I303" s="53">
        <f>SUM(方向別!B262,方向別!I262,方向別!B303)</f>
        <v>66</v>
      </c>
      <c r="J303" s="53">
        <f>SUM(方向別!C262,方向別!J262,方向別!C303)</f>
        <v>2</v>
      </c>
      <c r="K303" s="53">
        <f>SUM(方向別!D262,方向別!K262,方向別!D303)</f>
        <v>11</v>
      </c>
      <c r="L303" s="53">
        <f>SUM(方向別!E262,方向別!L262,方向別!E303)</f>
        <v>7</v>
      </c>
      <c r="M303" s="53">
        <f t="shared" si="46"/>
        <v>86</v>
      </c>
      <c r="N303" s="52">
        <f t="shared" si="47"/>
        <v>10.465116279069768</v>
      </c>
      <c r="O303" s="51">
        <f t="shared" si="48"/>
        <v>2.0187793427230045</v>
      </c>
      <c r="BA303" s="45"/>
      <c r="BB303" s="45"/>
      <c r="BC303" s="45"/>
      <c r="BD303" s="45"/>
      <c r="BE303" s="45"/>
      <c r="BF303" s="45"/>
      <c r="BG303" s="45"/>
      <c r="BH303" s="45"/>
      <c r="BI303" s="45"/>
      <c r="BJ303" s="45"/>
      <c r="BK303" s="45"/>
      <c r="BL303" s="45"/>
      <c r="BM303" s="45"/>
      <c r="BN303" s="45"/>
      <c r="BO303" s="45"/>
    </row>
    <row r="304" spans="1:67" s="44" customFormat="1" ht="13.5" customHeight="1">
      <c r="A304" s="50" t="s">
        <v>15</v>
      </c>
      <c r="B304" s="49">
        <f>SUM(B298:B303)</f>
        <v>0</v>
      </c>
      <c r="C304" s="49">
        <f>SUM(C298:C303)</f>
        <v>0</v>
      </c>
      <c r="D304" s="49">
        <f>SUM(D298:D303)</f>
        <v>0</v>
      </c>
      <c r="E304" s="49">
        <f>SUM(E298:E303)</f>
        <v>0</v>
      </c>
      <c r="F304" s="49">
        <f t="shared" si="43"/>
        <v>0</v>
      </c>
      <c r="G304" s="48">
        <f t="shared" si="44"/>
        <v>0</v>
      </c>
      <c r="H304" s="47">
        <f t="shared" si="45"/>
        <v>0</v>
      </c>
      <c r="I304" s="49">
        <f>SUM(I298:I303)</f>
        <v>336</v>
      </c>
      <c r="J304" s="49">
        <f>SUM(J298:J303)</f>
        <v>5</v>
      </c>
      <c r="K304" s="49">
        <f>SUM(K298:K303)</f>
        <v>48</v>
      </c>
      <c r="L304" s="49">
        <f>SUM(L298:L303)</f>
        <v>34</v>
      </c>
      <c r="M304" s="49">
        <f t="shared" si="46"/>
        <v>423</v>
      </c>
      <c r="N304" s="48">
        <f t="shared" si="47"/>
        <v>9.2198581560283674</v>
      </c>
      <c r="O304" s="47">
        <f t="shared" si="48"/>
        <v>9.9295774647887338</v>
      </c>
      <c r="BA304" s="45"/>
      <c r="BB304" s="45"/>
      <c r="BC304" s="45"/>
      <c r="BD304" s="45"/>
      <c r="BE304" s="45"/>
      <c r="BF304" s="45"/>
      <c r="BG304" s="45"/>
      <c r="BH304" s="45"/>
      <c r="BI304" s="45"/>
      <c r="BJ304" s="45"/>
      <c r="BK304" s="45"/>
      <c r="BL304" s="45"/>
      <c r="BM304" s="45"/>
      <c r="BN304" s="45"/>
      <c r="BO304" s="45"/>
    </row>
    <row r="305" spans="1:67" s="46" customFormat="1" ht="13.5" customHeight="1">
      <c r="A305" s="58" t="s">
        <v>16</v>
      </c>
      <c r="B305" s="57">
        <v>0</v>
      </c>
      <c r="C305" s="57">
        <v>0</v>
      </c>
      <c r="D305" s="57">
        <v>0</v>
      </c>
      <c r="E305" s="57">
        <v>0</v>
      </c>
      <c r="F305" s="57">
        <f t="shared" si="43"/>
        <v>0</v>
      </c>
      <c r="G305" s="56">
        <f t="shared" si="44"/>
        <v>0</v>
      </c>
      <c r="H305" s="55">
        <f t="shared" si="45"/>
        <v>0</v>
      </c>
      <c r="I305" s="57">
        <f>SUM(方向別!B264,方向別!I264,方向別!B305)</f>
        <v>50</v>
      </c>
      <c r="J305" s="57">
        <f>SUM(方向別!C264,方向別!J264,方向別!C305)</f>
        <v>0</v>
      </c>
      <c r="K305" s="57">
        <f>SUM(方向別!D264,方向別!K264,方向別!D305)</f>
        <v>5</v>
      </c>
      <c r="L305" s="57">
        <f>SUM(方向別!E264,方向別!L264,方向別!E305)</f>
        <v>0</v>
      </c>
      <c r="M305" s="57">
        <f t="shared" si="46"/>
        <v>55</v>
      </c>
      <c r="N305" s="56">
        <f t="shared" si="47"/>
        <v>0</v>
      </c>
      <c r="O305" s="55">
        <f t="shared" si="48"/>
        <v>1.2910798122065728</v>
      </c>
      <c r="P305" s="44"/>
      <c r="Q305" s="44"/>
      <c r="R305" s="44"/>
      <c r="S305" s="44"/>
      <c r="T305" s="44"/>
      <c r="U305" s="44"/>
      <c r="V305" s="44"/>
      <c r="W305" s="44"/>
      <c r="X305" s="44"/>
      <c r="Y305" s="44"/>
      <c r="Z305" s="44"/>
      <c r="AA305" s="44"/>
      <c r="AB305" s="44"/>
      <c r="AC305" s="44"/>
      <c r="AD305" s="44"/>
      <c r="AE305" s="44"/>
      <c r="AF305" s="44"/>
      <c r="AG305" s="44"/>
      <c r="AH305" s="44"/>
      <c r="AI305" s="44"/>
      <c r="AJ305" s="44"/>
      <c r="AK305" s="44"/>
      <c r="AL305" s="44"/>
      <c r="AM305" s="44"/>
      <c r="AN305" s="44"/>
      <c r="AO305" s="44"/>
      <c r="AP305" s="44"/>
      <c r="AQ305" s="44"/>
      <c r="AR305" s="44"/>
      <c r="AS305" s="44"/>
      <c r="AT305" s="44"/>
      <c r="AU305" s="44"/>
      <c r="AV305" s="44"/>
      <c r="AW305" s="44"/>
      <c r="AX305" s="44"/>
      <c r="AY305" s="44"/>
      <c r="AZ305" s="44"/>
    </row>
    <row r="306" spans="1:67" s="46" customFormat="1" ht="13.5" customHeight="1">
      <c r="A306" s="54" t="s">
        <v>17</v>
      </c>
      <c r="B306" s="53">
        <v>0</v>
      </c>
      <c r="C306" s="53">
        <v>0</v>
      </c>
      <c r="D306" s="53">
        <v>0</v>
      </c>
      <c r="E306" s="53">
        <v>0</v>
      </c>
      <c r="F306" s="53">
        <f t="shared" si="43"/>
        <v>0</v>
      </c>
      <c r="G306" s="52">
        <f t="shared" si="44"/>
        <v>0</v>
      </c>
      <c r="H306" s="51">
        <f t="shared" si="45"/>
        <v>0</v>
      </c>
      <c r="I306" s="53">
        <f>SUM(方向別!B265,方向別!I265,方向別!B306)</f>
        <v>64</v>
      </c>
      <c r="J306" s="53">
        <f>SUM(方向別!C265,方向別!J265,方向別!C306)</f>
        <v>2</v>
      </c>
      <c r="K306" s="53">
        <f>SUM(方向別!D265,方向別!K265,方向別!D306)</f>
        <v>8</v>
      </c>
      <c r="L306" s="53">
        <f>SUM(方向別!E265,方向別!L265,方向別!E306)</f>
        <v>8</v>
      </c>
      <c r="M306" s="53">
        <f t="shared" si="46"/>
        <v>82</v>
      </c>
      <c r="N306" s="52">
        <f t="shared" si="47"/>
        <v>12.195121951219512</v>
      </c>
      <c r="O306" s="51">
        <f t="shared" si="48"/>
        <v>1.9248826291079812</v>
      </c>
      <c r="P306" s="44"/>
      <c r="Q306" s="44"/>
      <c r="R306" s="44"/>
      <c r="S306" s="44"/>
      <c r="T306" s="44"/>
      <c r="U306" s="44"/>
      <c r="V306" s="44"/>
      <c r="W306" s="44"/>
      <c r="X306" s="44"/>
      <c r="Y306" s="44"/>
      <c r="Z306" s="44"/>
      <c r="AA306" s="44"/>
      <c r="AB306" s="44"/>
      <c r="AC306" s="44"/>
      <c r="AD306" s="44"/>
      <c r="AE306" s="44"/>
      <c r="AF306" s="44"/>
      <c r="AG306" s="44"/>
      <c r="AH306" s="44"/>
      <c r="AI306" s="44"/>
      <c r="AJ306" s="44"/>
      <c r="AK306" s="44"/>
      <c r="AL306" s="44"/>
      <c r="AM306" s="44"/>
      <c r="AN306" s="44"/>
      <c r="AO306" s="44"/>
      <c r="AP306" s="44"/>
      <c r="AQ306" s="44"/>
      <c r="AR306" s="44"/>
      <c r="AS306" s="44"/>
      <c r="AT306" s="44"/>
      <c r="AU306" s="44"/>
      <c r="AV306" s="44"/>
      <c r="AW306" s="44"/>
      <c r="AX306" s="44"/>
      <c r="AY306" s="44"/>
      <c r="AZ306" s="44"/>
    </row>
    <row r="307" spans="1:67" s="46" customFormat="1" ht="13.5" customHeight="1">
      <c r="A307" s="54" t="s">
        <v>18</v>
      </c>
      <c r="B307" s="53">
        <v>0</v>
      </c>
      <c r="C307" s="53">
        <v>0</v>
      </c>
      <c r="D307" s="53">
        <v>0</v>
      </c>
      <c r="E307" s="53">
        <v>0</v>
      </c>
      <c r="F307" s="53">
        <f t="shared" si="43"/>
        <v>0</v>
      </c>
      <c r="G307" s="52">
        <f t="shared" si="44"/>
        <v>0</v>
      </c>
      <c r="H307" s="51">
        <f t="shared" si="45"/>
        <v>0</v>
      </c>
      <c r="I307" s="53">
        <f>SUM(方向別!B266,方向別!I266,方向別!B307)</f>
        <v>42</v>
      </c>
      <c r="J307" s="53">
        <f>SUM(方向別!C266,方向別!J266,方向別!C307)</f>
        <v>1</v>
      </c>
      <c r="K307" s="53">
        <f>SUM(方向別!D266,方向別!K266,方向別!D307)</f>
        <v>2</v>
      </c>
      <c r="L307" s="53">
        <f>SUM(方向別!E266,方向別!L266,方向別!E307)</f>
        <v>6</v>
      </c>
      <c r="M307" s="53">
        <f t="shared" si="46"/>
        <v>51</v>
      </c>
      <c r="N307" s="52">
        <f t="shared" si="47"/>
        <v>13.725490196078432</v>
      </c>
      <c r="O307" s="51">
        <f t="shared" si="48"/>
        <v>1.1971830985915493</v>
      </c>
      <c r="P307" s="44"/>
      <c r="Q307" s="44"/>
      <c r="R307" s="44"/>
      <c r="S307" s="44"/>
      <c r="T307" s="44"/>
      <c r="U307" s="44"/>
      <c r="V307" s="44"/>
      <c r="W307" s="44"/>
      <c r="X307" s="44"/>
      <c r="Y307" s="44"/>
      <c r="Z307" s="44"/>
      <c r="AA307" s="44"/>
      <c r="AB307" s="44"/>
      <c r="AC307" s="44"/>
      <c r="AD307" s="44"/>
      <c r="AE307" s="44"/>
      <c r="AF307" s="44"/>
      <c r="AG307" s="44"/>
      <c r="AH307" s="44"/>
      <c r="AI307" s="44"/>
      <c r="AJ307" s="44"/>
      <c r="AK307" s="44"/>
      <c r="AL307" s="44"/>
      <c r="AM307" s="44"/>
      <c r="AN307" s="44"/>
      <c r="AO307" s="44"/>
      <c r="AP307" s="44"/>
      <c r="AQ307" s="44"/>
      <c r="AR307" s="44"/>
      <c r="AS307" s="44"/>
      <c r="AT307" s="44"/>
      <c r="AU307" s="44"/>
      <c r="AV307" s="44"/>
      <c r="AW307" s="44"/>
      <c r="AX307" s="44"/>
      <c r="AY307" s="44"/>
      <c r="AZ307" s="44"/>
      <c r="BA307" s="45"/>
      <c r="BB307" s="45"/>
      <c r="BC307" s="45"/>
      <c r="BD307" s="45"/>
      <c r="BE307" s="45"/>
      <c r="BF307" s="45"/>
      <c r="BG307" s="45"/>
      <c r="BH307" s="45"/>
      <c r="BI307" s="45"/>
      <c r="BJ307" s="45"/>
      <c r="BK307" s="45"/>
      <c r="BL307" s="45"/>
      <c r="BM307" s="45"/>
      <c r="BN307" s="45"/>
      <c r="BO307" s="45"/>
    </row>
    <row r="308" spans="1:67" s="44" customFormat="1" ht="13.5" customHeight="1">
      <c r="A308" s="54" t="s">
        <v>19</v>
      </c>
      <c r="B308" s="53">
        <v>0</v>
      </c>
      <c r="C308" s="53">
        <v>0</v>
      </c>
      <c r="D308" s="53">
        <v>0</v>
      </c>
      <c r="E308" s="53">
        <v>0</v>
      </c>
      <c r="F308" s="53">
        <f t="shared" si="43"/>
        <v>0</v>
      </c>
      <c r="G308" s="52">
        <f t="shared" si="44"/>
        <v>0</v>
      </c>
      <c r="H308" s="51">
        <f t="shared" si="45"/>
        <v>0</v>
      </c>
      <c r="I308" s="53">
        <f>SUM(方向別!B267,方向別!I267,方向別!B308)</f>
        <v>54</v>
      </c>
      <c r="J308" s="53">
        <f>SUM(方向別!C267,方向別!J267,方向別!C308)</f>
        <v>0</v>
      </c>
      <c r="K308" s="53">
        <f>SUM(方向別!D267,方向別!K267,方向別!D308)</f>
        <v>16</v>
      </c>
      <c r="L308" s="53">
        <f>SUM(方向別!E267,方向別!L267,方向別!E308)</f>
        <v>9</v>
      </c>
      <c r="M308" s="53">
        <f t="shared" si="46"/>
        <v>79</v>
      </c>
      <c r="N308" s="52">
        <f t="shared" si="47"/>
        <v>11.39240506329114</v>
      </c>
      <c r="O308" s="51">
        <f t="shared" si="48"/>
        <v>1.8544600938967135</v>
      </c>
      <c r="BA308" s="45"/>
      <c r="BB308" s="45"/>
      <c r="BC308" s="45"/>
      <c r="BD308" s="45"/>
      <c r="BE308" s="45"/>
      <c r="BF308" s="45"/>
      <c r="BG308" s="45"/>
      <c r="BH308" s="45"/>
      <c r="BI308" s="45"/>
      <c r="BJ308" s="45"/>
      <c r="BK308" s="45"/>
      <c r="BL308" s="45"/>
      <c r="BM308" s="45"/>
      <c r="BN308" s="45"/>
      <c r="BO308" s="45"/>
    </row>
    <row r="309" spans="1:67" s="46" customFormat="1" ht="13.5" customHeight="1">
      <c r="A309" s="54" t="s">
        <v>20</v>
      </c>
      <c r="B309" s="53">
        <v>0</v>
      </c>
      <c r="C309" s="53">
        <v>0</v>
      </c>
      <c r="D309" s="53">
        <v>0</v>
      </c>
      <c r="E309" s="53">
        <v>0</v>
      </c>
      <c r="F309" s="53">
        <f t="shared" si="43"/>
        <v>0</v>
      </c>
      <c r="G309" s="52">
        <f t="shared" si="44"/>
        <v>0</v>
      </c>
      <c r="H309" s="51">
        <f t="shared" si="45"/>
        <v>0</v>
      </c>
      <c r="I309" s="53">
        <f>SUM(方向別!B268,方向別!I268,方向別!B309)</f>
        <v>50</v>
      </c>
      <c r="J309" s="53">
        <f>SUM(方向別!C268,方向別!J268,方向別!C309)</f>
        <v>0</v>
      </c>
      <c r="K309" s="53">
        <f>SUM(方向別!D268,方向別!K268,方向別!D309)</f>
        <v>4</v>
      </c>
      <c r="L309" s="53">
        <f>SUM(方向別!E268,方向別!L268,方向別!E309)</f>
        <v>6</v>
      </c>
      <c r="M309" s="53">
        <f t="shared" si="46"/>
        <v>60</v>
      </c>
      <c r="N309" s="52">
        <f t="shared" si="47"/>
        <v>10</v>
      </c>
      <c r="O309" s="51">
        <f t="shared" si="48"/>
        <v>1.4084507042253522</v>
      </c>
      <c r="P309" s="44"/>
      <c r="Q309" s="44"/>
      <c r="R309" s="44"/>
      <c r="S309" s="44"/>
      <c r="T309" s="44"/>
      <c r="U309" s="44"/>
      <c r="V309" s="44"/>
      <c r="W309" s="44"/>
      <c r="X309" s="44"/>
      <c r="Y309" s="44"/>
      <c r="Z309" s="44"/>
      <c r="AA309" s="44"/>
      <c r="AB309" s="44"/>
      <c r="AC309" s="44"/>
      <c r="AD309" s="44"/>
      <c r="AE309" s="44"/>
      <c r="AF309" s="44"/>
      <c r="AG309" s="44"/>
      <c r="AH309" s="44"/>
      <c r="AI309" s="44"/>
      <c r="AJ309" s="44"/>
      <c r="AK309" s="44"/>
      <c r="AL309" s="44"/>
      <c r="AM309" s="44"/>
      <c r="AN309" s="44"/>
      <c r="AO309" s="44"/>
      <c r="AP309" s="44"/>
      <c r="AQ309" s="44"/>
      <c r="AR309" s="44"/>
      <c r="AS309" s="44"/>
      <c r="AT309" s="44"/>
      <c r="AU309" s="44"/>
      <c r="AV309" s="44"/>
      <c r="AW309" s="44"/>
      <c r="AX309" s="44"/>
      <c r="AY309" s="44"/>
      <c r="AZ309" s="44"/>
      <c r="BA309" s="45"/>
      <c r="BB309" s="45"/>
      <c r="BC309" s="45"/>
      <c r="BD309" s="45"/>
      <c r="BE309" s="45"/>
      <c r="BF309" s="45"/>
      <c r="BG309" s="45"/>
      <c r="BH309" s="45"/>
      <c r="BI309" s="45"/>
      <c r="BJ309" s="45"/>
      <c r="BK309" s="45"/>
      <c r="BL309" s="45"/>
      <c r="BM309" s="45"/>
      <c r="BN309" s="45"/>
      <c r="BO309" s="45"/>
    </row>
    <row r="310" spans="1:67" s="44" customFormat="1" ht="13.5" customHeight="1">
      <c r="A310" s="54" t="s">
        <v>21</v>
      </c>
      <c r="B310" s="53">
        <v>0</v>
      </c>
      <c r="C310" s="53">
        <v>0</v>
      </c>
      <c r="D310" s="53">
        <v>0</v>
      </c>
      <c r="E310" s="53">
        <v>0</v>
      </c>
      <c r="F310" s="53">
        <f t="shared" si="43"/>
        <v>0</v>
      </c>
      <c r="G310" s="52">
        <f t="shared" si="44"/>
        <v>0</v>
      </c>
      <c r="H310" s="51">
        <f t="shared" si="45"/>
        <v>0</v>
      </c>
      <c r="I310" s="53">
        <f>SUM(方向別!B269,方向別!I269,方向別!B310)</f>
        <v>52</v>
      </c>
      <c r="J310" s="53">
        <f>SUM(方向別!C269,方向別!J269,方向別!C310)</f>
        <v>0</v>
      </c>
      <c r="K310" s="53">
        <f>SUM(方向別!D269,方向別!K269,方向別!D310)</f>
        <v>7</v>
      </c>
      <c r="L310" s="53">
        <f>SUM(方向別!E269,方向別!L269,方向別!E310)</f>
        <v>2</v>
      </c>
      <c r="M310" s="53">
        <f t="shared" si="46"/>
        <v>61</v>
      </c>
      <c r="N310" s="52">
        <f t="shared" si="47"/>
        <v>3.278688524590164</v>
      </c>
      <c r="O310" s="51">
        <f t="shared" si="48"/>
        <v>1.431924882629108</v>
      </c>
      <c r="BA310" s="45"/>
      <c r="BB310" s="45"/>
      <c r="BC310" s="45"/>
      <c r="BD310" s="45"/>
      <c r="BE310" s="45"/>
      <c r="BF310" s="45"/>
      <c r="BG310" s="45"/>
      <c r="BH310" s="45"/>
      <c r="BI310" s="45"/>
      <c r="BJ310" s="45"/>
      <c r="BK310" s="45"/>
      <c r="BL310" s="45"/>
      <c r="BM310" s="45"/>
      <c r="BN310" s="45"/>
      <c r="BO310" s="45"/>
    </row>
    <row r="311" spans="1:67" s="46" customFormat="1" ht="13.5" customHeight="1">
      <c r="A311" s="50" t="s">
        <v>15</v>
      </c>
      <c r="B311" s="49">
        <f>SUM(B305:B310)</f>
        <v>0</v>
      </c>
      <c r="C311" s="49">
        <f>SUM(C305:C310)</f>
        <v>0</v>
      </c>
      <c r="D311" s="49">
        <f>SUM(D305:D310)</f>
        <v>0</v>
      </c>
      <c r="E311" s="49">
        <f>SUM(E305:E310)</f>
        <v>0</v>
      </c>
      <c r="F311" s="49">
        <f t="shared" si="43"/>
        <v>0</v>
      </c>
      <c r="G311" s="48">
        <f t="shared" si="44"/>
        <v>0</v>
      </c>
      <c r="H311" s="47">
        <f t="shared" si="45"/>
        <v>0</v>
      </c>
      <c r="I311" s="49">
        <f>SUM(I305:I310)</f>
        <v>312</v>
      </c>
      <c r="J311" s="49">
        <f>SUM(J305:J310)</f>
        <v>3</v>
      </c>
      <c r="K311" s="49">
        <f>SUM(K305:K310)</f>
        <v>42</v>
      </c>
      <c r="L311" s="49">
        <f>SUM(L305:L310)</f>
        <v>31</v>
      </c>
      <c r="M311" s="49">
        <f t="shared" si="46"/>
        <v>388</v>
      </c>
      <c r="N311" s="48">
        <f t="shared" si="47"/>
        <v>8.7628865979381434</v>
      </c>
      <c r="O311" s="47">
        <f t="shared" si="48"/>
        <v>9.1079812206572761</v>
      </c>
      <c r="P311" s="44"/>
      <c r="Q311" s="44"/>
      <c r="R311" s="44"/>
      <c r="S311" s="44"/>
      <c r="T311" s="44"/>
      <c r="U311" s="44"/>
      <c r="V311" s="44"/>
      <c r="W311" s="44"/>
      <c r="X311" s="44"/>
      <c r="Y311" s="44"/>
      <c r="Z311" s="44"/>
      <c r="AA311" s="44"/>
      <c r="AB311" s="44"/>
      <c r="AC311" s="44"/>
      <c r="AD311" s="44"/>
      <c r="AE311" s="44"/>
      <c r="AF311" s="44"/>
      <c r="AG311" s="44"/>
      <c r="AH311" s="44"/>
      <c r="AI311" s="44"/>
      <c r="AJ311" s="44"/>
      <c r="AK311" s="44"/>
      <c r="AL311" s="44"/>
      <c r="AM311" s="44"/>
      <c r="AN311" s="44"/>
      <c r="AO311" s="44"/>
      <c r="AP311" s="44"/>
      <c r="AQ311" s="44"/>
      <c r="AR311" s="44"/>
      <c r="AS311" s="44"/>
      <c r="AT311" s="44"/>
      <c r="AU311" s="44"/>
      <c r="AV311" s="44"/>
      <c r="AW311" s="44"/>
      <c r="AX311" s="44"/>
      <c r="AY311" s="44"/>
      <c r="AZ311" s="44"/>
    </row>
    <row r="312" spans="1:67" s="44" customFormat="1" ht="13.5" customHeight="1">
      <c r="A312" s="54" t="s">
        <v>22</v>
      </c>
      <c r="B312" s="53">
        <v>0</v>
      </c>
      <c r="C312" s="53">
        <v>0</v>
      </c>
      <c r="D312" s="53">
        <v>0</v>
      </c>
      <c r="E312" s="53">
        <v>1</v>
      </c>
      <c r="F312" s="53">
        <f t="shared" si="43"/>
        <v>1</v>
      </c>
      <c r="G312" s="52">
        <f t="shared" si="44"/>
        <v>100</v>
      </c>
      <c r="H312" s="51">
        <f t="shared" si="45"/>
        <v>10</v>
      </c>
      <c r="I312" s="53">
        <f>SUM(方向別!B271,方向別!I271,方向別!B312)</f>
        <v>217</v>
      </c>
      <c r="J312" s="53">
        <f>SUM(方向別!C271,方向別!J271,方向別!C312)</f>
        <v>6</v>
      </c>
      <c r="K312" s="53">
        <f>SUM(方向別!D271,方向別!K271,方向別!D312)</f>
        <v>56</v>
      </c>
      <c r="L312" s="53">
        <f>SUM(方向別!E271,方向別!L271,方向別!E312)</f>
        <v>39</v>
      </c>
      <c r="M312" s="53">
        <f t="shared" si="46"/>
        <v>318</v>
      </c>
      <c r="N312" s="52">
        <f t="shared" si="47"/>
        <v>14.150943396226415</v>
      </c>
      <c r="O312" s="51">
        <f t="shared" si="48"/>
        <v>7.464788732394366</v>
      </c>
      <c r="BA312" s="45"/>
      <c r="BB312" s="45"/>
      <c r="BC312" s="45"/>
      <c r="BD312" s="45"/>
      <c r="BE312" s="45"/>
      <c r="BF312" s="45"/>
      <c r="BG312" s="45"/>
      <c r="BH312" s="45"/>
      <c r="BI312" s="45"/>
      <c r="BJ312" s="45"/>
      <c r="BK312" s="45"/>
      <c r="BL312" s="45"/>
      <c r="BM312" s="45"/>
      <c r="BN312" s="45"/>
      <c r="BO312" s="45"/>
    </row>
    <row r="313" spans="1:67" s="46" customFormat="1" ht="13.5" customHeight="1">
      <c r="A313" s="54" t="s">
        <v>23</v>
      </c>
      <c r="B313" s="53">
        <v>0</v>
      </c>
      <c r="C313" s="53">
        <v>0</v>
      </c>
      <c r="D313" s="53">
        <v>0</v>
      </c>
      <c r="E313" s="53">
        <v>0</v>
      </c>
      <c r="F313" s="53">
        <f t="shared" si="43"/>
        <v>0</v>
      </c>
      <c r="G313" s="52">
        <f t="shared" si="44"/>
        <v>0</v>
      </c>
      <c r="H313" s="51">
        <f t="shared" si="45"/>
        <v>0</v>
      </c>
      <c r="I313" s="53">
        <f>SUM(方向別!B272,方向別!I272,方向別!B313)</f>
        <v>189</v>
      </c>
      <c r="J313" s="53">
        <f>SUM(方向別!C272,方向別!J272,方向別!C313)</f>
        <v>2</v>
      </c>
      <c r="K313" s="53">
        <f>SUM(方向別!D272,方向別!K272,方向別!D313)</f>
        <v>52</v>
      </c>
      <c r="L313" s="53">
        <f>SUM(方向別!E272,方向別!L272,方向別!E313)</f>
        <v>64</v>
      </c>
      <c r="M313" s="53">
        <f t="shared" si="46"/>
        <v>307</v>
      </c>
      <c r="N313" s="52">
        <f t="shared" si="47"/>
        <v>21.498371335504888</v>
      </c>
      <c r="O313" s="51">
        <f t="shared" si="48"/>
        <v>7.2065727699530511</v>
      </c>
      <c r="P313" s="44"/>
      <c r="Q313" s="44"/>
      <c r="R313" s="44"/>
      <c r="S313" s="44"/>
      <c r="T313" s="44"/>
      <c r="U313" s="44"/>
      <c r="V313" s="44"/>
      <c r="W313" s="44"/>
      <c r="X313" s="44"/>
      <c r="Y313" s="44"/>
      <c r="Z313" s="44"/>
      <c r="AA313" s="44"/>
      <c r="AB313" s="44"/>
      <c r="AC313" s="44"/>
      <c r="AD313" s="44"/>
      <c r="AE313" s="44"/>
      <c r="AF313" s="44"/>
      <c r="AG313" s="44"/>
      <c r="AH313" s="44"/>
      <c r="AI313" s="44"/>
      <c r="AJ313" s="44"/>
      <c r="AK313" s="44"/>
      <c r="AL313" s="44"/>
      <c r="AM313" s="44"/>
      <c r="AN313" s="44"/>
      <c r="AO313" s="44"/>
      <c r="AP313" s="44"/>
      <c r="AQ313" s="44"/>
      <c r="AR313" s="44"/>
      <c r="AS313" s="44"/>
      <c r="AT313" s="44"/>
      <c r="AU313" s="44"/>
      <c r="AV313" s="44"/>
      <c r="AW313" s="44"/>
      <c r="AX313" s="44"/>
      <c r="AY313" s="44"/>
      <c r="AZ313" s="44"/>
    </row>
    <row r="314" spans="1:67" s="44" customFormat="1" ht="13.5" customHeight="1">
      <c r="A314" s="54" t="s">
        <v>24</v>
      </c>
      <c r="B314" s="53">
        <v>1</v>
      </c>
      <c r="C314" s="53">
        <v>0</v>
      </c>
      <c r="D314" s="53">
        <v>0</v>
      </c>
      <c r="E314" s="53">
        <v>0</v>
      </c>
      <c r="F314" s="53">
        <f t="shared" si="43"/>
        <v>1</v>
      </c>
      <c r="G314" s="52">
        <f t="shared" si="44"/>
        <v>0</v>
      </c>
      <c r="H314" s="51">
        <f t="shared" si="45"/>
        <v>10</v>
      </c>
      <c r="I314" s="53">
        <f>SUM(方向別!B273,方向別!I273,方向別!B314)</f>
        <v>214</v>
      </c>
      <c r="J314" s="53">
        <f>SUM(方向別!C273,方向別!J273,方向別!C314)</f>
        <v>5</v>
      </c>
      <c r="K314" s="53">
        <f>SUM(方向別!D273,方向別!K273,方向別!D314)</f>
        <v>58</v>
      </c>
      <c r="L314" s="53">
        <f>SUM(方向別!E273,方向別!L273,方向別!E314)</f>
        <v>55</v>
      </c>
      <c r="M314" s="53">
        <f t="shared" si="46"/>
        <v>332</v>
      </c>
      <c r="N314" s="52">
        <f t="shared" si="47"/>
        <v>18.072289156626507</v>
      </c>
      <c r="O314" s="51">
        <f t="shared" si="48"/>
        <v>7.793427230046948</v>
      </c>
      <c r="BA314" s="45"/>
      <c r="BB314" s="45"/>
      <c r="BC314" s="45"/>
      <c r="BD314" s="45"/>
      <c r="BE314" s="45"/>
      <c r="BF314" s="45"/>
      <c r="BG314" s="45"/>
      <c r="BH314" s="45"/>
      <c r="BI314" s="45"/>
      <c r="BJ314" s="45"/>
      <c r="BK314" s="45"/>
      <c r="BL314" s="45"/>
      <c r="BM314" s="45"/>
      <c r="BN314" s="45"/>
      <c r="BO314" s="45"/>
    </row>
    <row r="315" spans="1:67" s="46" customFormat="1" ht="13.5" customHeight="1">
      <c r="A315" s="54" t="s">
        <v>25</v>
      </c>
      <c r="B315" s="53">
        <v>2</v>
      </c>
      <c r="C315" s="53">
        <v>0</v>
      </c>
      <c r="D315" s="53">
        <v>0</v>
      </c>
      <c r="E315" s="53">
        <v>0</v>
      </c>
      <c r="F315" s="53">
        <f t="shared" si="43"/>
        <v>2</v>
      </c>
      <c r="G315" s="52">
        <f t="shared" si="44"/>
        <v>0</v>
      </c>
      <c r="H315" s="51">
        <f t="shared" si="45"/>
        <v>20</v>
      </c>
      <c r="I315" s="53">
        <f>SUM(方向別!B274,方向別!I274,方向別!B315)</f>
        <v>239</v>
      </c>
      <c r="J315" s="53">
        <f>SUM(方向別!C274,方向別!J274,方向別!C315)</f>
        <v>1</v>
      </c>
      <c r="K315" s="53">
        <f>SUM(方向別!D274,方向別!K274,方向別!D315)</f>
        <v>50</v>
      </c>
      <c r="L315" s="53">
        <f>SUM(方向別!E274,方向別!L274,方向別!E315)</f>
        <v>55</v>
      </c>
      <c r="M315" s="53">
        <f t="shared" si="46"/>
        <v>345</v>
      </c>
      <c r="N315" s="52">
        <f t="shared" si="47"/>
        <v>16.231884057971012</v>
      </c>
      <c r="O315" s="51">
        <f t="shared" si="48"/>
        <v>8.0985915492957758</v>
      </c>
      <c r="P315" s="44"/>
      <c r="Q315" s="44"/>
      <c r="R315" s="44"/>
      <c r="S315" s="44"/>
      <c r="T315" s="44"/>
      <c r="U315" s="44"/>
      <c r="V315" s="44"/>
      <c r="W315" s="44"/>
      <c r="X315" s="44"/>
      <c r="Y315" s="44"/>
      <c r="Z315" s="44"/>
      <c r="AA315" s="44"/>
      <c r="AB315" s="44"/>
      <c r="AC315" s="44"/>
      <c r="AD315" s="44"/>
      <c r="AE315" s="44"/>
      <c r="AF315" s="44"/>
      <c r="AG315" s="44"/>
      <c r="AH315" s="44"/>
      <c r="AI315" s="44"/>
      <c r="AJ315" s="44"/>
      <c r="AK315" s="44"/>
      <c r="AL315" s="44"/>
      <c r="AM315" s="44"/>
      <c r="AN315" s="44"/>
      <c r="AO315" s="44"/>
      <c r="AP315" s="44"/>
      <c r="AQ315" s="44"/>
      <c r="AR315" s="44"/>
      <c r="AS315" s="44"/>
      <c r="AT315" s="44"/>
      <c r="AU315" s="44"/>
      <c r="AV315" s="44"/>
      <c r="AW315" s="44"/>
      <c r="AX315" s="44"/>
      <c r="AY315" s="44"/>
      <c r="AZ315" s="44"/>
    </row>
    <row r="316" spans="1:67" s="46" customFormat="1" ht="13.5" customHeight="1">
      <c r="A316" s="54" t="s">
        <v>26</v>
      </c>
      <c r="B316" s="53">
        <v>0</v>
      </c>
      <c r="C316" s="53">
        <v>0</v>
      </c>
      <c r="D316" s="53">
        <v>0</v>
      </c>
      <c r="E316" s="53">
        <v>0</v>
      </c>
      <c r="F316" s="53">
        <f t="shared" si="43"/>
        <v>0</v>
      </c>
      <c r="G316" s="52">
        <f t="shared" si="44"/>
        <v>0</v>
      </c>
      <c r="H316" s="51">
        <f t="shared" si="45"/>
        <v>0</v>
      </c>
      <c r="I316" s="53">
        <f>SUM(方向別!B275,方向別!I275,方向別!B316)</f>
        <v>212</v>
      </c>
      <c r="J316" s="53">
        <f>SUM(方向別!C275,方向別!J275,方向別!C316)</f>
        <v>3</v>
      </c>
      <c r="K316" s="53">
        <f>SUM(方向別!D275,方向別!K275,方向別!D316)</f>
        <v>41</v>
      </c>
      <c r="L316" s="53">
        <f>SUM(方向別!E275,方向別!L275,方向別!E316)</f>
        <v>59</v>
      </c>
      <c r="M316" s="53">
        <f t="shared" si="46"/>
        <v>315</v>
      </c>
      <c r="N316" s="52">
        <f t="shared" si="47"/>
        <v>19.682539682539684</v>
      </c>
      <c r="O316" s="51">
        <f t="shared" si="48"/>
        <v>7.3943661971830981</v>
      </c>
      <c r="P316" s="44"/>
      <c r="Q316" s="44"/>
      <c r="R316" s="44"/>
      <c r="S316" s="44"/>
      <c r="T316" s="44"/>
      <c r="U316" s="44"/>
      <c r="V316" s="44"/>
      <c r="W316" s="44"/>
      <c r="X316" s="44"/>
      <c r="Y316" s="44"/>
      <c r="Z316" s="44"/>
      <c r="AA316" s="44"/>
      <c r="AB316" s="44"/>
      <c r="AC316" s="44"/>
      <c r="AD316" s="44"/>
      <c r="AE316" s="44"/>
      <c r="AF316" s="44"/>
      <c r="AG316" s="44"/>
      <c r="AH316" s="44"/>
      <c r="AI316" s="44"/>
      <c r="AJ316" s="44"/>
      <c r="AK316" s="44"/>
      <c r="AL316" s="44"/>
      <c r="AM316" s="44"/>
      <c r="AN316" s="44"/>
      <c r="AO316" s="44"/>
      <c r="AP316" s="44"/>
      <c r="AQ316" s="44"/>
      <c r="AR316" s="44"/>
      <c r="AS316" s="44"/>
      <c r="AT316" s="44"/>
      <c r="AU316" s="44"/>
      <c r="AV316" s="44"/>
      <c r="AW316" s="44"/>
      <c r="AX316" s="44"/>
      <c r="AY316" s="44"/>
      <c r="AZ316" s="44"/>
    </row>
    <row r="317" spans="1:67" s="46" customFormat="1" ht="13.5" customHeight="1">
      <c r="A317" s="54" t="s">
        <v>27</v>
      </c>
      <c r="B317" s="53">
        <v>0</v>
      </c>
      <c r="C317" s="53">
        <v>0</v>
      </c>
      <c r="D317" s="53">
        <v>0</v>
      </c>
      <c r="E317" s="53">
        <v>0</v>
      </c>
      <c r="F317" s="53">
        <f t="shared" si="43"/>
        <v>0</v>
      </c>
      <c r="G317" s="52">
        <f t="shared" si="44"/>
        <v>0</v>
      </c>
      <c r="H317" s="51">
        <f t="shared" si="45"/>
        <v>0</v>
      </c>
      <c r="I317" s="53">
        <f>SUM(方向別!B276,方向別!I276,方向別!B317)</f>
        <v>224</v>
      </c>
      <c r="J317" s="53">
        <f>SUM(方向別!C276,方向別!J276,方向別!C317)</f>
        <v>3</v>
      </c>
      <c r="K317" s="53">
        <f>SUM(方向別!D276,方向別!K276,方向別!D317)</f>
        <v>50</v>
      </c>
      <c r="L317" s="53">
        <f>SUM(方向別!E276,方向別!L276,方向別!E317)</f>
        <v>60</v>
      </c>
      <c r="M317" s="53">
        <f t="shared" si="46"/>
        <v>337</v>
      </c>
      <c r="N317" s="52">
        <f t="shared" si="47"/>
        <v>18.694362017804153</v>
      </c>
      <c r="O317" s="51">
        <f t="shared" si="48"/>
        <v>7.910798122065728</v>
      </c>
      <c r="P317" s="44"/>
      <c r="Q317" s="44"/>
      <c r="R317" s="44"/>
      <c r="S317" s="44"/>
      <c r="T317" s="44"/>
      <c r="U317" s="44"/>
      <c r="V317" s="44"/>
      <c r="W317" s="44"/>
      <c r="X317" s="44"/>
      <c r="Y317" s="44"/>
      <c r="Z317" s="44"/>
      <c r="AA317" s="44"/>
      <c r="AB317" s="44"/>
      <c r="AC317" s="44"/>
      <c r="AD317" s="44"/>
      <c r="AE317" s="44"/>
      <c r="AF317" s="44"/>
      <c r="AG317" s="44"/>
      <c r="AH317" s="44"/>
      <c r="AI317" s="44"/>
      <c r="AJ317" s="44"/>
      <c r="AK317" s="44"/>
      <c r="AL317" s="44"/>
      <c r="AM317" s="44"/>
      <c r="AN317" s="44"/>
      <c r="AO317" s="44"/>
      <c r="AP317" s="44"/>
      <c r="AQ317" s="44"/>
      <c r="AR317" s="44"/>
      <c r="AS317" s="44"/>
      <c r="AT317" s="44"/>
      <c r="AU317" s="44"/>
      <c r="AV317" s="44"/>
      <c r="AW317" s="44"/>
      <c r="AX317" s="44"/>
      <c r="AY317" s="44"/>
      <c r="AZ317" s="44"/>
      <c r="BA317" s="45"/>
      <c r="BB317" s="45"/>
      <c r="BC317" s="45"/>
      <c r="BD317" s="45"/>
      <c r="BE317" s="45"/>
      <c r="BF317" s="45"/>
      <c r="BG317" s="45"/>
      <c r="BH317" s="45"/>
      <c r="BI317" s="45"/>
      <c r="BJ317" s="45"/>
      <c r="BK317" s="45"/>
      <c r="BL317" s="45"/>
      <c r="BM317" s="45"/>
      <c r="BN317" s="45"/>
      <c r="BO317" s="45"/>
    </row>
    <row r="318" spans="1:67" s="44" customFormat="1" ht="13.5" customHeight="1">
      <c r="A318" s="54" t="s">
        <v>28</v>
      </c>
      <c r="B318" s="53">
        <v>0</v>
      </c>
      <c r="C318" s="53">
        <v>0</v>
      </c>
      <c r="D318" s="53">
        <v>0</v>
      </c>
      <c r="E318" s="53">
        <v>0</v>
      </c>
      <c r="F318" s="53">
        <f t="shared" si="43"/>
        <v>0</v>
      </c>
      <c r="G318" s="52">
        <f t="shared" si="44"/>
        <v>0</v>
      </c>
      <c r="H318" s="51">
        <f t="shared" si="45"/>
        <v>0</v>
      </c>
      <c r="I318" s="53">
        <f>SUM(方向別!B277,方向別!I277,方向別!B318)</f>
        <v>230</v>
      </c>
      <c r="J318" s="53">
        <f>SUM(方向別!C277,方向別!J277,方向別!C318)</f>
        <v>5</v>
      </c>
      <c r="K318" s="53">
        <f>SUM(方向別!D277,方向別!K277,方向別!D318)</f>
        <v>51</v>
      </c>
      <c r="L318" s="53">
        <f>SUM(方向別!E277,方向別!L277,方向別!E318)</f>
        <v>63</v>
      </c>
      <c r="M318" s="53">
        <f t="shared" si="46"/>
        <v>349</v>
      </c>
      <c r="N318" s="52">
        <f t="shared" si="47"/>
        <v>19.484240687679083</v>
      </c>
      <c r="O318" s="51">
        <f t="shared" si="48"/>
        <v>8.192488262910798</v>
      </c>
      <c r="BA318" s="45"/>
      <c r="BB318" s="45"/>
      <c r="BC318" s="45"/>
      <c r="BD318" s="45"/>
      <c r="BE318" s="45"/>
      <c r="BF318" s="45"/>
      <c r="BG318" s="45"/>
      <c r="BH318" s="45"/>
      <c r="BI318" s="45"/>
      <c r="BJ318" s="45"/>
      <c r="BK318" s="45"/>
      <c r="BL318" s="45"/>
      <c r="BM318" s="45"/>
      <c r="BN318" s="45"/>
      <c r="BO318" s="45"/>
    </row>
    <row r="319" spans="1:67" s="44" customFormat="1" ht="13.5" customHeight="1">
      <c r="A319" s="54" t="s">
        <v>60</v>
      </c>
      <c r="B319" s="53">
        <v>1</v>
      </c>
      <c r="C319" s="53">
        <v>0</v>
      </c>
      <c r="D319" s="53">
        <v>0</v>
      </c>
      <c r="E319" s="53">
        <v>0</v>
      </c>
      <c r="F319" s="53">
        <f t="shared" si="43"/>
        <v>1</v>
      </c>
      <c r="G319" s="52">
        <f t="shared" si="44"/>
        <v>0</v>
      </c>
      <c r="H319" s="51">
        <f t="shared" si="45"/>
        <v>10</v>
      </c>
      <c r="I319" s="53">
        <f>SUM(方向別!B278,方向別!I278,方向別!B319)</f>
        <v>278</v>
      </c>
      <c r="J319" s="53">
        <f>SUM(方向別!C278,方向別!J278,方向別!C319)</f>
        <v>4</v>
      </c>
      <c r="K319" s="53">
        <f>SUM(方向別!D278,方向別!K278,方向別!D319)</f>
        <v>61</v>
      </c>
      <c r="L319" s="53">
        <f>SUM(方向別!E278,方向別!L278,方向別!E319)</f>
        <v>44</v>
      </c>
      <c r="M319" s="53">
        <f t="shared" si="46"/>
        <v>387</v>
      </c>
      <c r="N319" s="52">
        <f t="shared" si="47"/>
        <v>12.403100775193799</v>
      </c>
      <c r="O319" s="51">
        <f t="shared" si="48"/>
        <v>9.0845070422535219</v>
      </c>
      <c r="BA319" s="45"/>
      <c r="BB319" s="45"/>
      <c r="BC319" s="45"/>
      <c r="BD319" s="45"/>
      <c r="BE319" s="45"/>
      <c r="BF319" s="45"/>
      <c r="BG319" s="45"/>
      <c r="BH319" s="45"/>
      <c r="BI319" s="45"/>
      <c r="BJ319" s="45"/>
      <c r="BK319" s="45"/>
      <c r="BL319" s="45"/>
      <c r="BM319" s="45"/>
      <c r="BN319" s="45"/>
      <c r="BO319" s="45"/>
    </row>
    <row r="320" spans="1:67" s="44" customFormat="1" ht="13.5" customHeight="1">
      <c r="A320" s="58" t="s">
        <v>29</v>
      </c>
      <c r="B320" s="57">
        <v>0</v>
      </c>
      <c r="C320" s="57">
        <v>0</v>
      </c>
      <c r="D320" s="57">
        <v>0</v>
      </c>
      <c r="E320" s="57">
        <v>0</v>
      </c>
      <c r="F320" s="57">
        <f t="shared" si="43"/>
        <v>0</v>
      </c>
      <c r="G320" s="56">
        <f t="shared" si="44"/>
        <v>0</v>
      </c>
      <c r="H320" s="55">
        <f t="shared" si="45"/>
        <v>0</v>
      </c>
      <c r="I320" s="57">
        <f>SUM(方向別!B279,方向別!I279,方向別!B320)</f>
        <v>20</v>
      </c>
      <c r="J320" s="57">
        <f>SUM(方向別!C279,方向別!J279,方向別!C320)</f>
        <v>2</v>
      </c>
      <c r="K320" s="57">
        <f>SUM(方向別!D279,方向別!K279,方向別!D320)</f>
        <v>9</v>
      </c>
      <c r="L320" s="57">
        <f>SUM(方向別!E279,方向別!L279,方向別!E320)</f>
        <v>4</v>
      </c>
      <c r="M320" s="57">
        <f t="shared" si="46"/>
        <v>35</v>
      </c>
      <c r="N320" s="56">
        <f t="shared" si="47"/>
        <v>17.142857142857142</v>
      </c>
      <c r="O320" s="55">
        <f t="shared" si="48"/>
        <v>0.82159624413145549</v>
      </c>
      <c r="BA320" s="45"/>
      <c r="BB320" s="45"/>
      <c r="BC320" s="45"/>
      <c r="BD320" s="45"/>
      <c r="BE320" s="45"/>
      <c r="BF320" s="45"/>
      <c r="BG320" s="45"/>
      <c r="BH320" s="45"/>
      <c r="BI320" s="45"/>
      <c r="BJ320" s="45"/>
      <c r="BK320" s="45"/>
      <c r="BL320" s="45"/>
      <c r="BM320" s="45"/>
      <c r="BN320" s="45"/>
      <c r="BO320" s="45"/>
    </row>
    <row r="321" spans="1:67" s="46" customFormat="1" ht="13.5" customHeight="1">
      <c r="A321" s="54" t="s">
        <v>30</v>
      </c>
      <c r="B321" s="53">
        <v>0</v>
      </c>
      <c r="C321" s="53">
        <v>0</v>
      </c>
      <c r="D321" s="53">
        <v>0</v>
      </c>
      <c r="E321" s="53">
        <v>0</v>
      </c>
      <c r="F321" s="53">
        <f t="shared" si="43"/>
        <v>0</v>
      </c>
      <c r="G321" s="52">
        <f t="shared" si="44"/>
        <v>0</v>
      </c>
      <c r="H321" s="51">
        <f t="shared" si="45"/>
        <v>0</v>
      </c>
      <c r="I321" s="53">
        <f>SUM(方向別!B280,方向別!I280,方向別!B321)</f>
        <v>49</v>
      </c>
      <c r="J321" s="53">
        <f>SUM(方向別!C280,方向別!J280,方向別!C321)</f>
        <v>0</v>
      </c>
      <c r="K321" s="53">
        <f>SUM(方向別!D280,方向別!K280,方向別!D321)</f>
        <v>11</v>
      </c>
      <c r="L321" s="53">
        <f>SUM(方向別!E280,方向別!L280,方向別!E321)</f>
        <v>5</v>
      </c>
      <c r="M321" s="53">
        <f t="shared" si="46"/>
        <v>65</v>
      </c>
      <c r="N321" s="52">
        <f t="shared" si="47"/>
        <v>7.6923076923076925</v>
      </c>
      <c r="O321" s="51">
        <f t="shared" si="48"/>
        <v>1.5258215962441315</v>
      </c>
      <c r="P321" s="44"/>
      <c r="Q321" s="44"/>
      <c r="R321" s="44"/>
      <c r="S321" s="44"/>
      <c r="T321" s="44"/>
      <c r="U321" s="44"/>
      <c r="V321" s="44"/>
      <c r="W321" s="44"/>
      <c r="X321" s="44"/>
      <c r="Y321" s="44"/>
      <c r="Z321" s="44"/>
      <c r="AA321" s="44"/>
      <c r="AB321" s="44"/>
      <c r="AC321" s="44"/>
      <c r="AD321" s="44"/>
      <c r="AE321" s="44"/>
      <c r="AF321" s="44"/>
      <c r="AG321" s="44"/>
      <c r="AH321" s="44"/>
      <c r="AI321" s="44"/>
      <c r="AJ321" s="44"/>
      <c r="AK321" s="44"/>
      <c r="AL321" s="44"/>
      <c r="AM321" s="44"/>
      <c r="AN321" s="44"/>
      <c r="AO321" s="44"/>
      <c r="AP321" s="44"/>
      <c r="AQ321" s="44"/>
      <c r="AR321" s="44"/>
      <c r="AS321" s="44"/>
      <c r="AT321" s="44"/>
      <c r="AU321" s="44"/>
      <c r="AV321" s="44"/>
      <c r="AW321" s="44"/>
      <c r="AX321" s="44"/>
      <c r="AY321" s="44"/>
      <c r="AZ321" s="44"/>
    </row>
    <row r="322" spans="1:67" s="46" customFormat="1" ht="13.5" customHeight="1">
      <c r="A322" s="54" t="s">
        <v>31</v>
      </c>
      <c r="B322" s="53">
        <v>0</v>
      </c>
      <c r="C322" s="53">
        <v>0</v>
      </c>
      <c r="D322" s="53">
        <v>0</v>
      </c>
      <c r="E322" s="53">
        <v>0</v>
      </c>
      <c r="F322" s="53">
        <f t="shared" si="43"/>
        <v>0</v>
      </c>
      <c r="G322" s="52">
        <f t="shared" si="44"/>
        <v>0</v>
      </c>
      <c r="H322" s="51">
        <f t="shared" si="45"/>
        <v>0</v>
      </c>
      <c r="I322" s="53">
        <f>SUM(方向別!B281,方向別!I281,方向別!B322)</f>
        <v>50</v>
      </c>
      <c r="J322" s="53">
        <f>SUM(方向別!C281,方向別!J281,方向別!C322)</f>
        <v>0</v>
      </c>
      <c r="K322" s="53">
        <f>SUM(方向別!D281,方向別!K281,方向別!D322)</f>
        <v>18</v>
      </c>
      <c r="L322" s="53">
        <f>SUM(方向別!E281,方向別!L281,方向別!E322)</f>
        <v>9</v>
      </c>
      <c r="M322" s="53">
        <f t="shared" si="46"/>
        <v>77</v>
      </c>
      <c r="N322" s="52">
        <f t="shared" si="47"/>
        <v>11.688311688311687</v>
      </c>
      <c r="O322" s="51">
        <f t="shared" si="48"/>
        <v>1.807511737089202</v>
      </c>
      <c r="P322" s="44"/>
      <c r="Q322" s="44"/>
      <c r="R322" s="44"/>
      <c r="S322" s="44"/>
      <c r="T322" s="44"/>
      <c r="U322" s="44"/>
      <c r="V322" s="44"/>
      <c r="W322" s="44"/>
      <c r="X322" s="44"/>
      <c r="Y322" s="44"/>
      <c r="Z322" s="44"/>
      <c r="AA322" s="44"/>
      <c r="AB322" s="44"/>
      <c r="AC322" s="44"/>
      <c r="AD322" s="44"/>
      <c r="AE322" s="44"/>
      <c r="AF322" s="44"/>
      <c r="AG322" s="44"/>
      <c r="AH322" s="44"/>
      <c r="AI322" s="44"/>
      <c r="AJ322" s="44"/>
      <c r="AK322" s="44"/>
      <c r="AL322" s="44"/>
      <c r="AM322" s="44"/>
      <c r="AN322" s="44"/>
      <c r="AO322" s="44"/>
      <c r="AP322" s="44"/>
      <c r="AQ322" s="44"/>
      <c r="AR322" s="44"/>
      <c r="AS322" s="44"/>
      <c r="AT322" s="44"/>
      <c r="AU322" s="44"/>
      <c r="AV322" s="44"/>
      <c r="AW322" s="44"/>
      <c r="AX322" s="44"/>
      <c r="AY322" s="44"/>
      <c r="AZ322" s="44"/>
    </row>
    <row r="323" spans="1:67" s="46" customFormat="1" ht="13.5" customHeight="1">
      <c r="A323" s="54" t="s">
        <v>32</v>
      </c>
      <c r="B323" s="53">
        <v>2</v>
      </c>
      <c r="C323" s="53">
        <v>0</v>
      </c>
      <c r="D323" s="53">
        <v>0</v>
      </c>
      <c r="E323" s="53">
        <v>0</v>
      </c>
      <c r="F323" s="53">
        <f t="shared" si="43"/>
        <v>2</v>
      </c>
      <c r="G323" s="52">
        <f t="shared" si="44"/>
        <v>0</v>
      </c>
      <c r="H323" s="51">
        <f t="shared" si="45"/>
        <v>20</v>
      </c>
      <c r="I323" s="53">
        <f>SUM(方向別!B282,方向別!I282,方向別!B323)</f>
        <v>53</v>
      </c>
      <c r="J323" s="53">
        <f>SUM(方向別!C282,方向別!J282,方向別!C323)</f>
        <v>0</v>
      </c>
      <c r="K323" s="53">
        <f>SUM(方向別!D282,方向別!K282,方向別!D323)</f>
        <v>12</v>
      </c>
      <c r="L323" s="53">
        <f>SUM(方向別!E282,方向別!L282,方向別!E323)</f>
        <v>9</v>
      </c>
      <c r="M323" s="53">
        <f t="shared" si="46"/>
        <v>74</v>
      </c>
      <c r="N323" s="52">
        <f t="shared" si="47"/>
        <v>12.162162162162163</v>
      </c>
      <c r="O323" s="51">
        <f t="shared" si="48"/>
        <v>1.7370892018779343</v>
      </c>
      <c r="P323" s="44"/>
      <c r="Q323" s="44"/>
      <c r="R323" s="44"/>
      <c r="S323" s="44"/>
      <c r="T323" s="44"/>
      <c r="U323" s="44"/>
      <c r="V323" s="44"/>
      <c r="W323" s="44"/>
      <c r="X323" s="44"/>
      <c r="Y323" s="44"/>
      <c r="Z323" s="44"/>
      <c r="AA323" s="44"/>
      <c r="AB323" s="44"/>
      <c r="AC323" s="44"/>
      <c r="AD323" s="44"/>
      <c r="AE323" s="44"/>
      <c r="AF323" s="44"/>
      <c r="AG323" s="44"/>
      <c r="AH323" s="44"/>
      <c r="AI323" s="44"/>
      <c r="AJ323" s="44"/>
      <c r="AK323" s="44"/>
      <c r="AL323" s="44"/>
      <c r="AM323" s="44"/>
      <c r="AN323" s="44"/>
      <c r="AO323" s="44"/>
      <c r="AP323" s="44"/>
      <c r="AQ323" s="44"/>
      <c r="AR323" s="44"/>
      <c r="AS323" s="44"/>
      <c r="AT323" s="44"/>
      <c r="AU323" s="44"/>
      <c r="AV323" s="44"/>
      <c r="AW323" s="44"/>
      <c r="AX323" s="44"/>
      <c r="AY323" s="44"/>
      <c r="AZ323" s="44"/>
      <c r="BA323" s="45"/>
      <c r="BB323" s="45"/>
      <c r="BC323" s="45"/>
      <c r="BD323" s="45"/>
      <c r="BE323" s="45"/>
      <c r="BF323" s="45"/>
      <c r="BG323" s="45"/>
      <c r="BH323" s="45"/>
      <c r="BI323" s="45"/>
      <c r="BJ323" s="45"/>
      <c r="BK323" s="45"/>
      <c r="BL323" s="45"/>
      <c r="BM323" s="45"/>
      <c r="BN323" s="45"/>
      <c r="BO323" s="45"/>
    </row>
    <row r="324" spans="1:67" s="44" customFormat="1" ht="13.5" customHeight="1">
      <c r="A324" s="54" t="s">
        <v>33</v>
      </c>
      <c r="B324" s="53">
        <v>2</v>
      </c>
      <c r="C324" s="53">
        <v>0</v>
      </c>
      <c r="D324" s="53">
        <v>1</v>
      </c>
      <c r="E324" s="53">
        <v>0</v>
      </c>
      <c r="F324" s="53">
        <f t="shared" si="43"/>
        <v>3</v>
      </c>
      <c r="G324" s="52">
        <f t="shared" si="44"/>
        <v>0</v>
      </c>
      <c r="H324" s="51">
        <f t="shared" si="45"/>
        <v>30</v>
      </c>
      <c r="I324" s="53">
        <f>SUM(方向別!B283,方向別!I283,方向別!B324)</f>
        <v>45</v>
      </c>
      <c r="J324" s="53">
        <f>SUM(方向別!C283,方向別!J283,方向別!C324)</f>
        <v>0</v>
      </c>
      <c r="K324" s="53">
        <f>SUM(方向別!D283,方向別!K283,方向別!D324)</f>
        <v>16</v>
      </c>
      <c r="L324" s="53">
        <f>SUM(方向別!E283,方向別!L283,方向別!E324)</f>
        <v>7</v>
      </c>
      <c r="M324" s="53">
        <f t="shared" si="46"/>
        <v>68</v>
      </c>
      <c r="N324" s="52">
        <f t="shared" si="47"/>
        <v>10.294117647058822</v>
      </c>
      <c r="O324" s="51">
        <f t="shared" si="48"/>
        <v>1.5962441314553992</v>
      </c>
      <c r="BA324" s="45"/>
      <c r="BB324" s="45"/>
      <c r="BC324" s="45"/>
      <c r="BD324" s="45"/>
      <c r="BE324" s="45"/>
      <c r="BF324" s="45"/>
      <c r="BG324" s="45"/>
      <c r="BH324" s="45"/>
      <c r="BI324" s="45"/>
      <c r="BJ324" s="45"/>
      <c r="BK324" s="45"/>
      <c r="BL324" s="45"/>
      <c r="BM324" s="45"/>
      <c r="BN324" s="45"/>
      <c r="BO324" s="45"/>
    </row>
    <row r="325" spans="1:67" s="46" customFormat="1" ht="13.5" customHeight="1">
      <c r="A325" s="54" t="s">
        <v>34</v>
      </c>
      <c r="B325" s="53">
        <v>0</v>
      </c>
      <c r="C325" s="53">
        <v>0</v>
      </c>
      <c r="D325" s="53">
        <v>0</v>
      </c>
      <c r="E325" s="53">
        <v>0</v>
      </c>
      <c r="F325" s="53">
        <f t="shared" si="43"/>
        <v>0</v>
      </c>
      <c r="G325" s="52">
        <f t="shared" si="44"/>
        <v>0</v>
      </c>
      <c r="H325" s="51">
        <f t="shared" si="45"/>
        <v>0</v>
      </c>
      <c r="I325" s="53">
        <f>SUM(方向別!B284,方向別!I284,方向別!B325)</f>
        <v>38</v>
      </c>
      <c r="J325" s="53">
        <f>SUM(方向別!C284,方向別!J284,方向別!C325)</f>
        <v>0</v>
      </c>
      <c r="K325" s="53">
        <f>SUM(方向別!D284,方向別!K284,方向別!D325)</f>
        <v>13</v>
      </c>
      <c r="L325" s="53">
        <f>SUM(方向別!E284,方向別!L284,方向別!E325)</f>
        <v>7</v>
      </c>
      <c r="M325" s="53">
        <f t="shared" si="46"/>
        <v>58</v>
      </c>
      <c r="N325" s="52">
        <f t="shared" si="47"/>
        <v>12.068965517241379</v>
      </c>
      <c r="O325" s="51">
        <f t="shared" si="48"/>
        <v>1.3615023474178403</v>
      </c>
      <c r="P325" s="44"/>
      <c r="Q325" s="44"/>
      <c r="R325" s="44"/>
      <c r="S325" s="44"/>
      <c r="T325" s="44"/>
      <c r="U325" s="44"/>
      <c r="V325" s="44"/>
      <c r="W325" s="44"/>
      <c r="X325" s="44"/>
      <c r="Y325" s="44"/>
      <c r="Z325" s="44"/>
      <c r="AA325" s="44"/>
      <c r="AB325" s="44"/>
      <c r="AC325" s="44"/>
      <c r="AD325" s="44"/>
      <c r="AE325" s="44"/>
      <c r="AF325" s="44"/>
      <c r="AG325" s="44"/>
      <c r="AH325" s="44"/>
      <c r="AI325" s="44"/>
      <c r="AJ325" s="44"/>
      <c r="AK325" s="44"/>
      <c r="AL325" s="44"/>
      <c r="AM325" s="44"/>
      <c r="AN325" s="44"/>
      <c r="AO325" s="44"/>
      <c r="AP325" s="44"/>
      <c r="AQ325" s="44"/>
      <c r="AR325" s="44"/>
      <c r="AS325" s="44"/>
      <c r="AT325" s="44"/>
      <c r="AU325" s="44"/>
      <c r="AV325" s="44"/>
      <c r="AW325" s="44"/>
      <c r="AX325" s="44"/>
      <c r="AY325" s="44"/>
      <c r="AZ325" s="44"/>
      <c r="BA325" s="45"/>
      <c r="BB325" s="45"/>
      <c r="BC325" s="45"/>
      <c r="BD325" s="45"/>
      <c r="BE325" s="45"/>
      <c r="BF325" s="45"/>
      <c r="BG325" s="45"/>
      <c r="BH325" s="45"/>
      <c r="BI325" s="45"/>
      <c r="BJ325" s="45"/>
      <c r="BK325" s="45"/>
      <c r="BL325" s="45"/>
      <c r="BM325" s="45"/>
      <c r="BN325" s="45"/>
      <c r="BO325" s="45"/>
    </row>
    <row r="326" spans="1:67" s="44" customFormat="1" ht="13.5" customHeight="1">
      <c r="A326" s="50" t="s">
        <v>15</v>
      </c>
      <c r="B326" s="49">
        <f>SUM(B320:B325)</f>
        <v>4</v>
      </c>
      <c r="C326" s="49">
        <f>SUM(C320:C325)</f>
        <v>0</v>
      </c>
      <c r="D326" s="49">
        <f>SUM(D320:D325)</f>
        <v>1</v>
      </c>
      <c r="E326" s="49">
        <f>SUM(E320:E325)</f>
        <v>0</v>
      </c>
      <c r="F326" s="49">
        <f t="shared" si="43"/>
        <v>5</v>
      </c>
      <c r="G326" s="48">
        <f t="shared" si="44"/>
        <v>0</v>
      </c>
      <c r="H326" s="47">
        <f t="shared" si="45"/>
        <v>50</v>
      </c>
      <c r="I326" s="49">
        <f>SUM(I320:I325)</f>
        <v>255</v>
      </c>
      <c r="J326" s="49">
        <f>SUM(J320:J325)</f>
        <v>2</v>
      </c>
      <c r="K326" s="49">
        <f>SUM(K320:K325)</f>
        <v>79</v>
      </c>
      <c r="L326" s="49">
        <f>SUM(L320:L325)</f>
        <v>41</v>
      </c>
      <c r="M326" s="49">
        <f t="shared" si="46"/>
        <v>377</v>
      </c>
      <c r="N326" s="48">
        <f t="shared" si="47"/>
        <v>11.405835543766578</v>
      </c>
      <c r="O326" s="47">
        <f t="shared" si="48"/>
        <v>8.849765258215962</v>
      </c>
      <c r="BA326" s="45"/>
      <c r="BB326" s="45"/>
      <c r="BC326" s="45"/>
      <c r="BD326" s="45"/>
      <c r="BE326" s="45"/>
      <c r="BF326" s="45"/>
      <c r="BG326" s="45"/>
      <c r="BH326" s="45"/>
      <c r="BI326" s="45"/>
      <c r="BJ326" s="45"/>
      <c r="BK326" s="45"/>
      <c r="BL326" s="45"/>
      <c r="BM326" s="45"/>
      <c r="BN326" s="45"/>
      <c r="BO326" s="45"/>
    </row>
    <row r="327" spans="1:67" s="44" customFormat="1" ht="13.5" customHeight="1">
      <c r="A327" s="58" t="s">
        <v>35</v>
      </c>
      <c r="B327" s="57">
        <v>0</v>
      </c>
      <c r="C327" s="57">
        <v>0</v>
      </c>
      <c r="D327" s="57">
        <v>0</v>
      </c>
      <c r="E327" s="57">
        <v>0</v>
      </c>
      <c r="F327" s="57">
        <f t="shared" si="43"/>
        <v>0</v>
      </c>
      <c r="G327" s="56">
        <f t="shared" si="44"/>
        <v>0</v>
      </c>
      <c r="H327" s="55">
        <f t="shared" si="45"/>
        <v>0</v>
      </c>
      <c r="I327" s="57">
        <f>SUM(方向別!B286,方向別!I286,方向別!B327)</f>
        <v>34</v>
      </c>
      <c r="J327" s="57">
        <f>SUM(方向別!C286,方向別!J286,方向別!C327)</f>
        <v>1</v>
      </c>
      <c r="K327" s="57">
        <f>SUM(方向別!D286,方向別!K286,方向別!D327)</f>
        <v>9</v>
      </c>
      <c r="L327" s="57">
        <f>SUM(方向別!E286,方向別!L286,方向別!E327)</f>
        <v>5</v>
      </c>
      <c r="M327" s="57">
        <f t="shared" si="46"/>
        <v>49</v>
      </c>
      <c r="N327" s="56">
        <f t="shared" si="47"/>
        <v>12.244897959183673</v>
      </c>
      <c r="O327" s="55">
        <f t="shared" si="48"/>
        <v>1.1502347417840377</v>
      </c>
      <c r="BA327" s="45"/>
      <c r="BB327" s="45"/>
      <c r="BC327" s="45"/>
      <c r="BD327" s="45"/>
      <c r="BE327" s="45"/>
      <c r="BF327" s="45"/>
      <c r="BG327" s="45"/>
      <c r="BH327" s="45"/>
      <c r="BI327" s="45"/>
      <c r="BJ327" s="45"/>
      <c r="BK327" s="45"/>
      <c r="BL327" s="45"/>
      <c r="BM327" s="45"/>
      <c r="BN327" s="45"/>
      <c r="BO327" s="45"/>
    </row>
    <row r="328" spans="1:67" s="46" customFormat="1" ht="13.5" customHeight="1">
      <c r="A328" s="54" t="s">
        <v>36</v>
      </c>
      <c r="B328" s="53">
        <v>0</v>
      </c>
      <c r="C328" s="53">
        <v>0</v>
      </c>
      <c r="D328" s="53">
        <v>0</v>
      </c>
      <c r="E328" s="53">
        <v>0</v>
      </c>
      <c r="F328" s="53">
        <f t="shared" si="43"/>
        <v>0</v>
      </c>
      <c r="G328" s="52">
        <f t="shared" si="44"/>
        <v>0</v>
      </c>
      <c r="H328" s="51">
        <f t="shared" si="45"/>
        <v>0</v>
      </c>
      <c r="I328" s="53">
        <f>SUM(方向別!B287,方向別!I287,方向別!B328)</f>
        <v>57</v>
      </c>
      <c r="J328" s="53">
        <f>SUM(方向別!C287,方向別!J287,方向別!C328)</f>
        <v>1</v>
      </c>
      <c r="K328" s="53">
        <f>SUM(方向別!D287,方向別!K287,方向別!D328)</f>
        <v>11</v>
      </c>
      <c r="L328" s="53">
        <f>SUM(方向別!E287,方向別!L287,方向別!E328)</f>
        <v>3</v>
      </c>
      <c r="M328" s="53">
        <f t="shared" si="46"/>
        <v>72</v>
      </c>
      <c r="N328" s="52">
        <f t="shared" si="47"/>
        <v>5.5555555555555554</v>
      </c>
      <c r="O328" s="51">
        <f t="shared" si="48"/>
        <v>1.6901408450704223</v>
      </c>
      <c r="P328" s="44"/>
      <c r="Q328" s="44"/>
      <c r="R328" s="44"/>
      <c r="S328" s="44"/>
      <c r="T328" s="44"/>
      <c r="U328" s="44"/>
      <c r="V328" s="44"/>
      <c r="W328" s="44"/>
      <c r="X328" s="44"/>
      <c r="Y328" s="44"/>
      <c r="Z328" s="44"/>
      <c r="AA328" s="44"/>
      <c r="AB328" s="44"/>
      <c r="AC328" s="44"/>
      <c r="AD328" s="44"/>
      <c r="AE328" s="44"/>
      <c r="AF328" s="44"/>
      <c r="AG328" s="44"/>
      <c r="AH328" s="44"/>
      <c r="AI328" s="44"/>
      <c r="AJ328" s="44"/>
      <c r="AK328" s="44"/>
      <c r="AL328" s="44"/>
      <c r="AM328" s="44"/>
      <c r="AN328" s="44"/>
      <c r="AO328" s="44"/>
      <c r="AP328" s="44"/>
      <c r="AQ328" s="44"/>
      <c r="AR328" s="44"/>
      <c r="AS328" s="44"/>
      <c r="AT328" s="44"/>
      <c r="AU328" s="44"/>
      <c r="AV328" s="44"/>
      <c r="AW328" s="44"/>
      <c r="AX328" s="44"/>
      <c r="AY328" s="44"/>
      <c r="AZ328" s="44"/>
    </row>
    <row r="329" spans="1:67" s="46" customFormat="1" ht="13.5" customHeight="1">
      <c r="A329" s="54" t="s">
        <v>37</v>
      </c>
      <c r="B329" s="53">
        <v>0</v>
      </c>
      <c r="C329" s="53">
        <v>0</v>
      </c>
      <c r="D329" s="53">
        <v>0</v>
      </c>
      <c r="E329" s="53">
        <v>0</v>
      </c>
      <c r="F329" s="53">
        <f t="shared" si="43"/>
        <v>0</v>
      </c>
      <c r="G329" s="52">
        <f t="shared" si="44"/>
        <v>0</v>
      </c>
      <c r="H329" s="51">
        <f t="shared" si="45"/>
        <v>0</v>
      </c>
      <c r="I329" s="53">
        <f>SUM(方向別!B288,方向別!I288,方向別!B329)</f>
        <v>52</v>
      </c>
      <c r="J329" s="53">
        <f>SUM(方向別!C288,方向別!J288,方向別!C329)</f>
        <v>0</v>
      </c>
      <c r="K329" s="53">
        <f>SUM(方向別!D288,方向別!K288,方向別!D329)</f>
        <v>7</v>
      </c>
      <c r="L329" s="53">
        <f>SUM(方向別!E288,方向別!L288,方向別!E329)</f>
        <v>4</v>
      </c>
      <c r="M329" s="53">
        <f t="shared" si="46"/>
        <v>63</v>
      </c>
      <c r="N329" s="52">
        <f t="shared" si="47"/>
        <v>6.3492063492063489</v>
      </c>
      <c r="O329" s="51">
        <f t="shared" si="48"/>
        <v>1.4788732394366197</v>
      </c>
      <c r="P329" s="44"/>
      <c r="Q329" s="44"/>
      <c r="R329" s="44"/>
      <c r="S329" s="44"/>
      <c r="T329" s="44"/>
      <c r="U329" s="44"/>
      <c r="V329" s="44"/>
      <c r="W329" s="44"/>
      <c r="X329" s="44"/>
      <c r="Y329" s="44"/>
      <c r="Z329" s="44"/>
      <c r="AA329" s="44"/>
      <c r="AB329" s="44"/>
      <c r="AC329" s="44"/>
      <c r="AD329" s="44"/>
      <c r="AE329" s="44"/>
      <c r="AF329" s="44"/>
      <c r="AG329" s="44"/>
      <c r="AH329" s="44"/>
      <c r="AI329" s="44"/>
      <c r="AJ329" s="44"/>
      <c r="AK329" s="44"/>
      <c r="AL329" s="44"/>
      <c r="AM329" s="44"/>
      <c r="AN329" s="44"/>
      <c r="AO329" s="44"/>
      <c r="AP329" s="44"/>
      <c r="AQ329" s="44"/>
      <c r="AR329" s="44"/>
      <c r="AS329" s="44"/>
      <c r="AT329" s="44"/>
      <c r="AU329" s="44"/>
      <c r="AV329" s="44"/>
      <c r="AW329" s="44"/>
      <c r="AX329" s="44"/>
      <c r="AY329" s="44"/>
      <c r="AZ329" s="44"/>
    </row>
    <row r="330" spans="1:67" s="43" customFormat="1" ht="13.5" customHeight="1">
      <c r="A330" s="54" t="s">
        <v>38</v>
      </c>
      <c r="B330" s="53">
        <v>0</v>
      </c>
      <c r="C330" s="53">
        <v>0</v>
      </c>
      <c r="D330" s="53">
        <v>0</v>
      </c>
      <c r="E330" s="53">
        <v>0</v>
      </c>
      <c r="F330" s="53">
        <f t="shared" si="43"/>
        <v>0</v>
      </c>
      <c r="G330" s="52">
        <f t="shared" si="44"/>
        <v>0</v>
      </c>
      <c r="H330" s="51">
        <f t="shared" si="45"/>
        <v>0</v>
      </c>
      <c r="I330" s="53">
        <f>SUM(方向別!B289,方向別!I289,方向別!B330)</f>
        <v>63</v>
      </c>
      <c r="J330" s="53">
        <f>SUM(方向別!C289,方向別!J289,方向別!C330)</f>
        <v>0</v>
      </c>
      <c r="K330" s="53">
        <f>SUM(方向別!D289,方向別!K289,方向別!D330)</f>
        <v>4</v>
      </c>
      <c r="L330" s="53">
        <f>SUM(方向別!E289,方向別!L289,方向別!E330)</f>
        <v>6</v>
      </c>
      <c r="M330" s="53">
        <f t="shared" si="46"/>
        <v>73</v>
      </c>
      <c r="N330" s="52">
        <f t="shared" si="47"/>
        <v>8.2191780821917799</v>
      </c>
      <c r="O330" s="51">
        <f t="shared" si="48"/>
        <v>1.7136150234741785</v>
      </c>
      <c r="P330" s="44"/>
      <c r="Q330" s="44"/>
      <c r="R330" s="44"/>
      <c r="S330" s="44"/>
      <c r="T330" s="44"/>
      <c r="U330" s="44"/>
      <c r="V330" s="44"/>
      <c r="W330" s="44"/>
      <c r="X330" s="44"/>
      <c r="Y330" s="44"/>
      <c r="Z330" s="44"/>
      <c r="AA330" s="44"/>
      <c r="AB330" s="44"/>
      <c r="AC330" s="44"/>
      <c r="AD330" s="44"/>
      <c r="AE330" s="44"/>
      <c r="AF330" s="44"/>
      <c r="AG330" s="44"/>
      <c r="AH330" s="44"/>
      <c r="AI330" s="44"/>
      <c r="AJ330" s="44"/>
      <c r="AK330" s="44"/>
      <c r="AL330" s="44"/>
      <c r="AM330" s="44"/>
      <c r="AN330" s="44"/>
      <c r="AO330" s="44"/>
      <c r="AP330" s="44"/>
      <c r="AQ330" s="44"/>
      <c r="AR330" s="44"/>
      <c r="AS330" s="44"/>
      <c r="AT330" s="44"/>
      <c r="AU330" s="44"/>
      <c r="AV330" s="44"/>
      <c r="AW330" s="44"/>
      <c r="AX330" s="44"/>
      <c r="AY330" s="44"/>
      <c r="AZ330" s="44"/>
      <c r="BA330" s="45"/>
      <c r="BB330" s="45"/>
      <c r="BC330" s="45"/>
      <c r="BD330" s="45"/>
      <c r="BE330" s="45"/>
      <c r="BF330" s="45"/>
      <c r="BG330" s="45"/>
      <c r="BH330" s="45"/>
      <c r="BI330" s="45"/>
      <c r="BJ330" s="45"/>
      <c r="BK330" s="45"/>
      <c r="BL330" s="45"/>
      <c r="BM330" s="45"/>
      <c r="BN330" s="45"/>
      <c r="BO330" s="45"/>
    </row>
    <row r="331" spans="1:67" s="43" customFormat="1" ht="13.5" customHeight="1">
      <c r="A331" s="54" t="s">
        <v>39</v>
      </c>
      <c r="B331" s="53">
        <v>0</v>
      </c>
      <c r="C331" s="53">
        <v>0</v>
      </c>
      <c r="D331" s="53">
        <v>0</v>
      </c>
      <c r="E331" s="53">
        <v>0</v>
      </c>
      <c r="F331" s="53">
        <f t="shared" si="43"/>
        <v>0</v>
      </c>
      <c r="G331" s="52">
        <f t="shared" si="44"/>
        <v>0</v>
      </c>
      <c r="H331" s="51">
        <f t="shared" si="45"/>
        <v>0</v>
      </c>
      <c r="I331" s="53">
        <f>SUM(方向別!B290,方向別!I290,方向別!B331)</f>
        <v>58</v>
      </c>
      <c r="J331" s="53">
        <f>SUM(方向別!C290,方向別!J290,方向別!C331)</f>
        <v>0</v>
      </c>
      <c r="K331" s="53">
        <f>SUM(方向別!D290,方向別!K290,方向別!D331)</f>
        <v>7</v>
      </c>
      <c r="L331" s="53">
        <f>SUM(方向別!E290,方向別!L290,方向別!E331)</f>
        <v>8</v>
      </c>
      <c r="M331" s="53">
        <f t="shared" si="46"/>
        <v>73</v>
      </c>
      <c r="N331" s="52">
        <f t="shared" si="47"/>
        <v>10.95890410958904</v>
      </c>
      <c r="O331" s="51">
        <f t="shared" si="48"/>
        <v>1.7136150234741785</v>
      </c>
      <c r="P331" s="44"/>
      <c r="Q331" s="44"/>
      <c r="R331" s="44"/>
      <c r="S331" s="44"/>
      <c r="T331" s="44"/>
      <c r="U331" s="44"/>
      <c r="V331" s="44"/>
      <c r="W331" s="44"/>
      <c r="X331" s="44"/>
      <c r="Y331" s="44"/>
      <c r="Z331" s="44"/>
      <c r="AA331" s="44"/>
      <c r="AB331" s="44"/>
      <c r="AC331" s="44"/>
      <c r="AD331" s="44"/>
      <c r="AE331" s="44"/>
      <c r="AF331" s="44"/>
      <c r="AG331" s="44"/>
      <c r="AH331" s="44"/>
      <c r="AI331" s="44"/>
      <c r="AJ331" s="44"/>
      <c r="AK331" s="44"/>
      <c r="AL331" s="44"/>
      <c r="AM331" s="44"/>
      <c r="AN331" s="44"/>
      <c r="AO331" s="44"/>
      <c r="AP331" s="44"/>
      <c r="AQ331" s="44"/>
      <c r="AR331" s="44"/>
      <c r="AS331" s="44"/>
      <c r="AT331" s="44"/>
      <c r="AU331" s="44"/>
      <c r="AV331" s="44"/>
      <c r="AW331" s="44"/>
      <c r="AX331" s="44"/>
      <c r="AY331" s="44"/>
      <c r="AZ331" s="44"/>
      <c r="BA331" s="45"/>
      <c r="BB331" s="45"/>
      <c r="BC331" s="45"/>
      <c r="BD331" s="45"/>
      <c r="BE331" s="45"/>
      <c r="BF331" s="45"/>
      <c r="BG331" s="45"/>
      <c r="BH331" s="45"/>
      <c r="BI331" s="45"/>
      <c r="BJ331" s="45"/>
      <c r="BK331" s="45"/>
      <c r="BL331" s="45"/>
      <c r="BM331" s="45"/>
      <c r="BN331" s="45"/>
      <c r="BO331" s="45"/>
    </row>
    <row r="332" spans="1:67" s="44" customFormat="1" ht="13.5" customHeight="1">
      <c r="A332" s="54" t="s">
        <v>40</v>
      </c>
      <c r="B332" s="53">
        <v>0</v>
      </c>
      <c r="C332" s="53">
        <v>0</v>
      </c>
      <c r="D332" s="53">
        <v>0</v>
      </c>
      <c r="E332" s="53">
        <v>0</v>
      </c>
      <c r="F332" s="53">
        <f t="shared" si="43"/>
        <v>0</v>
      </c>
      <c r="G332" s="52">
        <f t="shared" si="44"/>
        <v>0</v>
      </c>
      <c r="H332" s="51">
        <f t="shared" si="45"/>
        <v>0</v>
      </c>
      <c r="I332" s="53">
        <f>SUM(方向別!B291,方向別!I291,方向別!B332)</f>
        <v>47</v>
      </c>
      <c r="J332" s="53">
        <f>SUM(方向別!C291,方向別!J291,方向別!C332)</f>
        <v>0</v>
      </c>
      <c r="K332" s="53">
        <f>SUM(方向別!D291,方向別!K291,方向別!D332)</f>
        <v>4</v>
      </c>
      <c r="L332" s="53">
        <f>SUM(方向別!E291,方向別!L291,方向別!E332)</f>
        <v>1</v>
      </c>
      <c r="M332" s="53">
        <f t="shared" si="46"/>
        <v>52</v>
      </c>
      <c r="N332" s="52">
        <f t="shared" si="47"/>
        <v>1.9230769230769231</v>
      </c>
      <c r="O332" s="51">
        <f t="shared" si="48"/>
        <v>1.2206572769953052</v>
      </c>
      <c r="BA332" s="45"/>
      <c r="BB332" s="45"/>
      <c r="BC332" s="45"/>
      <c r="BD332" s="45"/>
      <c r="BE332" s="45"/>
      <c r="BF332" s="45"/>
      <c r="BG332" s="45"/>
      <c r="BH332" s="45"/>
      <c r="BI332" s="45"/>
      <c r="BJ332" s="45"/>
      <c r="BK332" s="45"/>
      <c r="BL332" s="45"/>
      <c r="BM332" s="45"/>
      <c r="BN332" s="45"/>
      <c r="BO332" s="45"/>
    </row>
    <row r="333" spans="1:67" s="46" customFormat="1" ht="13.5" customHeight="1">
      <c r="A333" s="50" t="s">
        <v>15</v>
      </c>
      <c r="B333" s="49">
        <f>SUM(B327:B332)</f>
        <v>0</v>
      </c>
      <c r="C333" s="49">
        <f>SUM(C327:C332)</f>
        <v>0</v>
      </c>
      <c r="D333" s="49">
        <f>SUM(D327:D332)</f>
        <v>0</v>
      </c>
      <c r="E333" s="49">
        <f>SUM(E327:E332)</f>
        <v>0</v>
      </c>
      <c r="F333" s="49">
        <f t="shared" si="43"/>
        <v>0</v>
      </c>
      <c r="G333" s="48">
        <f t="shared" si="44"/>
        <v>0</v>
      </c>
      <c r="H333" s="47">
        <f t="shared" si="45"/>
        <v>0</v>
      </c>
      <c r="I333" s="49">
        <f>SUM(I327:I332)</f>
        <v>311</v>
      </c>
      <c r="J333" s="49">
        <f>SUM(J327:J332)</f>
        <v>2</v>
      </c>
      <c r="K333" s="49">
        <f>SUM(K327:K332)</f>
        <v>42</v>
      </c>
      <c r="L333" s="49">
        <f>SUM(L327:L332)</f>
        <v>27</v>
      </c>
      <c r="M333" s="49">
        <f t="shared" si="46"/>
        <v>382</v>
      </c>
      <c r="N333" s="48">
        <f t="shared" si="47"/>
        <v>7.5916230366492146</v>
      </c>
      <c r="O333" s="47">
        <f t="shared" si="48"/>
        <v>8.967136150234742</v>
      </c>
      <c r="P333" s="44"/>
      <c r="Q333" s="44"/>
      <c r="R333" s="44"/>
      <c r="S333" s="44"/>
      <c r="T333" s="44"/>
      <c r="U333" s="44"/>
      <c r="V333" s="44"/>
      <c r="W333" s="44"/>
      <c r="X333" s="44"/>
      <c r="Y333" s="44"/>
      <c r="Z333" s="44"/>
      <c r="AA333" s="44"/>
      <c r="AB333" s="44"/>
      <c r="AC333" s="44"/>
      <c r="AD333" s="44"/>
      <c r="AE333" s="44"/>
      <c r="AF333" s="44"/>
      <c r="AG333" s="44"/>
      <c r="AH333" s="44"/>
      <c r="AI333" s="44"/>
      <c r="AJ333" s="44"/>
      <c r="AK333" s="44"/>
      <c r="AL333" s="44"/>
      <c r="AM333" s="44"/>
      <c r="AN333" s="44"/>
      <c r="AO333" s="44"/>
      <c r="AP333" s="44"/>
      <c r="AQ333" s="44"/>
      <c r="AR333" s="44"/>
      <c r="AS333" s="44"/>
      <c r="AT333" s="44"/>
      <c r="AU333" s="44"/>
      <c r="AV333" s="44"/>
      <c r="AW333" s="44"/>
      <c r="AX333" s="44"/>
      <c r="AY333" s="44"/>
      <c r="AZ333" s="44"/>
    </row>
    <row r="334" spans="1:67" s="43" customFormat="1" ht="13.5" customHeight="1">
      <c r="A334" s="50" t="s">
        <v>41</v>
      </c>
      <c r="B334" s="49">
        <f>SUM(B304,B311:B319,B326,B333)</f>
        <v>8</v>
      </c>
      <c r="C334" s="49">
        <f>SUM(C304,C311:C319,C326,C333)</f>
        <v>0</v>
      </c>
      <c r="D334" s="49">
        <f>SUM(D304,D311:D319,D326,D333)</f>
        <v>1</v>
      </c>
      <c r="E334" s="49">
        <f>SUM(E304,E311:E319,E326,E333)</f>
        <v>1</v>
      </c>
      <c r="F334" s="49">
        <f t="shared" si="43"/>
        <v>10</v>
      </c>
      <c r="G334" s="48">
        <f t="shared" si="44"/>
        <v>10</v>
      </c>
      <c r="H334" s="47">
        <f t="shared" si="45"/>
        <v>100</v>
      </c>
      <c r="I334" s="49">
        <f>SUM(I304,I311:I319,I326,I333)</f>
        <v>3017</v>
      </c>
      <c r="J334" s="49">
        <f>SUM(J304,J311:J319,J326,J333)</f>
        <v>41</v>
      </c>
      <c r="K334" s="49">
        <f>SUM(K304,K311:K319,K326,K333)</f>
        <v>630</v>
      </c>
      <c r="L334" s="49">
        <f>SUM(L304,L311:L319,L326,L333)</f>
        <v>572</v>
      </c>
      <c r="M334" s="49">
        <f t="shared" si="46"/>
        <v>4260</v>
      </c>
      <c r="N334" s="48">
        <f t="shared" si="47"/>
        <v>14.389671361502348</v>
      </c>
      <c r="O334" s="47">
        <f t="shared" si="48"/>
        <v>100</v>
      </c>
      <c r="P334" s="44"/>
      <c r="Q334" s="44"/>
      <c r="R334" s="44"/>
      <c r="S334" s="44"/>
      <c r="T334" s="44"/>
      <c r="U334" s="44"/>
      <c r="V334" s="44"/>
      <c r="W334" s="44"/>
      <c r="X334" s="44"/>
      <c r="Y334" s="44"/>
      <c r="Z334" s="44"/>
      <c r="AA334" s="44"/>
      <c r="AB334" s="44"/>
      <c r="AC334" s="44"/>
      <c r="AD334" s="44"/>
      <c r="AE334" s="44"/>
      <c r="AF334" s="44"/>
      <c r="AG334" s="44"/>
      <c r="AH334" s="44"/>
      <c r="AI334" s="44"/>
      <c r="AJ334" s="44"/>
      <c r="AK334" s="44"/>
      <c r="AL334" s="44"/>
      <c r="AM334" s="44"/>
      <c r="AN334" s="44"/>
      <c r="AO334" s="44"/>
      <c r="AP334" s="44"/>
      <c r="AQ334" s="44"/>
      <c r="AR334" s="44"/>
      <c r="AS334" s="44"/>
      <c r="AT334" s="44"/>
      <c r="AU334" s="44"/>
      <c r="AV334" s="44"/>
      <c r="AW334" s="44"/>
      <c r="AX334" s="44"/>
      <c r="AY334" s="44"/>
      <c r="AZ334" s="44"/>
      <c r="BA334" s="45"/>
      <c r="BB334" s="45"/>
      <c r="BC334" s="45"/>
      <c r="BD334" s="45"/>
      <c r="BE334" s="45"/>
      <c r="BF334" s="45"/>
      <c r="BG334" s="45"/>
      <c r="BH334" s="45"/>
      <c r="BI334" s="45"/>
      <c r="BJ334" s="45"/>
      <c r="BK334" s="45"/>
      <c r="BL334" s="45"/>
      <c r="BM334" s="45"/>
      <c r="BN334" s="45"/>
      <c r="BO334" s="45"/>
    </row>
  </sheetData>
  <mergeCells count="6">
    <mergeCell ref="A1:O1"/>
    <mergeCell ref="A2:F3"/>
    <mergeCell ref="H2:H7"/>
    <mergeCell ref="A4:F4"/>
    <mergeCell ref="A5:F5"/>
    <mergeCell ref="A6:F7"/>
  </mergeCells>
  <phoneticPr fontId="1"/>
  <printOptions horizontalCentered="1"/>
  <pageMargins left="0.78740157480314965" right="0.39370078740157483" top="0.98425196850393704" bottom="0.59055118110236227" header="0" footer="0"/>
  <pageSetup paperSize="9" scale="97" orientation="portrait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300"/>
  <sheetViews>
    <sheetView showGridLines="0" zoomScaleNormal="100" workbookViewId="0">
      <selection activeCell="X11" sqref="X11"/>
    </sheetView>
  </sheetViews>
  <sheetFormatPr defaultColWidth="5.125" defaultRowHeight="11.25"/>
  <cols>
    <col min="1" max="1" width="9.625" style="41" customWidth="1"/>
    <col min="2" max="15" width="5.5" style="42" customWidth="1"/>
    <col min="16" max="16" width="4.75" style="42" customWidth="1"/>
    <col min="17" max="17" width="9.625" style="41" customWidth="1"/>
    <col min="18" max="31" width="4.75" style="42" customWidth="1"/>
    <col min="32" max="32" width="4.75" style="41" customWidth="1"/>
    <col min="33" max="33" width="9.625" style="41" customWidth="1"/>
    <col min="34" max="47" width="4.75" style="42" customWidth="1"/>
    <col min="48" max="48" width="4.75" style="41" customWidth="1"/>
    <col min="49" max="49" width="9.625" style="41" customWidth="1"/>
    <col min="50" max="63" width="4.75" style="42" customWidth="1"/>
    <col min="64" max="104" width="3.625" style="41" customWidth="1"/>
    <col min="105" max="16384" width="5.125" style="41"/>
  </cols>
  <sheetData>
    <row r="1" spans="1:67" s="88" customFormat="1" ht="51" customHeight="1">
      <c r="A1" s="262" t="s">
        <v>58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90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89"/>
      <c r="AM1" s="89"/>
      <c r="AN1" s="89"/>
      <c r="AO1" s="89"/>
      <c r="AP1" s="89"/>
      <c r="AQ1" s="89"/>
      <c r="AR1" s="89"/>
      <c r="AS1" s="89"/>
      <c r="AT1" s="89"/>
      <c r="AU1" s="89"/>
      <c r="AV1" s="89"/>
      <c r="AW1" s="89"/>
      <c r="AX1" s="89"/>
      <c r="AY1" s="89"/>
      <c r="AZ1" s="89"/>
      <c r="BA1" s="89"/>
      <c r="BB1" s="89"/>
      <c r="BC1" s="89"/>
      <c r="BD1" s="89"/>
      <c r="BE1" s="89"/>
      <c r="BF1" s="89"/>
      <c r="BG1" s="89"/>
      <c r="BH1" s="89"/>
      <c r="BI1" s="89"/>
      <c r="BJ1" s="89"/>
      <c r="BK1" s="89"/>
      <c r="BL1" s="89"/>
      <c r="BM1" s="89"/>
      <c r="BN1" s="89"/>
      <c r="BO1" s="89"/>
    </row>
    <row r="2" spans="1:67" s="81" customFormat="1" ht="29.25" customHeight="1">
      <c r="A2" s="263" t="s">
        <v>87</v>
      </c>
      <c r="B2" s="264"/>
      <c r="C2" s="264"/>
      <c r="D2" s="264"/>
      <c r="E2" s="264"/>
      <c r="F2" s="265"/>
      <c r="G2" s="83"/>
      <c r="H2" s="284" t="s">
        <v>57</v>
      </c>
      <c r="I2" s="87"/>
      <c r="J2" s="86"/>
      <c r="K2" s="86"/>
      <c r="L2" s="86"/>
      <c r="M2" s="86"/>
      <c r="N2" s="86"/>
      <c r="O2" s="85"/>
    </row>
    <row r="3" spans="1:67" s="81" customFormat="1" ht="22.5" customHeight="1">
      <c r="A3" s="266"/>
      <c r="B3" s="267"/>
      <c r="C3" s="267"/>
      <c r="D3" s="267"/>
      <c r="E3" s="267"/>
      <c r="F3" s="268"/>
      <c r="H3" s="285"/>
      <c r="I3" s="84"/>
      <c r="J3" s="83"/>
      <c r="K3" s="83"/>
      <c r="L3" s="83"/>
      <c r="M3" s="83"/>
      <c r="N3" s="83"/>
      <c r="O3" s="82"/>
    </row>
    <row r="4" spans="1:67" s="43" customFormat="1" ht="45.75" customHeight="1">
      <c r="A4" s="272" t="s">
        <v>55</v>
      </c>
      <c r="B4" s="273"/>
      <c r="C4" s="273"/>
      <c r="D4" s="273"/>
      <c r="E4" s="273"/>
      <c r="F4" s="274"/>
      <c r="H4" s="285"/>
      <c r="I4" s="76"/>
      <c r="J4" s="75"/>
      <c r="K4" s="75"/>
      <c r="L4" s="75"/>
      <c r="M4" s="75"/>
      <c r="N4" s="75"/>
      <c r="O4" s="74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  <c r="AF4" s="45"/>
      <c r="AG4" s="45"/>
      <c r="AH4" s="45"/>
      <c r="AI4" s="45"/>
      <c r="AJ4" s="45"/>
      <c r="AK4" s="45"/>
      <c r="AL4" s="45"/>
      <c r="AM4" s="45"/>
      <c r="AN4" s="45"/>
      <c r="AO4" s="45"/>
      <c r="AP4" s="45"/>
      <c r="AQ4" s="45"/>
      <c r="AR4" s="45"/>
      <c r="AS4" s="45"/>
      <c r="AT4" s="45"/>
      <c r="AU4" s="45"/>
      <c r="AV4" s="45"/>
      <c r="AW4" s="45"/>
      <c r="AX4" s="45"/>
      <c r="AY4" s="45"/>
      <c r="AZ4" s="45"/>
      <c r="BA4" s="45"/>
      <c r="BB4" s="45"/>
      <c r="BC4" s="45"/>
      <c r="BD4" s="45"/>
      <c r="BE4" s="45"/>
      <c r="BF4" s="45"/>
      <c r="BG4" s="45"/>
      <c r="BH4" s="45"/>
      <c r="BI4" s="45"/>
      <c r="BJ4" s="45"/>
      <c r="BK4" s="45"/>
      <c r="BL4" s="45"/>
      <c r="BM4" s="45"/>
      <c r="BN4" s="45"/>
      <c r="BO4" s="45"/>
    </row>
    <row r="5" spans="1:67" s="77" customFormat="1" ht="45.75" customHeight="1">
      <c r="A5" s="275" t="s">
        <v>88</v>
      </c>
      <c r="B5" s="276"/>
      <c r="C5" s="276"/>
      <c r="D5" s="276"/>
      <c r="E5" s="276"/>
      <c r="F5" s="277"/>
      <c r="H5" s="285"/>
      <c r="I5" s="80"/>
      <c r="J5" s="79"/>
      <c r="K5" s="79"/>
      <c r="L5" s="79"/>
      <c r="M5" s="79"/>
      <c r="N5" s="79"/>
      <c r="O5" s="78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45"/>
      <c r="AT5" s="45"/>
      <c r="AU5" s="45"/>
      <c r="AV5" s="45"/>
      <c r="AW5" s="45"/>
      <c r="AX5" s="45"/>
      <c r="AY5" s="45"/>
      <c r="AZ5" s="45"/>
      <c r="BA5" s="45"/>
      <c r="BB5" s="45"/>
      <c r="BC5" s="45"/>
      <c r="BD5" s="45"/>
      <c r="BE5" s="45"/>
      <c r="BF5" s="45"/>
      <c r="BG5" s="45"/>
      <c r="BH5" s="45"/>
      <c r="BI5" s="45"/>
      <c r="BJ5" s="45"/>
      <c r="BK5" s="45"/>
      <c r="BL5" s="45"/>
      <c r="BM5" s="45"/>
      <c r="BN5" s="45"/>
      <c r="BO5" s="45"/>
    </row>
    <row r="6" spans="1:67" s="43" customFormat="1" ht="35.25" customHeight="1">
      <c r="A6" s="263" t="s">
        <v>89</v>
      </c>
      <c r="B6" s="264"/>
      <c r="C6" s="264"/>
      <c r="D6" s="264"/>
      <c r="E6" s="264"/>
      <c r="F6" s="265"/>
      <c r="H6" s="285"/>
      <c r="I6" s="76"/>
      <c r="J6" s="75"/>
      <c r="K6" s="75"/>
      <c r="L6" s="75"/>
      <c r="M6" s="75"/>
      <c r="N6" s="75"/>
      <c r="O6" s="74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5"/>
      <c r="AK6" s="45"/>
      <c r="AL6" s="45"/>
      <c r="AM6" s="45"/>
      <c r="AN6" s="45"/>
      <c r="AO6" s="45"/>
      <c r="AP6" s="45"/>
      <c r="AQ6" s="45"/>
      <c r="AR6" s="45"/>
      <c r="AS6" s="45"/>
      <c r="AT6" s="45"/>
      <c r="AU6" s="45"/>
      <c r="AV6" s="45"/>
      <c r="AW6" s="45"/>
      <c r="AX6" s="45"/>
      <c r="AY6" s="45"/>
      <c r="AZ6" s="45"/>
      <c r="BA6" s="45"/>
      <c r="BB6" s="45"/>
      <c r="BC6" s="45"/>
      <c r="BD6" s="45"/>
      <c r="BE6" s="45"/>
      <c r="BF6" s="45"/>
      <c r="BG6" s="45"/>
      <c r="BH6" s="45"/>
      <c r="BI6" s="45"/>
      <c r="BJ6" s="45"/>
      <c r="BK6" s="45"/>
      <c r="BL6" s="45"/>
      <c r="BM6" s="45"/>
      <c r="BN6" s="45"/>
      <c r="BO6" s="45"/>
    </row>
    <row r="7" spans="1:67" s="43" customFormat="1" ht="16.5" customHeight="1">
      <c r="A7" s="266"/>
      <c r="B7" s="267"/>
      <c r="C7" s="267"/>
      <c r="D7" s="267"/>
      <c r="E7" s="267"/>
      <c r="F7" s="268"/>
      <c r="H7" s="286"/>
      <c r="I7" s="73"/>
      <c r="J7" s="72"/>
      <c r="K7" s="72"/>
      <c r="L7" s="72"/>
      <c r="M7" s="72"/>
      <c r="N7" s="72"/>
      <c r="O7" s="71"/>
      <c r="Q7" s="45"/>
      <c r="R7" s="45"/>
      <c r="S7" s="45"/>
      <c r="T7" s="45"/>
      <c r="U7" s="45"/>
      <c r="V7" s="45"/>
      <c r="W7" s="45"/>
      <c r="X7" s="45"/>
      <c r="Y7" s="45"/>
      <c r="Z7" s="45"/>
      <c r="AA7" s="45"/>
      <c r="AB7" s="45"/>
      <c r="AC7" s="45"/>
      <c r="AD7" s="45"/>
      <c r="AE7" s="45"/>
      <c r="AF7" s="45"/>
      <c r="AG7" s="45"/>
      <c r="AH7" s="45"/>
      <c r="AI7" s="45"/>
      <c r="AJ7" s="45"/>
      <c r="AK7" s="45"/>
      <c r="AL7" s="45"/>
      <c r="AM7" s="45"/>
      <c r="AN7" s="45"/>
      <c r="AO7" s="45"/>
      <c r="AP7" s="45"/>
      <c r="AQ7" s="45"/>
      <c r="AR7" s="45"/>
      <c r="AS7" s="45"/>
      <c r="AT7" s="45"/>
      <c r="AU7" s="45"/>
      <c r="AV7" s="45"/>
      <c r="AW7" s="45"/>
      <c r="AX7" s="45"/>
      <c r="AY7" s="45"/>
      <c r="AZ7" s="45"/>
      <c r="BA7" s="45"/>
      <c r="BB7" s="45"/>
      <c r="BC7" s="45"/>
      <c r="BD7" s="45"/>
      <c r="BE7" s="45"/>
      <c r="BF7" s="45"/>
      <c r="BG7" s="45"/>
      <c r="BH7" s="45"/>
      <c r="BI7" s="45"/>
      <c r="BJ7" s="45"/>
      <c r="BK7" s="45"/>
      <c r="BL7" s="45"/>
      <c r="BM7" s="45"/>
      <c r="BN7" s="45"/>
      <c r="BO7" s="45"/>
    </row>
    <row r="8" spans="1:67" s="43" customFormat="1" ht="12" customHeight="1">
      <c r="AF8" s="45"/>
      <c r="AV8" s="45"/>
      <c r="BL8" s="45"/>
      <c r="BM8" s="45"/>
      <c r="BN8" s="45"/>
      <c r="BO8" s="45"/>
    </row>
    <row r="9" spans="1:67" s="44" customFormat="1" ht="12" customHeight="1">
      <c r="A9" s="70" t="s">
        <v>0</v>
      </c>
      <c r="B9" s="69" t="s">
        <v>72</v>
      </c>
      <c r="C9" s="68"/>
      <c r="D9" s="68"/>
      <c r="E9" s="68"/>
      <c r="F9" s="68"/>
      <c r="G9" s="68"/>
      <c r="H9" s="67"/>
      <c r="I9" s="69" t="s">
        <v>73</v>
      </c>
      <c r="J9" s="68"/>
      <c r="K9" s="68"/>
      <c r="L9" s="68"/>
      <c r="M9" s="68"/>
      <c r="N9" s="68"/>
      <c r="O9" s="67"/>
      <c r="P9" s="66"/>
      <c r="BL9" s="45"/>
      <c r="BM9" s="45"/>
      <c r="BN9" s="45"/>
      <c r="BO9" s="45"/>
    </row>
    <row r="10" spans="1:67" s="46" customFormat="1" ht="39.6" customHeight="1">
      <c r="A10" s="65" t="s">
        <v>1</v>
      </c>
      <c r="B10" s="63" t="s">
        <v>2</v>
      </c>
      <c r="C10" s="62" t="s">
        <v>3</v>
      </c>
      <c r="D10" s="61" t="s">
        <v>4</v>
      </c>
      <c r="E10" s="62" t="s">
        <v>5</v>
      </c>
      <c r="F10" s="61" t="s">
        <v>6</v>
      </c>
      <c r="G10" s="61" t="s">
        <v>7</v>
      </c>
      <c r="H10" s="64" t="s">
        <v>8</v>
      </c>
      <c r="I10" s="63" t="s">
        <v>2</v>
      </c>
      <c r="J10" s="61" t="s">
        <v>3</v>
      </c>
      <c r="K10" s="61" t="s">
        <v>4</v>
      </c>
      <c r="L10" s="62" t="s">
        <v>5</v>
      </c>
      <c r="M10" s="61" t="s">
        <v>6</v>
      </c>
      <c r="N10" s="61" t="s">
        <v>7</v>
      </c>
      <c r="O10" s="60" t="s">
        <v>8</v>
      </c>
      <c r="P10" s="59"/>
    </row>
    <row r="11" spans="1:67" s="43" customFormat="1" ht="13.5" customHeight="1">
      <c r="A11" s="58" t="s">
        <v>9</v>
      </c>
      <c r="B11" s="57">
        <f>方向別!I52</f>
        <v>2</v>
      </c>
      <c r="C11" s="57">
        <f>方向別!J52</f>
        <v>0</v>
      </c>
      <c r="D11" s="57">
        <f>方向別!K52</f>
        <v>0</v>
      </c>
      <c r="E11" s="57">
        <f>方向別!L52</f>
        <v>0</v>
      </c>
      <c r="F11" s="57">
        <f>SUM(B11:E11)</f>
        <v>2</v>
      </c>
      <c r="G11" s="56">
        <f>IF(SUM(C11,E11)=0,0,SUM(C11,E11)/F11*100)</f>
        <v>0</v>
      </c>
      <c r="H11" s="55">
        <f>IF(F11=0,0,F11/F$47*100)</f>
        <v>2.8985507246376812</v>
      </c>
      <c r="I11" s="57">
        <f>SUM(方向別!B93,方向別!I175,方向別!B298)</f>
        <v>1</v>
      </c>
      <c r="J11" s="57">
        <f>SUM(方向別!C93,方向別!J175,方向別!C298)</f>
        <v>0</v>
      </c>
      <c r="K11" s="57">
        <f>SUM(方向別!D93,方向別!K175,方向別!D298)</f>
        <v>0</v>
      </c>
      <c r="L11" s="57">
        <f>SUM(方向別!E93,方向別!L175,方向別!E298)</f>
        <v>0</v>
      </c>
      <c r="M11" s="57">
        <f>SUM(I11:L11)</f>
        <v>1</v>
      </c>
      <c r="N11" s="56">
        <f>IF(SUM(J11,L11)=0,0,SUM(J11,L11)/M11*100)</f>
        <v>0</v>
      </c>
      <c r="O11" s="55">
        <f t="shared" ref="O11:O47" si="0">IF(M11=0,0,M11/M$47*100)</f>
        <v>0.74626865671641784</v>
      </c>
      <c r="P11" s="44"/>
      <c r="BL11" s="45"/>
      <c r="BM11" s="45"/>
      <c r="BN11" s="45"/>
      <c r="BO11" s="45"/>
    </row>
    <row r="12" spans="1:67" s="43" customFormat="1" ht="13.5" customHeight="1">
      <c r="A12" s="54" t="s">
        <v>10</v>
      </c>
      <c r="B12" s="53">
        <f>方向別!I53</f>
        <v>2</v>
      </c>
      <c r="C12" s="53">
        <f>方向別!J53</f>
        <v>0</v>
      </c>
      <c r="D12" s="53">
        <f>方向別!K53</f>
        <v>0</v>
      </c>
      <c r="E12" s="53">
        <f>方向別!L53</f>
        <v>0</v>
      </c>
      <c r="F12" s="53">
        <f t="shared" ref="F12:F47" si="1">SUM(B12:E12)</f>
        <v>2</v>
      </c>
      <c r="G12" s="52">
        <f t="shared" ref="G12:G47" si="2">IF(SUM(C12,E12)=0,0,SUM(C12,E12)/F12*100)</f>
        <v>0</v>
      </c>
      <c r="H12" s="51">
        <f>IF(F12=0,0,F12/F$47*100)</f>
        <v>2.8985507246376812</v>
      </c>
      <c r="I12" s="53">
        <f>SUM(方向別!B94,方向別!I176,方向別!B299)</f>
        <v>4</v>
      </c>
      <c r="J12" s="53">
        <f>SUM(方向別!C94,方向別!J176,方向別!C299)</f>
        <v>0</v>
      </c>
      <c r="K12" s="53">
        <f>SUM(方向別!D94,方向別!K176,方向別!D299)</f>
        <v>1</v>
      </c>
      <c r="L12" s="53">
        <f>SUM(方向別!E94,方向別!L176,方向別!E299)</f>
        <v>0</v>
      </c>
      <c r="M12" s="53">
        <f t="shared" ref="M12:M47" si="3">SUM(I12:L12)</f>
        <v>5</v>
      </c>
      <c r="N12" s="52">
        <f t="shared" ref="N12:N21" si="4">IF(SUM(J12,L12)=0,0,SUM(J12,L12)/M12*100)</f>
        <v>0</v>
      </c>
      <c r="O12" s="51">
        <f t="shared" si="0"/>
        <v>3.7313432835820892</v>
      </c>
      <c r="P12" s="44"/>
      <c r="BL12" s="45"/>
      <c r="BM12" s="45"/>
      <c r="BN12" s="45"/>
      <c r="BO12" s="45"/>
    </row>
    <row r="13" spans="1:67" s="44" customFormat="1" ht="13.5" customHeight="1">
      <c r="A13" s="54" t="s">
        <v>11</v>
      </c>
      <c r="B13" s="53">
        <f>方向別!I54</f>
        <v>1</v>
      </c>
      <c r="C13" s="53">
        <f>方向別!J54</f>
        <v>0</v>
      </c>
      <c r="D13" s="53">
        <f>方向別!K54</f>
        <v>2</v>
      </c>
      <c r="E13" s="53">
        <f>方向別!L54</f>
        <v>0</v>
      </c>
      <c r="F13" s="53">
        <f t="shared" si="1"/>
        <v>3</v>
      </c>
      <c r="G13" s="52">
        <f t="shared" si="2"/>
        <v>0</v>
      </c>
      <c r="H13" s="51">
        <f>IF(F13=0,0,F13/F$47*100)</f>
        <v>4.3478260869565215</v>
      </c>
      <c r="I13" s="53">
        <f>SUM(方向別!B95,方向別!I177,方向別!B300)</f>
        <v>2</v>
      </c>
      <c r="J13" s="53">
        <f>SUM(方向別!C95,方向別!J177,方向別!C300)</f>
        <v>0</v>
      </c>
      <c r="K13" s="53">
        <f>SUM(方向別!D95,方向別!K177,方向別!D300)</f>
        <v>0</v>
      </c>
      <c r="L13" s="53">
        <f>SUM(方向別!E95,方向別!L177,方向別!E300)</f>
        <v>0</v>
      </c>
      <c r="M13" s="53">
        <f t="shared" si="3"/>
        <v>2</v>
      </c>
      <c r="N13" s="52">
        <f t="shared" si="4"/>
        <v>0</v>
      </c>
      <c r="O13" s="51">
        <f t="shared" si="0"/>
        <v>1.4925373134328357</v>
      </c>
      <c r="BL13" s="45"/>
      <c r="BM13" s="45"/>
      <c r="BN13" s="45"/>
      <c r="BO13" s="45"/>
    </row>
    <row r="14" spans="1:67" s="46" customFormat="1" ht="13.5" customHeight="1">
      <c r="A14" s="54" t="s">
        <v>12</v>
      </c>
      <c r="B14" s="53">
        <f>方向別!I55</f>
        <v>3</v>
      </c>
      <c r="C14" s="53">
        <f>方向別!J55</f>
        <v>0</v>
      </c>
      <c r="D14" s="53">
        <f>方向別!K55</f>
        <v>0</v>
      </c>
      <c r="E14" s="53">
        <f>方向別!L55</f>
        <v>0</v>
      </c>
      <c r="F14" s="53">
        <f t="shared" si="1"/>
        <v>3</v>
      </c>
      <c r="G14" s="52">
        <f t="shared" si="2"/>
        <v>0</v>
      </c>
      <c r="H14" s="51">
        <f t="shared" ref="H14:H47" si="5">IF(F14=0,0,F14/F$47*100)</f>
        <v>4.3478260869565215</v>
      </c>
      <c r="I14" s="53">
        <f>SUM(方向別!B96,方向別!I178,方向別!B301)</f>
        <v>0</v>
      </c>
      <c r="J14" s="53">
        <f>SUM(方向別!C96,方向別!J178,方向別!C301)</f>
        <v>0</v>
      </c>
      <c r="K14" s="53">
        <f>SUM(方向別!D96,方向別!K178,方向別!D301)</f>
        <v>0</v>
      </c>
      <c r="L14" s="53">
        <f>SUM(方向別!E96,方向別!L178,方向別!E301)</f>
        <v>0</v>
      </c>
      <c r="M14" s="53">
        <f t="shared" si="3"/>
        <v>0</v>
      </c>
      <c r="N14" s="52">
        <f t="shared" si="4"/>
        <v>0</v>
      </c>
      <c r="O14" s="51">
        <f t="shared" si="0"/>
        <v>0</v>
      </c>
      <c r="P14" s="44"/>
      <c r="BL14" s="45"/>
      <c r="BM14" s="45"/>
      <c r="BN14" s="45"/>
      <c r="BO14" s="45"/>
    </row>
    <row r="15" spans="1:67" s="44" customFormat="1" ht="13.5" customHeight="1">
      <c r="A15" s="54" t="s">
        <v>13</v>
      </c>
      <c r="B15" s="53">
        <f>方向別!I56</f>
        <v>2</v>
      </c>
      <c r="C15" s="53">
        <f>方向別!J56</f>
        <v>0</v>
      </c>
      <c r="D15" s="53">
        <f>方向別!K56</f>
        <v>3</v>
      </c>
      <c r="E15" s="53">
        <f>方向別!L56</f>
        <v>0</v>
      </c>
      <c r="F15" s="53">
        <f t="shared" si="1"/>
        <v>5</v>
      </c>
      <c r="G15" s="52">
        <f t="shared" si="2"/>
        <v>0</v>
      </c>
      <c r="H15" s="51">
        <f t="shared" si="5"/>
        <v>7.2463768115942031</v>
      </c>
      <c r="I15" s="53">
        <f>SUM(方向別!B97,方向別!I179,方向別!B302)</f>
        <v>0</v>
      </c>
      <c r="J15" s="53">
        <f>SUM(方向別!C97,方向別!J179,方向別!C302)</f>
        <v>0</v>
      </c>
      <c r="K15" s="53">
        <f>SUM(方向別!D97,方向別!K179,方向別!D302)</f>
        <v>0</v>
      </c>
      <c r="L15" s="53">
        <f>SUM(方向別!E97,方向別!L179,方向別!E302)</f>
        <v>0</v>
      </c>
      <c r="M15" s="53">
        <f t="shared" si="3"/>
        <v>0</v>
      </c>
      <c r="N15" s="52">
        <f t="shared" si="4"/>
        <v>0</v>
      </c>
      <c r="O15" s="51">
        <f t="shared" si="0"/>
        <v>0</v>
      </c>
      <c r="BL15" s="45"/>
      <c r="BM15" s="45"/>
      <c r="BN15" s="45"/>
      <c r="BO15" s="45"/>
    </row>
    <row r="16" spans="1:67" s="44" customFormat="1" ht="13.5" customHeight="1">
      <c r="A16" s="54" t="s">
        <v>14</v>
      </c>
      <c r="B16" s="53">
        <f>方向別!I57</f>
        <v>0</v>
      </c>
      <c r="C16" s="53">
        <f>方向別!J57</f>
        <v>0</v>
      </c>
      <c r="D16" s="53">
        <f>方向別!K57</f>
        <v>1</v>
      </c>
      <c r="E16" s="53">
        <f>方向別!L57</f>
        <v>0</v>
      </c>
      <c r="F16" s="53">
        <f t="shared" si="1"/>
        <v>1</v>
      </c>
      <c r="G16" s="52">
        <f t="shared" si="2"/>
        <v>0</v>
      </c>
      <c r="H16" s="51">
        <f t="shared" si="5"/>
        <v>1.4492753623188406</v>
      </c>
      <c r="I16" s="53">
        <f>SUM(方向別!B98,方向別!I180,方向別!B303)</f>
        <v>0</v>
      </c>
      <c r="J16" s="53">
        <f>SUM(方向別!C98,方向別!J180,方向別!C303)</f>
        <v>0</v>
      </c>
      <c r="K16" s="53">
        <f>SUM(方向別!D98,方向別!K180,方向別!D303)</f>
        <v>0</v>
      </c>
      <c r="L16" s="53">
        <f>SUM(方向別!E98,方向別!L180,方向別!E303)</f>
        <v>0</v>
      </c>
      <c r="M16" s="53">
        <f t="shared" si="3"/>
        <v>0</v>
      </c>
      <c r="N16" s="52">
        <f t="shared" si="4"/>
        <v>0</v>
      </c>
      <c r="O16" s="51">
        <f t="shared" si="0"/>
        <v>0</v>
      </c>
      <c r="BL16" s="45"/>
      <c r="BM16" s="45"/>
      <c r="BN16" s="45"/>
      <c r="BO16" s="45"/>
    </row>
    <row r="17" spans="1:67" s="44" customFormat="1" ht="13.5" customHeight="1">
      <c r="A17" s="50" t="s">
        <v>15</v>
      </c>
      <c r="B17" s="49">
        <f>SUM(B11:B16)</f>
        <v>10</v>
      </c>
      <c r="C17" s="49">
        <f>SUM(C11:C16)</f>
        <v>0</v>
      </c>
      <c r="D17" s="49">
        <f>SUM(D11:D16)</f>
        <v>6</v>
      </c>
      <c r="E17" s="49">
        <f>SUM(E11:E16)</f>
        <v>0</v>
      </c>
      <c r="F17" s="49">
        <f t="shared" si="1"/>
        <v>16</v>
      </c>
      <c r="G17" s="48">
        <f t="shared" si="2"/>
        <v>0</v>
      </c>
      <c r="H17" s="47">
        <f t="shared" si="5"/>
        <v>23.188405797101449</v>
      </c>
      <c r="I17" s="49">
        <f>SUM(I11:I16)</f>
        <v>7</v>
      </c>
      <c r="J17" s="49">
        <f>SUM(J11:J16)</f>
        <v>0</v>
      </c>
      <c r="K17" s="49">
        <f>SUM(K11:K16)</f>
        <v>1</v>
      </c>
      <c r="L17" s="49">
        <f>SUM(L11:L16)</f>
        <v>0</v>
      </c>
      <c r="M17" s="49">
        <f t="shared" si="3"/>
        <v>8</v>
      </c>
      <c r="N17" s="48">
        <f t="shared" si="4"/>
        <v>0</v>
      </c>
      <c r="O17" s="47">
        <f t="shared" si="0"/>
        <v>5.9701492537313428</v>
      </c>
      <c r="BL17" s="45"/>
      <c r="BM17" s="45"/>
      <c r="BN17" s="45"/>
      <c r="BO17" s="45"/>
    </row>
    <row r="18" spans="1:67" s="46" customFormat="1" ht="13.5" customHeight="1">
      <c r="A18" s="58" t="s">
        <v>16</v>
      </c>
      <c r="B18" s="57">
        <f>方向別!I59</f>
        <v>2</v>
      </c>
      <c r="C18" s="57">
        <f>方向別!J59</f>
        <v>0</v>
      </c>
      <c r="D18" s="57">
        <f>方向別!K59</f>
        <v>0</v>
      </c>
      <c r="E18" s="57">
        <f>方向別!L59</f>
        <v>0</v>
      </c>
      <c r="F18" s="57">
        <f t="shared" si="1"/>
        <v>2</v>
      </c>
      <c r="G18" s="56">
        <f t="shared" si="2"/>
        <v>0</v>
      </c>
      <c r="H18" s="55">
        <f t="shared" si="5"/>
        <v>2.8985507246376812</v>
      </c>
      <c r="I18" s="57">
        <f>SUM(方向別!B100,方向別!I182,方向別!B305)</f>
        <v>1</v>
      </c>
      <c r="J18" s="57">
        <f>SUM(方向別!C100,方向別!J182,方向別!C305)</f>
        <v>0</v>
      </c>
      <c r="K18" s="57">
        <f>SUM(方向別!D100,方向別!K182,方向別!D305)</f>
        <v>0</v>
      </c>
      <c r="L18" s="57">
        <f>SUM(方向別!E100,方向別!L182,方向別!E305)</f>
        <v>0</v>
      </c>
      <c r="M18" s="57">
        <f t="shared" si="3"/>
        <v>1</v>
      </c>
      <c r="N18" s="56">
        <f t="shared" si="4"/>
        <v>0</v>
      </c>
      <c r="O18" s="55">
        <f t="shared" si="0"/>
        <v>0.74626865671641784</v>
      </c>
      <c r="P18" s="44"/>
    </row>
    <row r="19" spans="1:67" s="46" customFormat="1" ht="13.5" customHeight="1">
      <c r="A19" s="54" t="s">
        <v>17</v>
      </c>
      <c r="B19" s="53">
        <f>方向別!I60</f>
        <v>0</v>
      </c>
      <c r="C19" s="53">
        <f>方向別!J60</f>
        <v>0</v>
      </c>
      <c r="D19" s="53">
        <f>方向別!K60</f>
        <v>0</v>
      </c>
      <c r="E19" s="53">
        <f>方向別!L60</f>
        <v>0</v>
      </c>
      <c r="F19" s="53">
        <f t="shared" si="1"/>
        <v>0</v>
      </c>
      <c r="G19" s="52">
        <f t="shared" si="2"/>
        <v>0</v>
      </c>
      <c r="H19" s="51">
        <f t="shared" si="5"/>
        <v>0</v>
      </c>
      <c r="I19" s="53">
        <f>SUM(方向別!B101,方向別!I183,方向別!B306)</f>
        <v>0</v>
      </c>
      <c r="J19" s="53">
        <f>SUM(方向別!C101,方向別!J183,方向別!C306)</f>
        <v>0</v>
      </c>
      <c r="K19" s="53">
        <f>SUM(方向別!D101,方向別!K183,方向別!D306)</f>
        <v>0</v>
      </c>
      <c r="L19" s="53">
        <f>SUM(方向別!E101,方向別!L183,方向別!E306)</f>
        <v>0</v>
      </c>
      <c r="M19" s="53">
        <f t="shared" si="3"/>
        <v>0</v>
      </c>
      <c r="N19" s="52">
        <f t="shared" si="4"/>
        <v>0</v>
      </c>
      <c r="O19" s="51">
        <f t="shared" si="0"/>
        <v>0</v>
      </c>
      <c r="P19" s="44"/>
    </row>
    <row r="20" spans="1:67" s="46" customFormat="1" ht="13.5" customHeight="1">
      <c r="A20" s="54" t="s">
        <v>18</v>
      </c>
      <c r="B20" s="53">
        <f>方向別!I61</f>
        <v>0</v>
      </c>
      <c r="C20" s="53">
        <f>方向別!J61</f>
        <v>0</v>
      </c>
      <c r="D20" s="53">
        <f>方向別!K61</f>
        <v>0</v>
      </c>
      <c r="E20" s="53">
        <f>方向別!L61</f>
        <v>0</v>
      </c>
      <c r="F20" s="53">
        <f t="shared" si="1"/>
        <v>0</v>
      </c>
      <c r="G20" s="52">
        <f t="shared" si="2"/>
        <v>0</v>
      </c>
      <c r="H20" s="51">
        <f t="shared" si="5"/>
        <v>0</v>
      </c>
      <c r="I20" s="53">
        <f>SUM(方向別!B102,方向別!I184,方向別!B307)</f>
        <v>3</v>
      </c>
      <c r="J20" s="53">
        <f>SUM(方向別!C102,方向別!J184,方向別!C307)</f>
        <v>0</v>
      </c>
      <c r="K20" s="53">
        <f>SUM(方向別!D102,方向別!K184,方向別!D307)</f>
        <v>0</v>
      </c>
      <c r="L20" s="53">
        <f>SUM(方向別!E102,方向別!L184,方向別!E307)</f>
        <v>0</v>
      </c>
      <c r="M20" s="53">
        <f t="shared" si="3"/>
        <v>3</v>
      </c>
      <c r="N20" s="52">
        <f t="shared" si="4"/>
        <v>0</v>
      </c>
      <c r="O20" s="51">
        <f t="shared" si="0"/>
        <v>2.2388059701492535</v>
      </c>
      <c r="P20" s="44"/>
      <c r="BL20" s="45"/>
      <c r="BM20" s="45"/>
      <c r="BN20" s="45"/>
      <c r="BO20" s="45"/>
    </row>
    <row r="21" spans="1:67" s="44" customFormat="1" ht="13.5" customHeight="1">
      <c r="A21" s="54" t="s">
        <v>19</v>
      </c>
      <c r="B21" s="53">
        <f>方向別!I62</f>
        <v>0</v>
      </c>
      <c r="C21" s="53">
        <f>方向別!J62</f>
        <v>0</v>
      </c>
      <c r="D21" s="53">
        <f>方向別!K62</f>
        <v>0</v>
      </c>
      <c r="E21" s="53">
        <f>方向別!L62</f>
        <v>0</v>
      </c>
      <c r="F21" s="53">
        <f t="shared" si="1"/>
        <v>0</v>
      </c>
      <c r="G21" s="52">
        <f t="shared" si="2"/>
        <v>0</v>
      </c>
      <c r="H21" s="51">
        <f>IF(F21=0,0,F21/F$47*100)</f>
        <v>0</v>
      </c>
      <c r="I21" s="53">
        <f>SUM(方向別!B103,方向別!I185,方向別!B308)</f>
        <v>2</v>
      </c>
      <c r="J21" s="53">
        <f>SUM(方向別!C103,方向別!J185,方向別!C308)</f>
        <v>0</v>
      </c>
      <c r="K21" s="53">
        <f>SUM(方向別!D103,方向別!K185,方向別!D308)</f>
        <v>1</v>
      </c>
      <c r="L21" s="53">
        <f>SUM(方向別!E103,方向別!L185,方向別!E308)</f>
        <v>0</v>
      </c>
      <c r="M21" s="53">
        <f t="shared" si="3"/>
        <v>3</v>
      </c>
      <c r="N21" s="52">
        <f t="shared" si="4"/>
        <v>0</v>
      </c>
      <c r="O21" s="51">
        <f t="shared" si="0"/>
        <v>2.2388059701492535</v>
      </c>
      <c r="BL21" s="45"/>
      <c r="BM21" s="45"/>
      <c r="BN21" s="45"/>
      <c r="BO21" s="45"/>
    </row>
    <row r="22" spans="1:67" s="46" customFormat="1" ht="13.5" customHeight="1">
      <c r="A22" s="54" t="s">
        <v>20</v>
      </c>
      <c r="B22" s="53">
        <f>方向別!I63</f>
        <v>1</v>
      </c>
      <c r="C22" s="53">
        <f>方向別!J63</f>
        <v>0</v>
      </c>
      <c r="D22" s="53">
        <f>方向別!K63</f>
        <v>0</v>
      </c>
      <c r="E22" s="53">
        <f>方向別!L63</f>
        <v>0</v>
      </c>
      <c r="F22" s="53">
        <f t="shared" si="1"/>
        <v>1</v>
      </c>
      <c r="G22" s="52">
        <f>IF(SUM(C22,E22)=0,0,SUM(C22,E22)/F22*100)</f>
        <v>0</v>
      </c>
      <c r="H22" s="51">
        <f t="shared" si="5"/>
        <v>1.4492753623188406</v>
      </c>
      <c r="I22" s="53">
        <f>SUM(方向別!B104,方向別!I186,方向別!B309)</f>
        <v>0</v>
      </c>
      <c r="J22" s="53">
        <f>SUM(方向別!C104,方向別!J186,方向別!C309)</f>
        <v>0</v>
      </c>
      <c r="K22" s="53">
        <f>SUM(方向別!D104,方向別!K186,方向別!D309)</f>
        <v>1</v>
      </c>
      <c r="L22" s="53">
        <f>SUM(方向別!E104,方向別!L186,方向別!E309)</f>
        <v>0</v>
      </c>
      <c r="M22" s="53">
        <f t="shared" si="3"/>
        <v>1</v>
      </c>
      <c r="N22" s="52">
        <f>IF(SUM(J22,L22)=0,0,SUM(J22,L22)/M22*100)</f>
        <v>0</v>
      </c>
      <c r="O22" s="51">
        <f t="shared" si="0"/>
        <v>0.74626865671641784</v>
      </c>
      <c r="P22" s="44"/>
      <c r="BL22" s="45"/>
      <c r="BM22" s="45"/>
      <c r="BN22" s="45"/>
      <c r="BO22" s="45"/>
    </row>
    <row r="23" spans="1:67" s="44" customFormat="1" ht="13.5" customHeight="1">
      <c r="A23" s="54" t="s">
        <v>21</v>
      </c>
      <c r="B23" s="53">
        <f>方向別!I64</f>
        <v>3</v>
      </c>
      <c r="C23" s="53">
        <f>方向別!J64</f>
        <v>0</v>
      </c>
      <c r="D23" s="53">
        <f>方向別!K64</f>
        <v>0</v>
      </c>
      <c r="E23" s="53">
        <f>方向別!L64</f>
        <v>0</v>
      </c>
      <c r="F23" s="53">
        <f t="shared" si="1"/>
        <v>3</v>
      </c>
      <c r="G23" s="52">
        <f t="shared" si="2"/>
        <v>0</v>
      </c>
      <c r="H23" s="51">
        <f t="shared" si="5"/>
        <v>4.3478260869565215</v>
      </c>
      <c r="I23" s="53">
        <f>SUM(方向別!B105,方向別!I187,方向別!B310)</f>
        <v>0</v>
      </c>
      <c r="J23" s="53">
        <f>SUM(方向別!C105,方向別!J187,方向別!C310)</f>
        <v>0</v>
      </c>
      <c r="K23" s="53">
        <f>SUM(方向別!D105,方向別!K187,方向別!D310)</f>
        <v>1</v>
      </c>
      <c r="L23" s="53">
        <f>SUM(方向別!E105,方向別!L187,方向別!E310)</f>
        <v>0</v>
      </c>
      <c r="M23" s="53">
        <f t="shared" si="3"/>
        <v>1</v>
      </c>
      <c r="N23" s="52">
        <f>IF(SUM(J23,L23)=0,0,SUM(J23,L23)/M23*100)</f>
        <v>0</v>
      </c>
      <c r="O23" s="51">
        <f t="shared" si="0"/>
        <v>0.74626865671641784</v>
      </c>
      <c r="BL23" s="45"/>
      <c r="BM23" s="45"/>
      <c r="BN23" s="45"/>
      <c r="BO23" s="45"/>
    </row>
    <row r="24" spans="1:67" s="46" customFormat="1" ht="13.5" customHeight="1">
      <c r="A24" s="50" t="s">
        <v>15</v>
      </c>
      <c r="B24" s="49">
        <f>SUM(B18:B23)</f>
        <v>6</v>
      </c>
      <c r="C24" s="49">
        <f>SUM(C18:C23)</f>
        <v>0</v>
      </c>
      <c r="D24" s="49">
        <f>SUM(D18:D23)</f>
        <v>0</v>
      </c>
      <c r="E24" s="49">
        <f>SUM(E18:E23)</f>
        <v>0</v>
      </c>
      <c r="F24" s="49">
        <f t="shared" si="1"/>
        <v>6</v>
      </c>
      <c r="G24" s="48">
        <f>IF(SUM(C24,E24)=0,0,SUM(C24,E24)/F24*100)</f>
        <v>0</v>
      </c>
      <c r="H24" s="47">
        <f t="shared" si="5"/>
        <v>8.695652173913043</v>
      </c>
      <c r="I24" s="49">
        <f>SUM(I18:I23)</f>
        <v>6</v>
      </c>
      <c r="J24" s="49">
        <f>SUM(J18:J23)</f>
        <v>0</v>
      </c>
      <c r="K24" s="49">
        <f>SUM(K18:K23)</f>
        <v>3</v>
      </c>
      <c r="L24" s="49">
        <f>SUM(L18:L23)</f>
        <v>0</v>
      </c>
      <c r="M24" s="49">
        <f t="shared" si="3"/>
        <v>9</v>
      </c>
      <c r="N24" s="48">
        <f>IF(SUM(J24,L24)=0,0,SUM(J24,L24)/M24*100)</f>
        <v>0</v>
      </c>
      <c r="O24" s="47">
        <f>IF(M24=0,0,M24/M$47*100)</f>
        <v>6.7164179104477615</v>
      </c>
      <c r="P24" s="44"/>
    </row>
    <row r="25" spans="1:67" s="44" customFormat="1" ht="13.5" customHeight="1">
      <c r="A25" s="54" t="s">
        <v>22</v>
      </c>
      <c r="B25" s="53">
        <f>方向別!I66</f>
        <v>6</v>
      </c>
      <c r="C25" s="53">
        <f>方向別!J66</f>
        <v>0</v>
      </c>
      <c r="D25" s="53">
        <f>方向別!K66</f>
        <v>0</v>
      </c>
      <c r="E25" s="53">
        <f>方向別!L66</f>
        <v>0</v>
      </c>
      <c r="F25" s="53">
        <f t="shared" si="1"/>
        <v>6</v>
      </c>
      <c r="G25" s="52">
        <f t="shared" si="2"/>
        <v>0</v>
      </c>
      <c r="H25" s="51">
        <f t="shared" si="5"/>
        <v>8.695652173913043</v>
      </c>
      <c r="I25" s="53">
        <f>SUM(方向別!B107,方向別!I189,方向別!B312)</f>
        <v>8</v>
      </c>
      <c r="J25" s="53">
        <f>SUM(方向別!C107,方向別!J189,方向別!C312)</f>
        <v>0</v>
      </c>
      <c r="K25" s="53">
        <f>SUM(方向別!D107,方向別!K189,方向別!D312)</f>
        <v>3</v>
      </c>
      <c r="L25" s="53">
        <f>SUM(方向別!E107,方向別!L189,方向別!E312)</f>
        <v>1</v>
      </c>
      <c r="M25" s="53">
        <f t="shared" si="3"/>
        <v>12</v>
      </c>
      <c r="N25" s="52">
        <f t="shared" ref="N25:N47" si="6">IF(SUM(J25,L25)=0,0,SUM(J25,L25)/M25*100)</f>
        <v>8.3333333333333321</v>
      </c>
      <c r="O25" s="51">
        <f t="shared" si="0"/>
        <v>8.9552238805970141</v>
      </c>
      <c r="BL25" s="45"/>
      <c r="BM25" s="45"/>
      <c r="BN25" s="45"/>
      <c r="BO25" s="45"/>
    </row>
    <row r="26" spans="1:67" s="46" customFormat="1" ht="13.5" customHeight="1">
      <c r="A26" s="54" t="s">
        <v>23</v>
      </c>
      <c r="B26" s="53">
        <f>方向別!I67</f>
        <v>1</v>
      </c>
      <c r="C26" s="53">
        <f>方向別!J67</f>
        <v>0</v>
      </c>
      <c r="D26" s="53">
        <f>方向別!K67</f>
        <v>2</v>
      </c>
      <c r="E26" s="53">
        <f>方向別!L67</f>
        <v>0</v>
      </c>
      <c r="F26" s="53">
        <f t="shared" si="1"/>
        <v>3</v>
      </c>
      <c r="G26" s="52">
        <f t="shared" si="2"/>
        <v>0</v>
      </c>
      <c r="H26" s="51">
        <f t="shared" si="5"/>
        <v>4.3478260869565215</v>
      </c>
      <c r="I26" s="53">
        <f>SUM(方向別!B108,方向別!I190,方向別!B313)</f>
        <v>6</v>
      </c>
      <c r="J26" s="53">
        <f>SUM(方向別!C108,方向別!J190,方向別!C313)</f>
        <v>0</v>
      </c>
      <c r="K26" s="53">
        <f>SUM(方向別!D108,方向別!K190,方向別!D313)</f>
        <v>3</v>
      </c>
      <c r="L26" s="53">
        <f>SUM(方向別!E108,方向別!L190,方向別!E313)</f>
        <v>0</v>
      </c>
      <c r="M26" s="53">
        <f>SUM(I26:L26)</f>
        <v>9</v>
      </c>
      <c r="N26" s="52">
        <f t="shared" si="6"/>
        <v>0</v>
      </c>
      <c r="O26" s="51">
        <f t="shared" si="0"/>
        <v>6.7164179104477615</v>
      </c>
      <c r="P26" s="44"/>
    </row>
    <row r="27" spans="1:67" s="44" customFormat="1" ht="13.5" customHeight="1">
      <c r="A27" s="54" t="s">
        <v>24</v>
      </c>
      <c r="B27" s="53">
        <f>方向別!I68</f>
        <v>3</v>
      </c>
      <c r="C27" s="53">
        <f>方向別!J68</f>
        <v>0</v>
      </c>
      <c r="D27" s="53">
        <f>方向別!K68</f>
        <v>0</v>
      </c>
      <c r="E27" s="53">
        <f>方向別!L68</f>
        <v>0</v>
      </c>
      <c r="F27" s="53">
        <f t="shared" si="1"/>
        <v>3</v>
      </c>
      <c r="G27" s="52">
        <f t="shared" si="2"/>
        <v>0</v>
      </c>
      <c r="H27" s="51">
        <f t="shared" si="5"/>
        <v>4.3478260869565215</v>
      </c>
      <c r="I27" s="53">
        <f>SUM(方向別!B109,方向別!I191,方向別!B314)</f>
        <v>8</v>
      </c>
      <c r="J27" s="53">
        <f>SUM(方向別!C109,方向別!J191,方向別!C314)</f>
        <v>0</v>
      </c>
      <c r="K27" s="53">
        <f>SUM(方向別!D109,方向別!K191,方向別!D314)</f>
        <v>2</v>
      </c>
      <c r="L27" s="53">
        <f>SUM(方向別!E109,方向別!L191,方向別!E314)</f>
        <v>0</v>
      </c>
      <c r="M27" s="53">
        <f t="shared" si="3"/>
        <v>10</v>
      </c>
      <c r="N27" s="52">
        <f t="shared" si="6"/>
        <v>0</v>
      </c>
      <c r="O27" s="51">
        <f t="shared" si="0"/>
        <v>7.4626865671641784</v>
      </c>
      <c r="BL27" s="45"/>
      <c r="BM27" s="45"/>
      <c r="BN27" s="45"/>
      <c r="BO27" s="45"/>
    </row>
    <row r="28" spans="1:67" s="46" customFormat="1" ht="13.5" customHeight="1">
      <c r="A28" s="54" t="s">
        <v>25</v>
      </c>
      <c r="B28" s="53">
        <f>方向別!I69</f>
        <v>2</v>
      </c>
      <c r="C28" s="53">
        <f>方向別!J69</f>
        <v>0</v>
      </c>
      <c r="D28" s="53">
        <f>方向別!K69</f>
        <v>2</v>
      </c>
      <c r="E28" s="53">
        <f>方向別!L69</f>
        <v>0</v>
      </c>
      <c r="F28" s="53">
        <f t="shared" si="1"/>
        <v>4</v>
      </c>
      <c r="G28" s="52">
        <f t="shared" si="2"/>
        <v>0</v>
      </c>
      <c r="H28" s="51">
        <f t="shared" si="5"/>
        <v>5.7971014492753623</v>
      </c>
      <c r="I28" s="53">
        <f>SUM(方向別!B110,方向別!I192,方向別!B315)</f>
        <v>9</v>
      </c>
      <c r="J28" s="53">
        <f>SUM(方向別!C110,方向別!J192,方向別!C315)</f>
        <v>0</v>
      </c>
      <c r="K28" s="53">
        <f>SUM(方向別!D110,方向別!K192,方向別!D315)</f>
        <v>3</v>
      </c>
      <c r="L28" s="53">
        <f>SUM(方向別!E110,方向別!L192,方向別!E315)</f>
        <v>0</v>
      </c>
      <c r="M28" s="53">
        <f t="shared" si="3"/>
        <v>12</v>
      </c>
      <c r="N28" s="52">
        <f t="shared" si="6"/>
        <v>0</v>
      </c>
      <c r="O28" s="51">
        <f t="shared" si="0"/>
        <v>8.9552238805970141</v>
      </c>
      <c r="P28" s="44"/>
    </row>
    <row r="29" spans="1:67" s="46" customFormat="1" ht="13.5" customHeight="1">
      <c r="A29" s="54" t="s">
        <v>26</v>
      </c>
      <c r="B29" s="53">
        <f>方向別!I70</f>
        <v>3</v>
      </c>
      <c r="C29" s="53">
        <f>方向別!J70</f>
        <v>0</v>
      </c>
      <c r="D29" s="53">
        <f>方向別!K70</f>
        <v>1</v>
      </c>
      <c r="E29" s="53">
        <f>方向別!L70</f>
        <v>1</v>
      </c>
      <c r="F29" s="53">
        <f t="shared" si="1"/>
        <v>5</v>
      </c>
      <c r="G29" s="52">
        <f t="shared" si="2"/>
        <v>20</v>
      </c>
      <c r="H29" s="51">
        <f t="shared" si="5"/>
        <v>7.2463768115942031</v>
      </c>
      <c r="I29" s="53">
        <f>SUM(方向別!B111,方向別!I193,方向別!B316)</f>
        <v>5</v>
      </c>
      <c r="J29" s="53">
        <f>SUM(方向別!C111,方向別!J193,方向別!C316)</f>
        <v>0</v>
      </c>
      <c r="K29" s="53">
        <f>SUM(方向別!D111,方向別!K193,方向別!D316)</f>
        <v>6</v>
      </c>
      <c r="L29" s="53">
        <f>SUM(方向別!E111,方向別!L193,方向別!E316)</f>
        <v>0</v>
      </c>
      <c r="M29" s="53">
        <f t="shared" si="3"/>
        <v>11</v>
      </c>
      <c r="N29" s="52">
        <f t="shared" si="6"/>
        <v>0</v>
      </c>
      <c r="O29" s="51">
        <f t="shared" si="0"/>
        <v>8.2089552238805972</v>
      </c>
      <c r="P29" s="44"/>
    </row>
    <row r="30" spans="1:67" s="46" customFormat="1" ht="13.5" customHeight="1">
      <c r="A30" s="54" t="s">
        <v>27</v>
      </c>
      <c r="B30" s="53">
        <f>方向別!I71</f>
        <v>2</v>
      </c>
      <c r="C30" s="53">
        <f>方向別!J71</f>
        <v>0</v>
      </c>
      <c r="D30" s="53">
        <f>方向別!K71</f>
        <v>2</v>
      </c>
      <c r="E30" s="53">
        <f>方向別!L71</f>
        <v>0</v>
      </c>
      <c r="F30" s="53">
        <f t="shared" si="1"/>
        <v>4</v>
      </c>
      <c r="G30" s="52">
        <f t="shared" si="2"/>
        <v>0</v>
      </c>
      <c r="H30" s="51">
        <f t="shared" si="5"/>
        <v>5.7971014492753623</v>
      </c>
      <c r="I30" s="53">
        <f>SUM(方向別!B112,方向別!I194,方向別!B317)</f>
        <v>4</v>
      </c>
      <c r="J30" s="53">
        <f>SUM(方向別!C112,方向別!J194,方向別!C317)</f>
        <v>0</v>
      </c>
      <c r="K30" s="53">
        <f>SUM(方向別!D112,方向別!K194,方向別!D317)</f>
        <v>1</v>
      </c>
      <c r="L30" s="53">
        <f>SUM(方向別!E112,方向別!L194,方向別!E317)</f>
        <v>0</v>
      </c>
      <c r="M30" s="53">
        <f t="shared" si="3"/>
        <v>5</v>
      </c>
      <c r="N30" s="52">
        <f t="shared" si="6"/>
        <v>0</v>
      </c>
      <c r="O30" s="51">
        <f t="shared" si="0"/>
        <v>3.7313432835820892</v>
      </c>
      <c r="P30" s="44"/>
      <c r="BL30" s="45"/>
      <c r="BM30" s="45"/>
      <c r="BN30" s="45"/>
      <c r="BO30" s="45"/>
    </row>
    <row r="31" spans="1:67" s="44" customFormat="1" ht="13.5" customHeight="1">
      <c r="A31" s="54" t="s">
        <v>28</v>
      </c>
      <c r="B31" s="53">
        <f>方向別!I72</f>
        <v>2</v>
      </c>
      <c r="C31" s="53">
        <f>方向別!J72</f>
        <v>0</v>
      </c>
      <c r="D31" s="53">
        <f>方向別!K72</f>
        <v>1</v>
      </c>
      <c r="E31" s="53">
        <f>方向別!L72</f>
        <v>0</v>
      </c>
      <c r="F31" s="53">
        <f t="shared" si="1"/>
        <v>3</v>
      </c>
      <c r="G31" s="52">
        <f t="shared" si="2"/>
        <v>0</v>
      </c>
      <c r="H31" s="51">
        <f t="shared" si="5"/>
        <v>4.3478260869565215</v>
      </c>
      <c r="I31" s="53">
        <f>SUM(方向別!B113,方向別!I195,方向別!B318)</f>
        <v>15</v>
      </c>
      <c r="J31" s="53">
        <f>SUM(方向別!C113,方向別!J195,方向別!C318)</f>
        <v>0</v>
      </c>
      <c r="K31" s="53">
        <f>SUM(方向別!D113,方向別!K195,方向別!D318)</f>
        <v>2</v>
      </c>
      <c r="L31" s="53">
        <f>SUM(方向別!E113,方向別!L195,方向別!E318)</f>
        <v>1</v>
      </c>
      <c r="M31" s="53">
        <f t="shared" si="3"/>
        <v>18</v>
      </c>
      <c r="N31" s="52">
        <f t="shared" si="6"/>
        <v>5.5555555555555554</v>
      </c>
      <c r="O31" s="51">
        <f t="shared" si="0"/>
        <v>13.432835820895523</v>
      </c>
      <c r="BL31" s="45"/>
      <c r="BM31" s="45"/>
      <c r="BN31" s="45"/>
      <c r="BO31" s="45"/>
    </row>
    <row r="32" spans="1:67" s="44" customFormat="1" ht="13.5" customHeight="1">
      <c r="A32" s="54" t="s">
        <v>60</v>
      </c>
      <c r="B32" s="53">
        <f>方向別!I73</f>
        <v>5</v>
      </c>
      <c r="C32" s="53">
        <f>方向別!J73</f>
        <v>0</v>
      </c>
      <c r="D32" s="53">
        <f>方向別!K73</f>
        <v>1</v>
      </c>
      <c r="E32" s="53">
        <f>方向別!L73</f>
        <v>0</v>
      </c>
      <c r="F32" s="53">
        <f t="shared" si="1"/>
        <v>6</v>
      </c>
      <c r="G32" s="52">
        <f t="shared" si="2"/>
        <v>0</v>
      </c>
      <c r="H32" s="51">
        <f t="shared" si="5"/>
        <v>8.695652173913043</v>
      </c>
      <c r="I32" s="53">
        <f>SUM(方向別!B114,方向別!I196,方向別!B319)</f>
        <v>11</v>
      </c>
      <c r="J32" s="53">
        <f>SUM(方向別!C114,方向別!J196,方向別!C319)</f>
        <v>0</v>
      </c>
      <c r="K32" s="53">
        <f>SUM(方向別!D114,方向別!K196,方向別!D319)</f>
        <v>6</v>
      </c>
      <c r="L32" s="53">
        <f>SUM(方向別!E114,方向別!L196,方向別!E319)</f>
        <v>1</v>
      </c>
      <c r="M32" s="53">
        <f t="shared" si="3"/>
        <v>18</v>
      </c>
      <c r="N32" s="52">
        <f t="shared" si="6"/>
        <v>5.5555555555555554</v>
      </c>
      <c r="O32" s="51">
        <f t="shared" si="0"/>
        <v>13.432835820895523</v>
      </c>
      <c r="BL32" s="45"/>
      <c r="BM32" s="45"/>
      <c r="BN32" s="45"/>
      <c r="BO32" s="45"/>
    </row>
    <row r="33" spans="1:67" s="44" customFormat="1" ht="13.5" customHeight="1">
      <c r="A33" s="58" t="s">
        <v>29</v>
      </c>
      <c r="B33" s="57">
        <f>方向別!I74</f>
        <v>2</v>
      </c>
      <c r="C33" s="57">
        <f>方向別!J74</f>
        <v>0</v>
      </c>
      <c r="D33" s="57">
        <f>方向別!K74</f>
        <v>0</v>
      </c>
      <c r="E33" s="57">
        <f>方向別!L74</f>
        <v>0</v>
      </c>
      <c r="F33" s="57">
        <f t="shared" si="1"/>
        <v>2</v>
      </c>
      <c r="G33" s="56">
        <f t="shared" si="2"/>
        <v>0</v>
      </c>
      <c r="H33" s="55">
        <f t="shared" si="5"/>
        <v>2.8985507246376812</v>
      </c>
      <c r="I33" s="57">
        <f>SUM(方向別!B115,方向別!I197,方向別!B320)</f>
        <v>4</v>
      </c>
      <c r="J33" s="57">
        <f>SUM(方向別!C115,方向別!J197,方向別!C320)</f>
        <v>0</v>
      </c>
      <c r="K33" s="57">
        <f>SUM(方向別!D115,方向別!K197,方向別!D320)</f>
        <v>0</v>
      </c>
      <c r="L33" s="57">
        <f>SUM(方向別!E115,方向別!L197,方向別!E320)</f>
        <v>0</v>
      </c>
      <c r="M33" s="57">
        <f t="shared" si="3"/>
        <v>4</v>
      </c>
      <c r="N33" s="56">
        <f t="shared" si="6"/>
        <v>0</v>
      </c>
      <c r="O33" s="55">
        <f t="shared" si="0"/>
        <v>2.9850746268656714</v>
      </c>
      <c r="BL33" s="45"/>
      <c r="BM33" s="45"/>
      <c r="BN33" s="45"/>
      <c r="BO33" s="45"/>
    </row>
    <row r="34" spans="1:67" s="46" customFormat="1" ht="13.5" customHeight="1">
      <c r="A34" s="54" t="s">
        <v>30</v>
      </c>
      <c r="B34" s="53">
        <f>方向別!I75</f>
        <v>0</v>
      </c>
      <c r="C34" s="53">
        <f>方向別!J75</f>
        <v>0</v>
      </c>
      <c r="D34" s="53">
        <f>方向別!K75</f>
        <v>0</v>
      </c>
      <c r="E34" s="53">
        <f>方向別!L75</f>
        <v>0</v>
      </c>
      <c r="F34" s="53">
        <f t="shared" si="1"/>
        <v>0</v>
      </c>
      <c r="G34" s="52">
        <f t="shared" si="2"/>
        <v>0</v>
      </c>
      <c r="H34" s="51">
        <f t="shared" si="5"/>
        <v>0</v>
      </c>
      <c r="I34" s="53">
        <f>SUM(方向別!B116,方向別!I198,方向別!B321)</f>
        <v>2</v>
      </c>
      <c r="J34" s="53">
        <f>SUM(方向別!C116,方向別!J198,方向別!C321)</f>
        <v>0</v>
      </c>
      <c r="K34" s="53">
        <f>SUM(方向別!D116,方向別!K198,方向別!D321)</f>
        <v>0</v>
      </c>
      <c r="L34" s="53">
        <f>SUM(方向別!E116,方向別!L198,方向別!E321)</f>
        <v>0</v>
      </c>
      <c r="M34" s="53">
        <f t="shared" si="3"/>
        <v>2</v>
      </c>
      <c r="N34" s="52">
        <f t="shared" si="6"/>
        <v>0</v>
      </c>
      <c r="O34" s="51">
        <f t="shared" si="0"/>
        <v>1.4925373134328357</v>
      </c>
      <c r="P34" s="44"/>
    </row>
    <row r="35" spans="1:67" s="46" customFormat="1" ht="13.5" customHeight="1">
      <c r="A35" s="54" t="s">
        <v>31</v>
      </c>
      <c r="B35" s="53">
        <f>方向別!I76</f>
        <v>0</v>
      </c>
      <c r="C35" s="53">
        <f>方向別!J76</f>
        <v>0</v>
      </c>
      <c r="D35" s="53">
        <f>方向別!K76</f>
        <v>1</v>
      </c>
      <c r="E35" s="53">
        <f>方向別!L76</f>
        <v>0</v>
      </c>
      <c r="F35" s="53">
        <f t="shared" si="1"/>
        <v>1</v>
      </c>
      <c r="G35" s="52">
        <f t="shared" si="2"/>
        <v>0</v>
      </c>
      <c r="H35" s="51">
        <f t="shared" si="5"/>
        <v>1.4492753623188406</v>
      </c>
      <c r="I35" s="53">
        <f>SUM(方向別!B117,方向別!I199,方向別!B322)</f>
        <v>0</v>
      </c>
      <c r="J35" s="53">
        <f>SUM(方向別!C117,方向別!J199,方向別!C322)</f>
        <v>0</v>
      </c>
      <c r="K35" s="53">
        <f>SUM(方向別!D117,方向別!K199,方向別!D322)</f>
        <v>0</v>
      </c>
      <c r="L35" s="53">
        <f>SUM(方向別!E117,方向別!L199,方向別!E322)</f>
        <v>0</v>
      </c>
      <c r="M35" s="53">
        <f t="shared" si="3"/>
        <v>0</v>
      </c>
      <c r="N35" s="52">
        <f t="shared" si="6"/>
        <v>0</v>
      </c>
      <c r="O35" s="51">
        <f t="shared" si="0"/>
        <v>0</v>
      </c>
      <c r="P35" s="44"/>
    </row>
    <row r="36" spans="1:67" s="46" customFormat="1" ht="13.5" customHeight="1">
      <c r="A36" s="54" t="s">
        <v>32</v>
      </c>
      <c r="B36" s="53">
        <f>方向別!I77</f>
        <v>0</v>
      </c>
      <c r="C36" s="53">
        <f>方向別!J77</f>
        <v>0</v>
      </c>
      <c r="D36" s="53">
        <f>方向別!K77</f>
        <v>0</v>
      </c>
      <c r="E36" s="53">
        <f>方向別!L77</f>
        <v>0</v>
      </c>
      <c r="F36" s="53">
        <f t="shared" si="1"/>
        <v>0</v>
      </c>
      <c r="G36" s="52">
        <f t="shared" si="2"/>
        <v>0</v>
      </c>
      <c r="H36" s="51">
        <f t="shared" si="5"/>
        <v>0</v>
      </c>
      <c r="I36" s="53">
        <f>SUM(方向別!B118,方向別!I200,方向別!B323)</f>
        <v>3</v>
      </c>
      <c r="J36" s="53">
        <f>SUM(方向別!C118,方向別!J200,方向別!C323)</f>
        <v>0</v>
      </c>
      <c r="K36" s="53">
        <f>SUM(方向別!D118,方向別!K200,方向別!D323)</f>
        <v>0</v>
      </c>
      <c r="L36" s="53">
        <f>SUM(方向別!E118,方向別!L200,方向別!E323)</f>
        <v>0</v>
      </c>
      <c r="M36" s="53">
        <f t="shared" si="3"/>
        <v>3</v>
      </c>
      <c r="N36" s="52">
        <f t="shared" si="6"/>
        <v>0</v>
      </c>
      <c r="O36" s="51">
        <f t="shared" si="0"/>
        <v>2.2388059701492535</v>
      </c>
      <c r="P36" s="44"/>
      <c r="BL36" s="45"/>
      <c r="BM36" s="45"/>
      <c r="BN36" s="45"/>
      <c r="BO36" s="45"/>
    </row>
    <row r="37" spans="1:67" s="44" customFormat="1" ht="13.5" customHeight="1">
      <c r="A37" s="54" t="s">
        <v>33</v>
      </c>
      <c r="B37" s="53">
        <f>方向別!I78</f>
        <v>2</v>
      </c>
      <c r="C37" s="53">
        <f>方向別!J78</f>
        <v>0</v>
      </c>
      <c r="D37" s="53">
        <f>方向別!K78</f>
        <v>0</v>
      </c>
      <c r="E37" s="53">
        <f>方向別!L78</f>
        <v>0</v>
      </c>
      <c r="F37" s="53">
        <f t="shared" si="1"/>
        <v>2</v>
      </c>
      <c r="G37" s="52">
        <f t="shared" si="2"/>
        <v>0</v>
      </c>
      <c r="H37" s="51">
        <f t="shared" si="5"/>
        <v>2.8985507246376812</v>
      </c>
      <c r="I37" s="53">
        <f>SUM(方向別!B119,方向別!I201,方向別!B324)</f>
        <v>3</v>
      </c>
      <c r="J37" s="53">
        <f>SUM(方向別!C119,方向別!J201,方向別!C324)</f>
        <v>0</v>
      </c>
      <c r="K37" s="53">
        <f>SUM(方向別!D119,方向別!K201,方向別!D324)</f>
        <v>3</v>
      </c>
      <c r="L37" s="53">
        <f>SUM(方向別!E119,方向別!L201,方向別!E324)</f>
        <v>0</v>
      </c>
      <c r="M37" s="53">
        <f t="shared" si="3"/>
        <v>6</v>
      </c>
      <c r="N37" s="52">
        <f t="shared" si="6"/>
        <v>0</v>
      </c>
      <c r="O37" s="51">
        <f t="shared" si="0"/>
        <v>4.4776119402985071</v>
      </c>
      <c r="BL37" s="45"/>
      <c r="BM37" s="45"/>
      <c r="BN37" s="45"/>
      <c r="BO37" s="45"/>
    </row>
    <row r="38" spans="1:67" s="46" customFormat="1" ht="13.5" customHeight="1">
      <c r="A38" s="54" t="s">
        <v>34</v>
      </c>
      <c r="B38" s="53">
        <f>方向別!I79</f>
        <v>0</v>
      </c>
      <c r="C38" s="53">
        <f>方向別!J79</f>
        <v>0</v>
      </c>
      <c r="D38" s="53">
        <f>方向別!K79</f>
        <v>0</v>
      </c>
      <c r="E38" s="53">
        <f>方向別!L79</f>
        <v>0</v>
      </c>
      <c r="F38" s="53">
        <f t="shared" si="1"/>
        <v>0</v>
      </c>
      <c r="G38" s="52">
        <f t="shared" si="2"/>
        <v>0</v>
      </c>
      <c r="H38" s="51">
        <f t="shared" si="5"/>
        <v>0</v>
      </c>
      <c r="I38" s="53">
        <f>SUM(方向別!B120,方向別!I202,方向別!B325)</f>
        <v>0</v>
      </c>
      <c r="J38" s="53">
        <f>SUM(方向別!C120,方向別!J202,方向別!C325)</f>
        <v>0</v>
      </c>
      <c r="K38" s="53">
        <f>SUM(方向別!D120,方向別!K202,方向別!D325)</f>
        <v>0</v>
      </c>
      <c r="L38" s="53">
        <f>SUM(方向別!E120,方向別!L202,方向別!E325)</f>
        <v>0</v>
      </c>
      <c r="M38" s="53">
        <f t="shared" si="3"/>
        <v>0</v>
      </c>
      <c r="N38" s="52">
        <f t="shared" si="6"/>
        <v>0</v>
      </c>
      <c r="O38" s="51">
        <f t="shared" si="0"/>
        <v>0</v>
      </c>
      <c r="P38" s="44"/>
      <c r="BL38" s="45"/>
      <c r="BM38" s="45"/>
      <c r="BN38" s="45"/>
      <c r="BO38" s="45"/>
    </row>
    <row r="39" spans="1:67" s="44" customFormat="1" ht="13.5" customHeight="1">
      <c r="A39" s="50" t="s">
        <v>15</v>
      </c>
      <c r="B39" s="49">
        <f>SUM(B33:B38)</f>
        <v>4</v>
      </c>
      <c r="C39" s="49">
        <f>SUM(C33:C38)</f>
        <v>0</v>
      </c>
      <c r="D39" s="49">
        <f>SUM(D33:D38)</f>
        <v>1</v>
      </c>
      <c r="E39" s="49">
        <f>SUM(E33:E38)</f>
        <v>0</v>
      </c>
      <c r="F39" s="49">
        <f t="shared" si="1"/>
        <v>5</v>
      </c>
      <c r="G39" s="48">
        <f t="shared" si="2"/>
        <v>0</v>
      </c>
      <c r="H39" s="47">
        <f t="shared" si="5"/>
        <v>7.2463768115942031</v>
      </c>
      <c r="I39" s="49">
        <f>SUM(I33:I38)</f>
        <v>12</v>
      </c>
      <c r="J39" s="49">
        <f>SUM(J33:J38)</f>
        <v>0</v>
      </c>
      <c r="K39" s="49">
        <f>SUM(K33:K38)</f>
        <v>3</v>
      </c>
      <c r="L39" s="49">
        <f>SUM(L33:L38)</f>
        <v>0</v>
      </c>
      <c r="M39" s="49">
        <f t="shared" si="3"/>
        <v>15</v>
      </c>
      <c r="N39" s="48">
        <f t="shared" si="6"/>
        <v>0</v>
      </c>
      <c r="O39" s="47">
        <f t="shared" si="0"/>
        <v>11.194029850746269</v>
      </c>
      <c r="BL39" s="45"/>
      <c r="BM39" s="45"/>
      <c r="BN39" s="45"/>
      <c r="BO39" s="45"/>
    </row>
    <row r="40" spans="1:67" s="44" customFormat="1" ht="13.5" customHeight="1">
      <c r="A40" s="58" t="s">
        <v>35</v>
      </c>
      <c r="B40" s="57">
        <f>方向別!I81</f>
        <v>1</v>
      </c>
      <c r="C40" s="57">
        <f>方向別!J81</f>
        <v>0</v>
      </c>
      <c r="D40" s="57">
        <f>方向別!K81</f>
        <v>0</v>
      </c>
      <c r="E40" s="57">
        <f>方向別!L81</f>
        <v>0</v>
      </c>
      <c r="F40" s="57">
        <f t="shared" si="1"/>
        <v>1</v>
      </c>
      <c r="G40" s="56">
        <f t="shared" si="2"/>
        <v>0</v>
      </c>
      <c r="H40" s="55">
        <f t="shared" si="5"/>
        <v>1.4492753623188406</v>
      </c>
      <c r="I40" s="57">
        <f>SUM(方向別!B122,方向別!I204,方向別!B327)</f>
        <v>1</v>
      </c>
      <c r="J40" s="57">
        <f>SUM(方向別!C122,方向別!J204,方向別!C327)</f>
        <v>0</v>
      </c>
      <c r="K40" s="57">
        <f>SUM(方向別!D122,方向別!K204,方向別!D327)</f>
        <v>0</v>
      </c>
      <c r="L40" s="57">
        <f>SUM(方向別!E122,方向別!L204,方向別!E327)</f>
        <v>0</v>
      </c>
      <c r="M40" s="57">
        <f t="shared" si="3"/>
        <v>1</v>
      </c>
      <c r="N40" s="56">
        <f t="shared" si="6"/>
        <v>0</v>
      </c>
      <c r="O40" s="55">
        <f t="shared" si="0"/>
        <v>0.74626865671641784</v>
      </c>
      <c r="BL40" s="45"/>
      <c r="BM40" s="45"/>
      <c r="BN40" s="45"/>
      <c r="BO40" s="45"/>
    </row>
    <row r="41" spans="1:67" s="46" customFormat="1" ht="13.5" customHeight="1">
      <c r="A41" s="54" t="s">
        <v>36</v>
      </c>
      <c r="B41" s="53">
        <f>方向別!I82</f>
        <v>1</v>
      </c>
      <c r="C41" s="53">
        <f>方向別!J82</f>
        <v>0</v>
      </c>
      <c r="D41" s="53">
        <f>方向別!K82</f>
        <v>0</v>
      </c>
      <c r="E41" s="53">
        <f>方向別!L82</f>
        <v>0</v>
      </c>
      <c r="F41" s="53">
        <f t="shared" si="1"/>
        <v>1</v>
      </c>
      <c r="G41" s="52">
        <f t="shared" si="2"/>
        <v>0</v>
      </c>
      <c r="H41" s="51">
        <f t="shared" si="5"/>
        <v>1.4492753623188406</v>
      </c>
      <c r="I41" s="53">
        <f>SUM(方向別!B123,方向別!I205,方向別!B328)</f>
        <v>3</v>
      </c>
      <c r="J41" s="53">
        <f>SUM(方向別!C123,方向別!J205,方向別!C328)</f>
        <v>0</v>
      </c>
      <c r="K41" s="53">
        <f>SUM(方向別!D123,方向別!K205,方向別!D328)</f>
        <v>0</v>
      </c>
      <c r="L41" s="53">
        <f>SUM(方向別!E123,方向別!L205,方向別!E328)</f>
        <v>0</v>
      </c>
      <c r="M41" s="53">
        <f t="shared" si="3"/>
        <v>3</v>
      </c>
      <c r="N41" s="52">
        <f t="shared" si="6"/>
        <v>0</v>
      </c>
      <c r="O41" s="51">
        <f>IF(M41=0,0,M41/M$47*100)</f>
        <v>2.2388059701492535</v>
      </c>
      <c r="P41" s="44"/>
    </row>
    <row r="42" spans="1:67" s="46" customFormat="1" ht="13.5" customHeight="1">
      <c r="A42" s="54" t="s">
        <v>37</v>
      </c>
      <c r="B42" s="53">
        <f>方向別!I83</f>
        <v>0</v>
      </c>
      <c r="C42" s="53">
        <f>方向別!J83</f>
        <v>0</v>
      </c>
      <c r="D42" s="53">
        <f>方向別!K83</f>
        <v>1</v>
      </c>
      <c r="E42" s="53">
        <f>方向別!L83</f>
        <v>0</v>
      </c>
      <c r="F42" s="53">
        <f t="shared" si="1"/>
        <v>1</v>
      </c>
      <c r="G42" s="52">
        <f t="shared" si="2"/>
        <v>0</v>
      </c>
      <c r="H42" s="51">
        <f t="shared" si="5"/>
        <v>1.4492753623188406</v>
      </c>
      <c r="I42" s="53">
        <f>SUM(方向別!B124,方向別!I206,方向別!B329)</f>
        <v>1</v>
      </c>
      <c r="J42" s="53">
        <f>SUM(方向別!C124,方向別!J206,方向別!C329)</f>
        <v>0</v>
      </c>
      <c r="K42" s="53">
        <f>SUM(方向別!D124,方向別!K206,方向別!D329)</f>
        <v>0</v>
      </c>
      <c r="L42" s="53">
        <f>SUM(方向別!E124,方向別!L206,方向別!E329)</f>
        <v>0</v>
      </c>
      <c r="M42" s="53">
        <f t="shared" si="3"/>
        <v>1</v>
      </c>
      <c r="N42" s="52">
        <f t="shared" si="6"/>
        <v>0</v>
      </c>
      <c r="O42" s="51">
        <f>IF(M42=0,0,M42/M$47*100)</f>
        <v>0.74626865671641784</v>
      </c>
      <c r="P42" s="44"/>
    </row>
    <row r="43" spans="1:67" s="43" customFormat="1" ht="13.5" customHeight="1">
      <c r="A43" s="54" t="s">
        <v>38</v>
      </c>
      <c r="B43" s="53">
        <f>方向別!I84</f>
        <v>1</v>
      </c>
      <c r="C43" s="53">
        <f>方向別!J84</f>
        <v>0</v>
      </c>
      <c r="D43" s="53">
        <f>方向別!K84</f>
        <v>0</v>
      </c>
      <c r="E43" s="53">
        <f>方向別!L84</f>
        <v>0</v>
      </c>
      <c r="F43" s="53">
        <f t="shared" si="1"/>
        <v>1</v>
      </c>
      <c r="G43" s="52">
        <f t="shared" si="2"/>
        <v>0</v>
      </c>
      <c r="H43" s="51">
        <f>IF(F43=0,0,F43/F$47*100)</f>
        <v>1.4492753623188406</v>
      </c>
      <c r="I43" s="53">
        <f>SUM(方向別!B125,方向別!I207,方向別!B330)</f>
        <v>1</v>
      </c>
      <c r="J43" s="53">
        <f>SUM(方向別!C125,方向別!J207,方向別!C330)</f>
        <v>0</v>
      </c>
      <c r="K43" s="53">
        <f>SUM(方向別!D125,方向別!K207,方向別!D330)</f>
        <v>0</v>
      </c>
      <c r="L43" s="53">
        <f>SUM(方向別!E125,方向別!L207,方向別!E330)</f>
        <v>0</v>
      </c>
      <c r="M43" s="53">
        <f t="shared" si="3"/>
        <v>1</v>
      </c>
      <c r="N43" s="52">
        <f t="shared" si="6"/>
        <v>0</v>
      </c>
      <c r="O43" s="51">
        <f>IF(M43=0,0,M43/M$47*100)</f>
        <v>0.74626865671641784</v>
      </c>
      <c r="P43" s="44"/>
      <c r="BL43" s="45"/>
      <c r="BM43" s="45"/>
      <c r="BN43" s="45"/>
      <c r="BO43" s="45"/>
    </row>
    <row r="44" spans="1:67" s="43" customFormat="1" ht="13.5" customHeight="1">
      <c r="A44" s="54" t="s">
        <v>39</v>
      </c>
      <c r="B44" s="53">
        <f>方向別!I85</f>
        <v>2</v>
      </c>
      <c r="C44" s="53">
        <f>方向別!J85</f>
        <v>0</v>
      </c>
      <c r="D44" s="53">
        <f>方向別!K85</f>
        <v>0</v>
      </c>
      <c r="E44" s="53">
        <f>方向別!L85</f>
        <v>0</v>
      </c>
      <c r="F44" s="53">
        <f t="shared" si="1"/>
        <v>2</v>
      </c>
      <c r="G44" s="52">
        <f t="shared" si="2"/>
        <v>0</v>
      </c>
      <c r="H44" s="51">
        <f t="shared" si="5"/>
        <v>2.8985507246376812</v>
      </c>
      <c r="I44" s="53">
        <f>SUM(方向別!B126,方向別!I208,方向別!B331)</f>
        <v>0</v>
      </c>
      <c r="J44" s="53">
        <f>SUM(方向別!C126,方向別!J208,方向別!C331)</f>
        <v>0</v>
      </c>
      <c r="K44" s="53">
        <f>SUM(方向別!D126,方向別!K208,方向別!D331)</f>
        <v>0</v>
      </c>
      <c r="L44" s="53">
        <f>SUM(方向別!E126,方向別!L208,方向別!E331)</f>
        <v>0</v>
      </c>
      <c r="M44" s="53">
        <f t="shared" si="3"/>
        <v>0</v>
      </c>
      <c r="N44" s="52">
        <f t="shared" si="6"/>
        <v>0</v>
      </c>
      <c r="O44" s="51">
        <f t="shared" si="0"/>
        <v>0</v>
      </c>
      <c r="P44" s="44"/>
      <c r="BL44" s="45"/>
      <c r="BM44" s="45"/>
      <c r="BN44" s="45"/>
      <c r="BO44" s="45"/>
    </row>
    <row r="45" spans="1:67" s="44" customFormat="1" ht="13.5" customHeight="1">
      <c r="A45" s="54" t="s">
        <v>40</v>
      </c>
      <c r="B45" s="53">
        <f>方向別!I86</f>
        <v>2</v>
      </c>
      <c r="C45" s="53">
        <f>方向別!J86</f>
        <v>0</v>
      </c>
      <c r="D45" s="53">
        <f>方向別!K86</f>
        <v>0</v>
      </c>
      <c r="E45" s="53">
        <f>方向別!L86</f>
        <v>0</v>
      </c>
      <c r="F45" s="53">
        <f t="shared" si="1"/>
        <v>2</v>
      </c>
      <c r="G45" s="52">
        <f t="shared" si="2"/>
        <v>0</v>
      </c>
      <c r="H45" s="51">
        <f t="shared" si="5"/>
        <v>2.8985507246376812</v>
      </c>
      <c r="I45" s="53">
        <f>SUM(方向別!B127,方向別!I209,方向別!B332)</f>
        <v>1</v>
      </c>
      <c r="J45" s="53">
        <f>SUM(方向別!C127,方向別!J209,方向別!C332)</f>
        <v>0</v>
      </c>
      <c r="K45" s="53">
        <f>SUM(方向別!D127,方向別!K209,方向別!D332)</f>
        <v>0</v>
      </c>
      <c r="L45" s="53">
        <f>SUM(方向別!E127,方向別!L209,方向別!E332)</f>
        <v>0</v>
      </c>
      <c r="M45" s="53">
        <f t="shared" si="3"/>
        <v>1</v>
      </c>
      <c r="N45" s="52">
        <f t="shared" si="6"/>
        <v>0</v>
      </c>
      <c r="O45" s="51">
        <f t="shared" si="0"/>
        <v>0.74626865671641784</v>
      </c>
      <c r="BL45" s="45"/>
      <c r="BM45" s="45"/>
      <c r="BN45" s="45"/>
      <c r="BO45" s="45"/>
    </row>
    <row r="46" spans="1:67" s="46" customFormat="1" ht="13.5" customHeight="1">
      <c r="A46" s="50" t="s">
        <v>15</v>
      </c>
      <c r="B46" s="49">
        <f>SUM(B40:B45)</f>
        <v>7</v>
      </c>
      <c r="C46" s="49">
        <f>SUM(C40:C45)</f>
        <v>0</v>
      </c>
      <c r="D46" s="49">
        <f>SUM(D40:D45)</f>
        <v>1</v>
      </c>
      <c r="E46" s="49">
        <f>SUM(E40:E45)</f>
        <v>0</v>
      </c>
      <c r="F46" s="49">
        <f t="shared" si="1"/>
        <v>8</v>
      </c>
      <c r="G46" s="48">
        <f t="shared" si="2"/>
        <v>0</v>
      </c>
      <c r="H46" s="47">
        <f t="shared" si="5"/>
        <v>11.594202898550725</v>
      </c>
      <c r="I46" s="49">
        <f>SUM(I40:I45)</f>
        <v>7</v>
      </c>
      <c r="J46" s="49">
        <f>SUM(J40:J45)</f>
        <v>0</v>
      </c>
      <c r="K46" s="49">
        <f>SUM(K40:K45)</f>
        <v>0</v>
      </c>
      <c r="L46" s="49">
        <f>SUM(L40:L45)</f>
        <v>0</v>
      </c>
      <c r="M46" s="49">
        <f t="shared" si="3"/>
        <v>7</v>
      </c>
      <c r="N46" s="48">
        <f t="shared" si="6"/>
        <v>0</v>
      </c>
      <c r="O46" s="47">
        <f t="shared" si="0"/>
        <v>5.2238805970149249</v>
      </c>
      <c r="P46" s="44"/>
    </row>
    <row r="47" spans="1:67" s="43" customFormat="1" ht="13.5" customHeight="1">
      <c r="A47" s="50" t="s">
        <v>41</v>
      </c>
      <c r="B47" s="49">
        <f>SUM(B17,B24:B32,B39,B46)</f>
        <v>51</v>
      </c>
      <c r="C47" s="49">
        <f>SUM(C17,C24:C32,C39,C46)</f>
        <v>0</v>
      </c>
      <c r="D47" s="49">
        <f>SUM(D17,D24:D32,D39,D46)</f>
        <v>17</v>
      </c>
      <c r="E47" s="49">
        <f>SUM(E17,E24:E32,E39,E46)</f>
        <v>1</v>
      </c>
      <c r="F47" s="49">
        <f t="shared" si="1"/>
        <v>69</v>
      </c>
      <c r="G47" s="48">
        <f t="shared" si="2"/>
        <v>1.4492753623188406</v>
      </c>
      <c r="H47" s="47">
        <f t="shared" si="5"/>
        <v>100</v>
      </c>
      <c r="I47" s="49">
        <f>SUM(I17,I24:I32,I39,I46)</f>
        <v>98</v>
      </c>
      <c r="J47" s="49">
        <f>SUM(J17,J24:J32,J39,J46)</f>
        <v>0</v>
      </c>
      <c r="K47" s="49">
        <f>SUM(K17,K24:K32,K39,K46)</f>
        <v>33</v>
      </c>
      <c r="L47" s="49">
        <f>SUM(L17,L24:L32,L39,L46)</f>
        <v>3</v>
      </c>
      <c r="M47" s="49">
        <f t="shared" si="3"/>
        <v>134</v>
      </c>
      <c r="N47" s="48">
        <f t="shared" si="6"/>
        <v>2.2388059701492535</v>
      </c>
      <c r="O47" s="47">
        <f t="shared" si="0"/>
        <v>100</v>
      </c>
      <c r="P47" s="44"/>
      <c r="BL47" s="45"/>
      <c r="BM47" s="45"/>
      <c r="BN47" s="45"/>
      <c r="BO47" s="45"/>
    </row>
    <row r="48" spans="1:67" s="43" customFormat="1" ht="13.5" customHeight="1">
      <c r="A48" s="44"/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  <c r="BL48" s="45"/>
      <c r="BM48" s="45"/>
      <c r="BN48" s="45"/>
      <c r="BO48" s="45"/>
    </row>
    <row r="49" spans="1:67" s="44" customFormat="1" ht="13.5" customHeight="1">
      <c r="BL49" s="45"/>
      <c r="BM49" s="45"/>
      <c r="BN49" s="45"/>
      <c r="BO49" s="45"/>
    </row>
    <row r="50" spans="1:67" s="46" customFormat="1" ht="13.5" customHeight="1">
      <c r="A50" s="70" t="s">
        <v>0</v>
      </c>
      <c r="B50" s="69" t="s">
        <v>74</v>
      </c>
      <c r="C50" s="68"/>
      <c r="D50" s="68"/>
      <c r="E50" s="68"/>
      <c r="F50" s="68"/>
      <c r="G50" s="68"/>
      <c r="H50" s="67"/>
      <c r="I50" s="69" t="s">
        <v>75</v>
      </c>
      <c r="J50" s="68"/>
      <c r="K50" s="68"/>
      <c r="L50" s="68"/>
      <c r="M50" s="68"/>
      <c r="N50" s="68"/>
      <c r="O50" s="67"/>
      <c r="P50" s="66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  <c r="BL50" s="45"/>
      <c r="BM50" s="45"/>
      <c r="BN50" s="45"/>
      <c r="BO50" s="45"/>
    </row>
    <row r="51" spans="1:67" s="43" customFormat="1" ht="39" customHeight="1">
      <c r="A51" s="65" t="s">
        <v>1</v>
      </c>
      <c r="B51" s="63" t="s">
        <v>2</v>
      </c>
      <c r="C51" s="62" t="s">
        <v>3</v>
      </c>
      <c r="D51" s="61" t="s">
        <v>4</v>
      </c>
      <c r="E51" s="62" t="s">
        <v>5</v>
      </c>
      <c r="F51" s="61" t="s">
        <v>6</v>
      </c>
      <c r="G51" s="61" t="s">
        <v>7</v>
      </c>
      <c r="H51" s="64" t="s">
        <v>8</v>
      </c>
      <c r="I51" s="63" t="s">
        <v>2</v>
      </c>
      <c r="J51" s="61" t="s">
        <v>3</v>
      </c>
      <c r="K51" s="61" t="s">
        <v>4</v>
      </c>
      <c r="L51" s="62" t="s">
        <v>5</v>
      </c>
      <c r="M51" s="61" t="s">
        <v>6</v>
      </c>
      <c r="N51" s="61" t="s">
        <v>7</v>
      </c>
      <c r="O51" s="60" t="s">
        <v>8</v>
      </c>
      <c r="P51" s="59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  <c r="BL51" s="45"/>
      <c r="BM51" s="45"/>
      <c r="BN51" s="45"/>
      <c r="BO51" s="45"/>
    </row>
    <row r="52" spans="1:67" s="43" customFormat="1" ht="13.5" customHeight="1">
      <c r="A52" s="58" t="s">
        <v>9</v>
      </c>
      <c r="B52" s="57">
        <f>方向別!I134</f>
        <v>44</v>
      </c>
      <c r="C52" s="57">
        <f>方向別!J134</f>
        <v>4</v>
      </c>
      <c r="D52" s="57">
        <f>方向別!K134</f>
        <v>12</v>
      </c>
      <c r="E52" s="57">
        <f>方向別!L134</f>
        <v>3</v>
      </c>
      <c r="F52" s="57">
        <f>SUM(B52:E52)</f>
        <v>63</v>
      </c>
      <c r="G52" s="56">
        <f>IF(SUM(C52,E52)=0,0,SUM(C52,E52)/F52*100)</f>
        <v>11.111111111111111</v>
      </c>
      <c r="H52" s="55">
        <f t="shared" ref="H52:H88" si="7">IF(F52=0,0,F52/F$88*100)</f>
        <v>1.7355371900826446</v>
      </c>
      <c r="I52" s="57">
        <f>SUM(方向別!B52,方向別!B175,方向別!I257)</f>
        <v>35</v>
      </c>
      <c r="J52" s="57">
        <f>SUM(方向別!C52,方向別!C175,方向別!J257)</f>
        <v>0</v>
      </c>
      <c r="K52" s="57">
        <f>SUM(方向別!D52,方向別!D175,方向別!K257)</f>
        <v>6</v>
      </c>
      <c r="L52" s="57">
        <f>SUM(方向別!E52,方向別!E175,方向別!L257)</f>
        <v>0</v>
      </c>
      <c r="M52" s="57">
        <f>SUM(I52:L52)</f>
        <v>41</v>
      </c>
      <c r="N52" s="56">
        <f>IF(SUM(J52,L52)=0,0,SUM(J52,L52)/M52*100)</f>
        <v>0</v>
      </c>
      <c r="O52" s="55">
        <f t="shared" ref="O52:O88" si="8">IF(M52=0,0,M52/M$88*100)</f>
        <v>1.1963816749343448</v>
      </c>
      <c r="P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  <c r="BL52" s="45"/>
      <c r="BM52" s="45"/>
      <c r="BN52" s="45"/>
      <c r="BO52" s="45"/>
    </row>
    <row r="53" spans="1:67" s="43" customFormat="1" ht="13.5" customHeight="1">
      <c r="A53" s="54" t="s">
        <v>10</v>
      </c>
      <c r="B53" s="53">
        <f>方向別!I135</f>
        <v>46</v>
      </c>
      <c r="C53" s="53">
        <f>方向別!J135</f>
        <v>1</v>
      </c>
      <c r="D53" s="53">
        <f>方向別!K135</f>
        <v>17</v>
      </c>
      <c r="E53" s="53">
        <f>方向別!L135</f>
        <v>8</v>
      </c>
      <c r="F53" s="53">
        <f t="shared" ref="F53:F88" si="9">SUM(B53:E53)</f>
        <v>72</v>
      </c>
      <c r="G53" s="52">
        <f t="shared" ref="G53:G88" si="10">IF(SUM(C53,E53)=0,0,SUM(C53,E53)/F53*100)</f>
        <v>12.5</v>
      </c>
      <c r="H53" s="51">
        <f t="shared" si="7"/>
        <v>1.9834710743801653</v>
      </c>
      <c r="I53" s="53">
        <f>SUM(方向別!B53,方向別!B176,方向別!I258)</f>
        <v>47</v>
      </c>
      <c r="J53" s="53">
        <f>SUM(方向別!C53,方向別!C176,方向別!J258)</f>
        <v>1</v>
      </c>
      <c r="K53" s="53">
        <f>SUM(方向別!D53,方向別!D176,方向別!K258)</f>
        <v>3</v>
      </c>
      <c r="L53" s="53">
        <f>SUM(方向別!E53,方向別!E176,方向別!L258)</f>
        <v>2</v>
      </c>
      <c r="M53" s="53">
        <f t="shared" ref="M53:M88" si="11">SUM(I53:L53)</f>
        <v>53</v>
      </c>
      <c r="N53" s="52">
        <f t="shared" ref="N53:N62" si="12">IF(SUM(J53,L53)=0,0,SUM(J53,L53)/M53*100)</f>
        <v>5.6603773584905666</v>
      </c>
      <c r="O53" s="51">
        <f t="shared" si="8"/>
        <v>1.5465421651590312</v>
      </c>
      <c r="P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  <c r="BL53" s="45"/>
      <c r="BM53" s="45"/>
      <c r="BN53" s="45"/>
      <c r="BO53" s="45"/>
    </row>
    <row r="54" spans="1:67" s="43" customFormat="1" ht="13.5" customHeight="1">
      <c r="A54" s="54" t="s">
        <v>11</v>
      </c>
      <c r="B54" s="53">
        <f>方向別!I136</f>
        <v>52</v>
      </c>
      <c r="C54" s="53">
        <f>方向別!J136</f>
        <v>0</v>
      </c>
      <c r="D54" s="53">
        <f>方向別!K136</f>
        <v>13</v>
      </c>
      <c r="E54" s="53">
        <f>方向別!L136</f>
        <v>4</v>
      </c>
      <c r="F54" s="53">
        <f t="shared" si="9"/>
        <v>69</v>
      </c>
      <c r="G54" s="52">
        <f t="shared" si="10"/>
        <v>5.7971014492753623</v>
      </c>
      <c r="H54" s="51">
        <f t="shared" si="7"/>
        <v>1.9008264462809916</v>
      </c>
      <c r="I54" s="53">
        <f>SUM(方向別!B54,方向別!B177,方向別!I259)</f>
        <v>43</v>
      </c>
      <c r="J54" s="53">
        <f>SUM(方向別!C54,方向別!C177,方向別!J259)</f>
        <v>1</v>
      </c>
      <c r="K54" s="53">
        <f>SUM(方向別!D54,方向別!D177,方向別!K259)</f>
        <v>7</v>
      </c>
      <c r="L54" s="53">
        <f>SUM(方向別!E54,方向別!E177,方向別!L259)</f>
        <v>8</v>
      </c>
      <c r="M54" s="53">
        <f t="shared" si="11"/>
        <v>59</v>
      </c>
      <c r="N54" s="52">
        <f t="shared" si="12"/>
        <v>15.254237288135593</v>
      </c>
      <c r="O54" s="51">
        <f t="shared" si="8"/>
        <v>1.7216224102713742</v>
      </c>
      <c r="P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  <c r="BL54" s="45"/>
      <c r="BM54" s="45"/>
      <c r="BN54" s="45"/>
      <c r="BO54" s="45"/>
    </row>
    <row r="55" spans="1:67" s="43" customFormat="1" ht="13.5" customHeight="1">
      <c r="A55" s="54" t="s">
        <v>12</v>
      </c>
      <c r="B55" s="53">
        <f>方向別!I137</f>
        <v>43</v>
      </c>
      <c r="C55" s="53">
        <f>方向別!J137</f>
        <v>0</v>
      </c>
      <c r="D55" s="53">
        <f>方向別!K137</f>
        <v>4</v>
      </c>
      <c r="E55" s="53">
        <f>方向別!L137</f>
        <v>11</v>
      </c>
      <c r="F55" s="53">
        <f t="shared" si="9"/>
        <v>58</v>
      </c>
      <c r="G55" s="52">
        <f t="shared" si="10"/>
        <v>18.96551724137931</v>
      </c>
      <c r="H55" s="51">
        <f t="shared" si="7"/>
        <v>1.5977961432506886</v>
      </c>
      <c r="I55" s="53">
        <f>SUM(方向別!B55,方向別!B178,方向別!I260)</f>
        <v>30</v>
      </c>
      <c r="J55" s="53">
        <f>SUM(方向別!C55,方向別!C178,方向別!J260)</f>
        <v>0</v>
      </c>
      <c r="K55" s="53">
        <f>SUM(方向別!D55,方向別!D178,方向別!K260)</f>
        <v>8</v>
      </c>
      <c r="L55" s="53">
        <f>SUM(方向別!E55,方向別!E178,方向別!L260)</f>
        <v>6</v>
      </c>
      <c r="M55" s="53">
        <f t="shared" si="11"/>
        <v>44</v>
      </c>
      <c r="N55" s="52">
        <f t="shared" si="12"/>
        <v>13.636363636363635</v>
      </c>
      <c r="O55" s="51">
        <f t="shared" si="8"/>
        <v>1.2839217974905166</v>
      </c>
      <c r="P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  <c r="BL55" s="45"/>
      <c r="BM55" s="45"/>
      <c r="BN55" s="45"/>
      <c r="BO55" s="45"/>
    </row>
    <row r="56" spans="1:67" s="43" customFormat="1" ht="13.5" customHeight="1">
      <c r="A56" s="54" t="s">
        <v>13</v>
      </c>
      <c r="B56" s="53">
        <f>方向別!I138</f>
        <v>66</v>
      </c>
      <c r="C56" s="53">
        <f>方向別!J138</f>
        <v>1</v>
      </c>
      <c r="D56" s="53">
        <f>方向別!K138</f>
        <v>14</v>
      </c>
      <c r="E56" s="53">
        <f>方向別!L138</f>
        <v>4</v>
      </c>
      <c r="F56" s="53">
        <f t="shared" si="9"/>
        <v>85</v>
      </c>
      <c r="G56" s="52">
        <f t="shared" si="10"/>
        <v>5.8823529411764701</v>
      </c>
      <c r="H56" s="51">
        <f t="shared" si="7"/>
        <v>2.3415977961432506</v>
      </c>
      <c r="I56" s="53">
        <f>SUM(方向別!B56,方向別!B179,方向別!I261)</f>
        <v>48</v>
      </c>
      <c r="J56" s="53">
        <f>SUM(方向別!C56,方向別!C179,方向別!J261)</f>
        <v>0</v>
      </c>
      <c r="K56" s="53">
        <f>SUM(方向別!D56,方向別!D179,方向別!K261)</f>
        <v>11</v>
      </c>
      <c r="L56" s="53">
        <f>SUM(方向別!E56,方向別!E179,方向別!L261)</f>
        <v>5</v>
      </c>
      <c r="M56" s="53">
        <f t="shared" si="11"/>
        <v>64</v>
      </c>
      <c r="N56" s="52">
        <f t="shared" si="12"/>
        <v>7.8125</v>
      </c>
      <c r="O56" s="51">
        <f t="shared" si="8"/>
        <v>1.8675226145316601</v>
      </c>
      <c r="P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  <c r="BL56" s="45"/>
      <c r="BM56" s="45"/>
      <c r="BN56" s="45"/>
      <c r="BO56" s="45"/>
    </row>
    <row r="57" spans="1:67" s="44" customFormat="1" ht="13.5" customHeight="1">
      <c r="A57" s="54" t="s">
        <v>14</v>
      </c>
      <c r="B57" s="53">
        <f>方向別!I139</f>
        <v>64</v>
      </c>
      <c r="C57" s="53">
        <f>方向別!J139</f>
        <v>0</v>
      </c>
      <c r="D57" s="53">
        <f>方向別!K139</f>
        <v>8</v>
      </c>
      <c r="E57" s="53">
        <f>方向別!L139</f>
        <v>7</v>
      </c>
      <c r="F57" s="53">
        <f t="shared" si="9"/>
        <v>79</v>
      </c>
      <c r="G57" s="52">
        <f t="shared" si="10"/>
        <v>8.8607594936708853</v>
      </c>
      <c r="H57" s="51">
        <f t="shared" si="7"/>
        <v>2.1763085399449036</v>
      </c>
      <c r="I57" s="53">
        <f>SUM(方向別!B57,方向別!B180,方向別!I262)</f>
        <v>49</v>
      </c>
      <c r="J57" s="53">
        <f>SUM(方向別!C57,方向別!C180,方向別!J262)</f>
        <v>2</v>
      </c>
      <c r="K57" s="53">
        <f>SUM(方向別!D57,方向別!D180,方向別!K262)</f>
        <v>5</v>
      </c>
      <c r="L57" s="53">
        <f>SUM(方向別!E57,方向別!E180,方向別!L262)</f>
        <v>9</v>
      </c>
      <c r="M57" s="53">
        <f t="shared" si="11"/>
        <v>65</v>
      </c>
      <c r="N57" s="52">
        <f t="shared" si="12"/>
        <v>16.923076923076923</v>
      </c>
      <c r="O57" s="51">
        <f t="shared" si="8"/>
        <v>1.8967026553837176</v>
      </c>
      <c r="BL57" s="45"/>
      <c r="BM57" s="45"/>
      <c r="BN57" s="45"/>
      <c r="BO57" s="45"/>
    </row>
    <row r="58" spans="1:67" s="46" customFormat="1" ht="13.5" customHeight="1">
      <c r="A58" s="50" t="s">
        <v>15</v>
      </c>
      <c r="B58" s="49">
        <f>SUM(B52:B57)</f>
        <v>315</v>
      </c>
      <c r="C58" s="49">
        <f>SUM(C52:C57)</f>
        <v>6</v>
      </c>
      <c r="D58" s="49">
        <f>SUM(D52:D57)</f>
        <v>68</v>
      </c>
      <c r="E58" s="49">
        <f>SUM(E52:E57)</f>
        <v>37</v>
      </c>
      <c r="F58" s="49">
        <f t="shared" si="9"/>
        <v>426</v>
      </c>
      <c r="G58" s="48">
        <f t="shared" si="10"/>
        <v>10.093896713615024</v>
      </c>
      <c r="H58" s="47">
        <f t="shared" si="7"/>
        <v>11.735537190082644</v>
      </c>
      <c r="I58" s="49">
        <f>SUM(I52:I57)</f>
        <v>252</v>
      </c>
      <c r="J58" s="49">
        <f>SUM(J52:J57)</f>
        <v>4</v>
      </c>
      <c r="K58" s="49">
        <f>SUM(K52:K57)</f>
        <v>40</v>
      </c>
      <c r="L58" s="49">
        <f>SUM(L52:L57)</f>
        <v>30</v>
      </c>
      <c r="M58" s="49">
        <f t="shared" si="11"/>
        <v>326</v>
      </c>
      <c r="N58" s="48">
        <f t="shared" si="12"/>
        <v>10.429447852760736</v>
      </c>
      <c r="O58" s="47">
        <f t="shared" si="8"/>
        <v>9.5126933177706441</v>
      </c>
      <c r="P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spans="1:67" s="43" customFormat="1" ht="13.5" customHeight="1">
      <c r="A59" s="58" t="s">
        <v>16</v>
      </c>
      <c r="B59" s="57">
        <f>方向別!I141</f>
        <v>42</v>
      </c>
      <c r="C59" s="57">
        <f>方向別!J141</f>
        <v>1</v>
      </c>
      <c r="D59" s="57">
        <f>方向別!K141</f>
        <v>8</v>
      </c>
      <c r="E59" s="57">
        <f>方向別!L141</f>
        <v>8</v>
      </c>
      <c r="F59" s="57">
        <f t="shared" si="9"/>
        <v>59</v>
      </c>
      <c r="G59" s="56">
        <f t="shared" si="10"/>
        <v>15.254237288135593</v>
      </c>
      <c r="H59" s="55">
        <f t="shared" si="7"/>
        <v>1.6253443526170797</v>
      </c>
      <c r="I59" s="57">
        <f>SUM(方向別!B59,方向別!B182,方向別!I264)</f>
        <v>42</v>
      </c>
      <c r="J59" s="57">
        <f>SUM(方向別!C59,方向別!C182,方向別!J264)</f>
        <v>0</v>
      </c>
      <c r="K59" s="57">
        <f>SUM(方向別!D59,方向別!D182,方向別!K264)</f>
        <v>11</v>
      </c>
      <c r="L59" s="57">
        <f>SUM(方向別!E59,方向別!E182,方向別!L264)</f>
        <v>2</v>
      </c>
      <c r="M59" s="57">
        <f t="shared" si="11"/>
        <v>55</v>
      </c>
      <c r="N59" s="56">
        <f t="shared" si="12"/>
        <v>3.6363636363636362</v>
      </c>
      <c r="O59" s="55">
        <f t="shared" si="8"/>
        <v>1.6049022468631455</v>
      </c>
      <c r="P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  <c r="BL59" s="45"/>
      <c r="BM59" s="45"/>
      <c r="BN59" s="45"/>
      <c r="BO59" s="45"/>
    </row>
    <row r="60" spans="1:67" s="43" customFormat="1" ht="13.5" customHeight="1">
      <c r="A60" s="54" t="s">
        <v>17</v>
      </c>
      <c r="B60" s="53">
        <f>方向別!I142</f>
        <v>36</v>
      </c>
      <c r="C60" s="53">
        <f>方向別!J142</f>
        <v>0</v>
      </c>
      <c r="D60" s="53">
        <f>方向別!K142</f>
        <v>14</v>
      </c>
      <c r="E60" s="53">
        <f>方向別!L142</f>
        <v>4</v>
      </c>
      <c r="F60" s="53">
        <f t="shared" si="9"/>
        <v>54</v>
      </c>
      <c r="G60" s="52">
        <f t="shared" si="10"/>
        <v>7.4074074074074066</v>
      </c>
      <c r="H60" s="51">
        <f t="shared" si="7"/>
        <v>1.4876033057851239</v>
      </c>
      <c r="I60" s="53">
        <f>SUM(方向別!B60,方向別!B183,方向別!I265)</f>
        <v>54</v>
      </c>
      <c r="J60" s="53">
        <f>SUM(方向別!C60,方向別!C183,方向別!J265)</f>
        <v>1</v>
      </c>
      <c r="K60" s="53">
        <f>SUM(方向別!D60,方向別!D183,方向別!K265)</f>
        <v>7</v>
      </c>
      <c r="L60" s="53">
        <f>SUM(方向別!E60,方向別!E183,方向別!L265)</f>
        <v>8</v>
      </c>
      <c r="M60" s="53">
        <f t="shared" si="11"/>
        <v>70</v>
      </c>
      <c r="N60" s="52">
        <f t="shared" si="12"/>
        <v>12.857142857142856</v>
      </c>
      <c r="O60" s="51">
        <f t="shared" si="8"/>
        <v>2.0426028596440036</v>
      </c>
      <c r="P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  <c r="BL60" s="45"/>
      <c r="BM60" s="45"/>
      <c r="BN60" s="45"/>
      <c r="BO60" s="45"/>
    </row>
    <row r="61" spans="1:67" s="43" customFormat="1" ht="13.5" customHeight="1">
      <c r="A61" s="54" t="s">
        <v>18</v>
      </c>
      <c r="B61" s="53">
        <f>方向別!I143</f>
        <v>38</v>
      </c>
      <c r="C61" s="53">
        <f>方向別!J143</f>
        <v>0</v>
      </c>
      <c r="D61" s="53">
        <f>方向別!K143</f>
        <v>6</v>
      </c>
      <c r="E61" s="53">
        <f>方向別!L143</f>
        <v>6</v>
      </c>
      <c r="F61" s="53">
        <f t="shared" si="9"/>
        <v>50</v>
      </c>
      <c r="G61" s="52">
        <f t="shared" si="10"/>
        <v>12</v>
      </c>
      <c r="H61" s="51">
        <f t="shared" si="7"/>
        <v>1.3774104683195594</v>
      </c>
      <c r="I61" s="53">
        <f>SUM(方向別!B61,方向別!B184,方向別!I266)</f>
        <v>28</v>
      </c>
      <c r="J61" s="53">
        <f>SUM(方向別!C61,方向別!C184,方向別!J266)</f>
        <v>1</v>
      </c>
      <c r="K61" s="53">
        <f>SUM(方向別!D61,方向別!D184,方向別!K266)</f>
        <v>6</v>
      </c>
      <c r="L61" s="53">
        <f>SUM(方向別!E61,方向別!E184,方向別!L266)</f>
        <v>3</v>
      </c>
      <c r="M61" s="53">
        <f t="shared" si="11"/>
        <v>38</v>
      </c>
      <c r="N61" s="52">
        <f t="shared" si="12"/>
        <v>10.526315789473683</v>
      </c>
      <c r="O61" s="51">
        <f t="shared" si="8"/>
        <v>1.1088415523781734</v>
      </c>
      <c r="P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5"/>
      <c r="BM61" s="45"/>
      <c r="BN61" s="45"/>
      <c r="BO61" s="45"/>
    </row>
    <row r="62" spans="1:67" s="43" customFormat="1" ht="13.5" customHeight="1">
      <c r="A62" s="54" t="s">
        <v>19</v>
      </c>
      <c r="B62" s="53">
        <f>方向別!I144</f>
        <v>48</v>
      </c>
      <c r="C62" s="53">
        <f>方向別!J144</f>
        <v>0</v>
      </c>
      <c r="D62" s="53">
        <f>方向別!K144</f>
        <v>8</v>
      </c>
      <c r="E62" s="53">
        <f>方向別!L144</f>
        <v>8</v>
      </c>
      <c r="F62" s="53">
        <f t="shared" si="9"/>
        <v>64</v>
      </c>
      <c r="G62" s="52">
        <f t="shared" si="10"/>
        <v>12.5</v>
      </c>
      <c r="H62" s="51">
        <f t="shared" si="7"/>
        <v>1.7630853994490356</v>
      </c>
      <c r="I62" s="53">
        <f>SUM(方向別!B62,方向別!B185,方向別!I267)</f>
        <v>39</v>
      </c>
      <c r="J62" s="53">
        <f>SUM(方向別!C62,方向別!C185,方向別!J267)</f>
        <v>0</v>
      </c>
      <c r="K62" s="53">
        <f>SUM(方向別!D62,方向別!D185,方向別!K267)</f>
        <v>10</v>
      </c>
      <c r="L62" s="53">
        <f>SUM(方向別!E62,方向別!E185,方向別!L267)</f>
        <v>5</v>
      </c>
      <c r="M62" s="53">
        <f t="shared" si="11"/>
        <v>54</v>
      </c>
      <c r="N62" s="52">
        <f t="shared" si="12"/>
        <v>9.2592592592592595</v>
      </c>
      <c r="O62" s="51">
        <f t="shared" si="8"/>
        <v>1.5757222060110883</v>
      </c>
      <c r="P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5"/>
      <c r="BM62" s="45"/>
      <c r="BN62" s="45"/>
      <c r="BO62" s="45"/>
    </row>
    <row r="63" spans="1:67" s="43" customFormat="1" ht="13.5" customHeight="1">
      <c r="A63" s="54" t="s">
        <v>20</v>
      </c>
      <c r="B63" s="53">
        <f>方向別!I145</f>
        <v>50</v>
      </c>
      <c r="C63" s="53">
        <f>方向別!J145</f>
        <v>0</v>
      </c>
      <c r="D63" s="53">
        <f>方向別!K145</f>
        <v>6</v>
      </c>
      <c r="E63" s="53">
        <f>方向別!L145</f>
        <v>12</v>
      </c>
      <c r="F63" s="53">
        <f t="shared" si="9"/>
        <v>68</v>
      </c>
      <c r="G63" s="52">
        <f>IF(SUM(C63,E63)=0,0,SUM(C63,E63)/F63*100)</f>
        <v>17.647058823529413</v>
      </c>
      <c r="H63" s="51">
        <f t="shared" si="7"/>
        <v>1.8732782369146006</v>
      </c>
      <c r="I63" s="53">
        <f>SUM(方向別!B63,方向別!B186,方向別!I268)</f>
        <v>38</v>
      </c>
      <c r="J63" s="53">
        <f>SUM(方向別!C63,方向別!C186,方向別!J268)</f>
        <v>0</v>
      </c>
      <c r="K63" s="53">
        <f>SUM(方向別!D63,方向別!D186,方向別!K268)</f>
        <v>6</v>
      </c>
      <c r="L63" s="53">
        <f>SUM(方向別!E63,方向別!E186,方向別!L268)</f>
        <v>4</v>
      </c>
      <c r="M63" s="53">
        <f t="shared" si="11"/>
        <v>48</v>
      </c>
      <c r="N63" s="52">
        <f>IF(SUM(J63,L63)=0,0,SUM(J63,L63)/M63*100)</f>
        <v>8.3333333333333321</v>
      </c>
      <c r="O63" s="51">
        <f t="shared" si="8"/>
        <v>1.4006419608987453</v>
      </c>
      <c r="P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  <c r="BL63" s="45"/>
      <c r="BM63" s="45"/>
      <c r="BN63" s="45"/>
      <c r="BO63" s="45"/>
    </row>
    <row r="64" spans="1:67" s="43" customFormat="1" ht="13.5" customHeight="1">
      <c r="A64" s="54" t="s">
        <v>21</v>
      </c>
      <c r="B64" s="53">
        <f>方向別!I146</f>
        <v>40</v>
      </c>
      <c r="C64" s="53">
        <f>方向別!J146</f>
        <v>1</v>
      </c>
      <c r="D64" s="53">
        <f>方向別!K146</f>
        <v>11</v>
      </c>
      <c r="E64" s="53">
        <f>方向別!L146</f>
        <v>6</v>
      </c>
      <c r="F64" s="53">
        <f t="shared" si="9"/>
        <v>58</v>
      </c>
      <c r="G64" s="52">
        <f t="shared" si="10"/>
        <v>12.068965517241379</v>
      </c>
      <c r="H64" s="51">
        <f t="shared" si="7"/>
        <v>1.5977961432506886</v>
      </c>
      <c r="I64" s="53">
        <f>SUM(方向別!B64,方向別!B187,方向別!I269)</f>
        <v>26</v>
      </c>
      <c r="J64" s="53">
        <f>SUM(方向別!C64,方向別!C187,方向別!J269)</f>
        <v>0</v>
      </c>
      <c r="K64" s="53">
        <f>SUM(方向別!D64,方向別!D187,方向別!K269)</f>
        <v>6</v>
      </c>
      <c r="L64" s="53">
        <f>SUM(方向別!E64,方向別!E187,方向別!L269)</f>
        <v>1</v>
      </c>
      <c r="M64" s="53">
        <f t="shared" si="11"/>
        <v>33</v>
      </c>
      <c r="N64" s="52">
        <f>IF(SUM(J64,L64)=0,0,SUM(J64,L64)/M64*100)</f>
        <v>3.0303030303030303</v>
      </c>
      <c r="O64" s="51">
        <f t="shared" si="8"/>
        <v>0.96294134811788745</v>
      </c>
      <c r="P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  <c r="BL64" s="45"/>
      <c r="BM64" s="45"/>
      <c r="BN64" s="45"/>
      <c r="BO64" s="45"/>
    </row>
    <row r="65" spans="1:67" s="43" customFormat="1" ht="13.5" customHeight="1">
      <c r="A65" s="50" t="s">
        <v>15</v>
      </c>
      <c r="B65" s="49">
        <f>SUM(B59:B64)</f>
        <v>254</v>
      </c>
      <c r="C65" s="49">
        <f>SUM(C59:C64)</f>
        <v>2</v>
      </c>
      <c r="D65" s="49">
        <f>SUM(D59:D64)</f>
        <v>53</v>
      </c>
      <c r="E65" s="49">
        <f>SUM(E59:E64)</f>
        <v>44</v>
      </c>
      <c r="F65" s="49">
        <f t="shared" si="9"/>
        <v>353</v>
      </c>
      <c r="G65" s="48">
        <f>IF(SUM(C65,E65)=0,0,SUM(C65,E65)/F65*100)</f>
        <v>13.031161473087819</v>
      </c>
      <c r="H65" s="47">
        <f t="shared" si="7"/>
        <v>9.7245179063360894</v>
      </c>
      <c r="I65" s="49">
        <f>SUM(I59:I64)</f>
        <v>227</v>
      </c>
      <c r="J65" s="49">
        <f>SUM(J59:J64)</f>
        <v>2</v>
      </c>
      <c r="K65" s="49">
        <f>SUM(K59:K64)</f>
        <v>46</v>
      </c>
      <c r="L65" s="49">
        <f>SUM(L59:L64)</f>
        <v>23</v>
      </c>
      <c r="M65" s="49">
        <f t="shared" si="11"/>
        <v>298</v>
      </c>
      <c r="N65" s="48">
        <f>IF(SUM(J65,L65)=0,0,SUM(J65,L65)/M65*100)</f>
        <v>8.3892617449664435</v>
      </c>
      <c r="O65" s="47">
        <f t="shared" si="8"/>
        <v>8.695652173913043</v>
      </c>
      <c r="P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  <c r="BL65" s="45"/>
      <c r="BM65" s="45"/>
      <c r="BN65" s="45"/>
      <c r="BO65" s="45"/>
    </row>
    <row r="66" spans="1:67" s="43" customFormat="1" ht="13.5" customHeight="1">
      <c r="A66" s="54" t="s">
        <v>22</v>
      </c>
      <c r="B66" s="53">
        <f>方向別!I148</f>
        <v>212</v>
      </c>
      <c r="C66" s="53">
        <f>方向別!J148</f>
        <v>1</v>
      </c>
      <c r="D66" s="53">
        <f>方向別!K148</f>
        <v>54</v>
      </c>
      <c r="E66" s="53">
        <f>方向別!L148</f>
        <v>55</v>
      </c>
      <c r="F66" s="53">
        <f t="shared" si="9"/>
        <v>322</v>
      </c>
      <c r="G66" s="52">
        <f t="shared" si="10"/>
        <v>17.391304347826086</v>
      </c>
      <c r="H66" s="51">
        <f t="shared" si="7"/>
        <v>8.8705234159779618</v>
      </c>
      <c r="I66" s="53">
        <f>SUM(方向別!B66,方向別!B189,方向別!I271)</f>
        <v>156</v>
      </c>
      <c r="J66" s="53">
        <f>SUM(方向別!C66,方向別!C189,方向別!J271)</f>
        <v>5</v>
      </c>
      <c r="K66" s="53">
        <f>SUM(方向別!D66,方向別!D189,方向別!K271)</f>
        <v>54</v>
      </c>
      <c r="L66" s="53">
        <f>SUM(方向別!E66,方向別!E189,方向別!L271)</f>
        <v>31</v>
      </c>
      <c r="M66" s="53">
        <f t="shared" si="11"/>
        <v>246</v>
      </c>
      <c r="N66" s="52">
        <f t="shared" ref="N66:N88" si="13">IF(SUM(J66,L66)=0,0,SUM(J66,L66)/M66*100)</f>
        <v>14.634146341463413</v>
      </c>
      <c r="O66" s="51">
        <f t="shared" si="8"/>
        <v>7.1782900496060691</v>
      </c>
      <c r="P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  <c r="BL66" s="45"/>
      <c r="BM66" s="45"/>
      <c r="BN66" s="45"/>
      <c r="BO66" s="45"/>
    </row>
    <row r="67" spans="1:67" s="43" customFormat="1" ht="13.5" customHeight="1">
      <c r="A67" s="54" t="s">
        <v>23</v>
      </c>
      <c r="B67" s="53">
        <f>方向別!I149</f>
        <v>199</v>
      </c>
      <c r="C67" s="53">
        <f>方向別!J149</f>
        <v>1</v>
      </c>
      <c r="D67" s="53">
        <f>方向別!K149</f>
        <v>30</v>
      </c>
      <c r="E67" s="53">
        <f>方向別!L149</f>
        <v>58</v>
      </c>
      <c r="F67" s="53">
        <f t="shared" si="9"/>
        <v>288</v>
      </c>
      <c r="G67" s="52">
        <f t="shared" si="10"/>
        <v>20.486111111111111</v>
      </c>
      <c r="H67" s="51">
        <f t="shared" si="7"/>
        <v>7.9338842975206614</v>
      </c>
      <c r="I67" s="53">
        <f>SUM(方向別!B67,方向別!B190,方向別!I272)</f>
        <v>149</v>
      </c>
      <c r="J67" s="53">
        <f>SUM(方向別!C67,方向別!C190,方向別!J272)</f>
        <v>2</v>
      </c>
      <c r="K67" s="53">
        <f>SUM(方向別!D67,方向別!D190,方向別!K272)</f>
        <v>40</v>
      </c>
      <c r="L67" s="53">
        <f>SUM(方向別!E67,方向別!E190,方向別!L272)</f>
        <v>58</v>
      </c>
      <c r="M67" s="53">
        <f>SUM(I67:L67)</f>
        <v>249</v>
      </c>
      <c r="N67" s="52">
        <f t="shared" si="13"/>
        <v>24.096385542168676</v>
      </c>
      <c r="O67" s="51">
        <f t="shared" si="8"/>
        <v>7.2658301721622411</v>
      </c>
      <c r="P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  <c r="BL67" s="45"/>
      <c r="BM67" s="45"/>
      <c r="BN67" s="45"/>
      <c r="BO67" s="45"/>
    </row>
    <row r="68" spans="1:67" s="43" customFormat="1" ht="13.5" customHeight="1">
      <c r="A68" s="54" t="s">
        <v>24</v>
      </c>
      <c r="B68" s="53">
        <f>方向別!I150</f>
        <v>183</v>
      </c>
      <c r="C68" s="53">
        <f>方向別!J150</f>
        <v>3</v>
      </c>
      <c r="D68" s="53">
        <f>方向別!K150</f>
        <v>37</v>
      </c>
      <c r="E68" s="53">
        <f>方向別!L150</f>
        <v>47</v>
      </c>
      <c r="F68" s="53">
        <f t="shared" si="9"/>
        <v>270</v>
      </c>
      <c r="G68" s="52">
        <f t="shared" si="10"/>
        <v>18.518518518518519</v>
      </c>
      <c r="H68" s="51">
        <f t="shared" si="7"/>
        <v>7.4380165289256199</v>
      </c>
      <c r="I68" s="53">
        <f>SUM(方向別!B68,方向別!B191,方向別!I273)</f>
        <v>141</v>
      </c>
      <c r="J68" s="53">
        <f>SUM(方向別!C68,方向別!C191,方向別!J273)</f>
        <v>2</v>
      </c>
      <c r="K68" s="53">
        <f>SUM(方向別!D68,方向別!D191,方向別!K273)</f>
        <v>53</v>
      </c>
      <c r="L68" s="53">
        <f>SUM(方向別!E68,方向別!E191,方向別!L273)</f>
        <v>46</v>
      </c>
      <c r="M68" s="53">
        <f t="shared" si="11"/>
        <v>242</v>
      </c>
      <c r="N68" s="52">
        <f t="shared" si="13"/>
        <v>19.834710743801654</v>
      </c>
      <c r="O68" s="51">
        <f t="shared" si="8"/>
        <v>7.0615698861978409</v>
      </c>
      <c r="P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  <c r="BL68" s="45"/>
      <c r="BM68" s="45"/>
      <c r="BN68" s="45"/>
      <c r="BO68" s="45"/>
    </row>
    <row r="69" spans="1:67" s="43" customFormat="1" ht="13.5" customHeight="1">
      <c r="A69" s="54" t="s">
        <v>25</v>
      </c>
      <c r="B69" s="53">
        <f>方向別!I151</f>
        <v>176</v>
      </c>
      <c r="C69" s="53">
        <f>方向別!J151</f>
        <v>2</v>
      </c>
      <c r="D69" s="53">
        <f>方向別!K151</f>
        <v>30</v>
      </c>
      <c r="E69" s="53">
        <f>方向別!L151</f>
        <v>48</v>
      </c>
      <c r="F69" s="53">
        <f t="shared" si="9"/>
        <v>256</v>
      </c>
      <c r="G69" s="52">
        <f t="shared" si="10"/>
        <v>19.53125</v>
      </c>
      <c r="H69" s="51">
        <f t="shared" si="7"/>
        <v>7.0523415977961426</v>
      </c>
      <c r="I69" s="53">
        <f>SUM(方向別!B69,方向別!B192,方向別!I274)</f>
        <v>180</v>
      </c>
      <c r="J69" s="53">
        <f>SUM(方向別!C69,方向別!C192,方向別!J274)</f>
        <v>1</v>
      </c>
      <c r="K69" s="53">
        <f>SUM(方向別!D69,方向別!D192,方向別!K274)</f>
        <v>42</v>
      </c>
      <c r="L69" s="53">
        <f>SUM(方向別!E69,方向別!E192,方向別!L274)</f>
        <v>56</v>
      </c>
      <c r="M69" s="53">
        <f t="shared" si="11"/>
        <v>279</v>
      </c>
      <c r="N69" s="52">
        <f t="shared" si="13"/>
        <v>20.43010752688172</v>
      </c>
      <c r="O69" s="51">
        <f t="shared" si="8"/>
        <v>8.1412313977239563</v>
      </c>
      <c r="P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  <c r="BL69" s="45"/>
      <c r="BM69" s="45"/>
      <c r="BN69" s="45"/>
      <c r="BO69" s="45"/>
    </row>
    <row r="70" spans="1:67" s="43" customFormat="1" ht="13.5" customHeight="1">
      <c r="A70" s="54" t="s">
        <v>26</v>
      </c>
      <c r="B70" s="53">
        <f>方向別!I152</f>
        <v>154</v>
      </c>
      <c r="C70" s="53">
        <f>方向別!J152</f>
        <v>2</v>
      </c>
      <c r="D70" s="53">
        <f>方向別!K152</f>
        <v>45</v>
      </c>
      <c r="E70" s="53">
        <f>方向別!L152</f>
        <v>42</v>
      </c>
      <c r="F70" s="53">
        <f t="shared" si="9"/>
        <v>243</v>
      </c>
      <c r="G70" s="52">
        <f t="shared" si="10"/>
        <v>18.106995884773664</v>
      </c>
      <c r="H70" s="51">
        <f t="shared" si="7"/>
        <v>6.6942148760330582</v>
      </c>
      <c r="I70" s="53">
        <f>SUM(方向別!B70,方向別!B193,方向別!I275)</f>
        <v>144</v>
      </c>
      <c r="J70" s="53">
        <f>SUM(方向別!C70,方向別!C193,方向別!J275)</f>
        <v>2</v>
      </c>
      <c r="K70" s="53">
        <f>SUM(方向別!D70,方向別!D193,方向別!K275)</f>
        <v>49</v>
      </c>
      <c r="L70" s="53">
        <f>SUM(方向別!E70,方向別!E193,方向別!L275)</f>
        <v>45</v>
      </c>
      <c r="M70" s="53">
        <f t="shared" si="11"/>
        <v>240</v>
      </c>
      <c r="N70" s="52">
        <f t="shared" si="13"/>
        <v>19.583333333333332</v>
      </c>
      <c r="O70" s="51">
        <f t="shared" si="8"/>
        <v>7.0032098044937268</v>
      </c>
      <c r="P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  <c r="BL70" s="45"/>
      <c r="BM70" s="45"/>
      <c r="BN70" s="45"/>
      <c r="BO70" s="45"/>
    </row>
    <row r="71" spans="1:67" s="43" customFormat="1" ht="13.5" customHeight="1">
      <c r="A71" s="54" t="s">
        <v>27</v>
      </c>
      <c r="B71" s="53">
        <f>方向別!I153</f>
        <v>163</v>
      </c>
      <c r="C71" s="53">
        <f>方向別!J153</f>
        <v>2</v>
      </c>
      <c r="D71" s="53">
        <f>方向別!K153</f>
        <v>56</v>
      </c>
      <c r="E71" s="53">
        <f>方向別!L153</f>
        <v>40</v>
      </c>
      <c r="F71" s="53">
        <f t="shared" si="9"/>
        <v>261</v>
      </c>
      <c r="G71" s="52">
        <f t="shared" si="10"/>
        <v>16.091954022988507</v>
      </c>
      <c r="H71" s="51">
        <f t="shared" si="7"/>
        <v>7.1900826446280988</v>
      </c>
      <c r="I71" s="53">
        <f>SUM(方向別!B71,方向別!B194,方向別!I276)</f>
        <v>154</v>
      </c>
      <c r="J71" s="53">
        <f>SUM(方向別!C71,方向別!C194,方向別!J276)</f>
        <v>2</v>
      </c>
      <c r="K71" s="53">
        <f>SUM(方向別!D71,方向別!D194,方向別!K276)</f>
        <v>40</v>
      </c>
      <c r="L71" s="53">
        <f>SUM(方向別!E71,方向別!E194,方向別!L276)</f>
        <v>53</v>
      </c>
      <c r="M71" s="53">
        <f t="shared" si="11"/>
        <v>249</v>
      </c>
      <c r="N71" s="52">
        <f t="shared" si="13"/>
        <v>22.08835341365462</v>
      </c>
      <c r="O71" s="51">
        <f t="shared" si="8"/>
        <v>7.2658301721622411</v>
      </c>
      <c r="P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  <c r="BL71" s="45"/>
      <c r="BM71" s="45"/>
      <c r="BN71" s="45"/>
      <c r="BO71" s="45"/>
    </row>
    <row r="72" spans="1:67" s="43" customFormat="1" ht="13.5" customHeight="1">
      <c r="A72" s="54" t="s">
        <v>28</v>
      </c>
      <c r="B72" s="53">
        <f>方向別!I154</f>
        <v>156</v>
      </c>
      <c r="C72" s="53">
        <f>方向別!J154</f>
        <v>2</v>
      </c>
      <c r="D72" s="53">
        <f>方向別!K154</f>
        <v>69</v>
      </c>
      <c r="E72" s="53">
        <f>方向別!L154</f>
        <v>42</v>
      </c>
      <c r="F72" s="53">
        <f t="shared" si="9"/>
        <v>269</v>
      </c>
      <c r="G72" s="52">
        <f t="shared" si="10"/>
        <v>16.356877323420075</v>
      </c>
      <c r="H72" s="51">
        <f t="shared" si="7"/>
        <v>7.4104683195592287</v>
      </c>
      <c r="I72" s="53">
        <f>SUM(方向別!B72,方向別!B195,方向別!I277)</f>
        <v>201</v>
      </c>
      <c r="J72" s="53">
        <f>SUM(方向別!C72,方向別!C195,方向別!J277)</f>
        <v>5</v>
      </c>
      <c r="K72" s="53">
        <f>SUM(方向別!D72,方向別!D195,方向別!K277)</f>
        <v>43</v>
      </c>
      <c r="L72" s="53">
        <f>SUM(方向別!E72,方向別!E195,方向別!L277)</f>
        <v>57</v>
      </c>
      <c r="M72" s="53">
        <f t="shared" si="11"/>
        <v>306</v>
      </c>
      <c r="N72" s="52">
        <f t="shared" si="13"/>
        <v>20.261437908496731</v>
      </c>
      <c r="O72" s="51">
        <f t="shared" si="8"/>
        <v>8.9290925007295012</v>
      </c>
      <c r="P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  <c r="BL72" s="45"/>
      <c r="BM72" s="45"/>
      <c r="BN72" s="45"/>
      <c r="BO72" s="45"/>
    </row>
    <row r="73" spans="1:67" s="43" customFormat="1" ht="13.5" customHeight="1">
      <c r="A73" s="54" t="s">
        <v>60</v>
      </c>
      <c r="B73" s="53">
        <f>方向別!I155</f>
        <v>240</v>
      </c>
      <c r="C73" s="53">
        <f>方向別!J155</f>
        <v>4</v>
      </c>
      <c r="D73" s="53">
        <f>方向別!K155</f>
        <v>44</v>
      </c>
      <c r="E73" s="53">
        <f>方向別!L155</f>
        <v>34</v>
      </c>
      <c r="F73" s="53">
        <f t="shared" si="9"/>
        <v>322</v>
      </c>
      <c r="G73" s="52">
        <f t="shared" si="10"/>
        <v>11.801242236024844</v>
      </c>
      <c r="H73" s="51">
        <f t="shared" si="7"/>
        <v>8.8705234159779618</v>
      </c>
      <c r="I73" s="53">
        <f>SUM(方向別!B73,方向別!B196,方向別!I278)</f>
        <v>245</v>
      </c>
      <c r="J73" s="53">
        <f>SUM(方向別!C73,方向別!C196,方向別!J278)</f>
        <v>3</v>
      </c>
      <c r="K73" s="53">
        <f>SUM(方向別!D73,方向別!D196,方向別!K278)</f>
        <v>62</v>
      </c>
      <c r="L73" s="53">
        <f>SUM(方向別!E73,方向別!E196,方向別!L278)</f>
        <v>37</v>
      </c>
      <c r="M73" s="53">
        <f t="shared" si="11"/>
        <v>347</v>
      </c>
      <c r="N73" s="52">
        <f t="shared" si="13"/>
        <v>11.527377521613833</v>
      </c>
      <c r="O73" s="51">
        <f t="shared" si="8"/>
        <v>10.125474175663845</v>
      </c>
      <c r="P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  <c r="BL73" s="45"/>
      <c r="BM73" s="45"/>
      <c r="BN73" s="45"/>
      <c r="BO73" s="45"/>
    </row>
    <row r="74" spans="1:67" s="43" customFormat="1" ht="13.5" customHeight="1">
      <c r="A74" s="58" t="s">
        <v>29</v>
      </c>
      <c r="B74" s="57">
        <f>方向別!I156</f>
        <v>58</v>
      </c>
      <c r="C74" s="57">
        <f>方向別!J156</f>
        <v>0</v>
      </c>
      <c r="D74" s="57">
        <f>方向別!K156</f>
        <v>11</v>
      </c>
      <c r="E74" s="57">
        <f>方向別!L156</f>
        <v>6</v>
      </c>
      <c r="F74" s="57">
        <f t="shared" si="9"/>
        <v>75</v>
      </c>
      <c r="G74" s="56">
        <f t="shared" si="10"/>
        <v>8</v>
      </c>
      <c r="H74" s="55">
        <f t="shared" si="7"/>
        <v>2.0661157024793391</v>
      </c>
      <c r="I74" s="57">
        <f>SUM(方向別!B74,方向別!B197,方向別!I279)</f>
        <v>20</v>
      </c>
      <c r="J74" s="57">
        <f>SUM(方向別!C74,方向別!C197,方向別!J279)</f>
        <v>1</v>
      </c>
      <c r="K74" s="57">
        <f>SUM(方向別!D74,方向別!D197,方向別!K279)</f>
        <v>6</v>
      </c>
      <c r="L74" s="57">
        <f>SUM(方向別!E74,方向別!E197,方向別!L279)</f>
        <v>4</v>
      </c>
      <c r="M74" s="57">
        <f t="shared" si="11"/>
        <v>31</v>
      </c>
      <c r="N74" s="56">
        <f t="shared" si="13"/>
        <v>16.129032258064516</v>
      </c>
      <c r="O74" s="55">
        <f t="shared" si="8"/>
        <v>0.9045812664137729</v>
      </c>
      <c r="P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  <c r="BL74" s="45"/>
      <c r="BM74" s="45"/>
      <c r="BN74" s="45"/>
      <c r="BO74" s="45"/>
    </row>
    <row r="75" spans="1:67" s="43" customFormat="1" ht="13.5" customHeight="1">
      <c r="A75" s="54" t="s">
        <v>30</v>
      </c>
      <c r="B75" s="53">
        <f>方向別!I157</f>
        <v>35</v>
      </c>
      <c r="C75" s="53">
        <f>方向別!J157</f>
        <v>1</v>
      </c>
      <c r="D75" s="53">
        <f>方向別!K157</f>
        <v>5</v>
      </c>
      <c r="E75" s="53">
        <f>方向別!L157</f>
        <v>2</v>
      </c>
      <c r="F75" s="53">
        <f t="shared" si="9"/>
        <v>43</v>
      </c>
      <c r="G75" s="52">
        <f t="shared" si="10"/>
        <v>6.9767441860465116</v>
      </c>
      <c r="H75" s="51">
        <f t="shared" si="7"/>
        <v>1.1845730027548209</v>
      </c>
      <c r="I75" s="53">
        <f>SUM(方向別!B75,方向別!B198,方向別!I280)</f>
        <v>50</v>
      </c>
      <c r="J75" s="53">
        <f>SUM(方向別!C75,方向別!C198,方向別!J280)</f>
        <v>0</v>
      </c>
      <c r="K75" s="53">
        <f>SUM(方向別!D75,方向別!D198,方向別!K280)</f>
        <v>16</v>
      </c>
      <c r="L75" s="53">
        <f>SUM(方向別!E75,方向別!E198,方向別!L280)</f>
        <v>3</v>
      </c>
      <c r="M75" s="53">
        <f t="shared" si="11"/>
        <v>69</v>
      </c>
      <c r="N75" s="52">
        <f t="shared" si="13"/>
        <v>4.3478260869565215</v>
      </c>
      <c r="O75" s="51">
        <f t="shared" si="8"/>
        <v>2.0134228187919461</v>
      </c>
      <c r="P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  <c r="BL75" s="45"/>
      <c r="BM75" s="45"/>
      <c r="BN75" s="45"/>
      <c r="BO75" s="45"/>
    </row>
    <row r="76" spans="1:67" s="43" customFormat="1" ht="13.5" customHeight="1">
      <c r="A76" s="54" t="s">
        <v>31</v>
      </c>
      <c r="B76" s="53">
        <f>方向別!I158</f>
        <v>35</v>
      </c>
      <c r="C76" s="53">
        <f>方向別!J158</f>
        <v>0</v>
      </c>
      <c r="D76" s="53">
        <f>方向別!K158</f>
        <v>3</v>
      </c>
      <c r="E76" s="53">
        <f>方向別!L158</f>
        <v>4</v>
      </c>
      <c r="F76" s="53">
        <f t="shared" si="9"/>
        <v>42</v>
      </c>
      <c r="G76" s="52">
        <f t="shared" si="10"/>
        <v>9.5238095238095237</v>
      </c>
      <c r="H76" s="51">
        <f t="shared" si="7"/>
        <v>1.1570247933884297</v>
      </c>
      <c r="I76" s="53">
        <f>SUM(方向別!B76,方向別!B199,方向別!I281)</f>
        <v>33</v>
      </c>
      <c r="J76" s="53">
        <f>SUM(方向別!C76,方向別!C199,方向別!J281)</f>
        <v>0</v>
      </c>
      <c r="K76" s="53">
        <f>SUM(方向別!D76,方向別!D199,方向別!K281)</f>
        <v>15</v>
      </c>
      <c r="L76" s="53">
        <f>SUM(方向別!E76,方向別!E199,方向別!L281)</f>
        <v>10</v>
      </c>
      <c r="M76" s="53">
        <f t="shared" si="11"/>
        <v>58</v>
      </c>
      <c r="N76" s="52">
        <f t="shared" si="13"/>
        <v>17.241379310344829</v>
      </c>
      <c r="O76" s="51">
        <f t="shared" si="8"/>
        <v>1.6924423694193174</v>
      </c>
      <c r="P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  <c r="BL76" s="45"/>
      <c r="BM76" s="45"/>
      <c r="BN76" s="45"/>
      <c r="BO76" s="45"/>
    </row>
    <row r="77" spans="1:67" s="43" customFormat="1" ht="13.5" customHeight="1">
      <c r="A77" s="54" t="s">
        <v>32</v>
      </c>
      <c r="B77" s="53">
        <f>方向別!I159</f>
        <v>48</v>
      </c>
      <c r="C77" s="53">
        <f>方向別!J159</f>
        <v>0</v>
      </c>
      <c r="D77" s="53">
        <f>方向別!K159</f>
        <v>3</v>
      </c>
      <c r="E77" s="53">
        <f>方向別!L159</f>
        <v>4</v>
      </c>
      <c r="F77" s="53">
        <f t="shared" si="9"/>
        <v>55</v>
      </c>
      <c r="G77" s="52">
        <f t="shared" si="10"/>
        <v>7.2727272727272725</v>
      </c>
      <c r="H77" s="51">
        <f t="shared" si="7"/>
        <v>1.5151515151515151</v>
      </c>
      <c r="I77" s="53">
        <f>SUM(方向別!B77,方向別!B200,方向別!I282)</f>
        <v>38</v>
      </c>
      <c r="J77" s="53">
        <f>SUM(方向別!C77,方向別!C200,方向別!J282)</f>
        <v>0</v>
      </c>
      <c r="K77" s="53">
        <f>SUM(方向別!D77,方向別!D200,方向別!K282)</f>
        <v>9</v>
      </c>
      <c r="L77" s="53">
        <f>SUM(方向別!E77,方向別!E200,方向別!L282)</f>
        <v>9</v>
      </c>
      <c r="M77" s="53">
        <f t="shared" si="11"/>
        <v>56</v>
      </c>
      <c r="N77" s="52">
        <f t="shared" si="13"/>
        <v>16.071428571428573</v>
      </c>
      <c r="O77" s="51">
        <f t="shared" si="8"/>
        <v>1.634082287715203</v>
      </c>
      <c r="P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  <c r="BL77" s="45"/>
      <c r="BM77" s="45"/>
      <c r="BN77" s="45"/>
      <c r="BO77" s="45"/>
    </row>
    <row r="78" spans="1:67" s="43" customFormat="1" ht="13.5" customHeight="1">
      <c r="A78" s="54" t="s">
        <v>33</v>
      </c>
      <c r="B78" s="53">
        <f>方向別!I160</f>
        <v>36</v>
      </c>
      <c r="C78" s="53">
        <f>方向別!J160</f>
        <v>2</v>
      </c>
      <c r="D78" s="53">
        <f>方向別!K160</f>
        <v>3</v>
      </c>
      <c r="E78" s="53">
        <f>方向別!L160</f>
        <v>2</v>
      </c>
      <c r="F78" s="53">
        <f t="shared" si="9"/>
        <v>43</v>
      </c>
      <c r="G78" s="52">
        <f t="shared" si="10"/>
        <v>9.3023255813953494</v>
      </c>
      <c r="H78" s="51">
        <f t="shared" si="7"/>
        <v>1.1845730027548209</v>
      </c>
      <c r="I78" s="53">
        <f>SUM(方向別!B78,方向別!B201,方向別!I283)</f>
        <v>41</v>
      </c>
      <c r="J78" s="53">
        <f>SUM(方向別!C78,方向別!C201,方向別!J283)</f>
        <v>0</v>
      </c>
      <c r="K78" s="53">
        <f>SUM(方向別!D78,方向別!D201,方向別!K283)</f>
        <v>11</v>
      </c>
      <c r="L78" s="53">
        <f>SUM(方向別!E78,方向別!E201,方向別!L283)</f>
        <v>7</v>
      </c>
      <c r="M78" s="53">
        <f t="shared" si="11"/>
        <v>59</v>
      </c>
      <c r="N78" s="52">
        <f t="shared" si="13"/>
        <v>11.864406779661017</v>
      </c>
      <c r="O78" s="51">
        <f t="shared" si="8"/>
        <v>1.7216224102713742</v>
      </c>
      <c r="P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  <c r="BL78" s="45"/>
      <c r="BM78" s="45"/>
      <c r="BN78" s="45"/>
      <c r="BO78" s="45"/>
    </row>
    <row r="79" spans="1:67" s="43" customFormat="1" ht="13.5" customHeight="1">
      <c r="A79" s="54" t="s">
        <v>34</v>
      </c>
      <c r="B79" s="53">
        <f>方向別!I161</f>
        <v>40</v>
      </c>
      <c r="C79" s="53">
        <f>方向別!J161</f>
        <v>1</v>
      </c>
      <c r="D79" s="53">
        <f>方向別!K161</f>
        <v>3</v>
      </c>
      <c r="E79" s="53">
        <f>方向別!L161</f>
        <v>0</v>
      </c>
      <c r="F79" s="53">
        <f t="shared" si="9"/>
        <v>44</v>
      </c>
      <c r="G79" s="52">
        <f t="shared" si="10"/>
        <v>2.2727272727272729</v>
      </c>
      <c r="H79" s="51">
        <f t="shared" si="7"/>
        <v>1.2121212121212122</v>
      </c>
      <c r="I79" s="53">
        <f>SUM(方向別!B79,方向別!B202,方向別!I284)</f>
        <v>31</v>
      </c>
      <c r="J79" s="53">
        <f>SUM(方向別!C79,方向別!C202,方向別!J284)</f>
        <v>0</v>
      </c>
      <c r="K79" s="53">
        <f>SUM(方向別!D79,方向別!D202,方向別!K284)</f>
        <v>12</v>
      </c>
      <c r="L79" s="53">
        <f>SUM(方向別!E79,方向別!E202,方向別!L284)</f>
        <v>7</v>
      </c>
      <c r="M79" s="53">
        <f t="shared" si="11"/>
        <v>50</v>
      </c>
      <c r="N79" s="52">
        <f t="shared" si="13"/>
        <v>14.000000000000002</v>
      </c>
      <c r="O79" s="51">
        <f t="shared" si="8"/>
        <v>1.4590020426028596</v>
      </c>
      <c r="P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  <c r="BL79" s="45"/>
      <c r="BM79" s="45"/>
      <c r="BN79" s="45"/>
      <c r="BO79" s="45"/>
    </row>
    <row r="80" spans="1:67" s="43" customFormat="1" ht="13.5" customHeight="1">
      <c r="A80" s="50" t="s">
        <v>15</v>
      </c>
      <c r="B80" s="49">
        <f>SUM(B74:B79)</f>
        <v>252</v>
      </c>
      <c r="C80" s="49">
        <f>SUM(C74:C79)</f>
        <v>4</v>
      </c>
      <c r="D80" s="49">
        <f>SUM(D74:D79)</f>
        <v>28</v>
      </c>
      <c r="E80" s="49">
        <f>SUM(E74:E79)</f>
        <v>18</v>
      </c>
      <c r="F80" s="49">
        <f t="shared" si="9"/>
        <v>302</v>
      </c>
      <c r="G80" s="48">
        <f t="shared" si="10"/>
        <v>7.2847682119205297</v>
      </c>
      <c r="H80" s="47">
        <f t="shared" si="7"/>
        <v>8.319559228650137</v>
      </c>
      <c r="I80" s="49">
        <f>SUM(I74:I79)</f>
        <v>213</v>
      </c>
      <c r="J80" s="49">
        <f>SUM(J74:J79)</f>
        <v>1</v>
      </c>
      <c r="K80" s="49">
        <f>SUM(K74:K79)</f>
        <v>69</v>
      </c>
      <c r="L80" s="49">
        <f>SUM(L74:L79)</f>
        <v>40</v>
      </c>
      <c r="M80" s="49">
        <f t="shared" si="11"/>
        <v>323</v>
      </c>
      <c r="N80" s="48">
        <f t="shared" si="13"/>
        <v>12.693498452012383</v>
      </c>
      <c r="O80" s="47">
        <f t="shared" si="8"/>
        <v>9.4251531952144738</v>
      </c>
      <c r="P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  <c r="BL80" s="45"/>
      <c r="BM80" s="45"/>
      <c r="BN80" s="45"/>
      <c r="BO80" s="45"/>
    </row>
    <row r="81" spans="1:67" s="44" customFormat="1" ht="13.5" customHeight="1">
      <c r="A81" s="58" t="s">
        <v>35</v>
      </c>
      <c r="B81" s="57">
        <f>方向別!I163</f>
        <v>63</v>
      </c>
      <c r="C81" s="57">
        <f>方向別!J163</f>
        <v>0</v>
      </c>
      <c r="D81" s="57">
        <f>方向別!K163</f>
        <v>4</v>
      </c>
      <c r="E81" s="57">
        <f>方向別!L163</f>
        <v>1</v>
      </c>
      <c r="F81" s="57">
        <f t="shared" si="9"/>
        <v>68</v>
      </c>
      <c r="G81" s="56">
        <f t="shared" si="10"/>
        <v>1.4705882352941175</v>
      </c>
      <c r="H81" s="55">
        <f t="shared" si="7"/>
        <v>1.8732782369146006</v>
      </c>
      <c r="I81" s="57">
        <f>SUM(方向別!B81,方向別!B204,方向別!I286)</f>
        <v>32</v>
      </c>
      <c r="J81" s="57">
        <f>SUM(方向別!C81,方向別!C204,方向別!J286)</f>
        <v>1</v>
      </c>
      <c r="K81" s="57">
        <f>SUM(方向別!D81,方向別!D204,方向別!K286)</f>
        <v>9</v>
      </c>
      <c r="L81" s="57">
        <f>SUM(方向別!E81,方向別!E204,方向別!L286)</f>
        <v>5</v>
      </c>
      <c r="M81" s="57">
        <f t="shared" si="11"/>
        <v>47</v>
      </c>
      <c r="N81" s="56">
        <f t="shared" si="13"/>
        <v>12.76595744680851</v>
      </c>
      <c r="O81" s="55">
        <f t="shared" si="8"/>
        <v>1.371461920046688</v>
      </c>
      <c r="BL81" s="45"/>
      <c r="BM81" s="45"/>
      <c r="BN81" s="45"/>
      <c r="BO81" s="45"/>
    </row>
    <row r="82" spans="1:67" s="46" customFormat="1" ht="13.5" customHeight="1">
      <c r="A82" s="54" t="s">
        <v>36</v>
      </c>
      <c r="B82" s="53">
        <f>方向別!I164</f>
        <v>40</v>
      </c>
      <c r="C82" s="53">
        <f>方向別!J164</f>
        <v>0</v>
      </c>
      <c r="D82" s="53">
        <f>方向別!K164</f>
        <v>6</v>
      </c>
      <c r="E82" s="53">
        <f>方向別!L164</f>
        <v>0</v>
      </c>
      <c r="F82" s="53">
        <f t="shared" si="9"/>
        <v>46</v>
      </c>
      <c r="G82" s="52">
        <f t="shared" si="10"/>
        <v>0</v>
      </c>
      <c r="H82" s="51">
        <f t="shared" si="7"/>
        <v>1.2672176308539946</v>
      </c>
      <c r="I82" s="53">
        <f>SUM(方向別!B82,方向別!B205,方向別!I287)</f>
        <v>45</v>
      </c>
      <c r="J82" s="53">
        <f>SUM(方向別!C82,方向別!C205,方向別!J287)</f>
        <v>0</v>
      </c>
      <c r="K82" s="53">
        <f>SUM(方向別!D82,方向別!D205,方向別!K287)</f>
        <v>9</v>
      </c>
      <c r="L82" s="53">
        <f>SUM(方向別!E82,方向別!E205,方向別!L287)</f>
        <v>3</v>
      </c>
      <c r="M82" s="53">
        <f t="shared" si="11"/>
        <v>57</v>
      </c>
      <c r="N82" s="52">
        <f t="shared" si="13"/>
        <v>5.2631578947368416</v>
      </c>
      <c r="O82" s="51">
        <f t="shared" si="8"/>
        <v>1.6632623285672599</v>
      </c>
      <c r="P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spans="1:67" s="43" customFormat="1" ht="13.5" customHeight="1">
      <c r="A83" s="54" t="s">
        <v>37</v>
      </c>
      <c r="B83" s="53">
        <f>方向別!I165</f>
        <v>52</v>
      </c>
      <c r="C83" s="53">
        <f>方向別!J165</f>
        <v>0</v>
      </c>
      <c r="D83" s="53">
        <f>方向別!K165</f>
        <v>1</v>
      </c>
      <c r="E83" s="53">
        <f>方向別!L165</f>
        <v>4</v>
      </c>
      <c r="F83" s="53">
        <f t="shared" si="9"/>
        <v>57</v>
      </c>
      <c r="G83" s="52">
        <f t="shared" si="10"/>
        <v>7.0175438596491224</v>
      </c>
      <c r="H83" s="51">
        <f t="shared" si="7"/>
        <v>1.5702479338842976</v>
      </c>
      <c r="I83" s="53">
        <f>SUM(方向別!B83,方向別!B206,方向別!I288)</f>
        <v>32</v>
      </c>
      <c r="J83" s="53">
        <f>SUM(方向別!C83,方向別!C206,方向別!J288)</f>
        <v>0</v>
      </c>
      <c r="K83" s="53">
        <f>SUM(方向別!D83,方向別!D206,方向別!K288)</f>
        <v>8</v>
      </c>
      <c r="L83" s="53">
        <f>SUM(方向別!E83,方向別!E206,方向別!L288)</f>
        <v>3</v>
      </c>
      <c r="M83" s="53">
        <f t="shared" si="11"/>
        <v>43</v>
      </c>
      <c r="N83" s="52">
        <f t="shared" si="13"/>
        <v>6.9767441860465116</v>
      </c>
      <c r="O83" s="51">
        <f t="shared" si="8"/>
        <v>1.2547417566384593</v>
      </c>
      <c r="P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  <c r="BL83" s="45"/>
      <c r="BM83" s="45"/>
      <c r="BN83" s="45"/>
      <c r="BO83" s="45"/>
    </row>
    <row r="84" spans="1:67" s="43" customFormat="1" ht="13.5" customHeight="1">
      <c r="A84" s="54" t="s">
        <v>38</v>
      </c>
      <c r="B84" s="53">
        <f>方向別!I166</f>
        <v>39</v>
      </c>
      <c r="C84" s="53">
        <f>方向別!J166</f>
        <v>0</v>
      </c>
      <c r="D84" s="53">
        <f>方向別!K166</f>
        <v>8</v>
      </c>
      <c r="E84" s="53">
        <f>方向別!L166</f>
        <v>2</v>
      </c>
      <c r="F84" s="53">
        <f t="shared" si="9"/>
        <v>49</v>
      </c>
      <c r="G84" s="52">
        <f t="shared" si="10"/>
        <v>4.0816326530612246</v>
      </c>
      <c r="H84" s="51">
        <f t="shared" si="7"/>
        <v>1.3498622589531681</v>
      </c>
      <c r="I84" s="53">
        <f>SUM(方向別!B84,方向別!B207,方向別!I289)</f>
        <v>61</v>
      </c>
      <c r="J84" s="53">
        <f>SUM(方向別!C84,方向別!C207,方向別!J289)</f>
        <v>0</v>
      </c>
      <c r="K84" s="53">
        <f>SUM(方向別!D84,方向別!D207,方向別!K289)</f>
        <v>5</v>
      </c>
      <c r="L84" s="53">
        <f>SUM(方向別!E84,方向別!E207,方向別!L289)</f>
        <v>4</v>
      </c>
      <c r="M84" s="53">
        <f t="shared" si="11"/>
        <v>70</v>
      </c>
      <c r="N84" s="52">
        <f t="shared" si="13"/>
        <v>5.7142857142857144</v>
      </c>
      <c r="O84" s="51">
        <f t="shared" si="8"/>
        <v>2.0426028596440036</v>
      </c>
      <c r="P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  <c r="BL84" s="45"/>
      <c r="BM84" s="45"/>
      <c r="BN84" s="45"/>
      <c r="BO84" s="45"/>
    </row>
    <row r="85" spans="1:67" s="43" customFormat="1" ht="13.5" customHeight="1">
      <c r="A85" s="54" t="s">
        <v>39</v>
      </c>
      <c r="B85" s="53">
        <f>方向別!I167</f>
        <v>44</v>
      </c>
      <c r="C85" s="53">
        <f>方向別!J167</f>
        <v>0</v>
      </c>
      <c r="D85" s="53">
        <f>方向別!K167</f>
        <v>6</v>
      </c>
      <c r="E85" s="53">
        <f>方向別!L167</f>
        <v>1</v>
      </c>
      <c r="F85" s="53">
        <f t="shared" si="9"/>
        <v>51</v>
      </c>
      <c r="G85" s="52">
        <f t="shared" si="10"/>
        <v>1.9607843137254901</v>
      </c>
      <c r="H85" s="51">
        <f t="shared" si="7"/>
        <v>1.4049586776859504</v>
      </c>
      <c r="I85" s="53">
        <f>SUM(方向別!B85,方向別!B208,方向別!I290)</f>
        <v>46</v>
      </c>
      <c r="J85" s="53">
        <f>SUM(方向別!C85,方向別!C208,方向別!J290)</f>
        <v>0</v>
      </c>
      <c r="K85" s="53">
        <f>SUM(方向別!D85,方向別!D208,方向別!K290)</f>
        <v>5</v>
      </c>
      <c r="L85" s="53">
        <f>SUM(方向別!E85,方向別!E208,方向別!L290)</f>
        <v>8</v>
      </c>
      <c r="M85" s="53">
        <f t="shared" si="11"/>
        <v>59</v>
      </c>
      <c r="N85" s="52">
        <f t="shared" si="13"/>
        <v>13.559322033898304</v>
      </c>
      <c r="O85" s="51">
        <f t="shared" si="8"/>
        <v>1.7216224102713742</v>
      </c>
      <c r="P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  <c r="BL85" s="45"/>
      <c r="BM85" s="45"/>
      <c r="BN85" s="45"/>
      <c r="BO85" s="45"/>
    </row>
    <row r="86" spans="1:67" s="43" customFormat="1" ht="13.5" customHeight="1">
      <c r="A86" s="54" t="s">
        <v>40</v>
      </c>
      <c r="B86" s="53">
        <f>方向別!I168</f>
        <v>35</v>
      </c>
      <c r="C86" s="53">
        <f>方向別!J168</f>
        <v>0</v>
      </c>
      <c r="D86" s="53">
        <f>方向別!K168</f>
        <v>10</v>
      </c>
      <c r="E86" s="53">
        <f>方向別!L168</f>
        <v>2</v>
      </c>
      <c r="F86" s="53">
        <f t="shared" si="9"/>
        <v>47</v>
      </c>
      <c r="G86" s="52">
        <f t="shared" si="10"/>
        <v>4.2553191489361701</v>
      </c>
      <c r="H86" s="51">
        <f t="shared" si="7"/>
        <v>1.2947658402203857</v>
      </c>
      <c r="I86" s="53">
        <f>SUM(方向別!B86,方向別!B209,方向別!I291)</f>
        <v>41</v>
      </c>
      <c r="J86" s="53">
        <f>SUM(方向別!C86,方向別!C209,方向別!J291)</f>
        <v>1</v>
      </c>
      <c r="K86" s="53">
        <f>SUM(方向別!D86,方向別!D209,方向別!K291)</f>
        <v>3</v>
      </c>
      <c r="L86" s="53">
        <f>SUM(方向別!E86,方向別!E209,方向別!L291)</f>
        <v>1</v>
      </c>
      <c r="M86" s="53">
        <f t="shared" si="11"/>
        <v>46</v>
      </c>
      <c r="N86" s="52">
        <f t="shared" si="13"/>
        <v>4.3478260869565215</v>
      </c>
      <c r="O86" s="51">
        <f t="shared" si="8"/>
        <v>1.3422818791946309</v>
      </c>
      <c r="P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  <c r="BL86" s="45"/>
      <c r="BM86" s="45"/>
      <c r="BN86" s="45"/>
      <c r="BO86" s="45"/>
    </row>
    <row r="87" spans="1:67" s="43" customFormat="1" ht="13.5" customHeight="1">
      <c r="A87" s="50" t="s">
        <v>15</v>
      </c>
      <c r="B87" s="49">
        <f>SUM(B81:B86)</f>
        <v>273</v>
      </c>
      <c r="C87" s="49">
        <f>SUM(C81:C86)</f>
        <v>0</v>
      </c>
      <c r="D87" s="49">
        <f>SUM(D81:D86)</f>
        <v>35</v>
      </c>
      <c r="E87" s="49">
        <f>SUM(E81:E86)</f>
        <v>10</v>
      </c>
      <c r="F87" s="49">
        <f t="shared" si="9"/>
        <v>318</v>
      </c>
      <c r="G87" s="48">
        <f t="shared" si="10"/>
        <v>3.1446540880503147</v>
      </c>
      <c r="H87" s="47">
        <f t="shared" si="7"/>
        <v>8.7603305785123968</v>
      </c>
      <c r="I87" s="49">
        <f>SUM(I81:I86)</f>
        <v>257</v>
      </c>
      <c r="J87" s="49">
        <f>SUM(J81:J86)</f>
        <v>2</v>
      </c>
      <c r="K87" s="49">
        <f>SUM(K81:K86)</f>
        <v>39</v>
      </c>
      <c r="L87" s="49">
        <f>SUM(L81:L86)</f>
        <v>24</v>
      </c>
      <c r="M87" s="49">
        <f t="shared" si="11"/>
        <v>322</v>
      </c>
      <c r="N87" s="48">
        <f t="shared" si="13"/>
        <v>8.0745341614906838</v>
      </c>
      <c r="O87" s="47">
        <f t="shared" si="8"/>
        <v>9.3959731543624159</v>
      </c>
      <c r="P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  <c r="BL87" s="45"/>
      <c r="BM87" s="45"/>
      <c r="BN87" s="45"/>
      <c r="BO87" s="45"/>
    </row>
    <row r="88" spans="1:67" s="43" customFormat="1" ht="13.5" customHeight="1">
      <c r="A88" s="50" t="s">
        <v>41</v>
      </c>
      <c r="B88" s="49">
        <f>SUM(B58,B65:B73,B80,B87)</f>
        <v>2577</v>
      </c>
      <c r="C88" s="49">
        <f>SUM(C58,C65:C73,C80,C87)</f>
        <v>29</v>
      </c>
      <c r="D88" s="49">
        <f>SUM(D58,D65:D73,D80,D87)</f>
        <v>549</v>
      </c>
      <c r="E88" s="49">
        <f>SUM(E58,E65:E73,E80,E87)</f>
        <v>475</v>
      </c>
      <c r="F88" s="49">
        <f t="shared" si="9"/>
        <v>3630</v>
      </c>
      <c r="G88" s="48">
        <f t="shared" si="10"/>
        <v>13.884297520661157</v>
      </c>
      <c r="H88" s="47">
        <f t="shared" si="7"/>
        <v>100</v>
      </c>
      <c r="I88" s="49">
        <f>SUM(I58,I65:I73,I80,I87)</f>
        <v>2319</v>
      </c>
      <c r="J88" s="49">
        <f>SUM(J58,J65:J73,J80,J87)</f>
        <v>31</v>
      </c>
      <c r="K88" s="49">
        <f>SUM(K58,K65:K73,K80,K87)</f>
        <v>577</v>
      </c>
      <c r="L88" s="49">
        <f>SUM(L58,L65:L73,L80,L87)</f>
        <v>500</v>
      </c>
      <c r="M88" s="49">
        <f t="shared" si="11"/>
        <v>3427</v>
      </c>
      <c r="N88" s="48">
        <f t="shared" si="13"/>
        <v>15.49460169244237</v>
      </c>
      <c r="O88" s="47">
        <f t="shared" si="8"/>
        <v>100</v>
      </c>
      <c r="P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  <c r="BL88" s="45"/>
      <c r="BM88" s="45"/>
      <c r="BN88" s="45"/>
      <c r="BO88" s="45"/>
    </row>
    <row r="89" spans="1:67" s="43" customFormat="1" ht="13.5" customHeight="1">
      <c r="A89" s="44"/>
      <c r="B89" s="44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5"/>
      <c r="BM89" s="45"/>
      <c r="BN89" s="45"/>
      <c r="BO89" s="45"/>
    </row>
    <row r="90" spans="1:67" s="43" customFormat="1" ht="13.5" customHeight="1">
      <c r="A90" s="44"/>
      <c r="B90" s="44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  <c r="BL90" s="45"/>
      <c r="BM90" s="45"/>
      <c r="BN90" s="45"/>
      <c r="BO90" s="45"/>
    </row>
    <row r="91" spans="1:67" s="43" customFormat="1" ht="13.5" customHeight="1">
      <c r="A91" s="70" t="s">
        <v>0</v>
      </c>
      <c r="B91" s="69" t="s">
        <v>76</v>
      </c>
      <c r="C91" s="68"/>
      <c r="D91" s="68"/>
      <c r="E91" s="68"/>
      <c r="F91" s="68"/>
      <c r="G91" s="68"/>
      <c r="H91" s="67"/>
      <c r="I91" s="69" t="s">
        <v>77</v>
      </c>
      <c r="J91" s="68"/>
      <c r="K91" s="68"/>
      <c r="L91" s="68"/>
      <c r="M91" s="68"/>
      <c r="N91" s="68"/>
      <c r="O91" s="67"/>
      <c r="P91" s="66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5"/>
      <c r="BM91" s="45"/>
      <c r="BN91" s="45"/>
      <c r="BO91" s="45"/>
    </row>
    <row r="92" spans="1:67" s="43" customFormat="1" ht="39" customHeight="1">
      <c r="A92" s="65" t="s">
        <v>1</v>
      </c>
      <c r="B92" s="63" t="s">
        <v>2</v>
      </c>
      <c r="C92" s="62" t="s">
        <v>3</v>
      </c>
      <c r="D92" s="61" t="s">
        <v>4</v>
      </c>
      <c r="E92" s="62" t="s">
        <v>5</v>
      </c>
      <c r="F92" s="61" t="s">
        <v>6</v>
      </c>
      <c r="G92" s="61" t="s">
        <v>7</v>
      </c>
      <c r="H92" s="64" t="s">
        <v>8</v>
      </c>
      <c r="I92" s="63" t="s">
        <v>2</v>
      </c>
      <c r="J92" s="61" t="s">
        <v>3</v>
      </c>
      <c r="K92" s="61" t="s">
        <v>4</v>
      </c>
      <c r="L92" s="62" t="s">
        <v>5</v>
      </c>
      <c r="M92" s="61" t="s">
        <v>6</v>
      </c>
      <c r="N92" s="61" t="s">
        <v>7</v>
      </c>
      <c r="O92" s="60" t="s">
        <v>8</v>
      </c>
      <c r="P92" s="59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  <c r="BL92" s="45"/>
      <c r="BM92" s="45"/>
      <c r="BN92" s="45"/>
      <c r="BO92" s="45"/>
    </row>
    <row r="93" spans="1:67" s="43" customFormat="1" ht="13.5" customHeight="1">
      <c r="A93" s="58" t="s">
        <v>9</v>
      </c>
      <c r="B93" s="57">
        <f>方向別!I216</f>
        <v>37</v>
      </c>
      <c r="C93" s="57">
        <f>方向別!J216</f>
        <v>0</v>
      </c>
      <c r="D93" s="57">
        <f>方向別!K216</f>
        <v>6</v>
      </c>
      <c r="E93" s="57">
        <f>方向別!L216</f>
        <v>1</v>
      </c>
      <c r="F93" s="57">
        <f>SUM(B93:E93)</f>
        <v>44</v>
      </c>
      <c r="G93" s="56">
        <f>IF(SUM(C93,E93)=0,0,SUM(C93,E93)/F93*100)</f>
        <v>2.2727272727272729</v>
      </c>
      <c r="H93" s="55">
        <f t="shared" ref="H93:H129" si="14">IF(F93=0,0,F93/F$129*100)</f>
        <v>1.4910199932226365</v>
      </c>
      <c r="I93" s="57">
        <f>SUM(方向別!I11,方向別!B134,方向別!B257)</f>
        <v>43</v>
      </c>
      <c r="J93" s="57">
        <f>SUM(方向別!J11,方向別!C134,方向別!C257)</f>
        <v>1</v>
      </c>
      <c r="K93" s="57">
        <f>SUM(方向別!K11,方向別!D134,方向別!D257)</f>
        <v>3</v>
      </c>
      <c r="L93" s="57">
        <f>SUM(方向別!L11,方向別!E134,方向別!E257)</f>
        <v>2</v>
      </c>
      <c r="M93" s="57">
        <f>SUM(I93:L93)</f>
        <v>49</v>
      </c>
      <c r="N93" s="56">
        <f>IF(SUM(J93,L93)=0,0,SUM(J93,L93)/M93*100)</f>
        <v>6.1224489795918364</v>
      </c>
      <c r="O93" s="55">
        <f t="shared" ref="O93:O129" si="15">IF(M93=0,0,M93/M$129*100)</f>
        <v>1.6420911528150135</v>
      </c>
      <c r="P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  <c r="BL93" s="45"/>
      <c r="BM93" s="45"/>
      <c r="BN93" s="45"/>
      <c r="BO93" s="45"/>
    </row>
    <row r="94" spans="1:67" s="43" customFormat="1" ht="13.5" customHeight="1">
      <c r="A94" s="54" t="s">
        <v>10</v>
      </c>
      <c r="B94" s="53">
        <f>方向別!I217</f>
        <v>28</v>
      </c>
      <c r="C94" s="53">
        <f>方向別!J217</f>
        <v>0</v>
      </c>
      <c r="D94" s="53">
        <f>方向別!K217</f>
        <v>9</v>
      </c>
      <c r="E94" s="53">
        <f>方向別!L217</f>
        <v>0</v>
      </c>
      <c r="F94" s="53">
        <f t="shared" ref="F94:F129" si="16">SUM(B94:E94)</f>
        <v>37</v>
      </c>
      <c r="G94" s="52">
        <f t="shared" ref="G94:G129" si="17">IF(SUM(C94,E94)=0,0,SUM(C94,E94)/F94*100)</f>
        <v>0</v>
      </c>
      <c r="H94" s="51">
        <f t="shared" si="14"/>
        <v>1.253812267028126</v>
      </c>
      <c r="I94" s="53">
        <f>SUM(方向別!I12,方向別!B135,方向別!B258)</f>
        <v>29</v>
      </c>
      <c r="J94" s="53">
        <f>SUM(方向別!J12,方向別!C135,方向別!C258)</f>
        <v>0</v>
      </c>
      <c r="K94" s="53">
        <f>SUM(方向別!K12,方向別!D135,方向別!D258)</f>
        <v>9</v>
      </c>
      <c r="L94" s="53">
        <f>SUM(方向別!L12,方向別!E135,方向別!E258)</f>
        <v>4</v>
      </c>
      <c r="M94" s="53">
        <f t="shared" ref="M94:M129" si="18">SUM(I94:L94)</f>
        <v>42</v>
      </c>
      <c r="N94" s="52">
        <f t="shared" ref="N94:N103" si="19">IF(SUM(J94,L94)=0,0,SUM(J94,L94)/M94*100)</f>
        <v>9.5238095238095237</v>
      </c>
      <c r="O94" s="51">
        <f t="shared" si="15"/>
        <v>1.4075067024128687</v>
      </c>
      <c r="P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  <c r="BL94" s="45"/>
      <c r="BM94" s="45"/>
      <c r="BN94" s="45"/>
      <c r="BO94" s="45"/>
    </row>
    <row r="95" spans="1:67" s="43" customFormat="1" ht="13.5" customHeight="1">
      <c r="A95" s="54" t="s">
        <v>11</v>
      </c>
      <c r="B95" s="53">
        <f>方向別!I218</f>
        <v>32</v>
      </c>
      <c r="C95" s="53">
        <f>方向別!J218</f>
        <v>0</v>
      </c>
      <c r="D95" s="53">
        <f>方向別!K218</f>
        <v>10</v>
      </c>
      <c r="E95" s="53">
        <f>方向別!L218</f>
        <v>1</v>
      </c>
      <c r="F95" s="53">
        <f t="shared" si="16"/>
        <v>43</v>
      </c>
      <c r="G95" s="52">
        <f t="shared" si="17"/>
        <v>2.3255813953488373</v>
      </c>
      <c r="H95" s="51">
        <f t="shared" si="14"/>
        <v>1.4571331751948491</v>
      </c>
      <c r="I95" s="53">
        <f>SUM(方向別!I13,方向別!B136,方向別!B259)</f>
        <v>43</v>
      </c>
      <c r="J95" s="53">
        <f>SUM(方向別!J13,方向別!C136,方向別!C259)</f>
        <v>0</v>
      </c>
      <c r="K95" s="53">
        <f>SUM(方向別!K13,方向別!D136,方向別!D259)</f>
        <v>5</v>
      </c>
      <c r="L95" s="53">
        <f>SUM(方向別!L13,方向別!E136,方向別!E259)</f>
        <v>3</v>
      </c>
      <c r="M95" s="53">
        <f t="shared" si="18"/>
        <v>51</v>
      </c>
      <c r="N95" s="52">
        <f t="shared" si="19"/>
        <v>5.8823529411764701</v>
      </c>
      <c r="O95" s="51">
        <f t="shared" si="15"/>
        <v>1.7091152815013406</v>
      </c>
      <c r="P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  <c r="BL95" s="45"/>
      <c r="BM95" s="45"/>
      <c r="BN95" s="45"/>
      <c r="BO95" s="45"/>
    </row>
    <row r="96" spans="1:67" s="43" customFormat="1" ht="13.5" customHeight="1">
      <c r="A96" s="54" t="s">
        <v>12</v>
      </c>
      <c r="B96" s="53">
        <f>方向別!I219</f>
        <v>15</v>
      </c>
      <c r="C96" s="53">
        <f>方向別!J219</f>
        <v>0</v>
      </c>
      <c r="D96" s="53">
        <f>方向別!K219</f>
        <v>6</v>
      </c>
      <c r="E96" s="53">
        <f>方向別!L219</f>
        <v>6</v>
      </c>
      <c r="F96" s="53">
        <f t="shared" si="16"/>
        <v>27</v>
      </c>
      <c r="G96" s="52">
        <f t="shared" si="17"/>
        <v>22.222222222222221</v>
      </c>
      <c r="H96" s="51">
        <f t="shared" si="14"/>
        <v>0.91494408675025418</v>
      </c>
      <c r="I96" s="53">
        <f>SUM(方向別!I14,方向別!B137,方向別!B260)</f>
        <v>51</v>
      </c>
      <c r="J96" s="53">
        <f>SUM(方向別!J14,方向別!C137,方向別!C260)</f>
        <v>0</v>
      </c>
      <c r="K96" s="53">
        <f>SUM(方向別!K14,方向別!D137,方向別!D260)</f>
        <v>4</v>
      </c>
      <c r="L96" s="53">
        <f>SUM(方向別!L14,方向別!E137,方向別!E260)</f>
        <v>1</v>
      </c>
      <c r="M96" s="53">
        <f t="shared" si="18"/>
        <v>56</v>
      </c>
      <c r="N96" s="52">
        <f t="shared" si="19"/>
        <v>1.7857142857142856</v>
      </c>
      <c r="O96" s="51">
        <f t="shared" si="15"/>
        <v>1.8766756032171581</v>
      </c>
      <c r="P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  <c r="BL96" s="45"/>
      <c r="BM96" s="45"/>
      <c r="BN96" s="45"/>
      <c r="BO96" s="45"/>
    </row>
    <row r="97" spans="1:67" s="43" customFormat="1" ht="13.5" customHeight="1">
      <c r="A97" s="54" t="s">
        <v>13</v>
      </c>
      <c r="B97" s="53">
        <f>方向別!I220</f>
        <v>40</v>
      </c>
      <c r="C97" s="53">
        <f>方向別!J220</f>
        <v>0</v>
      </c>
      <c r="D97" s="53">
        <f>方向別!K220</f>
        <v>5</v>
      </c>
      <c r="E97" s="53">
        <f>方向別!L220</f>
        <v>1</v>
      </c>
      <c r="F97" s="53">
        <f t="shared" si="16"/>
        <v>46</v>
      </c>
      <c r="G97" s="52">
        <f t="shared" si="17"/>
        <v>2.1739130434782608</v>
      </c>
      <c r="H97" s="51">
        <f t="shared" si="14"/>
        <v>1.5587936292782107</v>
      </c>
      <c r="I97" s="53">
        <f>SUM(方向別!I15,方向別!B138,方向別!B261)</f>
        <v>55</v>
      </c>
      <c r="J97" s="53">
        <f>SUM(方向別!J15,方向別!C138,方向別!C261)</f>
        <v>0</v>
      </c>
      <c r="K97" s="53">
        <f>SUM(方向別!K15,方向別!D138,方向別!D261)</f>
        <v>11</v>
      </c>
      <c r="L97" s="53">
        <f>SUM(方向別!L15,方向別!E138,方向別!E261)</f>
        <v>0</v>
      </c>
      <c r="M97" s="53">
        <f t="shared" si="18"/>
        <v>66</v>
      </c>
      <c r="N97" s="52">
        <f t="shared" si="19"/>
        <v>0</v>
      </c>
      <c r="O97" s="51">
        <f t="shared" si="15"/>
        <v>2.2117962466487935</v>
      </c>
      <c r="P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  <c r="BL97" s="45"/>
      <c r="BM97" s="45"/>
      <c r="BN97" s="45"/>
      <c r="BO97" s="45"/>
    </row>
    <row r="98" spans="1:67" s="43" customFormat="1" ht="13.5" customHeight="1">
      <c r="A98" s="54" t="s">
        <v>14</v>
      </c>
      <c r="B98" s="53">
        <f>方向別!I221</f>
        <v>45</v>
      </c>
      <c r="C98" s="53">
        <f>方向別!J221</f>
        <v>0</v>
      </c>
      <c r="D98" s="53">
        <f>方向別!K221</f>
        <v>1</v>
      </c>
      <c r="E98" s="53">
        <f>方向別!L221</f>
        <v>10</v>
      </c>
      <c r="F98" s="53">
        <f t="shared" si="16"/>
        <v>56</v>
      </c>
      <c r="G98" s="52">
        <f t="shared" si="17"/>
        <v>17.857142857142858</v>
      </c>
      <c r="H98" s="51">
        <f t="shared" si="14"/>
        <v>1.8976618095560827</v>
      </c>
      <c r="I98" s="53">
        <f>SUM(方向別!I16,方向別!B139,方向別!B262)</f>
        <v>66</v>
      </c>
      <c r="J98" s="53">
        <f>SUM(方向別!J16,方向別!C139,方向別!C262)</f>
        <v>0</v>
      </c>
      <c r="K98" s="53">
        <f>SUM(方向別!K16,方向別!D139,方向別!D262)</f>
        <v>9</v>
      </c>
      <c r="L98" s="53">
        <f>SUM(方向別!L16,方向別!E139,方向別!E262)</f>
        <v>3</v>
      </c>
      <c r="M98" s="53">
        <f t="shared" si="18"/>
        <v>78</v>
      </c>
      <c r="N98" s="52">
        <f t="shared" si="19"/>
        <v>3.8461538461538463</v>
      </c>
      <c r="O98" s="51">
        <f t="shared" si="15"/>
        <v>2.6139410187667562</v>
      </c>
      <c r="P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  <c r="BL98" s="45"/>
      <c r="BM98" s="45"/>
      <c r="BN98" s="45"/>
      <c r="BO98" s="45"/>
    </row>
    <row r="99" spans="1:67" s="43" customFormat="1" ht="13.5" customHeight="1">
      <c r="A99" s="50" t="s">
        <v>15</v>
      </c>
      <c r="B99" s="49">
        <f>SUM(B93:B98)</f>
        <v>197</v>
      </c>
      <c r="C99" s="49">
        <f>SUM(C93:C98)</f>
        <v>0</v>
      </c>
      <c r="D99" s="49">
        <f>SUM(D93:D98)</f>
        <v>37</v>
      </c>
      <c r="E99" s="49">
        <f>SUM(E93:E98)</f>
        <v>19</v>
      </c>
      <c r="F99" s="49">
        <f t="shared" si="16"/>
        <v>253</v>
      </c>
      <c r="G99" s="48">
        <f t="shared" si="17"/>
        <v>7.5098814229249005</v>
      </c>
      <c r="H99" s="47">
        <f t="shared" si="14"/>
        <v>8.5733649610301601</v>
      </c>
      <c r="I99" s="49">
        <f>SUM(I93:I98)</f>
        <v>287</v>
      </c>
      <c r="J99" s="49">
        <f>SUM(J93:J98)</f>
        <v>1</v>
      </c>
      <c r="K99" s="49">
        <f>SUM(K93:K98)</f>
        <v>41</v>
      </c>
      <c r="L99" s="49">
        <f>SUM(L93:L98)</f>
        <v>13</v>
      </c>
      <c r="M99" s="49">
        <f t="shared" si="18"/>
        <v>342</v>
      </c>
      <c r="N99" s="48">
        <f t="shared" si="19"/>
        <v>4.0935672514619883</v>
      </c>
      <c r="O99" s="47">
        <f t="shared" si="15"/>
        <v>11.46112600536193</v>
      </c>
      <c r="P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  <c r="BL99" s="45"/>
      <c r="BM99" s="45"/>
      <c r="BN99" s="45"/>
      <c r="BO99" s="45"/>
    </row>
    <row r="100" spans="1:67" s="43" customFormat="1" ht="13.5" customHeight="1">
      <c r="A100" s="58" t="s">
        <v>16</v>
      </c>
      <c r="B100" s="57">
        <f>方向別!I223</f>
        <v>36</v>
      </c>
      <c r="C100" s="57">
        <f>方向別!J223</f>
        <v>1</v>
      </c>
      <c r="D100" s="57">
        <f>方向別!K223</f>
        <v>10</v>
      </c>
      <c r="E100" s="57">
        <f>方向別!L223</f>
        <v>3</v>
      </c>
      <c r="F100" s="57">
        <f t="shared" si="16"/>
        <v>50</v>
      </c>
      <c r="G100" s="56">
        <f t="shared" si="17"/>
        <v>8</v>
      </c>
      <c r="H100" s="55">
        <f t="shared" si="14"/>
        <v>1.6943409013893593</v>
      </c>
      <c r="I100" s="57">
        <f>SUM(方向別!I18,方向別!B141,方向別!B264)</f>
        <v>33</v>
      </c>
      <c r="J100" s="57">
        <f>SUM(方向別!J18,方向別!C141,方向別!C264)</f>
        <v>0</v>
      </c>
      <c r="K100" s="57">
        <f>SUM(方向別!K18,方向別!D141,方向別!D264)</f>
        <v>2</v>
      </c>
      <c r="L100" s="57">
        <f>SUM(方向別!L18,方向別!E141,方向別!E264)</f>
        <v>1</v>
      </c>
      <c r="M100" s="57">
        <f t="shared" si="18"/>
        <v>36</v>
      </c>
      <c r="N100" s="56">
        <f t="shared" si="19"/>
        <v>2.7777777777777777</v>
      </c>
      <c r="O100" s="55">
        <f t="shared" si="15"/>
        <v>1.2064343163538873</v>
      </c>
      <c r="P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  <c r="BL100" s="45"/>
      <c r="BM100" s="45"/>
      <c r="BN100" s="45"/>
      <c r="BO100" s="45"/>
    </row>
    <row r="101" spans="1:67" s="43" customFormat="1" ht="13.5" customHeight="1">
      <c r="A101" s="54" t="s">
        <v>17</v>
      </c>
      <c r="B101" s="53">
        <f>方向別!I224</f>
        <v>36</v>
      </c>
      <c r="C101" s="53">
        <f>方向別!J224</f>
        <v>0</v>
      </c>
      <c r="D101" s="53">
        <f>方向別!K224</f>
        <v>4</v>
      </c>
      <c r="E101" s="53">
        <f>方向別!L224</f>
        <v>0</v>
      </c>
      <c r="F101" s="53">
        <f t="shared" si="16"/>
        <v>40</v>
      </c>
      <c r="G101" s="52">
        <f t="shared" si="17"/>
        <v>0</v>
      </c>
      <c r="H101" s="51">
        <f t="shared" si="14"/>
        <v>1.3554727211114876</v>
      </c>
      <c r="I101" s="53">
        <f>SUM(方向別!I19,方向別!B142,方向別!B265)</f>
        <v>41</v>
      </c>
      <c r="J101" s="53">
        <f>SUM(方向別!J19,方向別!C142,方向別!C265)</f>
        <v>1</v>
      </c>
      <c r="K101" s="53">
        <f>SUM(方向別!K19,方向別!D142,方向別!D265)</f>
        <v>13</v>
      </c>
      <c r="L101" s="53">
        <f>SUM(方向別!L19,方向別!E142,方向別!E265)</f>
        <v>0</v>
      </c>
      <c r="M101" s="53">
        <f t="shared" si="18"/>
        <v>55</v>
      </c>
      <c r="N101" s="52">
        <f t="shared" si="19"/>
        <v>1.8181818181818181</v>
      </c>
      <c r="O101" s="51">
        <f t="shared" si="15"/>
        <v>1.8431635388739944</v>
      </c>
      <c r="P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  <c r="BL101" s="45"/>
      <c r="BM101" s="45"/>
      <c r="BN101" s="45"/>
      <c r="BO101" s="45"/>
    </row>
    <row r="102" spans="1:67" s="43" customFormat="1" ht="13.5" customHeight="1">
      <c r="A102" s="54" t="s">
        <v>18</v>
      </c>
      <c r="B102" s="53">
        <f>方向別!I225</f>
        <v>30</v>
      </c>
      <c r="C102" s="53">
        <f>方向別!J225</f>
        <v>0</v>
      </c>
      <c r="D102" s="53">
        <f>方向別!K225</f>
        <v>11</v>
      </c>
      <c r="E102" s="53">
        <f>方向別!L225</f>
        <v>0</v>
      </c>
      <c r="F102" s="53">
        <f t="shared" si="16"/>
        <v>41</v>
      </c>
      <c r="G102" s="52">
        <f t="shared" si="17"/>
        <v>0</v>
      </c>
      <c r="H102" s="51">
        <f t="shared" si="14"/>
        <v>1.3893595391392748</v>
      </c>
      <c r="I102" s="53">
        <f>SUM(方向別!I20,方向別!B143,方向別!B266)</f>
        <v>38</v>
      </c>
      <c r="J102" s="53">
        <f>SUM(方向別!J20,方向別!C143,方向別!C266)</f>
        <v>0</v>
      </c>
      <c r="K102" s="53">
        <f>SUM(方向別!K20,方向別!D143,方向別!D266)</f>
        <v>1</v>
      </c>
      <c r="L102" s="53">
        <f>SUM(方向別!L20,方向別!E143,方向別!E266)</f>
        <v>3</v>
      </c>
      <c r="M102" s="53">
        <f t="shared" si="18"/>
        <v>42</v>
      </c>
      <c r="N102" s="52">
        <f t="shared" si="19"/>
        <v>7.1428571428571423</v>
      </c>
      <c r="O102" s="51">
        <f t="shared" si="15"/>
        <v>1.4075067024128687</v>
      </c>
      <c r="P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  <c r="BL102" s="45"/>
      <c r="BM102" s="45"/>
      <c r="BN102" s="45"/>
      <c r="BO102" s="45"/>
    </row>
    <row r="103" spans="1:67" s="43" customFormat="1" ht="13.5" customHeight="1">
      <c r="A103" s="54" t="s">
        <v>19</v>
      </c>
      <c r="B103" s="53">
        <f>方向別!I226</f>
        <v>39</v>
      </c>
      <c r="C103" s="53">
        <f>方向別!J226</f>
        <v>0</v>
      </c>
      <c r="D103" s="53">
        <f>方向別!K226</f>
        <v>7</v>
      </c>
      <c r="E103" s="53">
        <f>方向別!L226</f>
        <v>5</v>
      </c>
      <c r="F103" s="53">
        <f t="shared" si="16"/>
        <v>51</v>
      </c>
      <c r="G103" s="52">
        <f t="shared" si="17"/>
        <v>9.8039215686274517</v>
      </c>
      <c r="H103" s="51">
        <f t="shared" si="14"/>
        <v>1.7282277194171465</v>
      </c>
      <c r="I103" s="53">
        <f>SUM(方向別!I21,方向別!B144,方向別!B267)</f>
        <v>39</v>
      </c>
      <c r="J103" s="53">
        <f>SUM(方向別!J21,方向別!C144,方向別!C267)</f>
        <v>0</v>
      </c>
      <c r="K103" s="53">
        <f>SUM(方向別!K21,方向別!D144,方向別!D267)</f>
        <v>10</v>
      </c>
      <c r="L103" s="53">
        <f>SUM(方向別!L21,方向別!E144,方向別!E267)</f>
        <v>5</v>
      </c>
      <c r="M103" s="53">
        <f t="shared" si="18"/>
        <v>54</v>
      </c>
      <c r="N103" s="52">
        <f t="shared" si="19"/>
        <v>9.2592592592592595</v>
      </c>
      <c r="O103" s="51">
        <f t="shared" si="15"/>
        <v>1.8096514745308312</v>
      </c>
      <c r="P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  <c r="BL103" s="45"/>
      <c r="BM103" s="45"/>
      <c r="BN103" s="45"/>
      <c r="BO103" s="45"/>
    </row>
    <row r="104" spans="1:67" s="43" customFormat="1" ht="13.5" customHeight="1">
      <c r="A104" s="54" t="s">
        <v>20</v>
      </c>
      <c r="B104" s="53">
        <f>方向別!I227</f>
        <v>37</v>
      </c>
      <c r="C104" s="53">
        <f>方向別!J227</f>
        <v>0</v>
      </c>
      <c r="D104" s="53">
        <f>方向別!K227</f>
        <v>10</v>
      </c>
      <c r="E104" s="53">
        <f>方向別!L227</f>
        <v>2</v>
      </c>
      <c r="F104" s="53">
        <f t="shared" si="16"/>
        <v>49</v>
      </c>
      <c r="G104" s="52">
        <f>IF(SUM(C104,E104)=0,0,SUM(C104,E104)/F104*100)</f>
        <v>4.0816326530612246</v>
      </c>
      <c r="H104" s="51">
        <f t="shared" si="14"/>
        <v>1.6604540833615722</v>
      </c>
      <c r="I104" s="53">
        <f>SUM(方向別!I22,方向別!B145,方向別!B268)</f>
        <v>45</v>
      </c>
      <c r="J104" s="53">
        <f>SUM(方向別!J22,方向別!C145,方向別!C268)</f>
        <v>0</v>
      </c>
      <c r="K104" s="53">
        <f>SUM(方向別!K22,方向別!D145,方向別!D268)</f>
        <v>3</v>
      </c>
      <c r="L104" s="53">
        <f>SUM(方向別!L22,方向別!E145,方向別!E268)</f>
        <v>7</v>
      </c>
      <c r="M104" s="53">
        <f t="shared" si="18"/>
        <v>55</v>
      </c>
      <c r="N104" s="52">
        <f>IF(SUM(J104,L104)=0,0,SUM(J104,L104)/M104*100)</f>
        <v>12.727272727272727</v>
      </c>
      <c r="O104" s="51">
        <f t="shared" si="15"/>
        <v>1.8431635388739944</v>
      </c>
      <c r="P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  <c r="BL104" s="45"/>
      <c r="BM104" s="45"/>
      <c r="BN104" s="45"/>
      <c r="BO104" s="45"/>
    </row>
    <row r="105" spans="1:67" s="43" customFormat="1" ht="13.5" customHeight="1">
      <c r="A105" s="54" t="s">
        <v>21</v>
      </c>
      <c r="B105" s="53">
        <f>方向別!I228</f>
        <v>27</v>
      </c>
      <c r="C105" s="53">
        <f>方向別!J228</f>
        <v>0</v>
      </c>
      <c r="D105" s="53">
        <f>方向別!K228</f>
        <v>11</v>
      </c>
      <c r="E105" s="53">
        <f>方向別!L228</f>
        <v>5</v>
      </c>
      <c r="F105" s="53">
        <f t="shared" si="16"/>
        <v>43</v>
      </c>
      <c r="G105" s="52">
        <f t="shared" si="17"/>
        <v>11.627906976744185</v>
      </c>
      <c r="H105" s="51">
        <f t="shared" si="14"/>
        <v>1.4571331751948491</v>
      </c>
      <c r="I105" s="53">
        <f>SUM(方向別!I23,方向別!B146,方向別!B269)</f>
        <v>49</v>
      </c>
      <c r="J105" s="53">
        <f>SUM(方向別!J23,方向別!C146,方向別!C269)</f>
        <v>1</v>
      </c>
      <c r="K105" s="53">
        <f>SUM(方向別!K23,方向別!D146,方向別!D269)</f>
        <v>9</v>
      </c>
      <c r="L105" s="53">
        <f>SUM(方向別!L23,方向別!E146,方向別!E269)</f>
        <v>1</v>
      </c>
      <c r="M105" s="53">
        <f t="shared" si="18"/>
        <v>60</v>
      </c>
      <c r="N105" s="52">
        <f>IF(SUM(J105,L105)=0,0,SUM(J105,L105)/M105*100)</f>
        <v>3.3333333333333335</v>
      </c>
      <c r="O105" s="51">
        <f t="shared" si="15"/>
        <v>2.0107238605898123</v>
      </c>
      <c r="P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  <c r="BL105" s="45"/>
      <c r="BM105" s="45"/>
      <c r="BN105" s="45"/>
      <c r="BO105" s="45"/>
    </row>
    <row r="106" spans="1:67" s="43" customFormat="1" ht="13.5" customHeight="1">
      <c r="A106" s="50" t="s">
        <v>15</v>
      </c>
      <c r="B106" s="49">
        <f>SUM(B100:B105)</f>
        <v>205</v>
      </c>
      <c r="C106" s="49">
        <f>SUM(C100:C105)</f>
        <v>1</v>
      </c>
      <c r="D106" s="49">
        <f>SUM(D100:D105)</f>
        <v>53</v>
      </c>
      <c r="E106" s="49">
        <f>SUM(E100:E105)</f>
        <v>15</v>
      </c>
      <c r="F106" s="49">
        <f t="shared" si="16"/>
        <v>274</v>
      </c>
      <c r="G106" s="48">
        <f>IF(SUM(C106,E106)=0,0,SUM(C106,E106)/F106*100)</f>
        <v>5.8394160583941606</v>
      </c>
      <c r="H106" s="47">
        <f t="shared" si="14"/>
        <v>9.2849881396136897</v>
      </c>
      <c r="I106" s="49">
        <f>SUM(I100:I105)</f>
        <v>245</v>
      </c>
      <c r="J106" s="49">
        <f>SUM(J100:J105)</f>
        <v>2</v>
      </c>
      <c r="K106" s="49">
        <f>SUM(K100:K105)</f>
        <v>38</v>
      </c>
      <c r="L106" s="49">
        <f>SUM(L100:L105)</f>
        <v>17</v>
      </c>
      <c r="M106" s="49">
        <f t="shared" si="18"/>
        <v>302</v>
      </c>
      <c r="N106" s="48">
        <f>IF(SUM(J106,L106)=0,0,SUM(J106,L106)/M106*100)</f>
        <v>6.2913907284768218</v>
      </c>
      <c r="O106" s="47">
        <f t="shared" si="15"/>
        <v>10.120643431635388</v>
      </c>
      <c r="P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  <c r="BL106" s="45"/>
      <c r="BM106" s="45"/>
      <c r="BN106" s="45"/>
      <c r="BO106" s="45"/>
    </row>
    <row r="107" spans="1:67" s="43" customFormat="1" ht="13.5" customHeight="1">
      <c r="A107" s="54" t="s">
        <v>22</v>
      </c>
      <c r="B107" s="53">
        <f>方向別!I230</f>
        <v>162</v>
      </c>
      <c r="C107" s="53">
        <f>方向別!J230</f>
        <v>1</v>
      </c>
      <c r="D107" s="53">
        <f>方向別!K230</f>
        <v>37</v>
      </c>
      <c r="E107" s="53">
        <f>方向別!L230</f>
        <v>21</v>
      </c>
      <c r="F107" s="53">
        <f t="shared" si="16"/>
        <v>221</v>
      </c>
      <c r="G107" s="52">
        <f t="shared" si="17"/>
        <v>9.9547511312217196</v>
      </c>
      <c r="H107" s="51">
        <f t="shared" si="14"/>
        <v>7.4889867841409687</v>
      </c>
      <c r="I107" s="53">
        <f>SUM(方向別!I25,方向別!B148,方向別!B271)</f>
        <v>186</v>
      </c>
      <c r="J107" s="53">
        <f>SUM(方向別!J25,方向別!C148,方向別!C271)</f>
        <v>1</v>
      </c>
      <c r="K107" s="53">
        <f>SUM(方向別!K25,方向別!D148,方向別!D271)</f>
        <v>37</v>
      </c>
      <c r="L107" s="53">
        <f>SUM(方向別!L25,方向別!E148,方向別!E271)</f>
        <v>19</v>
      </c>
      <c r="M107" s="53">
        <f t="shared" si="18"/>
        <v>243</v>
      </c>
      <c r="N107" s="52">
        <f t="shared" ref="N107:N129" si="20">IF(SUM(J107,L107)=0,0,SUM(J107,L107)/M107*100)</f>
        <v>8.2304526748971192</v>
      </c>
      <c r="O107" s="51">
        <f t="shared" si="15"/>
        <v>8.1434316353887404</v>
      </c>
      <c r="P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  <c r="BL107" s="45"/>
      <c r="BM107" s="45"/>
      <c r="BN107" s="45"/>
      <c r="BO107" s="45"/>
    </row>
    <row r="108" spans="1:67" s="43" customFormat="1" ht="13.5" customHeight="1">
      <c r="A108" s="54" t="s">
        <v>23</v>
      </c>
      <c r="B108" s="53">
        <f>方向別!I231</f>
        <v>169</v>
      </c>
      <c r="C108" s="53">
        <f>方向別!J231</f>
        <v>0</v>
      </c>
      <c r="D108" s="53">
        <f>方向別!K231</f>
        <v>28</v>
      </c>
      <c r="E108" s="53">
        <f>方向別!L231</f>
        <v>29</v>
      </c>
      <c r="F108" s="53">
        <f t="shared" si="16"/>
        <v>226</v>
      </c>
      <c r="G108" s="52">
        <f t="shared" si="17"/>
        <v>12.831858407079647</v>
      </c>
      <c r="H108" s="51">
        <f t="shared" si="14"/>
        <v>7.6584208742799049</v>
      </c>
      <c r="I108" s="53">
        <f>SUM(方向別!I26,方向別!B149,方向別!B272)</f>
        <v>150</v>
      </c>
      <c r="J108" s="53">
        <f>SUM(方向別!J26,方向別!C149,方向別!C272)</f>
        <v>0</v>
      </c>
      <c r="K108" s="53">
        <f>SUM(方向別!K26,方向別!D149,方向別!D272)</f>
        <v>41</v>
      </c>
      <c r="L108" s="53">
        <f>SUM(方向別!L26,方向別!E149,方向別!E272)</f>
        <v>31</v>
      </c>
      <c r="M108" s="53">
        <f>SUM(I108:L108)</f>
        <v>222</v>
      </c>
      <c r="N108" s="52">
        <f t="shared" si="20"/>
        <v>13.963963963963963</v>
      </c>
      <c r="O108" s="51">
        <f t="shared" si="15"/>
        <v>7.439678284182305</v>
      </c>
      <c r="P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  <c r="BL108" s="45"/>
      <c r="BM108" s="45"/>
      <c r="BN108" s="45"/>
      <c r="BO108" s="45"/>
    </row>
    <row r="109" spans="1:67" s="43" customFormat="1" ht="13.5" customHeight="1">
      <c r="A109" s="54" t="s">
        <v>24</v>
      </c>
      <c r="B109" s="53">
        <f>方向別!I232</f>
        <v>150</v>
      </c>
      <c r="C109" s="53">
        <f>方向別!J232</f>
        <v>1</v>
      </c>
      <c r="D109" s="53">
        <f>方向別!K232</f>
        <v>46</v>
      </c>
      <c r="E109" s="53">
        <f>方向別!L232</f>
        <v>19</v>
      </c>
      <c r="F109" s="53">
        <f t="shared" si="16"/>
        <v>216</v>
      </c>
      <c r="G109" s="52">
        <f t="shared" si="17"/>
        <v>9.2592592592592595</v>
      </c>
      <c r="H109" s="51">
        <f t="shared" si="14"/>
        <v>7.3195526940020335</v>
      </c>
      <c r="I109" s="53">
        <f>SUM(方向別!I27,方向別!B150,方向別!B273)</f>
        <v>168</v>
      </c>
      <c r="J109" s="53">
        <f>SUM(方向別!J27,方向別!C150,方向別!C273)</f>
        <v>4</v>
      </c>
      <c r="K109" s="53">
        <f>SUM(方向別!K27,方向別!D150,方向別!D273)</f>
        <v>39</v>
      </c>
      <c r="L109" s="53">
        <f>SUM(方向別!L27,方向別!E150,方向別!E273)</f>
        <v>23</v>
      </c>
      <c r="M109" s="53">
        <f t="shared" si="18"/>
        <v>234</v>
      </c>
      <c r="N109" s="52">
        <f t="shared" si="20"/>
        <v>11.538461538461538</v>
      </c>
      <c r="O109" s="51">
        <f t="shared" si="15"/>
        <v>7.8418230563002673</v>
      </c>
      <c r="P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  <c r="BL109" s="45"/>
      <c r="BM109" s="45"/>
      <c r="BN109" s="45"/>
      <c r="BO109" s="45"/>
    </row>
    <row r="110" spans="1:67" s="43" customFormat="1" ht="13.5" customHeight="1">
      <c r="A110" s="54" t="s">
        <v>25</v>
      </c>
      <c r="B110" s="53">
        <f>方向別!I233</f>
        <v>154</v>
      </c>
      <c r="C110" s="53">
        <f>方向別!J233</f>
        <v>1</v>
      </c>
      <c r="D110" s="53">
        <f>方向別!K233</f>
        <v>32</v>
      </c>
      <c r="E110" s="53">
        <f>方向別!L233</f>
        <v>16</v>
      </c>
      <c r="F110" s="53">
        <f t="shared" si="16"/>
        <v>203</v>
      </c>
      <c r="G110" s="52">
        <f t="shared" si="17"/>
        <v>8.3743842364532011</v>
      </c>
      <c r="H110" s="51">
        <f t="shared" si="14"/>
        <v>6.8790240596407992</v>
      </c>
      <c r="I110" s="53">
        <f>SUM(方向別!I28,方向別!B151,方向別!B274)</f>
        <v>155</v>
      </c>
      <c r="J110" s="53">
        <f>SUM(方向別!J28,方向別!C151,方向別!C274)</f>
        <v>0</v>
      </c>
      <c r="K110" s="53">
        <f>SUM(方向別!K28,方向別!D151,方向別!D274)</f>
        <v>30</v>
      </c>
      <c r="L110" s="53">
        <f>SUM(方向別!L28,方向別!E151,方向別!E274)</f>
        <v>14</v>
      </c>
      <c r="M110" s="53">
        <f t="shared" si="18"/>
        <v>199</v>
      </c>
      <c r="N110" s="52">
        <f t="shared" si="20"/>
        <v>7.0351758793969852</v>
      </c>
      <c r="O110" s="51">
        <f t="shared" si="15"/>
        <v>6.6689008042895441</v>
      </c>
      <c r="P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  <c r="BL110" s="45"/>
      <c r="BM110" s="45"/>
      <c r="BN110" s="45"/>
      <c r="BO110" s="45"/>
    </row>
    <row r="111" spans="1:67" s="43" customFormat="1" ht="13.5" customHeight="1">
      <c r="A111" s="54" t="s">
        <v>26</v>
      </c>
      <c r="B111" s="53">
        <f>方向別!I234</f>
        <v>163</v>
      </c>
      <c r="C111" s="53">
        <f>方向別!J234</f>
        <v>0</v>
      </c>
      <c r="D111" s="53">
        <f>方向別!K234</f>
        <v>53</v>
      </c>
      <c r="E111" s="53">
        <f>方向別!L234</f>
        <v>13</v>
      </c>
      <c r="F111" s="53">
        <f t="shared" si="16"/>
        <v>229</v>
      </c>
      <c r="G111" s="52">
        <f t="shared" si="17"/>
        <v>5.6768558951965069</v>
      </c>
      <c r="H111" s="51">
        <f t="shared" si="14"/>
        <v>7.7600813283632668</v>
      </c>
      <c r="I111" s="53">
        <f>SUM(方向別!I29,方向別!B152,方向別!B275)</f>
        <v>162</v>
      </c>
      <c r="J111" s="53">
        <f>SUM(方向別!J29,方向別!C152,方向別!C275)</f>
        <v>1</v>
      </c>
      <c r="K111" s="53">
        <f>SUM(方向別!K29,方向別!D152,方向別!D275)</f>
        <v>31</v>
      </c>
      <c r="L111" s="53">
        <f>SUM(方向別!L29,方向別!E152,方向別!E275)</f>
        <v>24</v>
      </c>
      <c r="M111" s="53">
        <f t="shared" si="18"/>
        <v>218</v>
      </c>
      <c r="N111" s="52">
        <f t="shared" si="20"/>
        <v>11.467889908256881</v>
      </c>
      <c r="O111" s="51">
        <f t="shared" si="15"/>
        <v>7.3056300268096503</v>
      </c>
      <c r="P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  <c r="BL111" s="45"/>
      <c r="BM111" s="45"/>
      <c r="BN111" s="45"/>
      <c r="BO111" s="45"/>
    </row>
    <row r="112" spans="1:67" s="43" customFormat="1" ht="13.5" customHeight="1">
      <c r="A112" s="54" t="s">
        <v>27</v>
      </c>
      <c r="B112" s="53">
        <f>方向別!I235</f>
        <v>142</v>
      </c>
      <c r="C112" s="53">
        <f>方向別!J235</f>
        <v>0</v>
      </c>
      <c r="D112" s="53">
        <f>方向別!K235</f>
        <v>23</v>
      </c>
      <c r="E112" s="53">
        <f>方向別!L235</f>
        <v>15</v>
      </c>
      <c r="F112" s="53">
        <f t="shared" si="16"/>
        <v>180</v>
      </c>
      <c r="G112" s="52">
        <f t="shared" si="17"/>
        <v>8.3333333333333321</v>
      </c>
      <c r="H112" s="51">
        <f t="shared" si="14"/>
        <v>6.0996272450016944</v>
      </c>
      <c r="I112" s="53">
        <f>SUM(方向別!I30,方向別!B153,方向別!B276)</f>
        <v>174</v>
      </c>
      <c r="J112" s="53">
        <f>SUM(方向別!J30,方向別!C153,方向別!C276)</f>
        <v>1</v>
      </c>
      <c r="K112" s="53">
        <f>SUM(方向別!K30,方向別!D153,方向別!D276)</f>
        <v>39</v>
      </c>
      <c r="L112" s="53">
        <f>SUM(方向別!L30,方向別!E153,方向別!E276)</f>
        <v>17</v>
      </c>
      <c r="M112" s="53">
        <f t="shared" si="18"/>
        <v>231</v>
      </c>
      <c r="N112" s="52">
        <f t="shared" si="20"/>
        <v>7.7922077922077921</v>
      </c>
      <c r="O112" s="51">
        <f t="shared" si="15"/>
        <v>7.7412868632707772</v>
      </c>
      <c r="P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  <c r="BL112" s="45"/>
      <c r="BM112" s="45"/>
      <c r="BN112" s="45"/>
      <c r="BO112" s="45"/>
    </row>
    <row r="113" spans="1:67" s="43" customFormat="1" ht="13.5" customHeight="1">
      <c r="A113" s="54" t="s">
        <v>28</v>
      </c>
      <c r="B113" s="53">
        <f>方向別!I236</f>
        <v>220</v>
      </c>
      <c r="C113" s="53">
        <f>方向別!J236</f>
        <v>1</v>
      </c>
      <c r="D113" s="53">
        <f>方向別!K236</f>
        <v>29</v>
      </c>
      <c r="E113" s="53">
        <f>方向別!L236</f>
        <v>13</v>
      </c>
      <c r="F113" s="53">
        <f t="shared" si="16"/>
        <v>263</v>
      </c>
      <c r="G113" s="52">
        <f t="shared" si="17"/>
        <v>5.3231939163498092</v>
      </c>
      <c r="H113" s="51">
        <f t="shared" si="14"/>
        <v>8.9122331413080307</v>
      </c>
      <c r="I113" s="53">
        <f>SUM(方向別!I31,方向別!B154,方向別!B277)</f>
        <v>163</v>
      </c>
      <c r="J113" s="53">
        <f>SUM(方向別!J31,方向別!C154,方向別!C277)</f>
        <v>0</v>
      </c>
      <c r="K113" s="53">
        <f>SUM(方向別!K31,方向別!D154,方向別!D277)</f>
        <v>51</v>
      </c>
      <c r="L113" s="53">
        <f>SUM(方向別!L31,方向別!E154,方向別!E277)</f>
        <v>19</v>
      </c>
      <c r="M113" s="53">
        <f t="shared" si="18"/>
        <v>233</v>
      </c>
      <c r="N113" s="52">
        <f t="shared" si="20"/>
        <v>8.1545064377682408</v>
      </c>
      <c r="O113" s="51">
        <f t="shared" si="15"/>
        <v>7.8083109919571045</v>
      </c>
      <c r="P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  <c r="BL113" s="45"/>
      <c r="BM113" s="45"/>
      <c r="BN113" s="45"/>
      <c r="BO113" s="45"/>
    </row>
    <row r="114" spans="1:67" s="43" customFormat="1" ht="13.5" customHeight="1">
      <c r="A114" s="54" t="s">
        <v>60</v>
      </c>
      <c r="B114" s="53">
        <f>方向別!I237</f>
        <v>268</v>
      </c>
      <c r="C114" s="53">
        <f>方向別!J237</f>
        <v>1</v>
      </c>
      <c r="D114" s="53">
        <f>方向別!K237</f>
        <v>50</v>
      </c>
      <c r="E114" s="53">
        <f>方向別!L237</f>
        <v>8</v>
      </c>
      <c r="F114" s="53">
        <f t="shared" si="16"/>
        <v>327</v>
      </c>
      <c r="G114" s="52">
        <f t="shared" si="17"/>
        <v>2.7522935779816518</v>
      </c>
      <c r="H114" s="51">
        <f t="shared" si="14"/>
        <v>11.080989495086412</v>
      </c>
      <c r="I114" s="53">
        <f>SUM(方向別!I32,方向別!B155,方向別!B278)</f>
        <v>183</v>
      </c>
      <c r="J114" s="53">
        <f>SUM(方向別!J32,方向別!C155,方向別!C278)</f>
        <v>2</v>
      </c>
      <c r="K114" s="53">
        <f>SUM(方向別!K32,方向別!D155,方向別!D278)</f>
        <v>34</v>
      </c>
      <c r="L114" s="53">
        <f>SUM(方向別!L32,方向別!E155,方向別!E278)</f>
        <v>19</v>
      </c>
      <c r="M114" s="53">
        <f t="shared" si="18"/>
        <v>238</v>
      </c>
      <c r="N114" s="52">
        <f t="shared" si="20"/>
        <v>8.8235294117647065</v>
      </c>
      <c r="O114" s="51">
        <f t="shared" si="15"/>
        <v>7.975871313672922</v>
      </c>
      <c r="P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  <c r="BL114" s="45"/>
      <c r="BM114" s="45"/>
      <c r="BN114" s="45"/>
      <c r="BO114" s="45"/>
    </row>
    <row r="115" spans="1:67" s="43" customFormat="1" ht="13.5" customHeight="1">
      <c r="A115" s="58" t="s">
        <v>29</v>
      </c>
      <c r="B115" s="57">
        <f>方向別!I238</f>
        <v>32</v>
      </c>
      <c r="C115" s="57">
        <f>方向別!J238</f>
        <v>0</v>
      </c>
      <c r="D115" s="57">
        <f>方向別!K238</f>
        <v>3</v>
      </c>
      <c r="E115" s="57">
        <f>方向別!L238</f>
        <v>0</v>
      </c>
      <c r="F115" s="57">
        <f t="shared" si="16"/>
        <v>35</v>
      </c>
      <c r="G115" s="56">
        <f t="shared" si="17"/>
        <v>0</v>
      </c>
      <c r="H115" s="55">
        <f t="shared" si="14"/>
        <v>1.1860386309725517</v>
      </c>
      <c r="I115" s="57">
        <f>SUM(方向別!I33,方向別!B156,方向別!B279)</f>
        <v>32</v>
      </c>
      <c r="J115" s="57">
        <f>SUM(方向別!J33,方向別!C156,方向別!C279)</f>
        <v>1</v>
      </c>
      <c r="K115" s="57">
        <f>SUM(方向別!K33,方向別!D156,方向別!D279)</f>
        <v>10</v>
      </c>
      <c r="L115" s="57">
        <f>SUM(方向別!L33,方向別!E156,方向別!E279)</f>
        <v>2</v>
      </c>
      <c r="M115" s="57">
        <f t="shared" si="18"/>
        <v>45</v>
      </c>
      <c r="N115" s="56">
        <f t="shared" si="20"/>
        <v>6.666666666666667</v>
      </c>
      <c r="O115" s="55">
        <f t="shared" si="15"/>
        <v>1.5080428954423593</v>
      </c>
      <c r="P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  <c r="BL115" s="45"/>
      <c r="BM115" s="45"/>
      <c r="BN115" s="45"/>
      <c r="BO115" s="45"/>
    </row>
    <row r="116" spans="1:67" s="43" customFormat="1" ht="13.5" customHeight="1">
      <c r="A116" s="54" t="s">
        <v>30</v>
      </c>
      <c r="B116" s="53">
        <f>方向別!I239</f>
        <v>55</v>
      </c>
      <c r="C116" s="53">
        <f>方向別!J239</f>
        <v>0</v>
      </c>
      <c r="D116" s="53">
        <f>方向別!K239</f>
        <v>12</v>
      </c>
      <c r="E116" s="53">
        <f>方向別!L239</f>
        <v>0</v>
      </c>
      <c r="F116" s="53">
        <f t="shared" si="16"/>
        <v>67</v>
      </c>
      <c r="G116" s="52">
        <f t="shared" si="17"/>
        <v>0</v>
      </c>
      <c r="H116" s="51">
        <f t="shared" si="14"/>
        <v>2.2704168078617419</v>
      </c>
      <c r="I116" s="53">
        <f>SUM(方向別!I34,方向別!B157,方向別!B280)</f>
        <v>38</v>
      </c>
      <c r="J116" s="53">
        <f>SUM(方向別!J34,方向別!C157,方向別!C280)</f>
        <v>0</v>
      </c>
      <c r="K116" s="53">
        <f>SUM(方向別!K34,方向別!D157,方向別!D280)</f>
        <v>6</v>
      </c>
      <c r="L116" s="53">
        <f>SUM(方向別!L34,方向別!E157,方向別!E280)</f>
        <v>3</v>
      </c>
      <c r="M116" s="53">
        <f t="shared" si="18"/>
        <v>47</v>
      </c>
      <c r="N116" s="52">
        <f t="shared" si="20"/>
        <v>6.3829787234042552</v>
      </c>
      <c r="O116" s="51">
        <f t="shared" si="15"/>
        <v>1.5750670241286864</v>
      </c>
      <c r="P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  <c r="BL116" s="45"/>
      <c r="BM116" s="45"/>
      <c r="BN116" s="45"/>
      <c r="BO116" s="45"/>
    </row>
    <row r="117" spans="1:67" s="43" customFormat="1" ht="13.5" customHeight="1">
      <c r="A117" s="54" t="s">
        <v>31</v>
      </c>
      <c r="B117" s="53">
        <f>方向別!I240</f>
        <v>45</v>
      </c>
      <c r="C117" s="53">
        <f>方向別!J240</f>
        <v>0</v>
      </c>
      <c r="D117" s="53">
        <f>方向別!K240</f>
        <v>17</v>
      </c>
      <c r="E117" s="53">
        <f>方向別!L240</f>
        <v>3</v>
      </c>
      <c r="F117" s="53">
        <f t="shared" si="16"/>
        <v>65</v>
      </c>
      <c r="G117" s="52">
        <f t="shared" si="17"/>
        <v>4.6153846153846159</v>
      </c>
      <c r="H117" s="51">
        <f t="shared" si="14"/>
        <v>2.2026431718061676</v>
      </c>
      <c r="I117" s="53">
        <f>SUM(方向別!I35,方向別!B158,方向別!B281)</f>
        <v>45</v>
      </c>
      <c r="J117" s="53">
        <f>SUM(方向別!J35,方向別!C158,方向別!C281)</f>
        <v>0</v>
      </c>
      <c r="K117" s="53">
        <f>SUM(方向別!K35,方向別!D158,方向別!D281)</f>
        <v>11</v>
      </c>
      <c r="L117" s="53">
        <f>SUM(方向別!L35,方向別!E158,方向別!E281)</f>
        <v>3</v>
      </c>
      <c r="M117" s="53">
        <f t="shared" si="18"/>
        <v>59</v>
      </c>
      <c r="N117" s="52">
        <f t="shared" si="20"/>
        <v>5.0847457627118651</v>
      </c>
      <c r="O117" s="51">
        <f t="shared" si="15"/>
        <v>1.9772117962466487</v>
      </c>
      <c r="P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  <c r="BL117" s="45"/>
      <c r="BM117" s="45"/>
      <c r="BN117" s="45"/>
      <c r="BO117" s="45"/>
    </row>
    <row r="118" spans="1:67" s="43" customFormat="1" ht="13.5" customHeight="1">
      <c r="A118" s="54" t="s">
        <v>32</v>
      </c>
      <c r="B118" s="53">
        <f>方向別!I241</f>
        <v>43</v>
      </c>
      <c r="C118" s="53">
        <f>方向別!J241</f>
        <v>0</v>
      </c>
      <c r="D118" s="53">
        <f>方向別!K241</f>
        <v>5</v>
      </c>
      <c r="E118" s="53">
        <f>方向別!L241</f>
        <v>4</v>
      </c>
      <c r="F118" s="53">
        <f t="shared" si="16"/>
        <v>52</v>
      </c>
      <c r="G118" s="52">
        <f t="shared" si="17"/>
        <v>7.6923076923076925</v>
      </c>
      <c r="H118" s="51">
        <f t="shared" si="14"/>
        <v>1.7621145374449341</v>
      </c>
      <c r="I118" s="53">
        <f>SUM(方向別!I36,方向別!B159,方向別!B282)</f>
        <v>45</v>
      </c>
      <c r="J118" s="53">
        <f>SUM(方向別!J36,方向別!C159,方向別!C282)</f>
        <v>0</v>
      </c>
      <c r="K118" s="53">
        <f>SUM(方向別!K36,方向別!D159,方向別!D282)</f>
        <v>7</v>
      </c>
      <c r="L118" s="53">
        <f>SUM(方向別!L36,方向別!E159,方向別!E282)</f>
        <v>4</v>
      </c>
      <c r="M118" s="53">
        <f t="shared" si="18"/>
        <v>56</v>
      </c>
      <c r="N118" s="52">
        <f t="shared" si="20"/>
        <v>7.1428571428571423</v>
      </c>
      <c r="O118" s="51">
        <f t="shared" si="15"/>
        <v>1.8766756032171581</v>
      </c>
      <c r="P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  <c r="BL118" s="45"/>
      <c r="BM118" s="45"/>
      <c r="BN118" s="45"/>
      <c r="BO118" s="45"/>
    </row>
    <row r="119" spans="1:67" s="43" customFormat="1" ht="13.5" customHeight="1">
      <c r="A119" s="54" t="s">
        <v>33</v>
      </c>
      <c r="B119" s="53">
        <f>方向別!I242</f>
        <v>52</v>
      </c>
      <c r="C119" s="53">
        <f>方向別!J242</f>
        <v>0</v>
      </c>
      <c r="D119" s="53">
        <f>方向別!K242</f>
        <v>6</v>
      </c>
      <c r="E119" s="53">
        <f>方向別!L242</f>
        <v>1</v>
      </c>
      <c r="F119" s="53">
        <f t="shared" si="16"/>
        <v>59</v>
      </c>
      <c r="G119" s="52">
        <f t="shared" si="17"/>
        <v>1.6949152542372881</v>
      </c>
      <c r="H119" s="51">
        <f t="shared" si="14"/>
        <v>1.9993222636394443</v>
      </c>
      <c r="I119" s="53">
        <f>SUM(方向別!I37,方向別!B160,方向別!B283)</f>
        <v>32</v>
      </c>
      <c r="J119" s="53">
        <f>SUM(方向別!J37,方向別!C160,方向別!C283)</f>
        <v>0</v>
      </c>
      <c r="K119" s="53">
        <f>SUM(方向別!K37,方向別!D160,方向別!D283)</f>
        <v>4</v>
      </c>
      <c r="L119" s="53">
        <f>SUM(方向別!L37,方向別!E160,方向別!E283)</f>
        <v>1</v>
      </c>
      <c r="M119" s="53">
        <f t="shared" si="18"/>
        <v>37</v>
      </c>
      <c r="N119" s="52">
        <f t="shared" si="20"/>
        <v>2.7027027027027026</v>
      </c>
      <c r="O119" s="51">
        <f t="shared" si="15"/>
        <v>1.239946380697051</v>
      </c>
      <c r="P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  <c r="BL119" s="45"/>
      <c r="BM119" s="45"/>
      <c r="BN119" s="45"/>
      <c r="BO119" s="45"/>
    </row>
    <row r="120" spans="1:67" s="43" customFormat="1" ht="13.5" customHeight="1">
      <c r="A120" s="54" t="s">
        <v>34</v>
      </c>
      <c r="B120" s="53">
        <f>方向別!I243</f>
        <v>38</v>
      </c>
      <c r="C120" s="53">
        <f>方向別!J243</f>
        <v>1</v>
      </c>
      <c r="D120" s="53">
        <f>方向別!K243</f>
        <v>6</v>
      </c>
      <c r="E120" s="53">
        <f>方向別!L243</f>
        <v>2</v>
      </c>
      <c r="F120" s="53">
        <f t="shared" si="16"/>
        <v>47</v>
      </c>
      <c r="G120" s="52">
        <f t="shared" si="17"/>
        <v>6.3829787234042552</v>
      </c>
      <c r="H120" s="51">
        <f t="shared" si="14"/>
        <v>1.5926804473059979</v>
      </c>
      <c r="I120" s="53">
        <f>SUM(方向別!I38,方向別!B161,方向別!B284)</f>
        <v>31</v>
      </c>
      <c r="J120" s="53">
        <f>SUM(方向別!J38,方向別!C161,方向別!C284)</f>
        <v>0</v>
      </c>
      <c r="K120" s="53">
        <f>SUM(方向別!K38,方向別!D161,方向別!D284)</f>
        <v>5</v>
      </c>
      <c r="L120" s="53">
        <f>SUM(方向別!L38,方向別!E161,方向別!E284)</f>
        <v>2</v>
      </c>
      <c r="M120" s="53">
        <f t="shared" si="18"/>
        <v>38</v>
      </c>
      <c r="N120" s="52">
        <f t="shared" si="20"/>
        <v>5.2631578947368416</v>
      </c>
      <c r="O120" s="51">
        <f t="shared" si="15"/>
        <v>1.2734584450402144</v>
      </c>
      <c r="P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  <c r="BL120" s="45"/>
      <c r="BM120" s="45"/>
      <c r="BN120" s="45"/>
      <c r="BO120" s="45"/>
    </row>
    <row r="121" spans="1:67" s="43" customFormat="1" ht="13.5" customHeight="1">
      <c r="A121" s="50" t="s">
        <v>15</v>
      </c>
      <c r="B121" s="49">
        <f>SUM(B115:B120)</f>
        <v>265</v>
      </c>
      <c r="C121" s="49">
        <f>SUM(C115:C120)</f>
        <v>1</v>
      </c>
      <c r="D121" s="49">
        <f>SUM(D115:D120)</f>
        <v>49</v>
      </c>
      <c r="E121" s="49">
        <f>SUM(E115:E120)</f>
        <v>10</v>
      </c>
      <c r="F121" s="49">
        <f t="shared" si="16"/>
        <v>325</v>
      </c>
      <c r="G121" s="48">
        <f t="shared" si="17"/>
        <v>3.3846153846153846</v>
      </c>
      <c r="H121" s="47">
        <f t="shared" si="14"/>
        <v>11.013215859030836</v>
      </c>
      <c r="I121" s="49">
        <f>SUM(I115:I120)</f>
        <v>223</v>
      </c>
      <c r="J121" s="49">
        <f>SUM(J115:J120)</f>
        <v>1</v>
      </c>
      <c r="K121" s="49">
        <f>SUM(K115:K120)</f>
        <v>43</v>
      </c>
      <c r="L121" s="49">
        <f>SUM(L115:L120)</f>
        <v>15</v>
      </c>
      <c r="M121" s="49">
        <f t="shared" si="18"/>
        <v>282</v>
      </c>
      <c r="N121" s="48">
        <f t="shared" si="20"/>
        <v>5.6737588652482271</v>
      </c>
      <c r="O121" s="47">
        <f t="shared" si="15"/>
        <v>9.4504021447721165</v>
      </c>
      <c r="P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  <c r="BL121" s="45"/>
      <c r="BM121" s="45"/>
      <c r="BN121" s="45"/>
      <c r="BO121" s="45"/>
    </row>
    <row r="122" spans="1:67" s="43" customFormat="1" ht="13.5" customHeight="1">
      <c r="A122" s="58" t="s">
        <v>35</v>
      </c>
      <c r="B122" s="57">
        <f>方向別!I245</f>
        <v>31</v>
      </c>
      <c r="C122" s="57">
        <f>方向別!J245</f>
        <v>0</v>
      </c>
      <c r="D122" s="57">
        <f>方向別!K245</f>
        <v>5</v>
      </c>
      <c r="E122" s="57">
        <f>方向別!L245</f>
        <v>2</v>
      </c>
      <c r="F122" s="57">
        <f t="shared" si="16"/>
        <v>38</v>
      </c>
      <c r="G122" s="56">
        <f t="shared" si="17"/>
        <v>5.2631578947368416</v>
      </c>
      <c r="H122" s="55">
        <f t="shared" si="14"/>
        <v>1.2876990850559134</v>
      </c>
      <c r="I122" s="57">
        <f>SUM(方向別!I40,方向別!B163,方向別!B286)</f>
        <v>25</v>
      </c>
      <c r="J122" s="57">
        <f>SUM(方向別!J40,方向別!C163,方向別!C286)</f>
        <v>0</v>
      </c>
      <c r="K122" s="57">
        <f>SUM(方向別!K40,方向別!D163,方向別!D286)</f>
        <v>5</v>
      </c>
      <c r="L122" s="57">
        <f>SUM(方向別!L40,方向別!E163,方向別!E286)</f>
        <v>2</v>
      </c>
      <c r="M122" s="57">
        <f t="shared" si="18"/>
        <v>32</v>
      </c>
      <c r="N122" s="56">
        <f t="shared" si="20"/>
        <v>6.25</v>
      </c>
      <c r="O122" s="55">
        <f t="shared" si="15"/>
        <v>1.0723860589812333</v>
      </c>
      <c r="P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  <c r="BL122" s="45"/>
      <c r="BM122" s="45"/>
      <c r="BN122" s="45"/>
      <c r="BO122" s="45"/>
    </row>
    <row r="123" spans="1:67" s="43" customFormat="1" ht="13.5" customHeight="1">
      <c r="A123" s="54" t="s">
        <v>36</v>
      </c>
      <c r="B123" s="53">
        <f>方向別!I246</f>
        <v>47</v>
      </c>
      <c r="C123" s="53">
        <f>方向別!J246</f>
        <v>0</v>
      </c>
      <c r="D123" s="53">
        <f>方向別!K246</f>
        <v>12</v>
      </c>
      <c r="E123" s="53">
        <f>方向別!L246</f>
        <v>0</v>
      </c>
      <c r="F123" s="53">
        <f t="shared" si="16"/>
        <v>59</v>
      </c>
      <c r="G123" s="52">
        <f t="shared" si="17"/>
        <v>0</v>
      </c>
      <c r="H123" s="51">
        <f t="shared" si="14"/>
        <v>1.9993222636394443</v>
      </c>
      <c r="I123" s="53">
        <f>SUM(方向別!I41,方向別!B164,方向別!B287)</f>
        <v>37</v>
      </c>
      <c r="J123" s="53">
        <f>SUM(方向別!J41,方向別!C164,方向別!C287)</f>
        <v>1</v>
      </c>
      <c r="K123" s="53">
        <f>SUM(方向別!K41,方向別!D164,方向別!D287)</f>
        <v>8</v>
      </c>
      <c r="L123" s="53">
        <f>SUM(方向別!L41,方向別!E164,方向別!E287)</f>
        <v>0</v>
      </c>
      <c r="M123" s="53">
        <f t="shared" si="18"/>
        <v>46</v>
      </c>
      <c r="N123" s="52">
        <f t="shared" si="20"/>
        <v>2.1739130434782608</v>
      </c>
      <c r="O123" s="51">
        <f t="shared" si="15"/>
        <v>1.5415549597855227</v>
      </c>
      <c r="P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  <c r="BL123" s="45"/>
      <c r="BM123" s="45"/>
      <c r="BN123" s="45"/>
      <c r="BO123" s="45"/>
    </row>
    <row r="124" spans="1:67" s="43" customFormat="1" ht="13.5" customHeight="1">
      <c r="A124" s="54" t="s">
        <v>37</v>
      </c>
      <c r="B124" s="53">
        <f>方向別!I247</f>
        <v>24</v>
      </c>
      <c r="C124" s="53">
        <f>方向別!J247</f>
        <v>0</v>
      </c>
      <c r="D124" s="53">
        <f>方向別!K247</f>
        <v>2</v>
      </c>
      <c r="E124" s="53">
        <f>方向別!L247</f>
        <v>0</v>
      </c>
      <c r="F124" s="53">
        <f t="shared" si="16"/>
        <v>26</v>
      </c>
      <c r="G124" s="52">
        <f t="shared" si="17"/>
        <v>0</v>
      </c>
      <c r="H124" s="51">
        <f t="shared" si="14"/>
        <v>0.88105726872246704</v>
      </c>
      <c r="I124" s="53">
        <f>SUM(方向別!I42,方向別!B165,方向別!B288)</f>
        <v>46</v>
      </c>
      <c r="J124" s="53">
        <f>SUM(方向別!J42,方向別!C165,方向別!C288)</f>
        <v>0</v>
      </c>
      <c r="K124" s="53">
        <f>SUM(方向別!K42,方向別!D165,方向別!D288)</f>
        <v>2</v>
      </c>
      <c r="L124" s="53">
        <f>SUM(方向別!L42,方向別!E165,方向別!E288)</f>
        <v>1</v>
      </c>
      <c r="M124" s="53">
        <f t="shared" si="18"/>
        <v>49</v>
      </c>
      <c r="N124" s="52">
        <f t="shared" si="20"/>
        <v>2.0408163265306123</v>
      </c>
      <c r="O124" s="51">
        <f t="shared" si="15"/>
        <v>1.6420911528150135</v>
      </c>
      <c r="P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  <c r="BL124" s="45"/>
      <c r="BM124" s="45"/>
      <c r="BN124" s="45"/>
      <c r="BO124" s="45"/>
    </row>
    <row r="125" spans="1:67" s="43" customFormat="1" ht="13.5" customHeight="1">
      <c r="A125" s="54" t="s">
        <v>38</v>
      </c>
      <c r="B125" s="53">
        <f>方向別!I248</f>
        <v>47</v>
      </c>
      <c r="C125" s="53">
        <f>方向別!J248</f>
        <v>0</v>
      </c>
      <c r="D125" s="53">
        <f>方向別!K248</f>
        <v>5</v>
      </c>
      <c r="E125" s="53">
        <f>方向別!L248</f>
        <v>0</v>
      </c>
      <c r="F125" s="53">
        <f t="shared" si="16"/>
        <v>52</v>
      </c>
      <c r="G125" s="52">
        <f t="shared" si="17"/>
        <v>0</v>
      </c>
      <c r="H125" s="51">
        <f t="shared" si="14"/>
        <v>1.7621145374449341</v>
      </c>
      <c r="I125" s="53">
        <f>SUM(方向別!I43,方向別!B166,方向別!B289)</f>
        <v>31</v>
      </c>
      <c r="J125" s="53">
        <f>SUM(方向別!J43,方向別!C166,方向別!C289)</f>
        <v>0</v>
      </c>
      <c r="K125" s="53">
        <f>SUM(方向別!K43,方向別!D166,方向別!D289)</f>
        <v>3</v>
      </c>
      <c r="L125" s="53">
        <f>SUM(方向別!L43,方向別!E166,方向別!E289)</f>
        <v>3</v>
      </c>
      <c r="M125" s="53">
        <f t="shared" si="18"/>
        <v>37</v>
      </c>
      <c r="N125" s="52">
        <f t="shared" si="20"/>
        <v>8.1081081081081088</v>
      </c>
      <c r="O125" s="51">
        <f t="shared" si="15"/>
        <v>1.239946380697051</v>
      </c>
      <c r="P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  <c r="BL125" s="45"/>
      <c r="BM125" s="45"/>
      <c r="BN125" s="45"/>
      <c r="BO125" s="45"/>
    </row>
    <row r="126" spans="1:67" s="43" customFormat="1" ht="13.5" customHeight="1">
      <c r="A126" s="54" t="s">
        <v>39</v>
      </c>
      <c r="B126" s="53">
        <f>方向別!I249</f>
        <v>28</v>
      </c>
      <c r="C126" s="53">
        <f>方向別!J249</f>
        <v>0</v>
      </c>
      <c r="D126" s="53">
        <f>方向別!K249</f>
        <v>5</v>
      </c>
      <c r="E126" s="53">
        <f>方向別!L249</f>
        <v>1</v>
      </c>
      <c r="F126" s="53">
        <f t="shared" si="16"/>
        <v>34</v>
      </c>
      <c r="G126" s="52">
        <f t="shared" si="17"/>
        <v>2.9411764705882351</v>
      </c>
      <c r="H126" s="51">
        <f t="shared" si="14"/>
        <v>1.1521518129447645</v>
      </c>
      <c r="I126" s="53">
        <f>SUM(方向別!I44,方向別!B167,方向別!B290)</f>
        <v>36</v>
      </c>
      <c r="J126" s="53">
        <f>SUM(方向別!J44,方向別!C167,方向別!C290)</f>
        <v>0</v>
      </c>
      <c r="K126" s="53">
        <f>SUM(方向別!K44,方向別!D167,方向別!D290)</f>
        <v>6</v>
      </c>
      <c r="L126" s="53">
        <f>SUM(方向別!L44,方向別!E167,方向別!E290)</f>
        <v>2</v>
      </c>
      <c r="M126" s="53">
        <f t="shared" si="18"/>
        <v>44</v>
      </c>
      <c r="N126" s="52">
        <f t="shared" si="20"/>
        <v>4.5454545454545459</v>
      </c>
      <c r="O126" s="51">
        <f t="shared" si="15"/>
        <v>1.4745308310991956</v>
      </c>
      <c r="P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  <c r="BL126" s="45"/>
      <c r="BM126" s="45"/>
      <c r="BN126" s="45"/>
      <c r="BO126" s="45"/>
    </row>
    <row r="127" spans="1:67" s="43" customFormat="1" ht="13.5" customHeight="1">
      <c r="A127" s="54" t="s">
        <v>40</v>
      </c>
      <c r="B127" s="53">
        <f>方向別!I250</f>
        <v>22</v>
      </c>
      <c r="C127" s="53">
        <f>方向別!J250</f>
        <v>1</v>
      </c>
      <c r="D127" s="53">
        <f>方向別!K250</f>
        <v>2</v>
      </c>
      <c r="E127" s="53">
        <f>方向別!L250</f>
        <v>0</v>
      </c>
      <c r="F127" s="53">
        <f t="shared" si="16"/>
        <v>25</v>
      </c>
      <c r="G127" s="52">
        <f t="shared" si="17"/>
        <v>4</v>
      </c>
      <c r="H127" s="51">
        <f t="shared" si="14"/>
        <v>0.84717045069467967</v>
      </c>
      <c r="I127" s="53">
        <f>SUM(方向別!I45,方向別!B168,方向別!B291)</f>
        <v>23</v>
      </c>
      <c r="J127" s="53">
        <f>SUM(方向別!J45,方向別!C168,方向別!C291)</f>
        <v>0</v>
      </c>
      <c r="K127" s="53">
        <f>SUM(方向別!K45,方向別!D168,方向別!D291)</f>
        <v>9</v>
      </c>
      <c r="L127" s="53">
        <f>SUM(方向別!L45,方向別!E168,方向別!E291)</f>
        <v>0</v>
      </c>
      <c r="M127" s="53">
        <f t="shared" si="18"/>
        <v>32</v>
      </c>
      <c r="N127" s="52">
        <f t="shared" si="20"/>
        <v>0</v>
      </c>
      <c r="O127" s="51">
        <f t="shared" si="15"/>
        <v>1.0723860589812333</v>
      </c>
      <c r="P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  <c r="BL127" s="45"/>
      <c r="BM127" s="45"/>
      <c r="BN127" s="45"/>
      <c r="BO127" s="45"/>
    </row>
    <row r="128" spans="1:67" s="43" customFormat="1" ht="13.5" customHeight="1">
      <c r="A128" s="50" t="s">
        <v>15</v>
      </c>
      <c r="B128" s="49">
        <f>SUM(B122:B127)</f>
        <v>199</v>
      </c>
      <c r="C128" s="49">
        <f>SUM(C122:C127)</f>
        <v>1</v>
      </c>
      <c r="D128" s="49">
        <f>SUM(D122:D127)</f>
        <v>31</v>
      </c>
      <c r="E128" s="49">
        <f>SUM(E122:E127)</f>
        <v>3</v>
      </c>
      <c r="F128" s="49">
        <f t="shared" si="16"/>
        <v>234</v>
      </c>
      <c r="G128" s="48">
        <f t="shared" si="17"/>
        <v>1.7094017094017095</v>
      </c>
      <c r="H128" s="47">
        <f t="shared" si="14"/>
        <v>7.929515418502203</v>
      </c>
      <c r="I128" s="49">
        <f>SUM(I122:I127)</f>
        <v>198</v>
      </c>
      <c r="J128" s="49">
        <f>SUM(J122:J127)</f>
        <v>1</v>
      </c>
      <c r="K128" s="49">
        <f>SUM(K122:K127)</f>
        <v>33</v>
      </c>
      <c r="L128" s="49">
        <f>SUM(L122:L127)</f>
        <v>8</v>
      </c>
      <c r="M128" s="49">
        <f t="shared" si="18"/>
        <v>240</v>
      </c>
      <c r="N128" s="48">
        <f t="shared" si="20"/>
        <v>3.75</v>
      </c>
      <c r="O128" s="47">
        <f t="shared" si="15"/>
        <v>8.0428954423592494</v>
      </c>
      <c r="P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  <c r="BL128" s="45"/>
      <c r="BM128" s="45"/>
      <c r="BN128" s="45"/>
      <c r="BO128" s="45"/>
    </row>
    <row r="129" spans="1:67" s="43" customFormat="1" ht="13.5" customHeight="1">
      <c r="A129" s="50" t="s">
        <v>41</v>
      </c>
      <c r="B129" s="49">
        <f>SUM(B99,B106:B114,B121,B128)</f>
        <v>2294</v>
      </c>
      <c r="C129" s="49">
        <f>SUM(C99,C106:C114,C121,C128)</f>
        <v>8</v>
      </c>
      <c r="D129" s="49">
        <f>SUM(D99,D106:D114,D121,D128)</f>
        <v>468</v>
      </c>
      <c r="E129" s="49">
        <f>SUM(E99,E106:E114,E121,E128)</f>
        <v>181</v>
      </c>
      <c r="F129" s="49">
        <f t="shared" si="16"/>
        <v>2951</v>
      </c>
      <c r="G129" s="48">
        <f t="shared" si="17"/>
        <v>6.4046086072517783</v>
      </c>
      <c r="H129" s="47">
        <f t="shared" si="14"/>
        <v>100</v>
      </c>
      <c r="I129" s="49">
        <f>SUM(I99,I106:I114,I121,I128)</f>
        <v>2294</v>
      </c>
      <c r="J129" s="49">
        <f>SUM(J99,J106:J114,J121,J128)</f>
        <v>14</v>
      </c>
      <c r="K129" s="49">
        <f>SUM(K99,K106:K114,K121,K128)</f>
        <v>457</v>
      </c>
      <c r="L129" s="49">
        <f>SUM(L99,L106:L114,L121,L128)</f>
        <v>219</v>
      </c>
      <c r="M129" s="49">
        <f t="shared" si="18"/>
        <v>2984</v>
      </c>
      <c r="N129" s="48">
        <f t="shared" si="20"/>
        <v>7.8083109919571045</v>
      </c>
      <c r="O129" s="47">
        <f t="shared" si="15"/>
        <v>100</v>
      </c>
      <c r="P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  <c r="BL129" s="45"/>
      <c r="BM129" s="45"/>
      <c r="BN129" s="45"/>
      <c r="BO129" s="45"/>
    </row>
    <row r="130" spans="1:67" s="43" customFormat="1" ht="13.5" customHeight="1">
      <c r="A130" s="44"/>
      <c r="B130" s="44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  <c r="BL130" s="45"/>
      <c r="BM130" s="45"/>
      <c r="BN130" s="45"/>
      <c r="BO130" s="45"/>
    </row>
    <row r="131" spans="1:67" s="43" customFormat="1" ht="13.5" customHeight="1">
      <c r="A131" s="44"/>
      <c r="B131" s="44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  <c r="BL131" s="45"/>
      <c r="BM131" s="45"/>
      <c r="BN131" s="45"/>
      <c r="BO131" s="45"/>
    </row>
    <row r="132" spans="1:67" s="43" customFormat="1" ht="13.5" customHeight="1">
      <c r="A132" s="70" t="s">
        <v>0</v>
      </c>
      <c r="B132" s="69" t="s">
        <v>78</v>
      </c>
      <c r="C132" s="68"/>
      <c r="D132" s="68"/>
      <c r="E132" s="68"/>
      <c r="F132" s="68"/>
      <c r="G132" s="68"/>
      <c r="H132" s="67"/>
      <c r="I132" s="69" t="s">
        <v>79</v>
      </c>
      <c r="J132" s="68"/>
      <c r="K132" s="68"/>
      <c r="L132" s="68"/>
      <c r="M132" s="68"/>
      <c r="N132" s="68"/>
      <c r="O132" s="67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  <c r="BL132" s="45"/>
      <c r="BM132" s="45"/>
      <c r="BN132" s="45"/>
      <c r="BO132" s="45"/>
    </row>
    <row r="133" spans="1:67" s="43" customFormat="1" ht="39" customHeight="1">
      <c r="A133" s="65" t="s">
        <v>1</v>
      </c>
      <c r="B133" s="63" t="s">
        <v>2</v>
      </c>
      <c r="C133" s="62" t="s">
        <v>3</v>
      </c>
      <c r="D133" s="61" t="s">
        <v>4</v>
      </c>
      <c r="E133" s="62" t="s">
        <v>5</v>
      </c>
      <c r="F133" s="61" t="s">
        <v>6</v>
      </c>
      <c r="G133" s="61" t="s">
        <v>7</v>
      </c>
      <c r="H133" s="64" t="s">
        <v>8</v>
      </c>
      <c r="I133" s="63" t="s">
        <v>2</v>
      </c>
      <c r="J133" s="61" t="s">
        <v>3</v>
      </c>
      <c r="K133" s="61" t="s">
        <v>4</v>
      </c>
      <c r="L133" s="62" t="s">
        <v>5</v>
      </c>
      <c r="M133" s="61" t="s">
        <v>6</v>
      </c>
      <c r="N133" s="61" t="s">
        <v>7</v>
      </c>
      <c r="O133" s="60" t="s">
        <v>8</v>
      </c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  <c r="BL133" s="45"/>
      <c r="BM133" s="45"/>
      <c r="BN133" s="45"/>
      <c r="BO133" s="45"/>
    </row>
    <row r="134" spans="1:67" s="43" customFormat="1" ht="13.5" customHeight="1">
      <c r="A134" s="58" t="s">
        <v>9</v>
      </c>
      <c r="B134" s="57">
        <f>方向別!I298</f>
        <v>49</v>
      </c>
      <c r="C134" s="57">
        <f>方向別!J298</f>
        <v>1</v>
      </c>
      <c r="D134" s="57">
        <f>方向別!K298</f>
        <v>6</v>
      </c>
      <c r="E134" s="57">
        <f>方向別!L298</f>
        <v>2</v>
      </c>
      <c r="F134" s="57">
        <f>SUM(B134:E134)</f>
        <v>58</v>
      </c>
      <c r="G134" s="56">
        <f>IF(SUM(C134,E134)=0,0,SUM(C134,E134)/F134*100)</f>
        <v>5.1724137931034484</v>
      </c>
      <c r="H134" s="55">
        <f t="shared" ref="H134:H170" si="21">IF(F134=0,0,F134/F$170*100)</f>
        <v>1.3615023474178403</v>
      </c>
      <c r="I134" s="57">
        <f>SUM(方向別!B11,方向別!I93,方向別!B216)</f>
        <v>53</v>
      </c>
      <c r="J134" s="57">
        <f>SUM(方向別!C11,方向別!J93,方向別!C216)</f>
        <v>4</v>
      </c>
      <c r="K134" s="57">
        <f>SUM(方向別!D11,方向別!K93,方向別!D216)</f>
        <v>15</v>
      </c>
      <c r="L134" s="57">
        <f>SUM(方向別!E11,方向別!L93,方向別!E216)</f>
        <v>4</v>
      </c>
      <c r="M134" s="57">
        <f>SUM(I134:L134)</f>
        <v>76</v>
      </c>
      <c r="N134" s="56">
        <f>IF(SUM(J134,L134)=0,0,SUM(J134,L134)/M134*100)</f>
        <v>10.526315789473683</v>
      </c>
      <c r="O134" s="55">
        <f t="shared" ref="O134:O170" si="22">IF(M134=0,0,M134/M$170*100)</f>
        <v>1.7411225658648339</v>
      </c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  <c r="BL134" s="45"/>
      <c r="BM134" s="45"/>
      <c r="BN134" s="45"/>
      <c r="BO134" s="45"/>
    </row>
    <row r="135" spans="1:67" s="43" customFormat="1" ht="13.5" customHeight="1">
      <c r="A135" s="54" t="s">
        <v>10</v>
      </c>
      <c r="B135" s="53">
        <f>方向別!I299</f>
        <v>57</v>
      </c>
      <c r="C135" s="53">
        <f>方向別!J299</f>
        <v>1</v>
      </c>
      <c r="D135" s="53">
        <f>方向別!K299</f>
        <v>6</v>
      </c>
      <c r="E135" s="53">
        <f>方向別!L299</f>
        <v>3</v>
      </c>
      <c r="F135" s="53">
        <f t="shared" ref="F135:F170" si="23">SUM(B135:E135)</f>
        <v>67</v>
      </c>
      <c r="G135" s="52">
        <f t="shared" ref="G135:G170" si="24">IF(SUM(C135,E135)=0,0,SUM(C135,E135)/F135*100)</f>
        <v>5.9701492537313428</v>
      </c>
      <c r="H135" s="51">
        <f t="shared" si="21"/>
        <v>1.572769953051643</v>
      </c>
      <c r="I135" s="53">
        <f>SUM(方向別!B12,方向別!I94,方向別!B217)</f>
        <v>53</v>
      </c>
      <c r="J135" s="53">
        <f>SUM(方向別!C12,方向別!J94,方向別!C217)</f>
        <v>1</v>
      </c>
      <c r="K135" s="53">
        <f>SUM(方向別!D12,方向別!K94,方向別!D217)</f>
        <v>19</v>
      </c>
      <c r="L135" s="53">
        <f>SUM(方向別!E12,方向別!L94,方向別!E217)</f>
        <v>5</v>
      </c>
      <c r="M135" s="53">
        <f t="shared" ref="M135:M170" si="25">SUM(I135:L135)</f>
        <v>78</v>
      </c>
      <c r="N135" s="52">
        <f t="shared" ref="N135:N144" si="26">IF(SUM(J135,L135)=0,0,SUM(J135,L135)/M135*100)</f>
        <v>7.6923076923076925</v>
      </c>
      <c r="O135" s="51">
        <f t="shared" si="22"/>
        <v>1.7869415807560136</v>
      </c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  <c r="BL135" s="45"/>
      <c r="BM135" s="45"/>
      <c r="BN135" s="45"/>
      <c r="BO135" s="45"/>
    </row>
    <row r="136" spans="1:67" s="43" customFormat="1" ht="13.5" customHeight="1">
      <c r="A136" s="54" t="s">
        <v>11</v>
      </c>
      <c r="B136" s="53">
        <f>方向別!I300</f>
        <v>54</v>
      </c>
      <c r="C136" s="53">
        <f>方向別!J300</f>
        <v>1</v>
      </c>
      <c r="D136" s="53">
        <f>方向別!K300</f>
        <v>4</v>
      </c>
      <c r="E136" s="53">
        <f>方向別!L300</f>
        <v>10</v>
      </c>
      <c r="F136" s="53">
        <f t="shared" si="23"/>
        <v>69</v>
      </c>
      <c r="G136" s="52">
        <f t="shared" si="24"/>
        <v>15.942028985507244</v>
      </c>
      <c r="H136" s="51">
        <f t="shared" si="21"/>
        <v>1.6197183098591548</v>
      </c>
      <c r="I136" s="53">
        <f>SUM(方向別!B13,方向別!I95,方向別!B218)</f>
        <v>51</v>
      </c>
      <c r="J136" s="53">
        <f>SUM(方向別!C13,方向別!J95,方向別!C218)</f>
        <v>0</v>
      </c>
      <c r="K136" s="53">
        <f>SUM(方向別!D13,方向別!K95,方向別!D218)</f>
        <v>17</v>
      </c>
      <c r="L136" s="53">
        <f>SUM(方向別!E13,方向別!L95,方向別!E218)</f>
        <v>4</v>
      </c>
      <c r="M136" s="53">
        <f t="shared" si="25"/>
        <v>72</v>
      </c>
      <c r="N136" s="52">
        <f t="shared" si="26"/>
        <v>5.5555555555555554</v>
      </c>
      <c r="O136" s="51">
        <f t="shared" si="22"/>
        <v>1.6494845360824744</v>
      </c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spans="1:67" s="43" customFormat="1" ht="13.5" customHeight="1">
      <c r="A137" s="54" t="s">
        <v>12</v>
      </c>
      <c r="B137" s="53">
        <f>方向別!I301</f>
        <v>54</v>
      </c>
      <c r="C137" s="53">
        <f>方向別!J301</f>
        <v>0</v>
      </c>
      <c r="D137" s="53">
        <f>方向別!K301</f>
        <v>8</v>
      </c>
      <c r="E137" s="53">
        <f>方向別!L301</f>
        <v>7</v>
      </c>
      <c r="F137" s="53">
        <f t="shared" si="23"/>
        <v>69</v>
      </c>
      <c r="G137" s="52">
        <f t="shared" si="24"/>
        <v>10.144927536231885</v>
      </c>
      <c r="H137" s="51">
        <f t="shared" si="21"/>
        <v>1.6197183098591548</v>
      </c>
      <c r="I137" s="53">
        <f>SUM(方向別!B14,方向別!I96,方向別!B219)</f>
        <v>34</v>
      </c>
      <c r="J137" s="53">
        <f>SUM(方向別!C14,方向別!J96,方向別!C219)</f>
        <v>0</v>
      </c>
      <c r="K137" s="53">
        <f>SUM(方向別!D14,方向別!K96,方向別!D219)</f>
        <v>6</v>
      </c>
      <c r="L137" s="53">
        <f>SUM(方向別!E14,方向別!L96,方向別!E219)</f>
        <v>17</v>
      </c>
      <c r="M137" s="53">
        <f t="shared" si="25"/>
        <v>57</v>
      </c>
      <c r="N137" s="52">
        <f t="shared" si="26"/>
        <v>29.82456140350877</v>
      </c>
      <c r="O137" s="51">
        <f t="shared" si="22"/>
        <v>1.3058419243986255</v>
      </c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spans="1:67" s="43" customFormat="1" ht="13.5" customHeight="1">
      <c r="A138" s="54" t="s">
        <v>13</v>
      </c>
      <c r="B138" s="53">
        <f>方向別!I302</f>
        <v>56</v>
      </c>
      <c r="C138" s="53">
        <f>方向別!J302</f>
        <v>0</v>
      </c>
      <c r="D138" s="53">
        <f>方向別!K302</f>
        <v>13</v>
      </c>
      <c r="E138" s="53">
        <f>方向別!L302</f>
        <v>5</v>
      </c>
      <c r="F138" s="53">
        <f t="shared" si="23"/>
        <v>74</v>
      </c>
      <c r="G138" s="52">
        <f t="shared" si="24"/>
        <v>6.756756756756757</v>
      </c>
      <c r="H138" s="51">
        <f t="shared" si="21"/>
        <v>1.7370892018779343</v>
      </c>
      <c r="I138" s="53">
        <f>SUM(方向別!B15,方向別!I97,方向別!B220)</f>
        <v>61</v>
      </c>
      <c r="J138" s="53">
        <f>SUM(方向別!C15,方向別!J97,方向別!C220)</f>
        <v>1</v>
      </c>
      <c r="K138" s="53">
        <f>SUM(方向別!D15,方向別!K97,方向別!D220)</f>
        <v>13</v>
      </c>
      <c r="L138" s="53">
        <f>SUM(方向別!E15,方向別!L97,方向別!E220)</f>
        <v>5</v>
      </c>
      <c r="M138" s="53">
        <f t="shared" si="25"/>
        <v>80</v>
      </c>
      <c r="N138" s="52">
        <f t="shared" si="26"/>
        <v>7.5</v>
      </c>
      <c r="O138" s="51">
        <f t="shared" si="22"/>
        <v>1.8327605956471937</v>
      </c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spans="1:67" s="43" customFormat="1" ht="13.5" customHeight="1">
      <c r="A139" s="54" t="s">
        <v>14</v>
      </c>
      <c r="B139" s="53">
        <f>方向別!I303</f>
        <v>66</v>
      </c>
      <c r="C139" s="53">
        <f>方向別!J303</f>
        <v>2</v>
      </c>
      <c r="D139" s="53">
        <f>方向別!K303</f>
        <v>11</v>
      </c>
      <c r="E139" s="53">
        <f>方向別!L303</f>
        <v>7</v>
      </c>
      <c r="F139" s="53">
        <f t="shared" si="23"/>
        <v>86</v>
      </c>
      <c r="G139" s="52">
        <f t="shared" si="24"/>
        <v>10.465116279069768</v>
      </c>
      <c r="H139" s="51">
        <f t="shared" si="21"/>
        <v>2.0187793427230045</v>
      </c>
      <c r="I139" s="53">
        <f>SUM(方向別!B16,方向別!I98,方向別!B221)</f>
        <v>60</v>
      </c>
      <c r="J139" s="53">
        <f>SUM(方向別!C16,方向別!J98,方向別!C221)</f>
        <v>0</v>
      </c>
      <c r="K139" s="53">
        <f>SUM(方向別!D16,方向別!K98,方向別!D221)</f>
        <v>7</v>
      </c>
      <c r="L139" s="53">
        <f>SUM(方向別!E16,方向別!L98,方向別!E221)</f>
        <v>12</v>
      </c>
      <c r="M139" s="53">
        <f t="shared" si="25"/>
        <v>79</v>
      </c>
      <c r="N139" s="52">
        <f t="shared" si="26"/>
        <v>15.18987341772152</v>
      </c>
      <c r="O139" s="51">
        <f t="shared" si="22"/>
        <v>1.8098510882016039</v>
      </c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spans="1:67" s="43" customFormat="1" ht="13.5" customHeight="1">
      <c r="A140" s="50" t="s">
        <v>15</v>
      </c>
      <c r="B140" s="49">
        <f>SUM(B134:B139)</f>
        <v>336</v>
      </c>
      <c r="C140" s="49">
        <f>SUM(C134:C139)</f>
        <v>5</v>
      </c>
      <c r="D140" s="49">
        <f>SUM(D134:D139)</f>
        <v>48</v>
      </c>
      <c r="E140" s="49">
        <f>SUM(E134:E139)</f>
        <v>34</v>
      </c>
      <c r="F140" s="49">
        <f t="shared" si="23"/>
        <v>423</v>
      </c>
      <c r="G140" s="48">
        <f t="shared" si="24"/>
        <v>9.2198581560283674</v>
      </c>
      <c r="H140" s="47">
        <f t="shared" si="21"/>
        <v>9.9295774647887338</v>
      </c>
      <c r="I140" s="49">
        <f>SUM(I134:I139)</f>
        <v>312</v>
      </c>
      <c r="J140" s="49">
        <f>SUM(J134:J139)</f>
        <v>6</v>
      </c>
      <c r="K140" s="49">
        <f>SUM(K134:K139)</f>
        <v>77</v>
      </c>
      <c r="L140" s="49">
        <f>SUM(L134:L139)</f>
        <v>47</v>
      </c>
      <c r="M140" s="49">
        <f t="shared" si="25"/>
        <v>442</v>
      </c>
      <c r="N140" s="48">
        <f t="shared" si="26"/>
        <v>11.990950226244344</v>
      </c>
      <c r="O140" s="47">
        <f t="shared" si="22"/>
        <v>10.126002290950744</v>
      </c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spans="1:67" s="43" customFormat="1" ht="13.5" customHeight="1">
      <c r="A141" s="58" t="s">
        <v>16</v>
      </c>
      <c r="B141" s="57">
        <f>方向別!I305</f>
        <v>50</v>
      </c>
      <c r="C141" s="57">
        <f>方向別!J305</f>
        <v>0</v>
      </c>
      <c r="D141" s="57">
        <f>方向別!K305</f>
        <v>5</v>
      </c>
      <c r="E141" s="57">
        <f>方向別!L305</f>
        <v>0</v>
      </c>
      <c r="F141" s="57">
        <f t="shared" si="23"/>
        <v>55</v>
      </c>
      <c r="G141" s="56">
        <f t="shared" si="24"/>
        <v>0</v>
      </c>
      <c r="H141" s="55">
        <f t="shared" si="21"/>
        <v>1.2910798122065728</v>
      </c>
      <c r="I141" s="57">
        <f>SUM(方向別!B18,方向別!I100,方向別!B223)</f>
        <v>54</v>
      </c>
      <c r="J141" s="57">
        <f>SUM(方向別!C18,方向別!J100,方向別!C223)</f>
        <v>2</v>
      </c>
      <c r="K141" s="57">
        <f>SUM(方向別!D18,方向別!K100,方向別!D223)</f>
        <v>10</v>
      </c>
      <c r="L141" s="57">
        <f>SUM(方向別!E18,方向別!L100,方向別!E223)</f>
        <v>8</v>
      </c>
      <c r="M141" s="57">
        <f t="shared" si="25"/>
        <v>74</v>
      </c>
      <c r="N141" s="56">
        <f t="shared" si="26"/>
        <v>13.513513513513514</v>
      </c>
      <c r="O141" s="55">
        <f t="shared" si="22"/>
        <v>1.695303550973654</v>
      </c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spans="1:67" s="43" customFormat="1" ht="13.5" customHeight="1">
      <c r="A142" s="54" t="s">
        <v>17</v>
      </c>
      <c r="B142" s="53">
        <f>方向別!I306</f>
        <v>64</v>
      </c>
      <c r="C142" s="53">
        <f>方向別!J306</f>
        <v>2</v>
      </c>
      <c r="D142" s="53">
        <f>方向別!K306</f>
        <v>8</v>
      </c>
      <c r="E142" s="53">
        <f>方向別!L306</f>
        <v>8</v>
      </c>
      <c r="F142" s="53">
        <f t="shared" si="23"/>
        <v>82</v>
      </c>
      <c r="G142" s="52">
        <f t="shared" si="24"/>
        <v>12.195121951219512</v>
      </c>
      <c r="H142" s="51">
        <f t="shared" si="21"/>
        <v>1.9248826291079812</v>
      </c>
      <c r="I142" s="53">
        <f>SUM(方向別!B19,方向別!I101,方向別!B224)</f>
        <v>41</v>
      </c>
      <c r="J142" s="53">
        <f>SUM(方向別!C19,方向別!J101,方向別!C224)</f>
        <v>0</v>
      </c>
      <c r="K142" s="53">
        <f>SUM(方向別!D19,方向別!K101,方向別!D224)</f>
        <v>6</v>
      </c>
      <c r="L142" s="53">
        <f>SUM(方向別!E19,方向別!L101,方向別!E224)</f>
        <v>4</v>
      </c>
      <c r="M142" s="53">
        <f t="shared" si="25"/>
        <v>51</v>
      </c>
      <c r="N142" s="52">
        <f t="shared" si="26"/>
        <v>7.8431372549019605</v>
      </c>
      <c r="O142" s="51">
        <f t="shared" si="22"/>
        <v>1.168384879725086</v>
      </c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spans="1:67" s="43" customFormat="1" ht="13.5" customHeight="1">
      <c r="A143" s="54" t="s">
        <v>18</v>
      </c>
      <c r="B143" s="53">
        <f>方向別!I307</f>
        <v>42</v>
      </c>
      <c r="C143" s="53">
        <f>方向別!J307</f>
        <v>1</v>
      </c>
      <c r="D143" s="53">
        <f>方向別!K307</f>
        <v>2</v>
      </c>
      <c r="E143" s="53">
        <f>方向別!L307</f>
        <v>6</v>
      </c>
      <c r="F143" s="53">
        <f t="shared" si="23"/>
        <v>51</v>
      </c>
      <c r="G143" s="52">
        <f t="shared" si="24"/>
        <v>13.725490196078432</v>
      </c>
      <c r="H143" s="51">
        <f t="shared" si="21"/>
        <v>1.1971830985915493</v>
      </c>
      <c r="I143" s="53">
        <f>SUM(方向別!B20,方向別!I102,方向別!B225)</f>
        <v>41</v>
      </c>
      <c r="J143" s="53">
        <f>SUM(方向別!C20,方向別!J102,方向別!C225)</f>
        <v>0</v>
      </c>
      <c r="K143" s="53">
        <f>SUM(方向別!D20,方向別!K102,方向別!D225)</f>
        <v>12</v>
      </c>
      <c r="L143" s="53">
        <f>SUM(方向別!E20,方向別!L102,方向別!E225)</f>
        <v>6</v>
      </c>
      <c r="M143" s="53">
        <f t="shared" si="25"/>
        <v>59</v>
      </c>
      <c r="N143" s="52">
        <f t="shared" si="26"/>
        <v>10.16949152542373</v>
      </c>
      <c r="O143" s="51">
        <f t="shared" si="22"/>
        <v>1.3516609392898054</v>
      </c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spans="1:67" s="43" customFormat="1" ht="13.5" customHeight="1">
      <c r="A144" s="54" t="s">
        <v>19</v>
      </c>
      <c r="B144" s="53">
        <f>方向別!I308</f>
        <v>54</v>
      </c>
      <c r="C144" s="53">
        <f>方向別!J308</f>
        <v>0</v>
      </c>
      <c r="D144" s="53">
        <f>方向別!K308</f>
        <v>16</v>
      </c>
      <c r="E144" s="53">
        <f>方向別!L308</f>
        <v>9</v>
      </c>
      <c r="F144" s="53">
        <f t="shared" si="23"/>
        <v>79</v>
      </c>
      <c r="G144" s="52">
        <f t="shared" si="24"/>
        <v>11.39240506329114</v>
      </c>
      <c r="H144" s="51">
        <f t="shared" si="21"/>
        <v>1.8544600938967135</v>
      </c>
      <c r="I144" s="53">
        <f>SUM(方向別!B21,方向別!I103,方向別!B226)</f>
        <v>61</v>
      </c>
      <c r="J144" s="53">
        <f>SUM(方向別!C21,方向別!J103,方向別!C226)</f>
        <v>0</v>
      </c>
      <c r="K144" s="53">
        <f>SUM(方向別!D21,方向別!K103,方向別!D226)</f>
        <v>10</v>
      </c>
      <c r="L144" s="53">
        <f>SUM(方向別!E21,方向別!L103,方向別!E226)</f>
        <v>12</v>
      </c>
      <c r="M144" s="53">
        <f t="shared" si="25"/>
        <v>83</v>
      </c>
      <c r="N144" s="52">
        <f t="shared" si="26"/>
        <v>14.457831325301203</v>
      </c>
      <c r="O144" s="51">
        <f t="shared" si="22"/>
        <v>1.9014891179839633</v>
      </c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spans="1:63" s="43" customFormat="1" ht="13.5" customHeight="1">
      <c r="A145" s="54" t="s">
        <v>20</v>
      </c>
      <c r="B145" s="53">
        <f>方向別!I309</f>
        <v>50</v>
      </c>
      <c r="C145" s="53">
        <f>方向別!J309</f>
        <v>0</v>
      </c>
      <c r="D145" s="53">
        <f>方向別!K309</f>
        <v>4</v>
      </c>
      <c r="E145" s="53">
        <f>方向別!L309</f>
        <v>6</v>
      </c>
      <c r="F145" s="53">
        <f t="shared" si="23"/>
        <v>60</v>
      </c>
      <c r="G145" s="52">
        <f>IF(SUM(C145,E145)=0,0,SUM(C145,E145)/F145*100)</f>
        <v>10</v>
      </c>
      <c r="H145" s="51">
        <f t="shared" si="21"/>
        <v>1.4084507042253522</v>
      </c>
      <c r="I145" s="53">
        <f>SUM(方向別!B22,方向別!I104,方向別!B227)</f>
        <v>55</v>
      </c>
      <c r="J145" s="53">
        <f>SUM(方向別!C22,方向別!J104,方向別!C227)</f>
        <v>0</v>
      </c>
      <c r="K145" s="53">
        <f>SUM(方向別!D22,方向別!K104,方向別!D227)</f>
        <v>10</v>
      </c>
      <c r="L145" s="53">
        <f>SUM(方向別!E22,方向別!L104,方向別!E227)</f>
        <v>9</v>
      </c>
      <c r="M145" s="53">
        <f t="shared" si="25"/>
        <v>74</v>
      </c>
      <c r="N145" s="52">
        <f>IF(SUM(J145,L145)=0,0,SUM(J145,L145)/M145*100)</f>
        <v>12.162162162162163</v>
      </c>
      <c r="O145" s="51">
        <f t="shared" si="22"/>
        <v>1.695303550973654</v>
      </c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spans="1:63" s="43" customFormat="1" ht="13.5" customHeight="1">
      <c r="A146" s="54" t="s">
        <v>21</v>
      </c>
      <c r="B146" s="53">
        <f>方向別!I310</f>
        <v>52</v>
      </c>
      <c r="C146" s="53">
        <f>方向別!J310</f>
        <v>0</v>
      </c>
      <c r="D146" s="53">
        <f>方向別!K310</f>
        <v>7</v>
      </c>
      <c r="E146" s="53">
        <f>方向別!L310</f>
        <v>2</v>
      </c>
      <c r="F146" s="53">
        <f t="shared" si="23"/>
        <v>61</v>
      </c>
      <c r="G146" s="52">
        <f t="shared" si="24"/>
        <v>3.278688524590164</v>
      </c>
      <c r="H146" s="51">
        <f t="shared" si="21"/>
        <v>1.431924882629108</v>
      </c>
      <c r="I146" s="53">
        <f>SUM(方向別!B23,方向別!I105,方向別!B228)</f>
        <v>47</v>
      </c>
      <c r="J146" s="53">
        <f>SUM(方向別!C23,方向別!J105,方向別!C228)</f>
        <v>0</v>
      </c>
      <c r="K146" s="53">
        <f>SUM(方向別!D23,方向別!K105,方向別!D228)</f>
        <v>13</v>
      </c>
      <c r="L146" s="53">
        <f>SUM(方向別!E23,方向別!L105,方向別!E228)</f>
        <v>11</v>
      </c>
      <c r="M146" s="53">
        <f t="shared" si="25"/>
        <v>71</v>
      </c>
      <c r="N146" s="52">
        <f>IF(SUM(J146,L146)=0,0,SUM(J146,L146)/M146*100)</f>
        <v>15.492957746478872</v>
      </c>
      <c r="O146" s="51">
        <f t="shared" si="22"/>
        <v>1.6265750286368845</v>
      </c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spans="1:63" s="43" customFormat="1" ht="13.5" customHeight="1">
      <c r="A147" s="50" t="s">
        <v>15</v>
      </c>
      <c r="B147" s="49">
        <f>SUM(B141:B146)</f>
        <v>312</v>
      </c>
      <c r="C147" s="49">
        <f>SUM(C141:C146)</f>
        <v>3</v>
      </c>
      <c r="D147" s="49">
        <f>SUM(D141:D146)</f>
        <v>42</v>
      </c>
      <c r="E147" s="49">
        <f>SUM(E141:E146)</f>
        <v>31</v>
      </c>
      <c r="F147" s="49">
        <f t="shared" si="23"/>
        <v>388</v>
      </c>
      <c r="G147" s="48">
        <f>IF(SUM(C147,E147)=0,0,SUM(C147,E147)/F147*100)</f>
        <v>8.7628865979381434</v>
      </c>
      <c r="H147" s="47">
        <f t="shared" si="21"/>
        <v>9.1079812206572761</v>
      </c>
      <c r="I147" s="49">
        <f>SUM(I141:I146)</f>
        <v>299</v>
      </c>
      <c r="J147" s="49">
        <f>SUM(J141:J146)</f>
        <v>2</v>
      </c>
      <c r="K147" s="49">
        <f>SUM(K141:K146)</f>
        <v>61</v>
      </c>
      <c r="L147" s="49">
        <f>SUM(L141:L146)</f>
        <v>50</v>
      </c>
      <c r="M147" s="49">
        <f t="shared" si="25"/>
        <v>412</v>
      </c>
      <c r="N147" s="48">
        <f>IF(SUM(J147,L147)=0,0,SUM(J147,L147)/M147*100)</f>
        <v>12.621359223300971</v>
      </c>
      <c r="O147" s="47">
        <f t="shared" si="22"/>
        <v>9.4387170675830472</v>
      </c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spans="1:63" s="43" customFormat="1" ht="13.5" customHeight="1">
      <c r="A148" s="54" t="s">
        <v>22</v>
      </c>
      <c r="B148" s="53">
        <f>方向別!I312</f>
        <v>217</v>
      </c>
      <c r="C148" s="53">
        <f>方向別!J312</f>
        <v>6</v>
      </c>
      <c r="D148" s="53">
        <f>方向別!K312</f>
        <v>56</v>
      </c>
      <c r="E148" s="53">
        <f>方向別!L312</f>
        <v>39</v>
      </c>
      <c r="F148" s="53">
        <f t="shared" si="23"/>
        <v>318</v>
      </c>
      <c r="G148" s="52">
        <f t="shared" si="24"/>
        <v>14.150943396226415</v>
      </c>
      <c r="H148" s="51">
        <f t="shared" si="21"/>
        <v>7.464788732394366</v>
      </c>
      <c r="I148" s="53">
        <f>SUM(方向別!B25,方向別!I107,方向別!B230)</f>
        <v>247</v>
      </c>
      <c r="J148" s="53">
        <f>SUM(方向別!C25,方向別!J107,方向別!C230)</f>
        <v>2</v>
      </c>
      <c r="K148" s="53">
        <f>SUM(方向別!D25,方向別!K107,方向別!D230)</f>
        <v>53</v>
      </c>
      <c r="L148" s="53">
        <f>SUM(方向別!E25,方向別!L107,方向別!E230)</f>
        <v>64</v>
      </c>
      <c r="M148" s="53">
        <f t="shared" si="25"/>
        <v>366</v>
      </c>
      <c r="N148" s="52">
        <f t="shared" ref="N148:N170" si="27">IF(SUM(J148,L148)=0,0,SUM(J148,L148)/M148*100)</f>
        <v>18.032786885245901</v>
      </c>
      <c r="O148" s="51">
        <f t="shared" si="22"/>
        <v>8.3848797250859093</v>
      </c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spans="1:63" s="43" customFormat="1" ht="13.5" customHeight="1">
      <c r="A149" s="54" t="s">
        <v>23</v>
      </c>
      <c r="B149" s="53">
        <f>方向別!I313</f>
        <v>189</v>
      </c>
      <c r="C149" s="53">
        <f>方向別!J313</f>
        <v>2</v>
      </c>
      <c r="D149" s="53">
        <f>方向別!K313</f>
        <v>52</v>
      </c>
      <c r="E149" s="53">
        <f>方向別!L313</f>
        <v>64</v>
      </c>
      <c r="F149" s="53">
        <f t="shared" si="23"/>
        <v>307</v>
      </c>
      <c r="G149" s="52">
        <f t="shared" si="24"/>
        <v>21.498371335504888</v>
      </c>
      <c r="H149" s="51">
        <f t="shared" si="21"/>
        <v>7.2065727699530511</v>
      </c>
      <c r="I149" s="53">
        <f>SUM(方向別!B26,方向別!I108,方向別!B231)</f>
        <v>253</v>
      </c>
      <c r="J149" s="53">
        <f>SUM(方向別!C26,方向別!J108,方向別!C231)</f>
        <v>1</v>
      </c>
      <c r="K149" s="53">
        <f>SUM(方向別!D26,方向別!K108,方向別!D231)</f>
        <v>28</v>
      </c>
      <c r="L149" s="53">
        <f>SUM(方向別!E26,方向別!L108,方向別!E231)</f>
        <v>62</v>
      </c>
      <c r="M149" s="53">
        <f>SUM(I149:L149)</f>
        <v>344</v>
      </c>
      <c r="N149" s="52">
        <f t="shared" si="27"/>
        <v>18.313953488372093</v>
      </c>
      <c r="O149" s="51">
        <f t="shared" si="22"/>
        <v>7.880870561282932</v>
      </c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spans="1:63" s="43" customFormat="1" ht="13.5" customHeight="1">
      <c r="A150" s="54" t="s">
        <v>24</v>
      </c>
      <c r="B150" s="53">
        <f>方向別!I314</f>
        <v>214</v>
      </c>
      <c r="C150" s="53">
        <f>方向別!J314</f>
        <v>5</v>
      </c>
      <c r="D150" s="53">
        <f>方向別!K314</f>
        <v>58</v>
      </c>
      <c r="E150" s="53">
        <f>方向別!L314</f>
        <v>55</v>
      </c>
      <c r="F150" s="53">
        <f t="shared" si="23"/>
        <v>332</v>
      </c>
      <c r="G150" s="52">
        <f t="shared" si="24"/>
        <v>18.072289156626507</v>
      </c>
      <c r="H150" s="51">
        <f t="shared" si="21"/>
        <v>7.793427230046948</v>
      </c>
      <c r="I150" s="53">
        <f>SUM(方向別!B27,方向別!I109,方向別!B232)</f>
        <v>233</v>
      </c>
      <c r="J150" s="53">
        <f>SUM(方向別!C27,方向別!J109,方向別!C232)</f>
        <v>3</v>
      </c>
      <c r="K150" s="53">
        <f>SUM(方向別!D27,方向別!K109,方向別!D232)</f>
        <v>47</v>
      </c>
      <c r="L150" s="53">
        <f>SUM(方向別!E27,方向別!L109,方向別!E232)</f>
        <v>52</v>
      </c>
      <c r="M150" s="53">
        <f t="shared" si="25"/>
        <v>335</v>
      </c>
      <c r="N150" s="52">
        <f t="shared" si="27"/>
        <v>16.417910447761194</v>
      </c>
      <c r="O150" s="51">
        <f t="shared" si="22"/>
        <v>7.6746849942726234</v>
      </c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spans="1:63" s="43" customFormat="1" ht="13.5" customHeight="1">
      <c r="A151" s="54" t="s">
        <v>25</v>
      </c>
      <c r="B151" s="53">
        <f>方向別!I315</f>
        <v>239</v>
      </c>
      <c r="C151" s="53">
        <f>方向別!J315</f>
        <v>1</v>
      </c>
      <c r="D151" s="53">
        <f>方向別!K315</f>
        <v>50</v>
      </c>
      <c r="E151" s="53">
        <f>方向別!L315</f>
        <v>55</v>
      </c>
      <c r="F151" s="53">
        <f t="shared" si="23"/>
        <v>345</v>
      </c>
      <c r="G151" s="52">
        <f t="shared" si="24"/>
        <v>16.231884057971012</v>
      </c>
      <c r="H151" s="51">
        <f t="shared" si="21"/>
        <v>8.0985915492957758</v>
      </c>
      <c r="I151" s="53">
        <f>SUM(方向別!B28,方向別!I110,方向別!B233)</f>
        <v>227</v>
      </c>
      <c r="J151" s="53">
        <f>SUM(方向別!C28,方向別!J110,方向別!C233)</f>
        <v>3</v>
      </c>
      <c r="K151" s="53">
        <f>SUM(方向別!D28,方向別!K110,方向別!D233)</f>
        <v>39</v>
      </c>
      <c r="L151" s="53">
        <f>SUM(方向別!E28,方向別!L110,方向別!E233)</f>
        <v>49</v>
      </c>
      <c r="M151" s="53">
        <f t="shared" si="25"/>
        <v>318</v>
      </c>
      <c r="N151" s="52">
        <f t="shared" si="27"/>
        <v>16.352201257861633</v>
      </c>
      <c r="O151" s="51">
        <f t="shared" si="22"/>
        <v>7.2852233676975953</v>
      </c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spans="1:63" s="43" customFormat="1" ht="13.5" customHeight="1">
      <c r="A152" s="54" t="s">
        <v>26</v>
      </c>
      <c r="B152" s="53">
        <f>方向別!I316</f>
        <v>212</v>
      </c>
      <c r="C152" s="53">
        <f>方向別!J316</f>
        <v>3</v>
      </c>
      <c r="D152" s="53">
        <f>方向別!K316</f>
        <v>41</v>
      </c>
      <c r="E152" s="53">
        <f>方向別!L316</f>
        <v>59</v>
      </c>
      <c r="F152" s="53">
        <f t="shared" si="23"/>
        <v>315</v>
      </c>
      <c r="G152" s="52">
        <f t="shared" si="24"/>
        <v>19.682539682539684</v>
      </c>
      <c r="H152" s="51">
        <f t="shared" si="21"/>
        <v>7.3943661971830981</v>
      </c>
      <c r="I152" s="53">
        <f>SUM(方向別!B29,方向別!I111,方向別!B234)</f>
        <v>221</v>
      </c>
      <c r="J152" s="53">
        <f>SUM(方向別!C29,方向別!J111,方向別!C234)</f>
        <v>2</v>
      </c>
      <c r="K152" s="53">
        <f>SUM(方向別!D29,方向別!K111,方向別!D234)</f>
        <v>54</v>
      </c>
      <c r="L152" s="53">
        <f>SUM(方向別!E29,方向別!L111,方向別!E234)</f>
        <v>46</v>
      </c>
      <c r="M152" s="53">
        <f t="shared" si="25"/>
        <v>323</v>
      </c>
      <c r="N152" s="52">
        <f t="shared" si="27"/>
        <v>14.860681114551083</v>
      </c>
      <c r="O152" s="51">
        <f t="shared" si="22"/>
        <v>7.3997709049255445</v>
      </c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spans="1:63" s="43" customFormat="1" ht="13.5" customHeight="1">
      <c r="A153" s="54" t="s">
        <v>27</v>
      </c>
      <c r="B153" s="53">
        <f>方向別!I317</f>
        <v>224</v>
      </c>
      <c r="C153" s="53">
        <f>方向別!J317</f>
        <v>3</v>
      </c>
      <c r="D153" s="53">
        <f>方向別!K317</f>
        <v>50</v>
      </c>
      <c r="E153" s="53">
        <f>方向別!L317</f>
        <v>60</v>
      </c>
      <c r="F153" s="53">
        <f t="shared" si="23"/>
        <v>337</v>
      </c>
      <c r="G153" s="52">
        <f t="shared" si="24"/>
        <v>18.694362017804153</v>
      </c>
      <c r="H153" s="51">
        <f t="shared" si="21"/>
        <v>7.910798122065728</v>
      </c>
      <c r="I153" s="53">
        <f>SUM(方向別!B30,方向別!I112,方向別!B235)</f>
        <v>199</v>
      </c>
      <c r="J153" s="53">
        <f>SUM(方向別!C30,方向別!J112,方向別!C235)</f>
        <v>2</v>
      </c>
      <c r="K153" s="53">
        <f>SUM(方向別!D30,方向別!K112,方向別!D235)</f>
        <v>51</v>
      </c>
      <c r="L153" s="53">
        <f>SUM(方向別!E30,方向別!L112,方向別!E235)</f>
        <v>45</v>
      </c>
      <c r="M153" s="53">
        <f t="shared" si="25"/>
        <v>297</v>
      </c>
      <c r="N153" s="52">
        <f t="shared" si="27"/>
        <v>15.824915824915825</v>
      </c>
      <c r="O153" s="51">
        <f t="shared" si="22"/>
        <v>6.804123711340206</v>
      </c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spans="1:63" s="43" customFormat="1" ht="13.5" customHeight="1">
      <c r="A154" s="54" t="s">
        <v>28</v>
      </c>
      <c r="B154" s="53">
        <f>方向別!I318</f>
        <v>230</v>
      </c>
      <c r="C154" s="53">
        <f>方向別!J318</f>
        <v>5</v>
      </c>
      <c r="D154" s="53">
        <f>方向別!K318</f>
        <v>51</v>
      </c>
      <c r="E154" s="53">
        <f>方向別!L318</f>
        <v>63</v>
      </c>
      <c r="F154" s="53">
        <f t="shared" si="23"/>
        <v>349</v>
      </c>
      <c r="G154" s="52">
        <f t="shared" si="24"/>
        <v>19.484240687679083</v>
      </c>
      <c r="H154" s="51">
        <f t="shared" si="21"/>
        <v>8.192488262910798</v>
      </c>
      <c r="I154" s="53">
        <f>SUM(方向別!B31,方向別!I113,方向別!B236)</f>
        <v>229</v>
      </c>
      <c r="J154" s="53">
        <f>SUM(方向別!C31,方向別!J113,方向別!C236)</f>
        <v>3</v>
      </c>
      <c r="K154" s="53">
        <f>SUM(方向別!D31,方向別!K113,方向別!D236)</f>
        <v>54</v>
      </c>
      <c r="L154" s="53">
        <f>SUM(方向別!E31,方向別!L113,方向別!E236)</f>
        <v>41</v>
      </c>
      <c r="M154" s="53">
        <f t="shared" si="25"/>
        <v>327</v>
      </c>
      <c r="N154" s="52">
        <f t="shared" si="27"/>
        <v>13.455657492354739</v>
      </c>
      <c r="O154" s="51">
        <f t="shared" si="22"/>
        <v>7.4914089347079038</v>
      </c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spans="1:63" s="43" customFormat="1" ht="13.5" customHeight="1">
      <c r="A155" s="54" t="s">
        <v>60</v>
      </c>
      <c r="B155" s="53">
        <f>方向別!I319</f>
        <v>278</v>
      </c>
      <c r="C155" s="53">
        <f>方向別!J319</f>
        <v>4</v>
      </c>
      <c r="D155" s="53">
        <f>方向別!K319</f>
        <v>61</v>
      </c>
      <c r="E155" s="53">
        <f>方向別!L319</f>
        <v>44</v>
      </c>
      <c r="F155" s="53">
        <f t="shared" si="23"/>
        <v>387</v>
      </c>
      <c r="G155" s="52">
        <f t="shared" si="24"/>
        <v>12.403100775193799</v>
      </c>
      <c r="H155" s="51">
        <f t="shared" si="21"/>
        <v>9.0845070422535219</v>
      </c>
      <c r="I155" s="53">
        <f>SUM(方向別!B32,方向別!I114,方向別!B237)</f>
        <v>352</v>
      </c>
      <c r="J155" s="53">
        <f>SUM(方向別!C32,方向別!J114,方向別!C237)</f>
        <v>4</v>
      </c>
      <c r="K155" s="53">
        <f>SUM(方向別!D32,方向別!K114,方向別!D237)</f>
        <v>54</v>
      </c>
      <c r="L155" s="53">
        <f>SUM(方向別!E32,方向別!L114,方向別!E237)</f>
        <v>29</v>
      </c>
      <c r="M155" s="53">
        <f t="shared" si="25"/>
        <v>439</v>
      </c>
      <c r="N155" s="52">
        <f t="shared" si="27"/>
        <v>7.5170842824601358</v>
      </c>
      <c r="O155" s="51">
        <f t="shared" si="22"/>
        <v>10.057273768613975</v>
      </c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spans="1:63" s="43" customFormat="1" ht="13.5" customHeight="1">
      <c r="A156" s="58" t="s">
        <v>29</v>
      </c>
      <c r="B156" s="57">
        <f>方向別!I320</f>
        <v>20</v>
      </c>
      <c r="C156" s="57">
        <f>方向別!J320</f>
        <v>2</v>
      </c>
      <c r="D156" s="57">
        <f>方向別!K320</f>
        <v>9</v>
      </c>
      <c r="E156" s="57">
        <f>方向別!L320</f>
        <v>4</v>
      </c>
      <c r="F156" s="57">
        <f t="shared" si="23"/>
        <v>35</v>
      </c>
      <c r="G156" s="56">
        <f t="shared" si="24"/>
        <v>17.142857142857142</v>
      </c>
      <c r="H156" s="55">
        <f t="shared" si="21"/>
        <v>0.82159624413145549</v>
      </c>
      <c r="I156" s="57">
        <f>SUM(方向別!B33,方向別!I115,方向別!B238)</f>
        <v>56</v>
      </c>
      <c r="J156" s="57">
        <f>SUM(方向別!C33,方向別!J115,方向別!C238)</f>
        <v>0</v>
      </c>
      <c r="K156" s="57">
        <f>SUM(方向別!D33,方向別!K115,方向別!D238)</f>
        <v>7</v>
      </c>
      <c r="L156" s="57">
        <f>SUM(方向別!E33,方向別!L115,方向別!E238)</f>
        <v>4</v>
      </c>
      <c r="M156" s="57">
        <f t="shared" si="25"/>
        <v>67</v>
      </c>
      <c r="N156" s="56">
        <f t="shared" si="27"/>
        <v>5.9701492537313428</v>
      </c>
      <c r="O156" s="55">
        <f t="shared" si="22"/>
        <v>1.5349369988545245</v>
      </c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spans="1:63" s="43" customFormat="1" ht="13.5" customHeight="1">
      <c r="A157" s="54" t="s">
        <v>30</v>
      </c>
      <c r="B157" s="53">
        <f>方向別!I321</f>
        <v>49</v>
      </c>
      <c r="C157" s="53">
        <f>方向別!J321</f>
        <v>0</v>
      </c>
      <c r="D157" s="53">
        <f>方向別!K321</f>
        <v>11</v>
      </c>
      <c r="E157" s="53">
        <f>方向別!L321</f>
        <v>5</v>
      </c>
      <c r="F157" s="53">
        <f t="shared" si="23"/>
        <v>65</v>
      </c>
      <c r="G157" s="52">
        <f t="shared" si="24"/>
        <v>7.6923076923076925</v>
      </c>
      <c r="H157" s="51">
        <f t="shared" si="21"/>
        <v>1.5258215962441315</v>
      </c>
      <c r="I157" s="53">
        <f>SUM(方向別!B34,方向別!I116,方向別!B239)</f>
        <v>49</v>
      </c>
      <c r="J157" s="53">
        <f>SUM(方向別!C34,方向別!J116,方向別!C239)</f>
        <v>1</v>
      </c>
      <c r="K157" s="53">
        <f>SUM(方向別!D34,方向別!K116,方向別!D239)</f>
        <v>6</v>
      </c>
      <c r="L157" s="53">
        <f>SUM(方向別!E34,方向別!L116,方向別!E239)</f>
        <v>1</v>
      </c>
      <c r="M157" s="53">
        <f t="shared" si="25"/>
        <v>57</v>
      </c>
      <c r="N157" s="52">
        <f t="shared" si="27"/>
        <v>3.5087719298245612</v>
      </c>
      <c r="O157" s="51">
        <f t="shared" si="22"/>
        <v>1.3058419243986255</v>
      </c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spans="1:63" s="43" customFormat="1" ht="13.5" customHeight="1">
      <c r="A158" s="54" t="s">
        <v>31</v>
      </c>
      <c r="B158" s="53">
        <f>方向別!I322</f>
        <v>50</v>
      </c>
      <c r="C158" s="53">
        <f>方向別!J322</f>
        <v>0</v>
      </c>
      <c r="D158" s="53">
        <f>方向別!K322</f>
        <v>18</v>
      </c>
      <c r="E158" s="53">
        <f>方向別!L322</f>
        <v>9</v>
      </c>
      <c r="F158" s="53">
        <f t="shared" si="23"/>
        <v>77</v>
      </c>
      <c r="G158" s="52">
        <f t="shared" si="24"/>
        <v>11.688311688311687</v>
      </c>
      <c r="H158" s="51">
        <f t="shared" si="21"/>
        <v>1.807511737089202</v>
      </c>
      <c r="I158" s="53">
        <f>SUM(方向別!B35,方向別!I117,方向別!B240)</f>
        <v>52</v>
      </c>
      <c r="J158" s="53">
        <f>SUM(方向別!C35,方向別!J117,方向別!C240)</f>
        <v>0</v>
      </c>
      <c r="K158" s="53">
        <f>SUM(方向別!D35,方向別!K117,方向別!D240)</f>
        <v>13</v>
      </c>
      <c r="L158" s="53">
        <f>SUM(方向別!E35,方向別!L117,方向別!E240)</f>
        <v>3</v>
      </c>
      <c r="M158" s="53">
        <f t="shared" si="25"/>
        <v>68</v>
      </c>
      <c r="N158" s="52">
        <f t="shared" si="27"/>
        <v>4.4117647058823533</v>
      </c>
      <c r="O158" s="51">
        <f t="shared" si="22"/>
        <v>1.5578465063001146</v>
      </c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spans="1:63" s="43" customFormat="1" ht="13.5" customHeight="1">
      <c r="A159" s="54" t="s">
        <v>32</v>
      </c>
      <c r="B159" s="53">
        <f>方向別!I323</f>
        <v>53</v>
      </c>
      <c r="C159" s="53">
        <f>方向別!J323</f>
        <v>0</v>
      </c>
      <c r="D159" s="53">
        <f>方向別!K323</f>
        <v>12</v>
      </c>
      <c r="E159" s="53">
        <f>方向別!L323</f>
        <v>9</v>
      </c>
      <c r="F159" s="53">
        <f t="shared" si="23"/>
        <v>74</v>
      </c>
      <c r="G159" s="52">
        <f t="shared" si="24"/>
        <v>12.162162162162163</v>
      </c>
      <c r="H159" s="51">
        <f t="shared" si="21"/>
        <v>1.7370892018779343</v>
      </c>
      <c r="I159" s="53">
        <f>SUM(方向別!B36,方向別!I118,方向別!B241)</f>
        <v>58</v>
      </c>
      <c r="J159" s="53">
        <f>SUM(方向別!C36,方向別!J118,方向別!C241)</f>
        <v>0</v>
      </c>
      <c r="K159" s="53">
        <f>SUM(方向別!D36,方向別!K118,方向別!D241)</f>
        <v>4</v>
      </c>
      <c r="L159" s="53">
        <f>SUM(方向別!E36,方向別!L118,方向別!E241)</f>
        <v>4</v>
      </c>
      <c r="M159" s="53">
        <f t="shared" si="25"/>
        <v>66</v>
      </c>
      <c r="N159" s="52">
        <f t="shared" si="27"/>
        <v>6.0606060606060606</v>
      </c>
      <c r="O159" s="51">
        <f t="shared" si="22"/>
        <v>1.5120274914089347</v>
      </c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spans="1:63" s="43" customFormat="1" ht="13.5" customHeight="1">
      <c r="A160" s="54" t="s">
        <v>33</v>
      </c>
      <c r="B160" s="53">
        <f>方向別!I324</f>
        <v>45</v>
      </c>
      <c r="C160" s="53">
        <f>方向別!J324</f>
        <v>0</v>
      </c>
      <c r="D160" s="53">
        <f>方向別!K324</f>
        <v>16</v>
      </c>
      <c r="E160" s="53">
        <f>方向別!L324</f>
        <v>7</v>
      </c>
      <c r="F160" s="53">
        <f t="shared" si="23"/>
        <v>68</v>
      </c>
      <c r="G160" s="52">
        <f t="shared" si="24"/>
        <v>10.294117647058822</v>
      </c>
      <c r="H160" s="51">
        <f t="shared" si="21"/>
        <v>1.5962441314553992</v>
      </c>
      <c r="I160" s="53">
        <f>SUM(方向別!B37,方向別!I119,方向別!B242)</f>
        <v>59</v>
      </c>
      <c r="J160" s="53">
        <f>SUM(方向別!C37,方向別!J119,方向別!C242)</f>
        <v>2</v>
      </c>
      <c r="K160" s="53">
        <f>SUM(方向別!D37,方向別!K119,方向別!D242)</f>
        <v>7</v>
      </c>
      <c r="L160" s="53">
        <f>SUM(方向別!E37,方向別!L119,方向別!E242)</f>
        <v>2</v>
      </c>
      <c r="M160" s="53">
        <f t="shared" si="25"/>
        <v>70</v>
      </c>
      <c r="N160" s="52">
        <f t="shared" si="27"/>
        <v>5.7142857142857144</v>
      </c>
      <c r="O160" s="51">
        <f t="shared" si="22"/>
        <v>1.6036655211912942</v>
      </c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spans="1:67" s="43" customFormat="1" ht="13.5" customHeight="1">
      <c r="A161" s="54" t="s">
        <v>34</v>
      </c>
      <c r="B161" s="53">
        <f>方向別!I325</f>
        <v>38</v>
      </c>
      <c r="C161" s="53">
        <f>方向別!J325</f>
        <v>0</v>
      </c>
      <c r="D161" s="53">
        <f>方向別!K325</f>
        <v>13</v>
      </c>
      <c r="E161" s="53">
        <f>方向別!L325</f>
        <v>7</v>
      </c>
      <c r="F161" s="53">
        <f t="shared" si="23"/>
        <v>58</v>
      </c>
      <c r="G161" s="52">
        <f t="shared" si="24"/>
        <v>12.068965517241379</v>
      </c>
      <c r="H161" s="51">
        <f t="shared" si="21"/>
        <v>1.3615023474178403</v>
      </c>
      <c r="I161" s="53">
        <f>SUM(方向別!B38,方向別!I120,方向別!B243)</f>
        <v>54</v>
      </c>
      <c r="J161" s="53">
        <f>SUM(方向別!C38,方向別!J120,方向別!C243)</f>
        <v>2</v>
      </c>
      <c r="K161" s="53">
        <f>SUM(方向別!D38,方向別!K120,方向別!D243)</f>
        <v>5</v>
      </c>
      <c r="L161" s="53">
        <f>SUM(方向別!E38,方向別!L120,方向別!E243)</f>
        <v>0</v>
      </c>
      <c r="M161" s="53">
        <f t="shared" si="25"/>
        <v>61</v>
      </c>
      <c r="N161" s="52">
        <f t="shared" si="27"/>
        <v>3.278688524590164</v>
      </c>
      <c r="O161" s="51">
        <f t="shared" si="22"/>
        <v>1.3974799541809853</v>
      </c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spans="1:67" s="43" customFormat="1" ht="13.5" customHeight="1">
      <c r="A162" s="50" t="s">
        <v>15</v>
      </c>
      <c r="B162" s="49">
        <f>SUM(B156:B161)</f>
        <v>255</v>
      </c>
      <c r="C162" s="49">
        <f>SUM(C156:C161)</f>
        <v>2</v>
      </c>
      <c r="D162" s="49">
        <f>SUM(D156:D161)</f>
        <v>79</v>
      </c>
      <c r="E162" s="49">
        <f>SUM(E156:E161)</f>
        <v>41</v>
      </c>
      <c r="F162" s="49">
        <f t="shared" si="23"/>
        <v>377</v>
      </c>
      <c r="G162" s="48">
        <f t="shared" si="24"/>
        <v>11.405835543766578</v>
      </c>
      <c r="H162" s="47">
        <f t="shared" si="21"/>
        <v>8.849765258215962</v>
      </c>
      <c r="I162" s="49">
        <f>SUM(I156:I161)</f>
        <v>328</v>
      </c>
      <c r="J162" s="49">
        <f>SUM(J156:J161)</f>
        <v>5</v>
      </c>
      <c r="K162" s="49">
        <f>SUM(K156:K161)</f>
        <v>42</v>
      </c>
      <c r="L162" s="49">
        <f>SUM(L156:L161)</f>
        <v>14</v>
      </c>
      <c r="M162" s="49">
        <f t="shared" si="25"/>
        <v>389</v>
      </c>
      <c r="N162" s="48">
        <f t="shared" si="27"/>
        <v>4.8843187660668379</v>
      </c>
      <c r="O162" s="47">
        <f t="shared" si="22"/>
        <v>8.9117983963344791</v>
      </c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spans="1:67" s="43" customFormat="1" ht="13.5" customHeight="1">
      <c r="A163" s="58" t="s">
        <v>35</v>
      </c>
      <c r="B163" s="57">
        <f>方向別!I327</f>
        <v>34</v>
      </c>
      <c r="C163" s="57">
        <f>方向別!J327</f>
        <v>1</v>
      </c>
      <c r="D163" s="57">
        <f>方向別!K327</f>
        <v>9</v>
      </c>
      <c r="E163" s="57">
        <f>方向別!L327</f>
        <v>5</v>
      </c>
      <c r="F163" s="57">
        <f t="shared" si="23"/>
        <v>49</v>
      </c>
      <c r="G163" s="56">
        <f t="shared" si="24"/>
        <v>12.244897959183673</v>
      </c>
      <c r="H163" s="55">
        <f t="shared" si="21"/>
        <v>1.1502347417840377</v>
      </c>
      <c r="I163" s="57">
        <f>SUM(方向別!B40,方向別!I122,方向別!B245)</f>
        <v>71</v>
      </c>
      <c r="J163" s="57">
        <f>SUM(方向別!C40,方向別!J122,方向別!C245)</f>
        <v>0</v>
      </c>
      <c r="K163" s="57">
        <f>SUM(方向別!D40,方向別!K122,方向別!D245)</f>
        <v>4</v>
      </c>
      <c r="L163" s="57">
        <f>SUM(方向別!E40,方向別!L122,方向別!E245)</f>
        <v>1</v>
      </c>
      <c r="M163" s="57">
        <f t="shared" si="25"/>
        <v>76</v>
      </c>
      <c r="N163" s="56">
        <f t="shared" si="27"/>
        <v>1.3157894736842104</v>
      </c>
      <c r="O163" s="55">
        <f t="shared" si="22"/>
        <v>1.7411225658648339</v>
      </c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spans="1:67" s="43" customFormat="1" ht="13.5" customHeight="1">
      <c r="A164" s="54" t="s">
        <v>36</v>
      </c>
      <c r="B164" s="53">
        <f>方向別!I328</f>
        <v>57</v>
      </c>
      <c r="C164" s="53">
        <f>方向別!J328</f>
        <v>1</v>
      </c>
      <c r="D164" s="53">
        <f>方向別!K328</f>
        <v>11</v>
      </c>
      <c r="E164" s="53">
        <f>方向別!L328</f>
        <v>3</v>
      </c>
      <c r="F164" s="53">
        <f t="shared" si="23"/>
        <v>72</v>
      </c>
      <c r="G164" s="52">
        <f t="shared" si="24"/>
        <v>5.5555555555555554</v>
      </c>
      <c r="H164" s="51">
        <f t="shared" si="21"/>
        <v>1.6901408450704223</v>
      </c>
      <c r="I164" s="53">
        <f>SUM(方向別!B41,方向別!I123,方向別!B246)</f>
        <v>60</v>
      </c>
      <c r="J164" s="53">
        <f>SUM(方向別!C41,方向別!J123,方向別!C246)</f>
        <v>0</v>
      </c>
      <c r="K164" s="53">
        <f>SUM(方向別!D41,方向別!K123,方向別!D246)</f>
        <v>12</v>
      </c>
      <c r="L164" s="53">
        <f>SUM(方向別!E41,方向別!L123,方向別!E246)</f>
        <v>0</v>
      </c>
      <c r="M164" s="53">
        <f t="shared" si="25"/>
        <v>72</v>
      </c>
      <c r="N164" s="52">
        <f t="shared" si="27"/>
        <v>0</v>
      </c>
      <c r="O164" s="51">
        <f t="shared" si="22"/>
        <v>1.6494845360824744</v>
      </c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spans="1:67" s="43" customFormat="1" ht="13.5" customHeight="1">
      <c r="A165" s="54" t="s">
        <v>37</v>
      </c>
      <c r="B165" s="53">
        <f>方向別!I329</f>
        <v>52</v>
      </c>
      <c r="C165" s="53">
        <f>方向別!J329</f>
        <v>0</v>
      </c>
      <c r="D165" s="53">
        <f>方向別!K329</f>
        <v>7</v>
      </c>
      <c r="E165" s="53">
        <f>方向別!L329</f>
        <v>4</v>
      </c>
      <c r="F165" s="53">
        <f t="shared" si="23"/>
        <v>63</v>
      </c>
      <c r="G165" s="52">
        <f t="shared" si="24"/>
        <v>6.3492063492063489</v>
      </c>
      <c r="H165" s="51">
        <f t="shared" si="21"/>
        <v>1.4788732394366197</v>
      </c>
      <c r="I165" s="53">
        <f>SUM(方向別!B42,方向別!I124,方向別!B247)</f>
        <v>49</v>
      </c>
      <c r="J165" s="53">
        <f>SUM(方向別!C42,方向別!J124,方向別!C247)</f>
        <v>0</v>
      </c>
      <c r="K165" s="53">
        <f>SUM(方向別!D42,方向別!K124,方向別!D247)</f>
        <v>1</v>
      </c>
      <c r="L165" s="53">
        <f>SUM(方向別!E42,方向別!L124,方向別!E247)</f>
        <v>4</v>
      </c>
      <c r="M165" s="53">
        <f t="shared" si="25"/>
        <v>54</v>
      </c>
      <c r="N165" s="52">
        <f t="shared" si="27"/>
        <v>7.4074074074074066</v>
      </c>
      <c r="O165" s="51">
        <f t="shared" si="22"/>
        <v>1.2371134020618557</v>
      </c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spans="1:67" s="43" customFormat="1" ht="13.5" customHeight="1">
      <c r="A166" s="54" t="s">
        <v>38</v>
      </c>
      <c r="B166" s="53">
        <f>方向別!I330</f>
        <v>63</v>
      </c>
      <c r="C166" s="53">
        <f>方向別!J330</f>
        <v>0</v>
      </c>
      <c r="D166" s="53">
        <f>方向別!K330</f>
        <v>4</v>
      </c>
      <c r="E166" s="53">
        <f>方向別!L330</f>
        <v>6</v>
      </c>
      <c r="F166" s="53">
        <f t="shared" si="23"/>
        <v>73</v>
      </c>
      <c r="G166" s="52">
        <f t="shared" si="24"/>
        <v>8.2191780821917799</v>
      </c>
      <c r="H166" s="51">
        <f t="shared" si="21"/>
        <v>1.7136150234741785</v>
      </c>
      <c r="I166" s="53">
        <f>SUM(方向別!B43,方向別!I125,方向別!B248)</f>
        <v>57</v>
      </c>
      <c r="J166" s="53">
        <f>SUM(方向別!C43,方向別!J125,方向別!C248)</f>
        <v>0</v>
      </c>
      <c r="K166" s="53">
        <f>SUM(方向別!D43,方向別!K125,方向別!D248)</f>
        <v>9</v>
      </c>
      <c r="L166" s="53">
        <f>SUM(方向別!E43,方向別!L125,方向別!E248)</f>
        <v>1</v>
      </c>
      <c r="M166" s="53">
        <f t="shared" si="25"/>
        <v>67</v>
      </c>
      <c r="N166" s="52">
        <f t="shared" si="27"/>
        <v>1.4925373134328357</v>
      </c>
      <c r="O166" s="51">
        <f t="shared" si="22"/>
        <v>1.5349369988545245</v>
      </c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spans="1:67" s="43" customFormat="1" ht="13.5" customHeight="1">
      <c r="A167" s="54" t="s">
        <v>39</v>
      </c>
      <c r="B167" s="53">
        <f>方向別!I331</f>
        <v>58</v>
      </c>
      <c r="C167" s="53">
        <f>方向別!J331</f>
        <v>0</v>
      </c>
      <c r="D167" s="53">
        <f>方向別!K331</f>
        <v>7</v>
      </c>
      <c r="E167" s="53">
        <f>方向別!L331</f>
        <v>8</v>
      </c>
      <c r="F167" s="53">
        <f t="shared" si="23"/>
        <v>73</v>
      </c>
      <c r="G167" s="52">
        <f t="shared" si="24"/>
        <v>10.95890410958904</v>
      </c>
      <c r="H167" s="51">
        <f t="shared" si="21"/>
        <v>1.7136150234741785</v>
      </c>
      <c r="I167" s="53">
        <f>SUM(方向別!B44,方向別!I126,方向別!B249)</f>
        <v>50</v>
      </c>
      <c r="J167" s="53">
        <f>SUM(方向別!C44,方向別!J126,方向別!C249)</f>
        <v>0</v>
      </c>
      <c r="K167" s="53">
        <f>SUM(方向別!D44,方向別!K126,方向別!D249)</f>
        <v>7</v>
      </c>
      <c r="L167" s="53">
        <f>SUM(方向別!E44,方向別!L126,方向別!E249)</f>
        <v>0</v>
      </c>
      <c r="M167" s="53">
        <f t="shared" si="25"/>
        <v>57</v>
      </c>
      <c r="N167" s="52">
        <f t="shared" si="27"/>
        <v>0</v>
      </c>
      <c r="O167" s="51">
        <f t="shared" si="22"/>
        <v>1.3058419243986255</v>
      </c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spans="1:67" s="43" customFormat="1" ht="13.5" customHeight="1">
      <c r="A168" s="54" t="s">
        <v>40</v>
      </c>
      <c r="B168" s="53">
        <f>方向別!I332</f>
        <v>47</v>
      </c>
      <c r="C168" s="53">
        <f>方向別!J332</f>
        <v>0</v>
      </c>
      <c r="D168" s="53">
        <f>方向別!K332</f>
        <v>4</v>
      </c>
      <c r="E168" s="53">
        <f>方向別!L332</f>
        <v>1</v>
      </c>
      <c r="F168" s="53">
        <f t="shared" si="23"/>
        <v>52</v>
      </c>
      <c r="G168" s="52">
        <f t="shared" si="24"/>
        <v>1.9230769230769231</v>
      </c>
      <c r="H168" s="51">
        <f t="shared" si="21"/>
        <v>1.2206572769953052</v>
      </c>
      <c r="I168" s="53">
        <f>SUM(方向別!B45,方向別!I127,方向別!B250)</f>
        <v>41</v>
      </c>
      <c r="J168" s="53">
        <f>SUM(方向別!C45,方向別!J127,方向別!C250)</f>
        <v>0</v>
      </c>
      <c r="K168" s="53">
        <f>SUM(方向別!D45,方向別!K127,方向別!D250)</f>
        <v>4</v>
      </c>
      <c r="L168" s="53">
        <f>SUM(方向別!E45,方向別!L127,方向別!E250)</f>
        <v>2</v>
      </c>
      <c r="M168" s="53">
        <f t="shared" si="25"/>
        <v>47</v>
      </c>
      <c r="N168" s="52">
        <f t="shared" si="27"/>
        <v>4.2553191489361701</v>
      </c>
      <c r="O168" s="51">
        <f t="shared" si="22"/>
        <v>1.0767468499427262</v>
      </c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spans="1:67" s="43" customFormat="1" ht="13.5" customHeight="1">
      <c r="A169" s="50" t="s">
        <v>15</v>
      </c>
      <c r="B169" s="49">
        <f>SUM(B163:B168)</f>
        <v>311</v>
      </c>
      <c r="C169" s="49">
        <f>SUM(C163:C168)</f>
        <v>2</v>
      </c>
      <c r="D169" s="49">
        <f>SUM(D163:D168)</f>
        <v>42</v>
      </c>
      <c r="E169" s="49">
        <f>SUM(E163:E168)</f>
        <v>27</v>
      </c>
      <c r="F169" s="49">
        <f t="shared" si="23"/>
        <v>382</v>
      </c>
      <c r="G169" s="48">
        <f t="shared" si="24"/>
        <v>7.5916230366492146</v>
      </c>
      <c r="H169" s="47">
        <f t="shared" si="21"/>
        <v>8.967136150234742</v>
      </c>
      <c r="I169" s="49">
        <f>SUM(I163:I168)</f>
        <v>328</v>
      </c>
      <c r="J169" s="49">
        <f>SUM(J163:J168)</f>
        <v>0</v>
      </c>
      <c r="K169" s="49">
        <f>SUM(K163:K168)</f>
        <v>37</v>
      </c>
      <c r="L169" s="49">
        <f>SUM(L163:L168)</f>
        <v>8</v>
      </c>
      <c r="M169" s="49">
        <f t="shared" si="25"/>
        <v>373</v>
      </c>
      <c r="N169" s="48">
        <f t="shared" si="27"/>
        <v>2.1447721179624666</v>
      </c>
      <c r="O169" s="47">
        <f t="shared" si="22"/>
        <v>8.5452462772050399</v>
      </c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spans="1:67" s="43" customFormat="1" ht="13.5" customHeight="1">
      <c r="A170" s="50" t="s">
        <v>41</v>
      </c>
      <c r="B170" s="49">
        <f>SUM(B140,B147:B155,B162,B169)</f>
        <v>3017</v>
      </c>
      <c r="C170" s="49">
        <f>SUM(C140,C147:C155,C162,C169)</f>
        <v>41</v>
      </c>
      <c r="D170" s="49">
        <f>SUM(D140,D147:D155,D162,D169)</f>
        <v>630</v>
      </c>
      <c r="E170" s="49">
        <f>SUM(E140,E147:E155,E162,E169)</f>
        <v>572</v>
      </c>
      <c r="F170" s="49">
        <f t="shared" si="23"/>
        <v>4260</v>
      </c>
      <c r="G170" s="48">
        <f t="shared" si="24"/>
        <v>14.389671361502348</v>
      </c>
      <c r="H170" s="47">
        <f t="shared" si="21"/>
        <v>100</v>
      </c>
      <c r="I170" s="49">
        <f>SUM(I140,I147:I155,I162,I169)</f>
        <v>3228</v>
      </c>
      <c r="J170" s="49">
        <f>SUM(J140,J147:J155,J162,J169)</f>
        <v>33</v>
      </c>
      <c r="K170" s="49">
        <f>SUM(K140,K147:K155,K162,K169)</f>
        <v>597</v>
      </c>
      <c r="L170" s="49">
        <f>SUM(L140,L147:L155,L162,L169)</f>
        <v>507</v>
      </c>
      <c r="M170" s="49">
        <f t="shared" si="25"/>
        <v>4365</v>
      </c>
      <c r="N170" s="48">
        <f t="shared" si="27"/>
        <v>12.371134020618557</v>
      </c>
      <c r="O170" s="47">
        <f t="shared" si="22"/>
        <v>100</v>
      </c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spans="1:67" s="43" customFormat="1" ht="12" customHeight="1">
      <c r="A171" s="44"/>
      <c r="B171" s="44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spans="1:67" s="43" customFormat="1" ht="12" customHeight="1">
      <c r="A172" s="44"/>
      <c r="B172" s="44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spans="1:67" s="44" customFormat="1" ht="12" customHeight="1">
      <c r="A173" s="70" t="s">
        <v>0</v>
      </c>
      <c r="B173" s="69"/>
      <c r="C173" s="68"/>
      <c r="D173" s="68"/>
      <c r="E173" s="68"/>
      <c r="F173" s="68"/>
      <c r="G173" s="68"/>
      <c r="H173" s="67"/>
      <c r="I173" s="69" t="s">
        <v>80</v>
      </c>
      <c r="J173" s="68"/>
      <c r="K173" s="68"/>
      <c r="L173" s="68"/>
      <c r="M173" s="68"/>
      <c r="N173" s="68"/>
      <c r="O173" s="67"/>
      <c r="P173" s="66"/>
      <c r="Q173" s="66"/>
      <c r="R173" s="66"/>
      <c r="S173" s="66"/>
      <c r="T173" s="66"/>
      <c r="U173" s="66"/>
      <c r="V173" s="66"/>
      <c r="W173" s="66"/>
      <c r="X173" s="66"/>
      <c r="Y173" s="66"/>
      <c r="Z173" s="66"/>
      <c r="AA173" s="66"/>
      <c r="AB173" s="66"/>
      <c r="AC173" s="66"/>
      <c r="AD173" s="66"/>
      <c r="AE173" s="66"/>
      <c r="AF173" s="66"/>
      <c r="AG173" s="66"/>
      <c r="AH173" s="66"/>
      <c r="AI173" s="66"/>
      <c r="AJ173" s="66"/>
      <c r="AK173" s="66"/>
      <c r="AL173" s="66"/>
      <c r="AM173" s="66"/>
      <c r="AN173" s="66"/>
      <c r="AO173" s="66"/>
      <c r="AP173" s="66"/>
      <c r="AQ173" s="66"/>
      <c r="AR173" s="66"/>
      <c r="AS173" s="66"/>
      <c r="AT173" s="66"/>
      <c r="AU173" s="66"/>
      <c r="AV173" s="66"/>
      <c r="AW173" s="66"/>
      <c r="AX173" s="66"/>
      <c r="AY173" s="66"/>
      <c r="AZ173" s="66"/>
      <c r="BA173" s="45"/>
      <c r="BB173" s="45"/>
      <c r="BC173" s="45"/>
      <c r="BD173" s="45"/>
      <c r="BE173" s="45"/>
      <c r="BF173" s="45"/>
      <c r="BG173" s="45"/>
      <c r="BH173" s="45"/>
      <c r="BI173" s="45"/>
      <c r="BJ173" s="45"/>
      <c r="BK173" s="45"/>
      <c r="BL173" s="45"/>
      <c r="BM173" s="45"/>
      <c r="BN173" s="45"/>
      <c r="BO173" s="45"/>
    </row>
    <row r="174" spans="1:67" s="46" customFormat="1" ht="39.6" customHeight="1">
      <c r="A174" s="65" t="s">
        <v>1</v>
      </c>
      <c r="B174" s="63" t="s">
        <v>2</v>
      </c>
      <c r="C174" s="62" t="s">
        <v>3</v>
      </c>
      <c r="D174" s="61" t="s">
        <v>4</v>
      </c>
      <c r="E174" s="62" t="s">
        <v>5</v>
      </c>
      <c r="F174" s="61" t="s">
        <v>6</v>
      </c>
      <c r="G174" s="61" t="s">
        <v>7</v>
      </c>
      <c r="H174" s="64" t="s">
        <v>8</v>
      </c>
      <c r="I174" s="63" t="s">
        <v>2</v>
      </c>
      <c r="J174" s="61" t="s">
        <v>3</v>
      </c>
      <c r="K174" s="61" t="s">
        <v>4</v>
      </c>
      <c r="L174" s="62" t="s">
        <v>5</v>
      </c>
      <c r="M174" s="61" t="s">
        <v>6</v>
      </c>
      <c r="N174" s="61" t="s">
        <v>7</v>
      </c>
      <c r="O174" s="60" t="s">
        <v>8</v>
      </c>
      <c r="P174" s="59"/>
      <c r="Q174" s="59"/>
      <c r="R174" s="59"/>
      <c r="S174" s="59"/>
      <c r="T174" s="59"/>
      <c r="U174" s="59"/>
      <c r="V174" s="59"/>
      <c r="W174" s="59"/>
      <c r="X174" s="59"/>
      <c r="Y174" s="59"/>
      <c r="Z174" s="59"/>
      <c r="AA174" s="59"/>
      <c r="AB174" s="59"/>
      <c r="AC174" s="59"/>
      <c r="AD174" s="59"/>
      <c r="AE174" s="59"/>
      <c r="AF174" s="59"/>
      <c r="AG174" s="59"/>
      <c r="AH174" s="59"/>
      <c r="AI174" s="59"/>
      <c r="AJ174" s="59"/>
      <c r="AK174" s="59"/>
      <c r="AL174" s="59"/>
      <c r="AM174" s="59"/>
      <c r="AN174" s="59"/>
      <c r="AO174" s="59"/>
      <c r="AP174" s="59"/>
      <c r="AQ174" s="59"/>
      <c r="AR174" s="59"/>
      <c r="AS174" s="59"/>
      <c r="AT174" s="59"/>
      <c r="AU174" s="59"/>
      <c r="AV174" s="59"/>
      <c r="AW174" s="59"/>
      <c r="AX174" s="59"/>
      <c r="AY174" s="59"/>
      <c r="AZ174" s="59"/>
    </row>
    <row r="175" spans="1:67" s="43" customFormat="1" ht="13.5" customHeight="1">
      <c r="A175" s="58" t="s">
        <v>9</v>
      </c>
      <c r="B175" s="57"/>
      <c r="C175" s="57"/>
      <c r="D175" s="57"/>
      <c r="E175" s="57"/>
      <c r="F175" s="57"/>
      <c r="G175" s="56"/>
      <c r="H175" s="55"/>
      <c r="I175" s="57">
        <f>SUM(方向別!I52,方向別!I134,方向別!I216,方向別!I298)</f>
        <v>132</v>
      </c>
      <c r="J175" s="57">
        <f>SUM(方向別!J52,方向別!J134,方向別!J216,方向別!J298)</f>
        <v>5</v>
      </c>
      <c r="K175" s="57">
        <f>SUM(方向別!K52,方向別!K134,方向別!K216,方向別!K298)</f>
        <v>24</v>
      </c>
      <c r="L175" s="57">
        <f>SUM(方向別!L52,方向別!L134,方向別!L216,方向別!L298)</f>
        <v>6</v>
      </c>
      <c r="M175" s="57">
        <f t="shared" ref="M175:M211" si="28">SUM(I175:L175)</f>
        <v>167</v>
      </c>
      <c r="N175" s="56">
        <f t="shared" ref="N175:N211" si="29">IF(SUM(J175,L175)=0,0,SUM(J175,L175)/M175*100)</f>
        <v>6.5868263473053901</v>
      </c>
      <c r="O175" s="55">
        <f t="shared" ref="O175:O211" si="30">IF(M175=0,0,M175/M$211*100)</f>
        <v>1.5307057745187902</v>
      </c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5"/>
      <c r="BB175" s="45"/>
      <c r="BC175" s="45"/>
      <c r="BD175" s="45"/>
      <c r="BE175" s="45"/>
      <c r="BF175" s="45"/>
      <c r="BG175" s="45"/>
      <c r="BH175" s="45"/>
      <c r="BI175" s="45"/>
      <c r="BJ175" s="45"/>
      <c r="BK175" s="45"/>
      <c r="BL175" s="45"/>
      <c r="BM175" s="45"/>
      <c r="BN175" s="45"/>
      <c r="BO175" s="45"/>
    </row>
    <row r="176" spans="1:67" s="43" customFormat="1" ht="13.5" customHeight="1">
      <c r="A176" s="54" t="s">
        <v>10</v>
      </c>
      <c r="B176" s="53"/>
      <c r="C176" s="53"/>
      <c r="D176" s="53"/>
      <c r="E176" s="53"/>
      <c r="F176" s="53"/>
      <c r="G176" s="52"/>
      <c r="H176" s="51"/>
      <c r="I176" s="53">
        <f>SUM(方向別!I53,方向別!I135,方向別!I217,方向別!I299)</f>
        <v>133</v>
      </c>
      <c r="J176" s="53">
        <f>SUM(方向別!J53,方向別!J135,方向別!J217,方向別!J299)</f>
        <v>2</v>
      </c>
      <c r="K176" s="53">
        <f>SUM(方向別!K53,方向別!K135,方向別!K217,方向別!K299)</f>
        <v>32</v>
      </c>
      <c r="L176" s="53">
        <f>SUM(方向別!L53,方向別!L135,方向別!L217,方向別!L299)</f>
        <v>11</v>
      </c>
      <c r="M176" s="53">
        <f t="shared" si="28"/>
        <v>178</v>
      </c>
      <c r="N176" s="52">
        <f t="shared" si="29"/>
        <v>7.3033707865168536</v>
      </c>
      <c r="O176" s="51">
        <f t="shared" si="30"/>
        <v>1.6315307057745188</v>
      </c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5"/>
      <c r="BB176" s="45"/>
      <c r="BC176" s="45"/>
      <c r="BD176" s="45"/>
      <c r="BE176" s="45"/>
      <c r="BF176" s="45"/>
      <c r="BG176" s="45"/>
      <c r="BH176" s="45"/>
      <c r="BI176" s="45"/>
      <c r="BJ176" s="45"/>
      <c r="BK176" s="45"/>
      <c r="BL176" s="45"/>
      <c r="BM176" s="45"/>
      <c r="BN176" s="45"/>
      <c r="BO176" s="45"/>
    </row>
    <row r="177" spans="1:67" s="44" customFormat="1" ht="13.5" customHeight="1">
      <c r="A177" s="54" t="s">
        <v>11</v>
      </c>
      <c r="B177" s="53"/>
      <c r="C177" s="53"/>
      <c r="D177" s="53"/>
      <c r="E177" s="53"/>
      <c r="F177" s="53"/>
      <c r="G177" s="52"/>
      <c r="H177" s="51"/>
      <c r="I177" s="53">
        <f>SUM(方向別!I54,方向別!I136,方向別!I218,方向別!I300)</f>
        <v>139</v>
      </c>
      <c r="J177" s="53">
        <f>SUM(方向別!J54,方向別!J136,方向別!J218,方向別!J300)</f>
        <v>1</v>
      </c>
      <c r="K177" s="53">
        <f>SUM(方向別!K54,方向別!K136,方向別!K218,方向別!K300)</f>
        <v>29</v>
      </c>
      <c r="L177" s="53">
        <f>SUM(方向別!L54,方向別!L136,方向別!L218,方向別!L300)</f>
        <v>15</v>
      </c>
      <c r="M177" s="53">
        <f t="shared" si="28"/>
        <v>184</v>
      </c>
      <c r="N177" s="52">
        <f t="shared" si="29"/>
        <v>8.695652173913043</v>
      </c>
      <c r="O177" s="51">
        <f t="shared" si="30"/>
        <v>1.6865261228230981</v>
      </c>
      <c r="BA177" s="45"/>
      <c r="BB177" s="45"/>
      <c r="BC177" s="45"/>
      <c r="BD177" s="45"/>
      <c r="BE177" s="45"/>
      <c r="BF177" s="45"/>
      <c r="BG177" s="45"/>
      <c r="BH177" s="45"/>
      <c r="BI177" s="45"/>
      <c r="BJ177" s="45"/>
      <c r="BK177" s="45"/>
      <c r="BL177" s="45"/>
      <c r="BM177" s="45"/>
      <c r="BN177" s="45"/>
      <c r="BO177" s="45"/>
    </row>
    <row r="178" spans="1:67" s="46" customFormat="1" ht="13.5" customHeight="1">
      <c r="A178" s="54" t="s">
        <v>12</v>
      </c>
      <c r="B178" s="53"/>
      <c r="C178" s="53"/>
      <c r="D178" s="53"/>
      <c r="E178" s="53"/>
      <c r="F178" s="53"/>
      <c r="G178" s="52"/>
      <c r="H178" s="51"/>
      <c r="I178" s="53">
        <f>SUM(方向別!I55,方向別!I137,方向別!I219,方向別!I301)</f>
        <v>115</v>
      </c>
      <c r="J178" s="53">
        <f>SUM(方向別!J55,方向別!J137,方向別!J219,方向別!J301)</f>
        <v>0</v>
      </c>
      <c r="K178" s="53">
        <f>SUM(方向別!K55,方向別!K137,方向別!K219,方向別!K301)</f>
        <v>18</v>
      </c>
      <c r="L178" s="53">
        <f>SUM(方向別!L55,方向別!L137,方向別!L219,方向別!L301)</f>
        <v>24</v>
      </c>
      <c r="M178" s="53">
        <f t="shared" si="28"/>
        <v>157</v>
      </c>
      <c r="N178" s="52">
        <f t="shared" si="29"/>
        <v>15.286624203821656</v>
      </c>
      <c r="O178" s="51">
        <f t="shared" si="30"/>
        <v>1.4390467461044913</v>
      </c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5"/>
      <c r="BB178" s="45"/>
      <c r="BC178" s="45"/>
      <c r="BD178" s="45"/>
      <c r="BE178" s="45"/>
      <c r="BF178" s="45"/>
      <c r="BG178" s="45"/>
      <c r="BH178" s="45"/>
      <c r="BI178" s="45"/>
      <c r="BJ178" s="45"/>
      <c r="BK178" s="45"/>
      <c r="BL178" s="45"/>
      <c r="BM178" s="45"/>
      <c r="BN178" s="45"/>
      <c r="BO178" s="45"/>
    </row>
    <row r="179" spans="1:67" s="44" customFormat="1" ht="13.5" customHeight="1">
      <c r="A179" s="54" t="s">
        <v>13</v>
      </c>
      <c r="B179" s="53"/>
      <c r="C179" s="53"/>
      <c r="D179" s="53"/>
      <c r="E179" s="53"/>
      <c r="F179" s="53"/>
      <c r="G179" s="52"/>
      <c r="H179" s="51"/>
      <c r="I179" s="53">
        <f>SUM(方向別!I56,方向別!I138,方向別!I220,方向別!I302)</f>
        <v>164</v>
      </c>
      <c r="J179" s="53">
        <f>SUM(方向別!J56,方向別!J138,方向別!J220,方向別!J302)</f>
        <v>1</v>
      </c>
      <c r="K179" s="53">
        <f>SUM(方向別!K56,方向別!K138,方向別!K220,方向別!K302)</f>
        <v>35</v>
      </c>
      <c r="L179" s="53">
        <f>SUM(方向別!L56,方向別!L138,方向別!L220,方向別!L302)</f>
        <v>10</v>
      </c>
      <c r="M179" s="53">
        <f t="shared" si="28"/>
        <v>210</v>
      </c>
      <c r="N179" s="52">
        <f t="shared" si="29"/>
        <v>5.2380952380952381</v>
      </c>
      <c r="O179" s="51">
        <f t="shared" si="30"/>
        <v>1.9248395967002749</v>
      </c>
      <c r="BA179" s="45"/>
      <c r="BB179" s="45"/>
      <c r="BC179" s="45"/>
      <c r="BD179" s="45"/>
      <c r="BE179" s="45"/>
      <c r="BF179" s="45"/>
      <c r="BG179" s="45"/>
      <c r="BH179" s="45"/>
      <c r="BI179" s="45"/>
      <c r="BJ179" s="45"/>
      <c r="BK179" s="45"/>
      <c r="BL179" s="45"/>
      <c r="BM179" s="45"/>
      <c r="BN179" s="45"/>
      <c r="BO179" s="45"/>
    </row>
    <row r="180" spans="1:67" s="44" customFormat="1" ht="13.5" customHeight="1">
      <c r="A180" s="54" t="s">
        <v>14</v>
      </c>
      <c r="B180" s="53"/>
      <c r="C180" s="53"/>
      <c r="D180" s="53"/>
      <c r="E180" s="53"/>
      <c r="F180" s="53"/>
      <c r="G180" s="52"/>
      <c r="H180" s="51"/>
      <c r="I180" s="53">
        <f>SUM(方向別!I57,方向別!I139,方向別!I221,方向別!I303)</f>
        <v>175</v>
      </c>
      <c r="J180" s="53">
        <f>SUM(方向別!J57,方向別!J139,方向別!J221,方向別!J303)</f>
        <v>2</v>
      </c>
      <c r="K180" s="53">
        <f>SUM(方向別!K57,方向別!K139,方向別!K221,方向別!K303)</f>
        <v>21</v>
      </c>
      <c r="L180" s="53">
        <f>SUM(方向別!L57,方向別!L139,方向別!L221,方向別!L303)</f>
        <v>24</v>
      </c>
      <c r="M180" s="53">
        <f t="shared" si="28"/>
        <v>222</v>
      </c>
      <c r="N180" s="52">
        <f t="shared" si="29"/>
        <v>11.711711711711711</v>
      </c>
      <c r="O180" s="51">
        <f t="shared" si="30"/>
        <v>2.0348304307974336</v>
      </c>
      <c r="BA180" s="45"/>
      <c r="BB180" s="45"/>
      <c r="BC180" s="45"/>
      <c r="BD180" s="45"/>
      <c r="BE180" s="45"/>
      <c r="BF180" s="45"/>
      <c r="BG180" s="45"/>
      <c r="BH180" s="45"/>
      <c r="BI180" s="45"/>
      <c r="BJ180" s="45"/>
      <c r="BK180" s="45"/>
      <c r="BL180" s="45"/>
      <c r="BM180" s="45"/>
      <c r="BN180" s="45"/>
      <c r="BO180" s="45"/>
    </row>
    <row r="181" spans="1:67" s="44" customFormat="1" ht="13.5" customHeight="1">
      <c r="A181" s="50" t="s">
        <v>15</v>
      </c>
      <c r="B181" s="49"/>
      <c r="C181" s="49"/>
      <c r="D181" s="49"/>
      <c r="E181" s="49"/>
      <c r="F181" s="49"/>
      <c r="G181" s="48"/>
      <c r="H181" s="47"/>
      <c r="I181" s="49">
        <f>SUM(I175:I180)</f>
        <v>858</v>
      </c>
      <c r="J181" s="49">
        <f>SUM(J175:J180)</f>
        <v>11</v>
      </c>
      <c r="K181" s="49">
        <f>SUM(K175:K180)</f>
        <v>159</v>
      </c>
      <c r="L181" s="49">
        <f>SUM(L175:L180)</f>
        <v>90</v>
      </c>
      <c r="M181" s="49">
        <f t="shared" si="28"/>
        <v>1118</v>
      </c>
      <c r="N181" s="48">
        <f t="shared" si="29"/>
        <v>9.0339892665474064</v>
      </c>
      <c r="O181" s="47">
        <f t="shared" si="30"/>
        <v>10.247479376718607</v>
      </c>
      <c r="BA181" s="45"/>
      <c r="BB181" s="45"/>
      <c r="BC181" s="45"/>
      <c r="BD181" s="45"/>
      <c r="BE181" s="45"/>
      <c r="BF181" s="45"/>
      <c r="BG181" s="45"/>
      <c r="BH181" s="45"/>
      <c r="BI181" s="45"/>
      <c r="BJ181" s="45"/>
      <c r="BK181" s="45"/>
      <c r="BL181" s="45"/>
      <c r="BM181" s="45"/>
      <c r="BN181" s="45"/>
      <c r="BO181" s="45"/>
    </row>
    <row r="182" spans="1:67" s="46" customFormat="1" ht="13.5" customHeight="1">
      <c r="A182" s="58" t="s">
        <v>16</v>
      </c>
      <c r="B182" s="57"/>
      <c r="C182" s="57"/>
      <c r="D182" s="57"/>
      <c r="E182" s="57"/>
      <c r="F182" s="57"/>
      <c r="G182" s="56"/>
      <c r="H182" s="55"/>
      <c r="I182" s="57">
        <f>SUM(方向別!I59,方向別!I141,方向別!I223,方向別!I305)</f>
        <v>130</v>
      </c>
      <c r="J182" s="57">
        <f>SUM(方向別!J59,方向別!J141,方向別!J223,方向別!J305)</f>
        <v>2</v>
      </c>
      <c r="K182" s="57">
        <f>SUM(方向別!K59,方向別!K141,方向別!K223,方向別!K305)</f>
        <v>23</v>
      </c>
      <c r="L182" s="57">
        <f>SUM(方向別!L59,方向別!L141,方向別!L223,方向別!L305)</f>
        <v>11</v>
      </c>
      <c r="M182" s="57">
        <f t="shared" si="28"/>
        <v>166</v>
      </c>
      <c r="N182" s="56">
        <f t="shared" si="29"/>
        <v>7.8313253012048198</v>
      </c>
      <c r="O182" s="55">
        <f t="shared" si="30"/>
        <v>1.5215398716773603</v>
      </c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</row>
    <row r="183" spans="1:67" s="46" customFormat="1" ht="13.5" customHeight="1">
      <c r="A183" s="54" t="s">
        <v>17</v>
      </c>
      <c r="B183" s="53"/>
      <c r="C183" s="53"/>
      <c r="D183" s="53"/>
      <c r="E183" s="53"/>
      <c r="F183" s="53"/>
      <c r="G183" s="52"/>
      <c r="H183" s="51"/>
      <c r="I183" s="53">
        <f>SUM(方向別!I60,方向別!I142,方向別!I224,方向別!I306)</f>
        <v>136</v>
      </c>
      <c r="J183" s="53">
        <f>SUM(方向別!J60,方向別!J142,方向別!J224,方向別!J306)</f>
        <v>2</v>
      </c>
      <c r="K183" s="53">
        <f>SUM(方向別!K60,方向別!K142,方向別!K224,方向別!K306)</f>
        <v>26</v>
      </c>
      <c r="L183" s="53">
        <f>SUM(方向別!L60,方向別!L142,方向別!L224,方向別!L306)</f>
        <v>12</v>
      </c>
      <c r="M183" s="53">
        <f t="shared" si="28"/>
        <v>176</v>
      </c>
      <c r="N183" s="52">
        <f t="shared" si="29"/>
        <v>7.9545454545454541</v>
      </c>
      <c r="O183" s="51">
        <f t="shared" si="30"/>
        <v>1.6131989000916589</v>
      </c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</row>
    <row r="184" spans="1:67" s="46" customFormat="1" ht="13.5" customHeight="1">
      <c r="A184" s="54" t="s">
        <v>18</v>
      </c>
      <c r="B184" s="53"/>
      <c r="C184" s="53"/>
      <c r="D184" s="53"/>
      <c r="E184" s="53"/>
      <c r="F184" s="53"/>
      <c r="G184" s="52"/>
      <c r="H184" s="51"/>
      <c r="I184" s="53">
        <f>SUM(方向別!I61,方向別!I143,方向別!I225,方向別!I307)</f>
        <v>110</v>
      </c>
      <c r="J184" s="53">
        <f>SUM(方向別!J61,方向別!J143,方向別!J225,方向別!J307)</f>
        <v>1</v>
      </c>
      <c r="K184" s="53">
        <f>SUM(方向別!K61,方向別!K143,方向別!K225,方向別!K307)</f>
        <v>19</v>
      </c>
      <c r="L184" s="53">
        <f>SUM(方向別!L61,方向別!L143,方向別!L225,方向別!L307)</f>
        <v>12</v>
      </c>
      <c r="M184" s="53">
        <f t="shared" si="28"/>
        <v>142</v>
      </c>
      <c r="N184" s="52">
        <f t="shared" si="29"/>
        <v>9.1549295774647899</v>
      </c>
      <c r="O184" s="51">
        <f t="shared" si="30"/>
        <v>1.3015582034830431</v>
      </c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5"/>
      <c r="BB184" s="45"/>
      <c r="BC184" s="45"/>
      <c r="BD184" s="45"/>
      <c r="BE184" s="45"/>
      <c r="BF184" s="45"/>
      <c r="BG184" s="45"/>
      <c r="BH184" s="45"/>
      <c r="BI184" s="45"/>
      <c r="BJ184" s="45"/>
      <c r="BK184" s="45"/>
      <c r="BL184" s="45"/>
      <c r="BM184" s="45"/>
      <c r="BN184" s="45"/>
      <c r="BO184" s="45"/>
    </row>
    <row r="185" spans="1:67" s="44" customFormat="1" ht="13.5" customHeight="1">
      <c r="A185" s="54" t="s">
        <v>19</v>
      </c>
      <c r="B185" s="53"/>
      <c r="C185" s="53"/>
      <c r="D185" s="53"/>
      <c r="E185" s="53"/>
      <c r="F185" s="53"/>
      <c r="G185" s="52"/>
      <c r="H185" s="51"/>
      <c r="I185" s="53">
        <f>SUM(方向別!I62,方向別!I144,方向別!I226,方向別!I308)</f>
        <v>141</v>
      </c>
      <c r="J185" s="53">
        <f>SUM(方向別!J62,方向別!J144,方向別!J226,方向別!J308)</f>
        <v>0</v>
      </c>
      <c r="K185" s="53">
        <f>SUM(方向別!K62,方向別!K144,方向別!K226,方向別!K308)</f>
        <v>31</v>
      </c>
      <c r="L185" s="53">
        <f>SUM(方向別!L62,方向別!L144,方向別!L226,方向別!L308)</f>
        <v>22</v>
      </c>
      <c r="M185" s="53">
        <f t="shared" si="28"/>
        <v>194</v>
      </c>
      <c r="N185" s="52">
        <f t="shared" si="29"/>
        <v>11.340206185567011</v>
      </c>
      <c r="O185" s="51">
        <f t="shared" si="30"/>
        <v>1.7781851512373967</v>
      </c>
      <c r="BA185" s="45"/>
      <c r="BB185" s="45"/>
      <c r="BC185" s="45"/>
      <c r="BD185" s="45"/>
      <c r="BE185" s="45"/>
      <c r="BF185" s="45"/>
      <c r="BG185" s="45"/>
      <c r="BH185" s="45"/>
      <c r="BI185" s="45"/>
      <c r="BJ185" s="45"/>
      <c r="BK185" s="45"/>
      <c r="BL185" s="45"/>
      <c r="BM185" s="45"/>
      <c r="BN185" s="45"/>
      <c r="BO185" s="45"/>
    </row>
    <row r="186" spans="1:67" s="46" customFormat="1" ht="13.5" customHeight="1">
      <c r="A186" s="54" t="s">
        <v>20</v>
      </c>
      <c r="B186" s="53"/>
      <c r="C186" s="53"/>
      <c r="D186" s="53"/>
      <c r="E186" s="53"/>
      <c r="F186" s="53"/>
      <c r="G186" s="52"/>
      <c r="H186" s="51"/>
      <c r="I186" s="53">
        <f>SUM(方向別!I63,方向別!I145,方向別!I227,方向別!I309)</f>
        <v>138</v>
      </c>
      <c r="J186" s="53">
        <f>SUM(方向別!J63,方向別!J145,方向別!J227,方向別!J309)</f>
        <v>0</v>
      </c>
      <c r="K186" s="53">
        <f>SUM(方向別!K63,方向別!K145,方向別!K227,方向別!K309)</f>
        <v>20</v>
      </c>
      <c r="L186" s="53">
        <f>SUM(方向別!L63,方向別!L145,方向別!L227,方向別!L309)</f>
        <v>20</v>
      </c>
      <c r="M186" s="53">
        <f t="shared" si="28"/>
        <v>178</v>
      </c>
      <c r="N186" s="52">
        <f t="shared" si="29"/>
        <v>11.235955056179774</v>
      </c>
      <c r="O186" s="51">
        <f t="shared" si="30"/>
        <v>1.6315307057745188</v>
      </c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5"/>
      <c r="BB186" s="45"/>
      <c r="BC186" s="45"/>
      <c r="BD186" s="45"/>
      <c r="BE186" s="45"/>
      <c r="BF186" s="45"/>
      <c r="BG186" s="45"/>
      <c r="BH186" s="45"/>
      <c r="BI186" s="45"/>
      <c r="BJ186" s="45"/>
      <c r="BK186" s="45"/>
      <c r="BL186" s="45"/>
      <c r="BM186" s="45"/>
      <c r="BN186" s="45"/>
      <c r="BO186" s="45"/>
    </row>
    <row r="187" spans="1:67" s="44" customFormat="1" ht="13.5" customHeight="1">
      <c r="A187" s="54" t="s">
        <v>21</v>
      </c>
      <c r="B187" s="53"/>
      <c r="C187" s="53"/>
      <c r="D187" s="53"/>
      <c r="E187" s="53"/>
      <c r="F187" s="53"/>
      <c r="G187" s="52"/>
      <c r="H187" s="51"/>
      <c r="I187" s="53">
        <f>SUM(方向別!I64,方向別!I146,方向別!I228,方向別!I310)</f>
        <v>122</v>
      </c>
      <c r="J187" s="53">
        <f>SUM(方向別!J64,方向別!J146,方向別!J228,方向別!J310)</f>
        <v>1</v>
      </c>
      <c r="K187" s="53">
        <f>SUM(方向別!K64,方向別!K146,方向別!K228,方向別!K310)</f>
        <v>29</v>
      </c>
      <c r="L187" s="53">
        <f>SUM(方向別!L64,方向別!L146,方向別!L228,方向別!L310)</f>
        <v>13</v>
      </c>
      <c r="M187" s="53">
        <f t="shared" si="28"/>
        <v>165</v>
      </c>
      <c r="N187" s="52">
        <f t="shared" si="29"/>
        <v>8.4848484848484862</v>
      </c>
      <c r="O187" s="51">
        <f t="shared" si="30"/>
        <v>1.5123739688359303</v>
      </c>
      <c r="BA187" s="45"/>
      <c r="BB187" s="45"/>
      <c r="BC187" s="45"/>
      <c r="BD187" s="45"/>
      <c r="BE187" s="45"/>
      <c r="BF187" s="45"/>
      <c r="BG187" s="45"/>
      <c r="BH187" s="45"/>
      <c r="BI187" s="45"/>
      <c r="BJ187" s="45"/>
      <c r="BK187" s="45"/>
      <c r="BL187" s="45"/>
      <c r="BM187" s="45"/>
      <c r="BN187" s="45"/>
      <c r="BO187" s="45"/>
    </row>
    <row r="188" spans="1:67" s="46" customFormat="1" ht="13.5" customHeight="1">
      <c r="A188" s="50" t="s">
        <v>15</v>
      </c>
      <c r="B188" s="49"/>
      <c r="C188" s="49"/>
      <c r="D188" s="49"/>
      <c r="E188" s="49"/>
      <c r="F188" s="49"/>
      <c r="G188" s="48"/>
      <c r="H188" s="47"/>
      <c r="I188" s="49">
        <f>SUM(I182:I187)</f>
        <v>777</v>
      </c>
      <c r="J188" s="49">
        <f>SUM(J182:J187)</f>
        <v>6</v>
      </c>
      <c r="K188" s="49">
        <f>SUM(K182:K187)</f>
        <v>148</v>
      </c>
      <c r="L188" s="49">
        <f>SUM(L182:L187)</f>
        <v>90</v>
      </c>
      <c r="M188" s="49">
        <f t="shared" si="28"/>
        <v>1021</v>
      </c>
      <c r="N188" s="48">
        <f t="shared" si="29"/>
        <v>9.4025465230166496</v>
      </c>
      <c r="O188" s="47">
        <f t="shared" si="30"/>
        <v>9.3583868010999076</v>
      </c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</row>
    <row r="189" spans="1:67" s="44" customFormat="1" ht="13.5" customHeight="1">
      <c r="A189" s="54" t="s">
        <v>22</v>
      </c>
      <c r="B189" s="53"/>
      <c r="C189" s="53"/>
      <c r="D189" s="53"/>
      <c r="E189" s="53"/>
      <c r="F189" s="53"/>
      <c r="G189" s="52"/>
      <c r="H189" s="51"/>
      <c r="I189" s="53">
        <f>SUM(方向別!I66,方向別!I148,方向別!I230,方向別!I312)</f>
        <v>597</v>
      </c>
      <c r="J189" s="53">
        <f>SUM(方向別!J66,方向別!J148,方向別!J230,方向別!J312)</f>
        <v>8</v>
      </c>
      <c r="K189" s="53">
        <f>SUM(方向別!K66,方向別!K148,方向別!K230,方向別!K312)</f>
        <v>147</v>
      </c>
      <c r="L189" s="53">
        <f>SUM(方向別!L66,方向別!L148,方向別!L230,方向別!L312)</f>
        <v>115</v>
      </c>
      <c r="M189" s="53">
        <f t="shared" si="28"/>
        <v>867</v>
      </c>
      <c r="N189" s="52">
        <f t="shared" si="29"/>
        <v>14.186851211072666</v>
      </c>
      <c r="O189" s="51">
        <f t="shared" si="30"/>
        <v>7.9468377635197065</v>
      </c>
      <c r="BA189" s="45"/>
      <c r="BB189" s="45"/>
      <c r="BC189" s="45"/>
      <c r="BD189" s="45"/>
      <c r="BE189" s="45"/>
      <c r="BF189" s="45"/>
      <c r="BG189" s="45"/>
      <c r="BH189" s="45"/>
      <c r="BI189" s="45"/>
      <c r="BJ189" s="45"/>
      <c r="BK189" s="45"/>
      <c r="BL189" s="45"/>
      <c r="BM189" s="45"/>
      <c r="BN189" s="45"/>
      <c r="BO189" s="45"/>
    </row>
    <row r="190" spans="1:67" s="46" customFormat="1" ht="13.5" customHeight="1">
      <c r="A190" s="54" t="s">
        <v>23</v>
      </c>
      <c r="B190" s="53"/>
      <c r="C190" s="53"/>
      <c r="D190" s="53"/>
      <c r="E190" s="53"/>
      <c r="F190" s="53"/>
      <c r="G190" s="52"/>
      <c r="H190" s="51"/>
      <c r="I190" s="53">
        <f>SUM(方向別!I67,方向別!I149,方向別!I231,方向別!I313)</f>
        <v>558</v>
      </c>
      <c r="J190" s="53">
        <f>SUM(方向別!J67,方向別!J149,方向別!J231,方向別!J313)</f>
        <v>3</v>
      </c>
      <c r="K190" s="53">
        <f>SUM(方向別!K67,方向別!K149,方向別!K231,方向別!K313)</f>
        <v>112</v>
      </c>
      <c r="L190" s="53">
        <f>SUM(方向別!L67,方向別!L149,方向別!L231,方向別!L313)</f>
        <v>151</v>
      </c>
      <c r="M190" s="53">
        <f t="shared" si="28"/>
        <v>824</v>
      </c>
      <c r="N190" s="52">
        <f t="shared" si="29"/>
        <v>18.689320388349515</v>
      </c>
      <c r="O190" s="51">
        <f t="shared" si="30"/>
        <v>7.5527039413382218</v>
      </c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</row>
    <row r="191" spans="1:67" s="44" customFormat="1" ht="13.5" customHeight="1">
      <c r="A191" s="54" t="s">
        <v>24</v>
      </c>
      <c r="B191" s="53"/>
      <c r="C191" s="53"/>
      <c r="D191" s="53"/>
      <c r="E191" s="53"/>
      <c r="F191" s="53"/>
      <c r="G191" s="52"/>
      <c r="H191" s="51"/>
      <c r="I191" s="53">
        <f>SUM(方向別!I68,方向別!I150,方向別!I232,方向別!I314)</f>
        <v>550</v>
      </c>
      <c r="J191" s="53">
        <f>SUM(方向別!J68,方向別!J150,方向別!J232,方向別!J314)</f>
        <v>9</v>
      </c>
      <c r="K191" s="53">
        <f>SUM(方向別!K68,方向別!K150,方向別!K232,方向別!K314)</f>
        <v>141</v>
      </c>
      <c r="L191" s="53">
        <f>SUM(方向別!L68,方向別!L150,方向別!L232,方向別!L314)</f>
        <v>121</v>
      </c>
      <c r="M191" s="53">
        <f t="shared" si="28"/>
        <v>821</v>
      </c>
      <c r="N191" s="52">
        <f t="shared" si="29"/>
        <v>15.834348355663824</v>
      </c>
      <c r="O191" s="51">
        <f t="shared" si="30"/>
        <v>7.5252062328139315</v>
      </c>
      <c r="BA191" s="45"/>
      <c r="BB191" s="45"/>
      <c r="BC191" s="45"/>
      <c r="BD191" s="45"/>
      <c r="BE191" s="45"/>
      <c r="BF191" s="45"/>
      <c r="BG191" s="45"/>
      <c r="BH191" s="45"/>
      <c r="BI191" s="45"/>
      <c r="BJ191" s="45"/>
      <c r="BK191" s="45"/>
      <c r="BL191" s="45"/>
      <c r="BM191" s="45"/>
      <c r="BN191" s="45"/>
      <c r="BO191" s="45"/>
    </row>
    <row r="192" spans="1:67" s="46" customFormat="1" ht="13.5" customHeight="1">
      <c r="A192" s="54" t="s">
        <v>25</v>
      </c>
      <c r="B192" s="53"/>
      <c r="C192" s="53"/>
      <c r="D192" s="53"/>
      <c r="E192" s="53"/>
      <c r="F192" s="53"/>
      <c r="G192" s="52"/>
      <c r="H192" s="51"/>
      <c r="I192" s="53">
        <f>SUM(方向別!I69,方向別!I151,方向別!I233,方向別!I315)</f>
        <v>571</v>
      </c>
      <c r="J192" s="53">
        <f>SUM(方向別!J69,方向別!J151,方向別!J233,方向別!J315)</f>
        <v>4</v>
      </c>
      <c r="K192" s="53">
        <f>SUM(方向別!K69,方向別!K151,方向別!K233,方向別!K315)</f>
        <v>114</v>
      </c>
      <c r="L192" s="53">
        <f>SUM(方向別!L69,方向別!L151,方向別!L233,方向別!L315)</f>
        <v>119</v>
      </c>
      <c r="M192" s="53">
        <f t="shared" si="28"/>
        <v>808</v>
      </c>
      <c r="N192" s="52">
        <f t="shared" si="29"/>
        <v>15.222772277227723</v>
      </c>
      <c r="O192" s="51">
        <f t="shared" si="30"/>
        <v>7.4060494958753438</v>
      </c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</row>
    <row r="193" spans="1:67" s="46" customFormat="1" ht="13.5" customHeight="1">
      <c r="A193" s="54" t="s">
        <v>26</v>
      </c>
      <c r="B193" s="53"/>
      <c r="C193" s="53"/>
      <c r="D193" s="53"/>
      <c r="E193" s="53"/>
      <c r="F193" s="53"/>
      <c r="G193" s="52"/>
      <c r="H193" s="51"/>
      <c r="I193" s="53">
        <f>SUM(方向別!I70,方向別!I152,方向別!I234,方向別!I316)</f>
        <v>532</v>
      </c>
      <c r="J193" s="53">
        <f>SUM(方向別!J70,方向別!J152,方向別!J234,方向別!J316)</f>
        <v>5</v>
      </c>
      <c r="K193" s="53">
        <f>SUM(方向別!K70,方向別!K152,方向別!K234,方向別!K316)</f>
        <v>140</v>
      </c>
      <c r="L193" s="53">
        <f>SUM(方向別!L70,方向別!L152,方向別!L234,方向別!L316)</f>
        <v>115</v>
      </c>
      <c r="M193" s="53">
        <f t="shared" si="28"/>
        <v>792</v>
      </c>
      <c r="N193" s="52">
        <f t="shared" si="29"/>
        <v>15.151515151515152</v>
      </c>
      <c r="O193" s="51">
        <f t="shared" si="30"/>
        <v>7.2593950504124667</v>
      </c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</row>
    <row r="194" spans="1:67" s="46" customFormat="1" ht="13.5" customHeight="1">
      <c r="A194" s="54" t="s">
        <v>27</v>
      </c>
      <c r="B194" s="53"/>
      <c r="C194" s="53"/>
      <c r="D194" s="53"/>
      <c r="E194" s="53"/>
      <c r="F194" s="53"/>
      <c r="G194" s="52"/>
      <c r="H194" s="51"/>
      <c r="I194" s="53">
        <f>SUM(方向別!I71,方向別!I153,方向別!I235,方向別!I317)</f>
        <v>531</v>
      </c>
      <c r="J194" s="53">
        <f>SUM(方向別!J71,方向別!J153,方向別!J235,方向別!J317)</f>
        <v>5</v>
      </c>
      <c r="K194" s="53">
        <f>SUM(方向別!K71,方向別!K153,方向別!K235,方向別!K317)</f>
        <v>131</v>
      </c>
      <c r="L194" s="53">
        <f>SUM(方向別!L71,方向別!L153,方向別!L235,方向別!L317)</f>
        <v>115</v>
      </c>
      <c r="M194" s="53">
        <f t="shared" si="28"/>
        <v>782</v>
      </c>
      <c r="N194" s="52">
        <f t="shared" si="29"/>
        <v>15.34526854219949</v>
      </c>
      <c r="O194" s="51">
        <f t="shared" si="30"/>
        <v>7.1677360219981665</v>
      </c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5"/>
      <c r="BB194" s="45"/>
      <c r="BC194" s="45"/>
      <c r="BD194" s="45"/>
      <c r="BE194" s="45"/>
      <c r="BF194" s="45"/>
      <c r="BG194" s="45"/>
      <c r="BH194" s="45"/>
      <c r="BI194" s="45"/>
      <c r="BJ194" s="45"/>
      <c r="BK194" s="45"/>
      <c r="BL194" s="45"/>
      <c r="BM194" s="45"/>
      <c r="BN194" s="45"/>
      <c r="BO194" s="45"/>
    </row>
    <row r="195" spans="1:67" s="44" customFormat="1" ht="13.5" customHeight="1">
      <c r="A195" s="54" t="s">
        <v>28</v>
      </c>
      <c r="B195" s="53"/>
      <c r="C195" s="53"/>
      <c r="D195" s="53"/>
      <c r="E195" s="53"/>
      <c r="F195" s="53"/>
      <c r="G195" s="52"/>
      <c r="H195" s="51"/>
      <c r="I195" s="53">
        <f>SUM(方向別!I72,方向別!I154,方向別!I236,方向別!I318)</f>
        <v>608</v>
      </c>
      <c r="J195" s="53">
        <f>SUM(方向別!J72,方向別!J154,方向別!J236,方向別!J318)</f>
        <v>8</v>
      </c>
      <c r="K195" s="53">
        <f>SUM(方向別!K72,方向別!K154,方向別!K236,方向別!K318)</f>
        <v>150</v>
      </c>
      <c r="L195" s="53">
        <f>SUM(方向別!L72,方向別!L154,方向別!L236,方向別!L318)</f>
        <v>118</v>
      </c>
      <c r="M195" s="53">
        <f t="shared" si="28"/>
        <v>884</v>
      </c>
      <c r="N195" s="52">
        <f t="shared" si="29"/>
        <v>14.25339366515837</v>
      </c>
      <c r="O195" s="51">
        <f t="shared" si="30"/>
        <v>8.1026581118240149</v>
      </c>
      <c r="BA195" s="45"/>
      <c r="BB195" s="45"/>
      <c r="BC195" s="45"/>
      <c r="BD195" s="45"/>
      <c r="BE195" s="45"/>
      <c r="BF195" s="45"/>
      <c r="BG195" s="45"/>
      <c r="BH195" s="45"/>
      <c r="BI195" s="45"/>
      <c r="BJ195" s="45"/>
      <c r="BK195" s="45"/>
      <c r="BL195" s="45"/>
      <c r="BM195" s="45"/>
      <c r="BN195" s="45"/>
      <c r="BO195" s="45"/>
    </row>
    <row r="196" spans="1:67" s="44" customFormat="1" ht="13.5" customHeight="1">
      <c r="A196" s="54" t="s">
        <v>60</v>
      </c>
      <c r="B196" s="53"/>
      <c r="C196" s="53"/>
      <c r="D196" s="53"/>
      <c r="E196" s="53"/>
      <c r="F196" s="53"/>
      <c r="G196" s="52"/>
      <c r="H196" s="51"/>
      <c r="I196" s="53">
        <f>SUM(方向別!I73,方向別!I155,方向別!I237,方向別!I319)</f>
        <v>791</v>
      </c>
      <c r="J196" s="53">
        <f>SUM(方向別!J73,方向別!J155,方向別!J237,方向別!J319)</f>
        <v>9</v>
      </c>
      <c r="K196" s="53">
        <f>SUM(方向別!K73,方向別!K155,方向別!K237,方向別!K319)</f>
        <v>156</v>
      </c>
      <c r="L196" s="53">
        <f>SUM(方向別!L73,方向別!L155,方向別!L237,方向別!L319)</f>
        <v>86</v>
      </c>
      <c r="M196" s="53">
        <f t="shared" si="28"/>
        <v>1042</v>
      </c>
      <c r="N196" s="52">
        <f t="shared" si="29"/>
        <v>9.1170825335892527</v>
      </c>
      <c r="O196" s="51">
        <f t="shared" si="30"/>
        <v>9.5508707607699357</v>
      </c>
      <c r="BA196" s="45"/>
      <c r="BB196" s="45"/>
      <c r="BC196" s="45"/>
      <c r="BD196" s="45"/>
      <c r="BE196" s="45"/>
      <c r="BF196" s="45"/>
      <c r="BG196" s="45"/>
      <c r="BH196" s="45"/>
      <c r="BI196" s="45"/>
      <c r="BJ196" s="45"/>
      <c r="BK196" s="45"/>
      <c r="BL196" s="45"/>
      <c r="BM196" s="45"/>
      <c r="BN196" s="45"/>
      <c r="BO196" s="45"/>
    </row>
    <row r="197" spans="1:67" s="44" customFormat="1" ht="13.5" customHeight="1">
      <c r="A197" s="58" t="s">
        <v>29</v>
      </c>
      <c r="B197" s="57"/>
      <c r="C197" s="57"/>
      <c r="D197" s="57"/>
      <c r="E197" s="57"/>
      <c r="F197" s="57"/>
      <c r="G197" s="56"/>
      <c r="H197" s="55"/>
      <c r="I197" s="57">
        <f>SUM(方向別!I74,方向別!I156,方向別!I238,方向別!I320)</f>
        <v>112</v>
      </c>
      <c r="J197" s="57">
        <f>SUM(方向別!J74,方向別!J156,方向別!J238,方向別!J320)</f>
        <v>2</v>
      </c>
      <c r="K197" s="57">
        <f>SUM(方向別!K74,方向別!K156,方向別!K238,方向別!K320)</f>
        <v>23</v>
      </c>
      <c r="L197" s="57">
        <f>SUM(方向別!L74,方向別!L156,方向別!L238,方向別!L320)</f>
        <v>10</v>
      </c>
      <c r="M197" s="57">
        <f t="shared" si="28"/>
        <v>147</v>
      </c>
      <c r="N197" s="56">
        <f t="shared" si="29"/>
        <v>8.1632653061224492</v>
      </c>
      <c r="O197" s="55">
        <f t="shared" si="30"/>
        <v>1.3473877176901925</v>
      </c>
      <c r="BA197" s="45"/>
      <c r="BB197" s="45"/>
      <c r="BC197" s="45"/>
      <c r="BD197" s="45"/>
      <c r="BE197" s="45"/>
      <c r="BF197" s="45"/>
      <c r="BG197" s="45"/>
      <c r="BH197" s="45"/>
      <c r="BI197" s="45"/>
      <c r="BJ197" s="45"/>
      <c r="BK197" s="45"/>
      <c r="BL197" s="45"/>
      <c r="BM197" s="45"/>
      <c r="BN197" s="45"/>
      <c r="BO197" s="45"/>
    </row>
    <row r="198" spans="1:67" s="46" customFormat="1" ht="13.5" customHeight="1">
      <c r="A198" s="54" t="s">
        <v>30</v>
      </c>
      <c r="B198" s="53"/>
      <c r="C198" s="53"/>
      <c r="D198" s="53"/>
      <c r="E198" s="53"/>
      <c r="F198" s="53"/>
      <c r="G198" s="52"/>
      <c r="H198" s="51"/>
      <c r="I198" s="53">
        <f>SUM(方向別!I75,方向別!I157,方向別!I239,方向別!I321)</f>
        <v>139</v>
      </c>
      <c r="J198" s="53">
        <f>SUM(方向別!J75,方向別!J157,方向別!J239,方向別!J321)</f>
        <v>1</v>
      </c>
      <c r="K198" s="53">
        <f>SUM(方向別!K75,方向別!K157,方向別!K239,方向別!K321)</f>
        <v>28</v>
      </c>
      <c r="L198" s="53">
        <f>SUM(方向別!L75,方向別!L157,方向別!L239,方向別!L321)</f>
        <v>7</v>
      </c>
      <c r="M198" s="53">
        <f t="shared" si="28"/>
        <v>175</v>
      </c>
      <c r="N198" s="52">
        <f t="shared" si="29"/>
        <v>4.5714285714285712</v>
      </c>
      <c r="O198" s="51">
        <f t="shared" si="30"/>
        <v>1.6040329972502292</v>
      </c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</row>
    <row r="199" spans="1:67" s="46" customFormat="1" ht="13.5" customHeight="1">
      <c r="A199" s="54" t="s">
        <v>31</v>
      </c>
      <c r="B199" s="53"/>
      <c r="C199" s="53"/>
      <c r="D199" s="53"/>
      <c r="E199" s="53"/>
      <c r="F199" s="53"/>
      <c r="G199" s="52"/>
      <c r="H199" s="51"/>
      <c r="I199" s="53">
        <f>SUM(方向別!I76,方向別!I158,方向別!I240,方向別!I322)</f>
        <v>130</v>
      </c>
      <c r="J199" s="53">
        <f>SUM(方向別!J76,方向別!J158,方向別!J240,方向別!J322)</f>
        <v>0</v>
      </c>
      <c r="K199" s="53">
        <f>SUM(方向別!K76,方向別!K158,方向別!K240,方向別!K322)</f>
        <v>39</v>
      </c>
      <c r="L199" s="53">
        <f>SUM(方向別!L76,方向別!L158,方向別!L240,方向別!L322)</f>
        <v>16</v>
      </c>
      <c r="M199" s="53">
        <f t="shared" si="28"/>
        <v>185</v>
      </c>
      <c r="N199" s="52">
        <f t="shared" si="29"/>
        <v>8.6486486486486491</v>
      </c>
      <c r="O199" s="51">
        <f t="shared" si="30"/>
        <v>1.6956920256645278</v>
      </c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</row>
    <row r="200" spans="1:67" s="46" customFormat="1" ht="13.5" customHeight="1">
      <c r="A200" s="54" t="s">
        <v>32</v>
      </c>
      <c r="B200" s="53"/>
      <c r="C200" s="53"/>
      <c r="D200" s="53"/>
      <c r="E200" s="53"/>
      <c r="F200" s="53"/>
      <c r="G200" s="52"/>
      <c r="H200" s="51"/>
      <c r="I200" s="53">
        <f>SUM(方向別!I77,方向別!I159,方向別!I241,方向別!I323)</f>
        <v>144</v>
      </c>
      <c r="J200" s="53">
        <f>SUM(方向別!J77,方向別!J159,方向別!J241,方向別!J323)</f>
        <v>0</v>
      </c>
      <c r="K200" s="53">
        <f>SUM(方向別!K77,方向別!K159,方向別!K241,方向別!K323)</f>
        <v>20</v>
      </c>
      <c r="L200" s="53">
        <f>SUM(方向別!L77,方向別!L159,方向別!L241,方向別!L323)</f>
        <v>17</v>
      </c>
      <c r="M200" s="53">
        <f t="shared" si="28"/>
        <v>181</v>
      </c>
      <c r="N200" s="52">
        <f t="shared" si="29"/>
        <v>9.3922651933701662</v>
      </c>
      <c r="O200" s="51">
        <f t="shared" si="30"/>
        <v>1.6590284142988083</v>
      </c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5"/>
      <c r="BB200" s="45"/>
      <c r="BC200" s="45"/>
      <c r="BD200" s="45"/>
      <c r="BE200" s="45"/>
      <c r="BF200" s="45"/>
      <c r="BG200" s="45"/>
      <c r="BH200" s="45"/>
      <c r="BI200" s="45"/>
      <c r="BJ200" s="45"/>
      <c r="BK200" s="45"/>
      <c r="BL200" s="45"/>
      <c r="BM200" s="45"/>
      <c r="BN200" s="45"/>
      <c r="BO200" s="45"/>
    </row>
    <row r="201" spans="1:67" s="44" customFormat="1" ht="13.5" customHeight="1">
      <c r="A201" s="54" t="s">
        <v>33</v>
      </c>
      <c r="B201" s="53"/>
      <c r="C201" s="53"/>
      <c r="D201" s="53"/>
      <c r="E201" s="53"/>
      <c r="F201" s="53"/>
      <c r="G201" s="52"/>
      <c r="H201" s="51"/>
      <c r="I201" s="53">
        <f>SUM(方向別!I78,方向別!I160,方向別!I242,方向別!I324)</f>
        <v>135</v>
      </c>
      <c r="J201" s="53">
        <f>SUM(方向別!J78,方向別!J160,方向別!J242,方向別!J324)</f>
        <v>2</v>
      </c>
      <c r="K201" s="53">
        <f>SUM(方向別!K78,方向別!K160,方向別!K242,方向別!K324)</f>
        <v>25</v>
      </c>
      <c r="L201" s="53">
        <f>SUM(方向別!L78,方向別!L160,方向別!L242,方向別!L324)</f>
        <v>10</v>
      </c>
      <c r="M201" s="53">
        <f t="shared" si="28"/>
        <v>172</v>
      </c>
      <c r="N201" s="52">
        <f t="shared" si="29"/>
        <v>6.9767441860465116</v>
      </c>
      <c r="O201" s="51">
        <f t="shared" si="30"/>
        <v>1.5765352887259394</v>
      </c>
      <c r="BA201" s="45"/>
      <c r="BB201" s="45"/>
      <c r="BC201" s="45"/>
      <c r="BD201" s="45"/>
      <c r="BE201" s="45"/>
      <c r="BF201" s="45"/>
      <c r="BG201" s="45"/>
      <c r="BH201" s="45"/>
      <c r="BI201" s="45"/>
      <c r="BJ201" s="45"/>
      <c r="BK201" s="45"/>
      <c r="BL201" s="45"/>
      <c r="BM201" s="45"/>
      <c r="BN201" s="45"/>
      <c r="BO201" s="45"/>
    </row>
    <row r="202" spans="1:67" s="46" customFormat="1" ht="13.5" customHeight="1">
      <c r="A202" s="54" t="s">
        <v>34</v>
      </c>
      <c r="B202" s="53"/>
      <c r="C202" s="53"/>
      <c r="D202" s="53"/>
      <c r="E202" s="53"/>
      <c r="F202" s="53"/>
      <c r="G202" s="52"/>
      <c r="H202" s="51"/>
      <c r="I202" s="53">
        <f>SUM(方向別!I79,方向別!I161,方向別!I243,方向別!I325)</f>
        <v>116</v>
      </c>
      <c r="J202" s="53">
        <f>SUM(方向別!J79,方向別!J161,方向別!J243,方向別!J325)</f>
        <v>2</v>
      </c>
      <c r="K202" s="53">
        <f>SUM(方向別!K79,方向別!K161,方向別!K243,方向別!K325)</f>
        <v>22</v>
      </c>
      <c r="L202" s="53">
        <f>SUM(方向別!L79,方向別!L161,方向別!L243,方向別!L325)</f>
        <v>9</v>
      </c>
      <c r="M202" s="53">
        <f t="shared" si="28"/>
        <v>149</v>
      </c>
      <c r="N202" s="52">
        <f t="shared" si="29"/>
        <v>7.3825503355704702</v>
      </c>
      <c r="O202" s="51">
        <f t="shared" si="30"/>
        <v>1.3657195233730524</v>
      </c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5"/>
      <c r="BB202" s="45"/>
      <c r="BC202" s="45"/>
      <c r="BD202" s="45"/>
      <c r="BE202" s="45"/>
      <c r="BF202" s="45"/>
      <c r="BG202" s="45"/>
      <c r="BH202" s="45"/>
      <c r="BI202" s="45"/>
      <c r="BJ202" s="45"/>
      <c r="BK202" s="45"/>
      <c r="BL202" s="45"/>
      <c r="BM202" s="45"/>
      <c r="BN202" s="45"/>
      <c r="BO202" s="45"/>
    </row>
    <row r="203" spans="1:67" s="44" customFormat="1" ht="13.5" customHeight="1">
      <c r="A203" s="50" t="s">
        <v>15</v>
      </c>
      <c r="B203" s="49"/>
      <c r="C203" s="49"/>
      <c r="D203" s="49"/>
      <c r="E203" s="49"/>
      <c r="F203" s="49"/>
      <c r="G203" s="48"/>
      <c r="H203" s="47"/>
      <c r="I203" s="49">
        <f>SUM(I197:I202)</f>
        <v>776</v>
      </c>
      <c r="J203" s="49">
        <f>SUM(J197:J202)</f>
        <v>7</v>
      </c>
      <c r="K203" s="49">
        <f>SUM(K197:K202)</f>
        <v>157</v>
      </c>
      <c r="L203" s="49">
        <f>SUM(L197:L202)</f>
        <v>69</v>
      </c>
      <c r="M203" s="49">
        <f t="shared" si="28"/>
        <v>1009</v>
      </c>
      <c r="N203" s="48">
        <f t="shared" si="29"/>
        <v>7.5322101090188305</v>
      </c>
      <c r="O203" s="47">
        <f t="shared" si="30"/>
        <v>9.2483959670027502</v>
      </c>
      <c r="BA203" s="45"/>
      <c r="BB203" s="45"/>
      <c r="BC203" s="45"/>
      <c r="BD203" s="45"/>
      <c r="BE203" s="45"/>
      <c r="BF203" s="45"/>
      <c r="BG203" s="45"/>
      <c r="BH203" s="45"/>
      <c r="BI203" s="45"/>
      <c r="BJ203" s="45"/>
      <c r="BK203" s="45"/>
      <c r="BL203" s="45"/>
      <c r="BM203" s="45"/>
      <c r="BN203" s="45"/>
      <c r="BO203" s="45"/>
    </row>
    <row r="204" spans="1:67" s="44" customFormat="1" ht="13.5" customHeight="1">
      <c r="A204" s="58" t="s">
        <v>35</v>
      </c>
      <c r="B204" s="57"/>
      <c r="C204" s="57"/>
      <c r="D204" s="57"/>
      <c r="E204" s="57"/>
      <c r="F204" s="57"/>
      <c r="G204" s="56"/>
      <c r="H204" s="55"/>
      <c r="I204" s="57">
        <f>SUM(方向別!I81,方向別!I163,方向別!I245,方向別!I327)</f>
        <v>129</v>
      </c>
      <c r="J204" s="57">
        <f>SUM(方向別!J81,方向別!J163,方向別!J245,方向別!J327)</f>
        <v>1</v>
      </c>
      <c r="K204" s="57">
        <f>SUM(方向別!K81,方向別!K163,方向別!K245,方向別!K327)</f>
        <v>18</v>
      </c>
      <c r="L204" s="57">
        <f>SUM(方向別!L81,方向別!L163,方向別!L245,方向別!L327)</f>
        <v>8</v>
      </c>
      <c r="M204" s="57">
        <f t="shared" si="28"/>
        <v>156</v>
      </c>
      <c r="N204" s="56">
        <f t="shared" si="29"/>
        <v>5.7692307692307692</v>
      </c>
      <c r="O204" s="55">
        <f t="shared" si="30"/>
        <v>1.4298808432630614</v>
      </c>
      <c r="BA204" s="45"/>
      <c r="BB204" s="45"/>
      <c r="BC204" s="45"/>
      <c r="BD204" s="45"/>
      <c r="BE204" s="45"/>
      <c r="BF204" s="45"/>
      <c r="BG204" s="45"/>
      <c r="BH204" s="45"/>
      <c r="BI204" s="45"/>
      <c r="BJ204" s="45"/>
      <c r="BK204" s="45"/>
      <c r="BL204" s="45"/>
      <c r="BM204" s="45"/>
      <c r="BN204" s="45"/>
      <c r="BO204" s="45"/>
    </row>
    <row r="205" spans="1:67" s="46" customFormat="1" ht="13.5" customHeight="1">
      <c r="A205" s="54" t="s">
        <v>36</v>
      </c>
      <c r="B205" s="53"/>
      <c r="C205" s="53"/>
      <c r="D205" s="53"/>
      <c r="E205" s="53"/>
      <c r="F205" s="53"/>
      <c r="G205" s="52"/>
      <c r="H205" s="51"/>
      <c r="I205" s="53">
        <f>SUM(方向別!I82,方向別!I164,方向別!I246,方向別!I328)</f>
        <v>145</v>
      </c>
      <c r="J205" s="53">
        <f>SUM(方向別!J82,方向別!J164,方向別!J246,方向別!J328)</f>
        <v>1</v>
      </c>
      <c r="K205" s="53">
        <f>SUM(方向別!K82,方向別!K164,方向別!K246,方向別!K328)</f>
        <v>29</v>
      </c>
      <c r="L205" s="53">
        <f>SUM(方向別!L82,方向別!L164,方向別!L246,方向別!L328)</f>
        <v>3</v>
      </c>
      <c r="M205" s="53">
        <f t="shared" si="28"/>
        <v>178</v>
      </c>
      <c r="N205" s="52">
        <f t="shared" si="29"/>
        <v>2.2471910112359552</v>
      </c>
      <c r="O205" s="51">
        <f t="shared" si="30"/>
        <v>1.6315307057745188</v>
      </c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</row>
    <row r="206" spans="1:67" s="46" customFormat="1" ht="13.5" customHeight="1">
      <c r="A206" s="54" t="s">
        <v>37</v>
      </c>
      <c r="B206" s="53"/>
      <c r="C206" s="53"/>
      <c r="D206" s="53"/>
      <c r="E206" s="53"/>
      <c r="F206" s="53"/>
      <c r="G206" s="52"/>
      <c r="H206" s="51"/>
      <c r="I206" s="53">
        <f>SUM(方向別!I83,方向別!I165,方向別!I247,方向別!I329)</f>
        <v>128</v>
      </c>
      <c r="J206" s="53">
        <f>SUM(方向別!J83,方向別!J165,方向別!J247,方向別!J329)</f>
        <v>0</v>
      </c>
      <c r="K206" s="53">
        <f>SUM(方向別!K83,方向別!K165,方向別!K247,方向別!K329)</f>
        <v>11</v>
      </c>
      <c r="L206" s="53">
        <f>SUM(方向別!L83,方向別!L165,方向別!L247,方向別!L329)</f>
        <v>8</v>
      </c>
      <c r="M206" s="53">
        <f t="shared" si="28"/>
        <v>147</v>
      </c>
      <c r="N206" s="52">
        <f t="shared" si="29"/>
        <v>5.4421768707482991</v>
      </c>
      <c r="O206" s="51">
        <f t="shared" si="30"/>
        <v>1.3473877176901925</v>
      </c>
      <c r="P206" s="44"/>
      <c r="Q206" s="44"/>
      <c r="R206" s="44"/>
      <c r="S206" s="44"/>
      <c r="T206" s="44"/>
      <c r="U206" s="44"/>
      <c r="V206" s="44"/>
      <c r="W206" s="44"/>
      <c r="X206" s="119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</row>
    <row r="207" spans="1:67" s="43" customFormat="1" ht="13.5" customHeight="1">
      <c r="A207" s="54" t="s">
        <v>38</v>
      </c>
      <c r="B207" s="53"/>
      <c r="C207" s="53"/>
      <c r="D207" s="53"/>
      <c r="E207" s="53"/>
      <c r="F207" s="53"/>
      <c r="G207" s="52"/>
      <c r="H207" s="51"/>
      <c r="I207" s="53">
        <f>SUM(方向別!I84,方向別!I166,方向別!I248,方向別!I330)</f>
        <v>150</v>
      </c>
      <c r="J207" s="53">
        <f>SUM(方向別!J84,方向別!J166,方向別!J248,方向別!J330)</f>
        <v>0</v>
      </c>
      <c r="K207" s="53">
        <f>SUM(方向別!K84,方向別!K166,方向別!K248,方向別!K330)</f>
        <v>17</v>
      </c>
      <c r="L207" s="53">
        <f>SUM(方向別!L84,方向別!L166,方向別!L248,方向別!L330)</f>
        <v>8</v>
      </c>
      <c r="M207" s="53">
        <f t="shared" si="28"/>
        <v>175</v>
      </c>
      <c r="N207" s="52">
        <f t="shared" si="29"/>
        <v>4.5714285714285712</v>
      </c>
      <c r="O207" s="51">
        <f t="shared" si="30"/>
        <v>1.6040329972502292</v>
      </c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5"/>
      <c r="BB207" s="45"/>
      <c r="BC207" s="45"/>
      <c r="BD207" s="45"/>
      <c r="BE207" s="45"/>
      <c r="BF207" s="45"/>
      <c r="BG207" s="45"/>
      <c r="BH207" s="45"/>
      <c r="BI207" s="45"/>
      <c r="BJ207" s="45"/>
      <c r="BK207" s="45"/>
      <c r="BL207" s="45"/>
      <c r="BM207" s="45"/>
      <c r="BN207" s="45"/>
      <c r="BO207" s="45"/>
    </row>
    <row r="208" spans="1:67" s="43" customFormat="1" ht="13.5" customHeight="1">
      <c r="A208" s="54" t="s">
        <v>39</v>
      </c>
      <c r="B208" s="53"/>
      <c r="C208" s="53"/>
      <c r="D208" s="53"/>
      <c r="E208" s="53"/>
      <c r="F208" s="53"/>
      <c r="G208" s="52"/>
      <c r="H208" s="51"/>
      <c r="I208" s="53">
        <f>SUM(方向別!I85,方向別!I167,方向別!I249,方向別!I331)</f>
        <v>132</v>
      </c>
      <c r="J208" s="53">
        <f>SUM(方向別!J85,方向別!J167,方向別!J249,方向別!J331)</f>
        <v>0</v>
      </c>
      <c r="K208" s="53">
        <f>SUM(方向別!K85,方向別!K167,方向別!K249,方向別!K331)</f>
        <v>18</v>
      </c>
      <c r="L208" s="53">
        <f>SUM(方向別!L85,方向別!L167,方向別!L249,方向別!L331)</f>
        <v>10</v>
      </c>
      <c r="M208" s="53">
        <f t="shared" si="28"/>
        <v>160</v>
      </c>
      <c r="N208" s="52">
        <f t="shared" si="29"/>
        <v>6.25</v>
      </c>
      <c r="O208" s="51">
        <f t="shared" si="30"/>
        <v>1.4665444546287809</v>
      </c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5"/>
      <c r="BB208" s="45"/>
      <c r="BC208" s="45"/>
      <c r="BD208" s="45"/>
      <c r="BE208" s="45"/>
      <c r="BF208" s="45"/>
      <c r="BG208" s="45"/>
      <c r="BH208" s="45"/>
      <c r="BI208" s="45"/>
      <c r="BJ208" s="45"/>
      <c r="BK208" s="45"/>
      <c r="BL208" s="45"/>
      <c r="BM208" s="45"/>
      <c r="BN208" s="45"/>
      <c r="BO208" s="45"/>
    </row>
    <row r="209" spans="1:67" s="44" customFormat="1" ht="13.5" customHeight="1">
      <c r="A209" s="54" t="s">
        <v>40</v>
      </c>
      <c r="B209" s="53"/>
      <c r="C209" s="53"/>
      <c r="D209" s="53"/>
      <c r="E209" s="53"/>
      <c r="F209" s="53"/>
      <c r="G209" s="52"/>
      <c r="H209" s="51"/>
      <c r="I209" s="53">
        <f>SUM(方向別!I86,方向別!I168,方向別!I250,方向別!I332)</f>
        <v>106</v>
      </c>
      <c r="J209" s="53">
        <f>SUM(方向別!J86,方向別!J168,方向別!J250,方向別!J332)</f>
        <v>1</v>
      </c>
      <c r="K209" s="53">
        <f>SUM(方向別!K86,方向別!K168,方向別!K250,方向別!K332)</f>
        <v>16</v>
      </c>
      <c r="L209" s="53">
        <f>SUM(方向別!L86,方向別!L168,方向別!L250,方向別!L332)</f>
        <v>3</v>
      </c>
      <c r="M209" s="53">
        <f t="shared" si="28"/>
        <v>126</v>
      </c>
      <c r="N209" s="52">
        <f t="shared" si="29"/>
        <v>3.1746031746031744</v>
      </c>
      <c r="O209" s="51">
        <f t="shared" si="30"/>
        <v>1.1549037580201651</v>
      </c>
      <c r="BA209" s="45"/>
      <c r="BB209" s="45"/>
      <c r="BC209" s="45"/>
      <c r="BD209" s="45"/>
      <c r="BE209" s="45"/>
      <c r="BF209" s="45"/>
      <c r="BG209" s="45"/>
      <c r="BH209" s="45"/>
      <c r="BI209" s="45"/>
      <c r="BJ209" s="45"/>
      <c r="BK209" s="45"/>
      <c r="BL209" s="45"/>
      <c r="BM209" s="45"/>
      <c r="BN209" s="45"/>
      <c r="BO209" s="45"/>
    </row>
    <row r="210" spans="1:67" s="46" customFormat="1" ht="13.5" customHeight="1">
      <c r="A210" s="50" t="s">
        <v>15</v>
      </c>
      <c r="B210" s="49"/>
      <c r="C210" s="49"/>
      <c r="D210" s="49"/>
      <c r="E210" s="49"/>
      <c r="F210" s="49"/>
      <c r="G210" s="48"/>
      <c r="H210" s="47"/>
      <c r="I210" s="49">
        <f>SUM(I204:I209)</f>
        <v>790</v>
      </c>
      <c r="J210" s="49">
        <f>SUM(J204:J209)</f>
        <v>3</v>
      </c>
      <c r="K210" s="49">
        <f>SUM(K204:K209)</f>
        <v>109</v>
      </c>
      <c r="L210" s="49">
        <f>SUM(L204:L209)</f>
        <v>40</v>
      </c>
      <c r="M210" s="49">
        <f t="shared" si="28"/>
        <v>942</v>
      </c>
      <c r="N210" s="48">
        <f t="shared" si="29"/>
        <v>4.5647558386411884</v>
      </c>
      <c r="O210" s="47">
        <f t="shared" si="30"/>
        <v>8.6342804766269481</v>
      </c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</row>
    <row r="211" spans="1:67" s="43" customFormat="1" ht="13.5" customHeight="1">
      <c r="A211" s="50" t="s">
        <v>41</v>
      </c>
      <c r="B211" s="49"/>
      <c r="C211" s="49"/>
      <c r="D211" s="49"/>
      <c r="E211" s="49"/>
      <c r="F211" s="49"/>
      <c r="G211" s="48"/>
      <c r="H211" s="47"/>
      <c r="I211" s="49">
        <f>SUM(I181,I188:I196,I203,I210)</f>
        <v>7939</v>
      </c>
      <c r="J211" s="49">
        <f>SUM(J181,J188:J196,J203,J210)</f>
        <v>78</v>
      </c>
      <c r="K211" s="49">
        <f>SUM(K181,K188:K196,K203,K210)</f>
        <v>1664</v>
      </c>
      <c r="L211" s="49">
        <f>SUM(L181,L188:L196,L203,L210)</f>
        <v>1229</v>
      </c>
      <c r="M211" s="49">
        <f t="shared" si="28"/>
        <v>10910</v>
      </c>
      <c r="N211" s="48">
        <f t="shared" si="29"/>
        <v>11.979835013748854</v>
      </c>
      <c r="O211" s="47">
        <f t="shared" si="30"/>
        <v>100</v>
      </c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5"/>
      <c r="BB211" s="45"/>
      <c r="BC211" s="45"/>
      <c r="BD211" s="45"/>
      <c r="BE211" s="45"/>
      <c r="BF211" s="45"/>
      <c r="BG211" s="45"/>
      <c r="BH211" s="45"/>
      <c r="BI211" s="45"/>
      <c r="BJ211" s="45"/>
      <c r="BK211" s="45"/>
      <c r="BL211" s="45"/>
      <c r="BM211" s="45"/>
      <c r="BN211" s="45"/>
      <c r="BO211" s="45"/>
    </row>
    <row r="212" spans="1:67" s="43" customFormat="1" ht="12" customHeight="1">
      <c r="A212" s="44"/>
      <c r="B212" s="44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spans="1:67" s="43" customFormat="1" ht="12" customHeight="1">
      <c r="A213" s="44"/>
      <c r="B213" s="44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spans="1:67" s="43" customFormat="1" ht="12" customHeight="1">
      <c r="A214" s="44"/>
      <c r="B214" s="44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spans="1:67" s="43" customFormat="1" ht="12" customHeight="1">
      <c r="A215" s="44"/>
      <c r="B215" s="44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spans="1:67" s="43" customFormat="1" ht="12" customHeight="1">
      <c r="A216" s="44"/>
      <c r="B216" s="44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spans="1:67" s="43" customFormat="1" ht="12" customHeight="1">
      <c r="A217" s="44"/>
      <c r="B217" s="44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spans="1:67" s="43" customFormat="1" ht="12" customHeight="1">
      <c r="A218" s="44"/>
      <c r="B218" s="44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spans="1:67" s="43" customFormat="1" ht="12" customHeight="1">
      <c r="A219" s="44"/>
      <c r="B219" s="44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spans="1:67" s="43" customFormat="1" ht="12" customHeight="1">
      <c r="A220" s="44"/>
      <c r="B220" s="44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spans="1:67" s="43" customFormat="1" ht="12" customHeight="1">
      <c r="A221" s="44"/>
      <c r="B221" s="44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spans="1:67" s="43" customFormat="1" ht="12" customHeight="1">
      <c r="A222" s="44"/>
      <c r="B222" s="44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spans="1:67" s="43" customFormat="1" ht="12" customHeight="1">
      <c r="A223" s="44"/>
      <c r="B223" s="44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spans="1:67" s="43" customFormat="1" ht="12" customHeight="1">
      <c r="A224" s="44"/>
      <c r="B224" s="44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spans="1:63" s="43" customFormat="1" ht="12" customHeight="1">
      <c r="A225" s="44"/>
      <c r="B225" s="44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spans="1:63" s="43" customFormat="1" ht="12" customHeight="1">
      <c r="A226" s="44"/>
      <c r="B226" s="44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spans="1:63" s="43" customFormat="1" ht="12" customHeight="1">
      <c r="A227" s="44"/>
      <c r="B227" s="44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spans="1:63" s="43" customFormat="1" ht="12" customHeight="1">
      <c r="A228" s="44"/>
      <c r="B228" s="44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spans="1:63" s="43" customFormat="1" ht="12" customHeight="1">
      <c r="A229" s="44"/>
      <c r="B229" s="44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spans="1:63" s="43" customFormat="1" ht="12" customHeight="1">
      <c r="A230" s="44"/>
      <c r="B230" s="44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spans="1:63" s="43" customFormat="1" ht="12" customHeight="1">
      <c r="A231" s="44"/>
      <c r="B231" s="44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spans="1:63" s="43" customFormat="1" ht="12" customHeight="1">
      <c r="A232" s="44"/>
      <c r="B232" s="44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spans="1:63" s="43" customFormat="1" ht="12" customHeight="1">
      <c r="A233" s="44"/>
      <c r="B233" s="44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spans="1:63" s="43" customFormat="1" ht="12" customHeight="1">
      <c r="A234" s="44"/>
      <c r="B234" s="44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spans="1:63" s="43" customFormat="1" ht="12" customHeight="1">
      <c r="A235" s="44"/>
      <c r="B235" s="44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spans="1:63" s="43" customFormat="1" ht="12" customHeight="1">
      <c r="A236" s="44"/>
      <c r="B236" s="44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spans="1:63" s="43" customFormat="1" ht="12" customHeight="1">
      <c r="A237" s="44"/>
      <c r="B237" s="44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spans="1:63" s="43" customFormat="1" ht="12" customHeight="1">
      <c r="A238" s="44"/>
      <c r="B238" s="44"/>
      <c r="C238" s="44"/>
      <c r="D238" s="44"/>
      <c r="E238" s="44"/>
      <c r="F238" s="44"/>
      <c r="G238" s="44"/>
      <c r="H238" s="44"/>
      <c r="I238" s="44"/>
      <c r="J238" s="44"/>
      <c r="K238" s="44"/>
      <c r="L238" s="44"/>
      <c r="M238" s="44"/>
      <c r="N238" s="44"/>
      <c r="O238" s="44"/>
      <c r="P238" s="44"/>
      <c r="Q238" s="44"/>
      <c r="R238" s="44"/>
      <c r="S238" s="44"/>
      <c r="T238" s="44"/>
      <c r="U238" s="44"/>
      <c r="V238" s="44"/>
      <c r="W238" s="44"/>
      <c r="X238" s="44"/>
      <c r="Y238" s="44"/>
      <c r="Z238" s="44"/>
      <c r="AA238" s="44"/>
      <c r="AB238" s="44"/>
      <c r="AC238" s="44"/>
      <c r="AD238" s="44"/>
      <c r="AE238" s="44"/>
      <c r="AF238" s="44"/>
      <c r="AG238" s="44"/>
      <c r="AH238" s="44"/>
      <c r="AI238" s="44"/>
      <c r="AJ238" s="44"/>
      <c r="AK238" s="44"/>
      <c r="AL238" s="44"/>
      <c r="AM238" s="44"/>
      <c r="AN238" s="44"/>
      <c r="AO238" s="44"/>
      <c r="AP238" s="44"/>
      <c r="AQ238" s="44"/>
      <c r="AR238" s="44"/>
      <c r="AS238" s="44"/>
      <c r="AT238" s="44"/>
      <c r="AU238" s="44"/>
      <c r="AV238" s="44"/>
      <c r="AW238" s="44"/>
      <c r="AX238" s="44"/>
      <c r="AY238" s="44"/>
      <c r="AZ238" s="44"/>
      <c r="BA238" s="44"/>
      <c r="BB238" s="44"/>
      <c r="BC238" s="44"/>
      <c r="BD238" s="44"/>
      <c r="BE238" s="44"/>
      <c r="BF238" s="44"/>
      <c r="BG238" s="44"/>
      <c r="BH238" s="44"/>
      <c r="BI238" s="44"/>
      <c r="BJ238" s="44"/>
      <c r="BK238" s="44"/>
    </row>
    <row r="239" spans="1:63" s="43" customFormat="1" ht="12" customHeight="1">
      <c r="A239" s="44"/>
      <c r="B239" s="44"/>
      <c r="C239" s="44"/>
      <c r="D239" s="44"/>
      <c r="E239" s="44"/>
      <c r="F239" s="44"/>
      <c r="G239" s="44"/>
      <c r="H239" s="44"/>
      <c r="I239" s="44"/>
      <c r="J239" s="44"/>
      <c r="K239" s="44"/>
      <c r="L239" s="44"/>
      <c r="M239" s="44"/>
      <c r="N239" s="44"/>
      <c r="O239" s="44"/>
      <c r="P239" s="44"/>
      <c r="Q239" s="44"/>
      <c r="R239" s="44"/>
      <c r="S239" s="44"/>
      <c r="T239" s="44"/>
      <c r="U239" s="44"/>
      <c r="V239" s="44"/>
      <c r="W239" s="44"/>
      <c r="X239" s="44"/>
      <c r="Y239" s="44"/>
      <c r="Z239" s="44"/>
      <c r="AA239" s="44"/>
      <c r="AB239" s="44"/>
      <c r="AC239" s="44"/>
      <c r="AD239" s="44"/>
      <c r="AE239" s="44"/>
      <c r="AF239" s="44"/>
      <c r="AG239" s="44"/>
      <c r="AH239" s="44"/>
      <c r="AI239" s="44"/>
      <c r="AJ239" s="44"/>
      <c r="AK239" s="44"/>
      <c r="AL239" s="44"/>
      <c r="AM239" s="44"/>
      <c r="AN239" s="44"/>
      <c r="AO239" s="44"/>
      <c r="AP239" s="44"/>
      <c r="AQ239" s="44"/>
      <c r="AR239" s="44"/>
      <c r="AS239" s="44"/>
      <c r="AT239" s="44"/>
      <c r="AU239" s="44"/>
      <c r="AV239" s="44"/>
      <c r="AW239" s="44"/>
      <c r="AX239" s="44"/>
      <c r="AY239" s="44"/>
      <c r="AZ239" s="44"/>
      <c r="BA239" s="44"/>
      <c r="BB239" s="44"/>
      <c r="BC239" s="44"/>
      <c r="BD239" s="44"/>
      <c r="BE239" s="44"/>
      <c r="BF239" s="44"/>
      <c r="BG239" s="44"/>
      <c r="BH239" s="44"/>
      <c r="BI239" s="44"/>
      <c r="BJ239" s="44"/>
      <c r="BK239" s="44"/>
    </row>
    <row r="240" spans="1:63" s="43" customFormat="1" ht="12" customHeight="1">
      <c r="A240" s="44"/>
      <c r="B240" s="44"/>
      <c r="C240" s="44"/>
      <c r="D240" s="44"/>
      <c r="E240" s="44"/>
      <c r="F240" s="44"/>
      <c r="G240" s="44"/>
      <c r="H240" s="44"/>
      <c r="I240" s="44"/>
      <c r="J240" s="44"/>
      <c r="K240" s="44"/>
      <c r="L240" s="44"/>
      <c r="M240" s="44"/>
      <c r="N240" s="44"/>
      <c r="O240" s="44"/>
      <c r="P240" s="44"/>
      <c r="Q240" s="44"/>
      <c r="R240" s="44"/>
      <c r="S240" s="44"/>
      <c r="T240" s="44"/>
      <c r="U240" s="44"/>
      <c r="V240" s="44"/>
      <c r="W240" s="44"/>
      <c r="X240" s="44"/>
      <c r="Y240" s="44"/>
      <c r="Z240" s="44"/>
      <c r="AA240" s="44"/>
      <c r="AB240" s="44"/>
      <c r="AC240" s="44"/>
      <c r="AD240" s="44"/>
      <c r="AE240" s="44"/>
      <c r="AF240" s="44"/>
      <c r="AG240" s="44"/>
      <c r="AH240" s="44"/>
      <c r="AI240" s="44"/>
      <c r="AJ240" s="44"/>
      <c r="AK240" s="44"/>
      <c r="AL240" s="44"/>
      <c r="AM240" s="44"/>
      <c r="AN240" s="44"/>
      <c r="AO240" s="44"/>
      <c r="AP240" s="44"/>
      <c r="AQ240" s="44"/>
      <c r="AR240" s="44"/>
      <c r="AS240" s="44"/>
      <c r="AT240" s="44"/>
      <c r="AU240" s="44"/>
      <c r="AV240" s="44"/>
      <c r="AW240" s="44"/>
      <c r="AX240" s="44"/>
      <c r="AY240" s="44"/>
      <c r="AZ240" s="44"/>
      <c r="BA240" s="44"/>
      <c r="BB240" s="44"/>
      <c r="BC240" s="44"/>
      <c r="BD240" s="44"/>
      <c r="BE240" s="44"/>
      <c r="BF240" s="44"/>
      <c r="BG240" s="44"/>
      <c r="BH240" s="44"/>
      <c r="BI240" s="44"/>
      <c r="BJ240" s="44"/>
      <c r="BK240" s="44"/>
    </row>
    <row r="241" spans="1:63" s="43" customFormat="1" ht="12" customHeight="1">
      <c r="A241" s="44"/>
      <c r="B241" s="44"/>
      <c r="C241" s="44"/>
      <c r="D241" s="44"/>
      <c r="E241" s="44"/>
      <c r="F241" s="44"/>
      <c r="G241" s="44"/>
      <c r="H241" s="44"/>
      <c r="I241" s="44"/>
      <c r="J241" s="44"/>
      <c r="K241" s="44"/>
      <c r="L241" s="44"/>
      <c r="M241" s="44"/>
      <c r="N241" s="44"/>
      <c r="O241" s="44"/>
      <c r="P241" s="44"/>
      <c r="Q241" s="44"/>
      <c r="R241" s="44"/>
      <c r="S241" s="44"/>
      <c r="T241" s="44"/>
      <c r="U241" s="44"/>
      <c r="V241" s="44"/>
      <c r="W241" s="44"/>
      <c r="X241" s="44"/>
      <c r="Y241" s="44"/>
      <c r="Z241" s="44"/>
      <c r="AA241" s="44"/>
      <c r="AB241" s="44"/>
      <c r="AC241" s="44"/>
      <c r="AD241" s="44"/>
      <c r="AE241" s="44"/>
      <c r="AF241" s="44"/>
      <c r="AG241" s="44"/>
      <c r="AH241" s="44"/>
      <c r="AI241" s="44"/>
      <c r="AJ241" s="44"/>
      <c r="AK241" s="44"/>
      <c r="AL241" s="44"/>
      <c r="AM241" s="44"/>
      <c r="AN241" s="44"/>
      <c r="AO241" s="44"/>
      <c r="AP241" s="44"/>
      <c r="AQ241" s="44"/>
      <c r="AR241" s="44"/>
      <c r="AS241" s="44"/>
      <c r="AT241" s="44"/>
      <c r="AU241" s="44"/>
      <c r="AV241" s="44"/>
      <c r="AW241" s="44"/>
      <c r="AX241" s="44"/>
      <c r="AY241" s="44"/>
      <c r="AZ241" s="44"/>
      <c r="BA241" s="44"/>
      <c r="BB241" s="44"/>
      <c r="BC241" s="44"/>
      <c r="BD241" s="44"/>
      <c r="BE241" s="44"/>
      <c r="BF241" s="44"/>
      <c r="BG241" s="44"/>
      <c r="BH241" s="44"/>
      <c r="BI241" s="44"/>
      <c r="BJ241" s="44"/>
      <c r="BK241" s="44"/>
    </row>
    <row r="242" spans="1:63" s="43" customFormat="1" ht="12" customHeight="1">
      <c r="A242" s="44"/>
      <c r="B242" s="44"/>
      <c r="C242" s="44"/>
      <c r="D242" s="44"/>
      <c r="E242" s="44"/>
      <c r="F242" s="44"/>
      <c r="G242" s="44"/>
      <c r="H242" s="44"/>
      <c r="I242" s="44"/>
      <c r="J242" s="44"/>
      <c r="K242" s="44"/>
      <c r="L242" s="44"/>
      <c r="M242" s="44"/>
      <c r="N242" s="44"/>
      <c r="O242" s="44"/>
      <c r="P242" s="44"/>
      <c r="Q242" s="44"/>
      <c r="R242" s="44"/>
      <c r="S242" s="44"/>
      <c r="T242" s="44"/>
      <c r="U242" s="44"/>
      <c r="V242" s="44"/>
      <c r="W242" s="44"/>
      <c r="X242" s="44"/>
      <c r="Y242" s="44"/>
      <c r="Z242" s="44"/>
      <c r="AA242" s="44"/>
      <c r="AB242" s="44"/>
      <c r="AC242" s="44"/>
      <c r="AD242" s="44"/>
      <c r="AE242" s="44"/>
      <c r="AF242" s="44"/>
      <c r="AG242" s="44"/>
      <c r="AH242" s="44"/>
      <c r="AI242" s="44"/>
      <c r="AJ242" s="44"/>
      <c r="AK242" s="44"/>
      <c r="AL242" s="44"/>
      <c r="AM242" s="44"/>
      <c r="AN242" s="44"/>
      <c r="AO242" s="44"/>
      <c r="AP242" s="44"/>
      <c r="AQ242" s="44"/>
      <c r="AR242" s="44"/>
      <c r="AS242" s="44"/>
      <c r="AT242" s="44"/>
      <c r="AU242" s="44"/>
      <c r="AV242" s="44"/>
      <c r="AW242" s="44"/>
      <c r="AX242" s="44"/>
      <c r="AY242" s="44"/>
      <c r="AZ242" s="44"/>
      <c r="BA242" s="44"/>
      <c r="BB242" s="44"/>
      <c r="BC242" s="44"/>
      <c r="BD242" s="44"/>
      <c r="BE242" s="44"/>
      <c r="BF242" s="44"/>
      <c r="BG242" s="44"/>
      <c r="BH242" s="44"/>
      <c r="BI242" s="44"/>
      <c r="BJ242" s="44"/>
      <c r="BK242" s="44"/>
    </row>
    <row r="243" spans="1:63" s="43" customFormat="1" ht="12" customHeight="1">
      <c r="A243" s="44"/>
      <c r="B243" s="44"/>
      <c r="C243" s="44"/>
      <c r="D243" s="44"/>
      <c r="E243" s="44"/>
      <c r="F243" s="44"/>
      <c r="G243" s="44"/>
      <c r="H243" s="44"/>
      <c r="I243" s="44"/>
      <c r="J243" s="44"/>
      <c r="K243" s="44"/>
      <c r="L243" s="44"/>
      <c r="M243" s="44"/>
      <c r="N243" s="44"/>
      <c r="O243" s="44"/>
      <c r="P243" s="44"/>
      <c r="Q243" s="44"/>
      <c r="R243" s="44"/>
      <c r="S243" s="44"/>
      <c r="T243" s="44"/>
      <c r="U243" s="44"/>
      <c r="V243" s="44"/>
      <c r="W243" s="44"/>
      <c r="X243" s="44"/>
      <c r="Y243" s="44"/>
      <c r="Z243" s="44"/>
      <c r="AA243" s="44"/>
      <c r="AB243" s="44"/>
      <c r="AC243" s="44"/>
      <c r="AD243" s="44"/>
      <c r="AE243" s="44"/>
      <c r="AF243" s="44"/>
      <c r="AG243" s="44"/>
      <c r="AH243" s="44"/>
      <c r="AI243" s="44"/>
      <c r="AJ243" s="44"/>
      <c r="AK243" s="44"/>
      <c r="AL243" s="44"/>
      <c r="AM243" s="44"/>
      <c r="AN243" s="44"/>
      <c r="AO243" s="44"/>
      <c r="AP243" s="44"/>
      <c r="AQ243" s="44"/>
      <c r="AR243" s="44"/>
      <c r="AS243" s="44"/>
      <c r="AT243" s="44"/>
      <c r="AU243" s="44"/>
      <c r="AV243" s="44"/>
      <c r="AW243" s="44"/>
      <c r="AX243" s="44"/>
      <c r="AY243" s="44"/>
      <c r="AZ243" s="44"/>
      <c r="BA243" s="44"/>
      <c r="BB243" s="44"/>
      <c r="BC243" s="44"/>
      <c r="BD243" s="44"/>
      <c r="BE243" s="44"/>
      <c r="BF243" s="44"/>
      <c r="BG243" s="44"/>
      <c r="BH243" s="44"/>
      <c r="BI243" s="44"/>
      <c r="BJ243" s="44"/>
      <c r="BK243" s="44"/>
    </row>
    <row r="244" spans="1:63" s="43" customFormat="1" ht="12" customHeight="1">
      <c r="A244" s="44"/>
      <c r="B244" s="44"/>
      <c r="C244" s="44"/>
      <c r="D244" s="44"/>
      <c r="E244" s="44"/>
      <c r="F244" s="44"/>
      <c r="G244" s="44"/>
      <c r="H244" s="44"/>
      <c r="I244" s="44"/>
      <c r="J244" s="44"/>
      <c r="K244" s="44"/>
      <c r="L244" s="44"/>
      <c r="M244" s="44"/>
      <c r="N244" s="44"/>
      <c r="O244" s="44"/>
      <c r="P244" s="44"/>
      <c r="Q244" s="44"/>
      <c r="R244" s="44"/>
      <c r="S244" s="44"/>
      <c r="T244" s="44"/>
      <c r="U244" s="44"/>
      <c r="V244" s="44"/>
      <c r="W244" s="44"/>
      <c r="X244" s="44"/>
      <c r="Y244" s="44"/>
      <c r="Z244" s="44"/>
      <c r="AA244" s="44"/>
      <c r="AB244" s="44"/>
      <c r="AC244" s="44"/>
      <c r="AD244" s="44"/>
      <c r="AE244" s="44"/>
      <c r="AF244" s="44"/>
      <c r="AG244" s="44"/>
      <c r="AH244" s="44"/>
      <c r="AI244" s="44"/>
      <c r="AJ244" s="44"/>
      <c r="AK244" s="44"/>
      <c r="AL244" s="44"/>
      <c r="AM244" s="44"/>
      <c r="AN244" s="44"/>
      <c r="AO244" s="44"/>
      <c r="AP244" s="44"/>
      <c r="AQ244" s="44"/>
      <c r="AR244" s="44"/>
      <c r="AS244" s="44"/>
      <c r="AT244" s="44"/>
      <c r="AU244" s="44"/>
      <c r="AV244" s="44"/>
      <c r="AW244" s="44"/>
      <c r="AX244" s="44"/>
      <c r="AY244" s="44"/>
      <c r="AZ244" s="44"/>
      <c r="BA244" s="44"/>
      <c r="BB244" s="44"/>
      <c r="BC244" s="44"/>
      <c r="BD244" s="44"/>
      <c r="BE244" s="44"/>
      <c r="BF244" s="44"/>
      <c r="BG244" s="44"/>
      <c r="BH244" s="44"/>
      <c r="BI244" s="44"/>
      <c r="BJ244" s="44"/>
      <c r="BK244" s="44"/>
    </row>
    <row r="245" spans="1:63" s="43" customFormat="1" ht="12" customHeight="1">
      <c r="A245" s="44"/>
      <c r="B245" s="44"/>
      <c r="C245" s="44"/>
      <c r="D245" s="44"/>
      <c r="E245" s="44"/>
      <c r="F245" s="44"/>
      <c r="G245" s="44"/>
      <c r="H245" s="44"/>
      <c r="I245" s="44"/>
      <c r="J245" s="44"/>
      <c r="K245" s="44"/>
      <c r="L245" s="44"/>
      <c r="M245" s="44"/>
      <c r="N245" s="44"/>
      <c r="O245" s="44"/>
      <c r="P245" s="44"/>
      <c r="Q245" s="44"/>
      <c r="R245" s="44"/>
      <c r="S245" s="44"/>
      <c r="T245" s="44"/>
      <c r="U245" s="44"/>
      <c r="V245" s="44"/>
      <c r="W245" s="44"/>
      <c r="X245" s="44"/>
      <c r="Y245" s="44"/>
      <c r="Z245" s="44"/>
      <c r="AA245" s="44"/>
      <c r="AB245" s="44"/>
      <c r="AC245" s="44"/>
      <c r="AD245" s="44"/>
      <c r="AE245" s="44"/>
      <c r="AF245" s="44"/>
      <c r="AG245" s="44"/>
      <c r="AH245" s="44"/>
      <c r="AI245" s="44"/>
      <c r="AJ245" s="44"/>
      <c r="AK245" s="44"/>
      <c r="AL245" s="44"/>
      <c r="AM245" s="44"/>
      <c r="AN245" s="44"/>
      <c r="AO245" s="44"/>
      <c r="AP245" s="44"/>
      <c r="AQ245" s="44"/>
      <c r="AR245" s="44"/>
      <c r="AS245" s="44"/>
      <c r="AT245" s="44"/>
      <c r="AU245" s="44"/>
      <c r="AV245" s="44"/>
      <c r="AW245" s="44"/>
      <c r="AX245" s="44"/>
      <c r="AY245" s="44"/>
      <c r="AZ245" s="44"/>
      <c r="BA245" s="44"/>
      <c r="BB245" s="44"/>
      <c r="BC245" s="44"/>
      <c r="BD245" s="44"/>
      <c r="BE245" s="44"/>
      <c r="BF245" s="44"/>
      <c r="BG245" s="44"/>
      <c r="BH245" s="44"/>
      <c r="BI245" s="44"/>
      <c r="BJ245" s="44"/>
      <c r="BK245" s="44"/>
    </row>
    <row r="246" spans="1:63" s="43" customFormat="1" ht="12" customHeight="1">
      <c r="A246" s="44"/>
      <c r="B246" s="44"/>
      <c r="C246" s="44"/>
      <c r="D246" s="44"/>
      <c r="E246" s="44"/>
      <c r="F246" s="44"/>
      <c r="G246" s="44"/>
      <c r="H246" s="44"/>
      <c r="I246" s="44"/>
      <c r="J246" s="44"/>
      <c r="K246" s="44"/>
      <c r="L246" s="44"/>
      <c r="M246" s="44"/>
      <c r="N246" s="44"/>
      <c r="O246" s="44"/>
      <c r="P246" s="44"/>
      <c r="Q246" s="44"/>
      <c r="R246" s="44"/>
      <c r="S246" s="44"/>
      <c r="T246" s="44"/>
      <c r="U246" s="44"/>
      <c r="V246" s="44"/>
      <c r="W246" s="44"/>
      <c r="X246" s="44"/>
      <c r="Y246" s="44"/>
      <c r="Z246" s="44"/>
      <c r="AA246" s="44"/>
      <c r="AB246" s="44"/>
      <c r="AC246" s="44"/>
      <c r="AD246" s="44"/>
      <c r="AE246" s="44"/>
      <c r="AF246" s="44"/>
      <c r="AG246" s="44"/>
      <c r="AH246" s="44"/>
      <c r="AI246" s="44"/>
      <c r="AJ246" s="44"/>
      <c r="AK246" s="44"/>
      <c r="AL246" s="44"/>
      <c r="AM246" s="44"/>
      <c r="AN246" s="44"/>
      <c r="AO246" s="44"/>
      <c r="AP246" s="44"/>
      <c r="AQ246" s="44"/>
      <c r="AR246" s="44"/>
      <c r="AS246" s="44"/>
      <c r="AT246" s="44"/>
      <c r="AU246" s="44"/>
      <c r="AV246" s="44"/>
      <c r="AW246" s="44"/>
      <c r="AX246" s="44"/>
      <c r="AY246" s="44"/>
      <c r="AZ246" s="44"/>
      <c r="BA246" s="44"/>
      <c r="BB246" s="44"/>
      <c r="BC246" s="44"/>
      <c r="BD246" s="44"/>
      <c r="BE246" s="44"/>
      <c r="BF246" s="44"/>
      <c r="BG246" s="44"/>
      <c r="BH246" s="44"/>
      <c r="BI246" s="44"/>
      <c r="BJ246" s="44"/>
      <c r="BK246" s="44"/>
    </row>
    <row r="247" spans="1:63" s="43" customFormat="1" ht="12" customHeight="1">
      <c r="A247" s="44"/>
      <c r="B247" s="44"/>
      <c r="C247" s="44"/>
      <c r="D247" s="44"/>
      <c r="E247" s="44"/>
      <c r="F247" s="44"/>
      <c r="G247" s="44"/>
      <c r="H247" s="44"/>
      <c r="I247" s="44"/>
      <c r="J247" s="44"/>
      <c r="K247" s="44"/>
      <c r="L247" s="44"/>
      <c r="M247" s="44"/>
      <c r="N247" s="44"/>
      <c r="O247" s="44"/>
      <c r="P247" s="44"/>
      <c r="Q247" s="44"/>
      <c r="R247" s="44"/>
      <c r="S247" s="44"/>
      <c r="T247" s="44"/>
      <c r="U247" s="44"/>
      <c r="V247" s="44"/>
      <c r="W247" s="44"/>
      <c r="X247" s="44"/>
      <c r="Y247" s="44"/>
      <c r="Z247" s="44"/>
      <c r="AA247" s="44"/>
      <c r="AB247" s="44"/>
      <c r="AC247" s="44"/>
      <c r="AD247" s="44"/>
      <c r="AE247" s="44"/>
      <c r="AF247" s="44"/>
      <c r="AG247" s="44"/>
      <c r="AH247" s="44"/>
      <c r="AI247" s="44"/>
      <c r="AJ247" s="44"/>
      <c r="AK247" s="44"/>
      <c r="AL247" s="44"/>
      <c r="AM247" s="44"/>
      <c r="AN247" s="44"/>
      <c r="AO247" s="44"/>
      <c r="AP247" s="44"/>
      <c r="AQ247" s="44"/>
      <c r="AR247" s="44"/>
      <c r="AS247" s="44"/>
      <c r="AT247" s="44"/>
      <c r="AU247" s="44"/>
      <c r="AV247" s="44"/>
      <c r="AW247" s="44"/>
      <c r="AX247" s="44"/>
      <c r="AY247" s="44"/>
      <c r="AZ247" s="44"/>
      <c r="BA247" s="44"/>
      <c r="BB247" s="44"/>
      <c r="BC247" s="44"/>
      <c r="BD247" s="44"/>
      <c r="BE247" s="44"/>
      <c r="BF247" s="44"/>
      <c r="BG247" s="44"/>
      <c r="BH247" s="44"/>
      <c r="BI247" s="44"/>
      <c r="BJ247" s="44"/>
      <c r="BK247" s="44"/>
    </row>
    <row r="248" spans="1:63" s="43" customFormat="1" ht="12" customHeight="1">
      <c r="A248" s="44"/>
      <c r="B248" s="44"/>
      <c r="C248" s="44"/>
      <c r="D248" s="44"/>
      <c r="E248" s="44"/>
      <c r="F248" s="44"/>
      <c r="G248" s="44"/>
      <c r="H248" s="44"/>
      <c r="I248" s="44"/>
      <c r="J248" s="44"/>
      <c r="K248" s="44"/>
      <c r="L248" s="44"/>
      <c r="M248" s="44"/>
      <c r="N248" s="44"/>
      <c r="O248" s="44"/>
      <c r="P248" s="44"/>
      <c r="Q248" s="44"/>
      <c r="R248" s="44"/>
      <c r="S248" s="44"/>
      <c r="T248" s="44"/>
      <c r="U248" s="44"/>
      <c r="V248" s="44"/>
      <c r="W248" s="44"/>
      <c r="X248" s="44"/>
      <c r="Y248" s="44"/>
      <c r="Z248" s="44"/>
      <c r="AA248" s="44"/>
      <c r="AB248" s="44"/>
      <c r="AC248" s="44"/>
      <c r="AD248" s="44"/>
      <c r="AE248" s="44"/>
      <c r="AF248" s="44"/>
      <c r="AG248" s="44"/>
      <c r="AH248" s="44"/>
      <c r="AI248" s="44"/>
      <c r="AJ248" s="44"/>
      <c r="AK248" s="44"/>
      <c r="AL248" s="44"/>
      <c r="AM248" s="44"/>
      <c r="AN248" s="44"/>
      <c r="AO248" s="44"/>
      <c r="AP248" s="44"/>
      <c r="AQ248" s="44"/>
      <c r="AR248" s="44"/>
      <c r="AS248" s="44"/>
      <c r="AT248" s="44"/>
      <c r="AU248" s="44"/>
      <c r="AV248" s="44"/>
      <c r="AW248" s="44"/>
      <c r="AX248" s="44"/>
      <c r="AY248" s="44"/>
      <c r="AZ248" s="44"/>
      <c r="BA248" s="44"/>
      <c r="BB248" s="44"/>
      <c r="BC248" s="44"/>
      <c r="BD248" s="44"/>
      <c r="BE248" s="44"/>
      <c r="BF248" s="44"/>
      <c r="BG248" s="44"/>
      <c r="BH248" s="44"/>
      <c r="BI248" s="44"/>
      <c r="BJ248" s="44"/>
      <c r="BK248" s="44"/>
    </row>
    <row r="249" spans="1:63" s="43" customFormat="1" ht="12" customHeight="1">
      <c r="A249" s="44"/>
      <c r="B249" s="44"/>
      <c r="C249" s="44"/>
      <c r="D249" s="44"/>
      <c r="E249" s="44"/>
      <c r="F249" s="44"/>
      <c r="G249" s="44"/>
      <c r="H249" s="44"/>
      <c r="I249" s="44"/>
      <c r="J249" s="44"/>
      <c r="K249" s="44"/>
      <c r="L249" s="44"/>
      <c r="M249" s="44"/>
      <c r="N249" s="44"/>
      <c r="O249" s="44"/>
      <c r="P249" s="44"/>
      <c r="Q249" s="44"/>
      <c r="R249" s="44"/>
      <c r="S249" s="44"/>
      <c r="T249" s="44"/>
      <c r="U249" s="44"/>
      <c r="V249" s="44"/>
      <c r="W249" s="44"/>
      <c r="X249" s="44"/>
      <c r="Y249" s="44"/>
      <c r="Z249" s="44"/>
      <c r="AA249" s="44"/>
      <c r="AB249" s="44"/>
      <c r="AC249" s="44"/>
      <c r="AD249" s="44"/>
      <c r="AE249" s="44"/>
      <c r="AF249" s="44"/>
      <c r="AG249" s="44"/>
      <c r="AH249" s="44"/>
      <c r="AI249" s="44"/>
      <c r="AJ249" s="44"/>
      <c r="AK249" s="44"/>
      <c r="AL249" s="44"/>
      <c r="AM249" s="44"/>
      <c r="AN249" s="44"/>
      <c r="AO249" s="44"/>
      <c r="AP249" s="44"/>
      <c r="AQ249" s="44"/>
      <c r="AR249" s="44"/>
      <c r="AS249" s="44"/>
      <c r="AT249" s="44"/>
      <c r="AU249" s="44"/>
      <c r="AV249" s="44"/>
      <c r="AW249" s="44"/>
      <c r="AX249" s="44"/>
      <c r="AY249" s="44"/>
      <c r="AZ249" s="44"/>
      <c r="BA249" s="44"/>
      <c r="BB249" s="44"/>
      <c r="BC249" s="44"/>
      <c r="BD249" s="44"/>
      <c r="BE249" s="44"/>
      <c r="BF249" s="44"/>
      <c r="BG249" s="44"/>
      <c r="BH249" s="44"/>
      <c r="BI249" s="44"/>
      <c r="BJ249" s="44"/>
      <c r="BK249" s="44"/>
    </row>
    <row r="250" spans="1:63" s="43" customFormat="1" ht="12" customHeight="1">
      <c r="A250" s="44"/>
      <c r="B250" s="44"/>
      <c r="C250" s="44"/>
      <c r="D250" s="44"/>
      <c r="E250" s="44"/>
      <c r="F250" s="44"/>
      <c r="G250" s="44"/>
      <c r="H250" s="44"/>
      <c r="I250" s="44"/>
      <c r="J250" s="44"/>
      <c r="K250" s="44"/>
      <c r="L250" s="44"/>
      <c r="M250" s="44"/>
      <c r="N250" s="44"/>
      <c r="O250" s="44"/>
      <c r="P250" s="44"/>
      <c r="Q250" s="44"/>
      <c r="R250" s="44"/>
      <c r="S250" s="44"/>
      <c r="T250" s="44"/>
      <c r="U250" s="44"/>
      <c r="V250" s="44"/>
      <c r="W250" s="44"/>
      <c r="X250" s="44"/>
      <c r="Y250" s="44"/>
      <c r="Z250" s="44"/>
      <c r="AA250" s="44"/>
      <c r="AB250" s="44"/>
      <c r="AC250" s="44"/>
      <c r="AD250" s="44"/>
      <c r="AE250" s="44"/>
      <c r="AF250" s="44"/>
      <c r="AG250" s="44"/>
      <c r="AH250" s="44"/>
      <c r="AI250" s="44"/>
      <c r="AJ250" s="44"/>
      <c r="AK250" s="44"/>
      <c r="AL250" s="44"/>
      <c r="AM250" s="44"/>
      <c r="AN250" s="44"/>
      <c r="AO250" s="44"/>
      <c r="AP250" s="44"/>
      <c r="AQ250" s="44"/>
      <c r="AR250" s="44"/>
      <c r="AS250" s="44"/>
      <c r="AT250" s="44"/>
      <c r="AU250" s="44"/>
      <c r="AV250" s="44"/>
      <c r="AW250" s="44"/>
      <c r="AX250" s="44"/>
      <c r="AY250" s="44"/>
      <c r="AZ250" s="44"/>
      <c r="BA250" s="44"/>
      <c r="BB250" s="44"/>
      <c r="BC250" s="44"/>
      <c r="BD250" s="44"/>
      <c r="BE250" s="44"/>
      <c r="BF250" s="44"/>
      <c r="BG250" s="44"/>
      <c r="BH250" s="44"/>
      <c r="BI250" s="44"/>
      <c r="BJ250" s="44"/>
      <c r="BK250" s="44"/>
    </row>
    <row r="251" spans="1:63" s="43" customFormat="1" ht="12" customHeight="1">
      <c r="A251" s="44"/>
      <c r="B251" s="44"/>
      <c r="C251" s="44"/>
      <c r="D251" s="44"/>
      <c r="E251" s="44"/>
      <c r="F251" s="44"/>
      <c r="G251" s="44"/>
      <c r="H251" s="44"/>
      <c r="I251" s="44"/>
      <c r="J251" s="44"/>
      <c r="K251" s="44"/>
      <c r="L251" s="44"/>
      <c r="M251" s="44"/>
      <c r="N251" s="44"/>
      <c r="O251" s="44"/>
      <c r="P251" s="44"/>
      <c r="Q251" s="44"/>
      <c r="R251" s="44"/>
      <c r="S251" s="44"/>
      <c r="T251" s="44"/>
      <c r="U251" s="44"/>
      <c r="V251" s="44"/>
      <c r="W251" s="44"/>
      <c r="X251" s="44"/>
      <c r="Y251" s="44"/>
      <c r="Z251" s="44"/>
      <c r="AA251" s="44"/>
      <c r="AB251" s="44"/>
      <c r="AC251" s="44"/>
      <c r="AD251" s="44"/>
      <c r="AE251" s="44"/>
      <c r="AF251" s="44"/>
      <c r="AG251" s="44"/>
      <c r="AH251" s="44"/>
      <c r="AI251" s="44"/>
      <c r="AJ251" s="44"/>
      <c r="AK251" s="44"/>
      <c r="AL251" s="44"/>
      <c r="AM251" s="44"/>
      <c r="AN251" s="44"/>
      <c r="AO251" s="44"/>
      <c r="AP251" s="44"/>
      <c r="AQ251" s="44"/>
      <c r="AR251" s="44"/>
      <c r="AS251" s="44"/>
      <c r="AT251" s="44"/>
      <c r="AU251" s="44"/>
      <c r="AV251" s="44"/>
      <c r="AW251" s="44"/>
      <c r="AX251" s="44"/>
      <c r="AY251" s="44"/>
      <c r="AZ251" s="44"/>
      <c r="BA251" s="44"/>
      <c r="BB251" s="44"/>
      <c r="BC251" s="44"/>
      <c r="BD251" s="44"/>
      <c r="BE251" s="44"/>
      <c r="BF251" s="44"/>
      <c r="BG251" s="44"/>
      <c r="BH251" s="44"/>
      <c r="BI251" s="44"/>
      <c r="BJ251" s="44"/>
      <c r="BK251" s="44"/>
    </row>
    <row r="252" spans="1:63" s="43" customFormat="1" ht="12" customHeight="1">
      <c r="A252" s="44"/>
      <c r="B252" s="44"/>
      <c r="C252" s="44"/>
      <c r="D252" s="44"/>
      <c r="E252" s="44"/>
      <c r="F252" s="44"/>
      <c r="G252" s="44"/>
      <c r="H252" s="44"/>
      <c r="I252" s="44"/>
      <c r="J252" s="44"/>
      <c r="K252" s="44"/>
      <c r="L252" s="44"/>
      <c r="M252" s="44"/>
      <c r="N252" s="44"/>
      <c r="O252" s="44"/>
      <c r="P252" s="44"/>
      <c r="Q252" s="44"/>
      <c r="R252" s="44"/>
      <c r="S252" s="44"/>
      <c r="T252" s="44"/>
      <c r="U252" s="44"/>
      <c r="V252" s="44"/>
      <c r="W252" s="44"/>
      <c r="X252" s="44"/>
      <c r="Y252" s="44"/>
      <c r="Z252" s="44"/>
      <c r="AA252" s="44"/>
      <c r="AB252" s="44"/>
      <c r="AC252" s="44"/>
      <c r="AD252" s="44"/>
      <c r="AE252" s="44"/>
      <c r="AF252" s="44"/>
      <c r="AG252" s="44"/>
      <c r="AH252" s="44"/>
      <c r="AI252" s="44"/>
      <c r="AJ252" s="44"/>
      <c r="AK252" s="44"/>
      <c r="AL252" s="44"/>
      <c r="AM252" s="44"/>
      <c r="AN252" s="44"/>
      <c r="AO252" s="44"/>
      <c r="AP252" s="44"/>
      <c r="AQ252" s="44"/>
      <c r="AR252" s="44"/>
      <c r="AS252" s="44"/>
      <c r="AT252" s="44"/>
      <c r="AU252" s="44"/>
      <c r="AV252" s="44"/>
      <c r="AW252" s="44"/>
      <c r="AX252" s="44"/>
      <c r="AY252" s="44"/>
      <c r="AZ252" s="44"/>
      <c r="BA252" s="44"/>
      <c r="BB252" s="44"/>
      <c r="BC252" s="44"/>
      <c r="BD252" s="44"/>
      <c r="BE252" s="44"/>
      <c r="BF252" s="44"/>
      <c r="BG252" s="44"/>
      <c r="BH252" s="44"/>
      <c r="BI252" s="44"/>
      <c r="BJ252" s="44"/>
      <c r="BK252" s="44"/>
    </row>
    <row r="253" spans="1:63" s="43" customFormat="1" ht="12" customHeight="1">
      <c r="A253" s="44"/>
      <c r="B253" s="44"/>
      <c r="C253" s="44"/>
      <c r="D253" s="44"/>
      <c r="E253" s="44"/>
      <c r="F253" s="44"/>
      <c r="G253" s="44"/>
      <c r="H253" s="44"/>
      <c r="I253" s="44"/>
      <c r="J253" s="44"/>
      <c r="K253" s="44"/>
      <c r="L253" s="44"/>
      <c r="M253" s="44"/>
      <c r="N253" s="44"/>
      <c r="O253" s="44"/>
      <c r="P253" s="44"/>
      <c r="Q253" s="44"/>
      <c r="R253" s="44"/>
      <c r="S253" s="44"/>
      <c r="T253" s="44"/>
      <c r="U253" s="44"/>
      <c r="V253" s="44"/>
      <c r="W253" s="44"/>
      <c r="X253" s="44"/>
      <c r="Y253" s="44"/>
      <c r="Z253" s="44"/>
      <c r="AA253" s="44"/>
      <c r="AB253" s="44"/>
      <c r="AC253" s="44"/>
      <c r="AD253" s="44"/>
      <c r="AE253" s="44"/>
      <c r="AF253" s="44"/>
      <c r="AG253" s="44"/>
      <c r="AH253" s="44"/>
      <c r="AI253" s="44"/>
      <c r="AJ253" s="44"/>
      <c r="AK253" s="44"/>
      <c r="AL253" s="44"/>
      <c r="AM253" s="44"/>
      <c r="AN253" s="44"/>
      <c r="AO253" s="44"/>
      <c r="AP253" s="44"/>
      <c r="AQ253" s="44"/>
      <c r="AR253" s="44"/>
      <c r="AS253" s="44"/>
      <c r="AT253" s="44"/>
      <c r="AU253" s="44"/>
      <c r="AV253" s="44"/>
      <c r="AW253" s="44"/>
      <c r="AX253" s="44"/>
      <c r="AY253" s="44"/>
      <c r="AZ253" s="44"/>
      <c r="BA253" s="44"/>
      <c r="BB253" s="44"/>
      <c r="BC253" s="44"/>
      <c r="BD253" s="44"/>
      <c r="BE253" s="44"/>
      <c r="BF253" s="44"/>
      <c r="BG253" s="44"/>
      <c r="BH253" s="44"/>
      <c r="BI253" s="44"/>
      <c r="BJ253" s="44"/>
      <c r="BK253" s="44"/>
    </row>
    <row r="254" spans="1:63" s="43" customFormat="1" ht="12" customHeight="1">
      <c r="A254" s="44"/>
      <c r="B254" s="44"/>
      <c r="C254" s="44"/>
      <c r="D254" s="44"/>
      <c r="E254" s="44"/>
      <c r="F254" s="44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4"/>
      <c r="S254" s="44"/>
      <c r="T254" s="44"/>
      <c r="U254" s="44"/>
      <c r="V254" s="44"/>
      <c r="W254" s="44"/>
      <c r="X254" s="44"/>
      <c r="Y254" s="44"/>
      <c r="Z254" s="44"/>
      <c r="AA254" s="44"/>
      <c r="AB254" s="44"/>
      <c r="AC254" s="44"/>
      <c r="AD254" s="44"/>
      <c r="AE254" s="44"/>
      <c r="AF254" s="44"/>
      <c r="AG254" s="44"/>
      <c r="AH254" s="44"/>
      <c r="AI254" s="44"/>
      <c r="AJ254" s="44"/>
      <c r="AK254" s="44"/>
      <c r="AL254" s="44"/>
      <c r="AM254" s="44"/>
      <c r="AN254" s="44"/>
      <c r="AO254" s="44"/>
      <c r="AP254" s="44"/>
      <c r="AQ254" s="44"/>
      <c r="AR254" s="44"/>
      <c r="AS254" s="44"/>
      <c r="AT254" s="44"/>
      <c r="AU254" s="44"/>
      <c r="AV254" s="44"/>
      <c r="AW254" s="44"/>
      <c r="AX254" s="44"/>
      <c r="AY254" s="44"/>
      <c r="AZ254" s="44"/>
      <c r="BA254" s="44"/>
      <c r="BB254" s="44"/>
      <c r="BC254" s="44"/>
      <c r="BD254" s="44"/>
      <c r="BE254" s="44"/>
      <c r="BF254" s="44"/>
      <c r="BG254" s="44"/>
      <c r="BH254" s="44"/>
      <c r="BI254" s="44"/>
      <c r="BJ254" s="44"/>
      <c r="BK254" s="44"/>
    </row>
    <row r="255" spans="1:63" s="43" customFormat="1" ht="12" customHeight="1">
      <c r="A255" s="44"/>
      <c r="B255" s="44"/>
      <c r="C255" s="44"/>
      <c r="D255" s="44"/>
      <c r="E255" s="44"/>
      <c r="F255" s="44"/>
      <c r="G255" s="44"/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4"/>
      <c r="S255" s="44"/>
      <c r="T255" s="44"/>
      <c r="U255" s="44"/>
      <c r="V255" s="44"/>
      <c r="W255" s="44"/>
      <c r="X255" s="44"/>
      <c r="Y255" s="44"/>
      <c r="Z255" s="44"/>
      <c r="AA255" s="44"/>
      <c r="AB255" s="44"/>
      <c r="AC255" s="44"/>
      <c r="AD255" s="44"/>
      <c r="AE255" s="44"/>
      <c r="AF255" s="44"/>
      <c r="AG255" s="44"/>
      <c r="AH255" s="44"/>
      <c r="AI255" s="44"/>
      <c r="AJ255" s="44"/>
      <c r="AK255" s="44"/>
      <c r="AL255" s="44"/>
      <c r="AM255" s="44"/>
      <c r="AN255" s="44"/>
      <c r="AO255" s="44"/>
      <c r="AP255" s="44"/>
      <c r="AQ255" s="44"/>
      <c r="AR255" s="44"/>
      <c r="AS255" s="44"/>
      <c r="AT255" s="44"/>
      <c r="AU255" s="44"/>
      <c r="AV255" s="44"/>
      <c r="AW255" s="44"/>
      <c r="AX255" s="44"/>
      <c r="AY255" s="44"/>
      <c r="AZ255" s="44"/>
      <c r="BA255" s="44"/>
      <c r="BB255" s="44"/>
      <c r="BC255" s="44"/>
      <c r="BD255" s="44"/>
      <c r="BE255" s="44"/>
      <c r="BF255" s="44"/>
      <c r="BG255" s="44"/>
      <c r="BH255" s="44"/>
      <c r="BI255" s="44"/>
      <c r="BJ255" s="44"/>
      <c r="BK255" s="44"/>
    </row>
    <row r="256" spans="1:63" s="43" customFormat="1" ht="12" customHeight="1">
      <c r="A256" s="44"/>
      <c r="B256" s="44"/>
      <c r="C256" s="44"/>
      <c r="D256" s="44"/>
      <c r="E256" s="44"/>
      <c r="F256" s="44"/>
      <c r="G256" s="44"/>
      <c r="H256" s="44"/>
      <c r="I256" s="44"/>
      <c r="J256" s="44"/>
      <c r="K256" s="44"/>
      <c r="L256" s="44"/>
      <c r="M256" s="44"/>
      <c r="N256" s="44"/>
      <c r="O256" s="44"/>
      <c r="P256" s="44"/>
      <c r="Q256" s="44"/>
      <c r="R256" s="44"/>
      <c r="S256" s="44"/>
      <c r="T256" s="44"/>
      <c r="U256" s="44"/>
      <c r="V256" s="44"/>
      <c r="W256" s="44"/>
      <c r="X256" s="44"/>
      <c r="Y256" s="44"/>
      <c r="Z256" s="44"/>
      <c r="AA256" s="44"/>
      <c r="AB256" s="44"/>
      <c r="AC256" s="44"/>
      <c r="AD256" s="44"/>
      <c r="AE256" s="44"/>
      <c r="AF256" s="44"/>
      <c r="AG256" s="44"/>
      <c r="AH256" s="44"/>
      <c r="AI256" s="44"/>
      <c r="AJ256" s="44"/>
      <c r="AK256" s="44"/>
      <c r="AL256" s="44"/>
      <c r="AM256" s="44"/>
      <c r="AN256" s="44"/>
      <c r="AO256" s="44"/>
      <c r="AP256" s="44"/>
      <c r="AQ256" s="44"/>
      <c r="AR256" s="44"/>
      <c r="AS256" s="44"/>
      <c r="AT256" s="44"/>
      <c r="AU256" s="44"/>
      <c r="AV256" s="44"/>
      <c r="AW256" s="44"/>
      <c r="AX256" s="44"/>
      <c r="AY256" s="44"/>
      <c r="AZ256" s="44"/>
      <c r="BA256" s="44"/>
      <c r="BB256" s="44"/>
      <c r="BC256" s="44"/>
      <c r="BD256" s="44"/>
      <c r="BE256" s="44"/>
      <c r="BF256" s="44"/>
      <c r="BG256" s="44"/>
      <c r="BH256" s="44"/>
      <c r="BI256" s="44"/>
      <c r="BJ256" s="44"/>
      <c r="BK256" s="44"/>
    </row>
    <row r="257" spans="1:63" s="43" customFormat="1" ht="12" customHeight="1">
      <c r="A257" s="44"/>
      <c r="B257" s="44"/>
      <c r="C257" s="44"/>
      <c r="D257" s="44"/>
      <c r="E257" s="44"/>
      <c r="F257" s="44"/>
      <c r="G257" s="44"/>
      <c r="H257" s="44"/>
      <c r="I257" s="44"/>
      <c r="J257" s="44"/>
      <c r="K257" s="44"/>
      <c r="L257" s="44"/>
      <c r="M257" s="44"/>
      <c r="N257" s="44"/>
      <c r="O257" s="44"/>
      <c r="P257" s="44"/>
      <c r="Q257" s="44"/>
      <c r="R257" s="44"/>
      <c r="S257" s="44"/>
      <c r="T257" s="44"/>
      <c r="U257" s="44"/>
      <c r="V257" s="44"/>
      <c r="W257" s="44"/>
      <c r="X257" s="44"/>
      <c r="Y257" s="44"/>
      <c r="Z257" s="44"/>
      <c r="AA257" s="44"/>
      <c r="AB257" s="44"/>
      <c r="AC257" s="44"/>
      <c r="AD257" s="44"/>
      <c r="AE257" s="44"/>
      <c r="AF257" s="44"/>
      <c r="AG257" s="44"/>
      <c r="AH257" s="44"/>
      <c r="AI257" s="44"/>
      <c r="AJ257" s="44"/>
      <c r="AK257" s="44"/>
      <c r="AL257" s="44"/>
      <c r="AM257" s="44"/>
      <c r="AN257" s="44"/>
      <c r="AO257" s="44"/>
      <c r="AP257" s="44"/>
      <c r="AQ257" s="44"/>
      <c r="AR257" s="44"/>
      <c r="AS257" s="44"/>
      <c r="AT257" s="44"/>
      <c r="AU257" s="44"/>
      <c r="AV257" s="44"/>
      <c r="AW257" s="44"/>
      <c r="AX257" s="44"/>
      <c r="AY257" s="44"/>
      <c r="AZ257" s="44"/>
      <c r="BA257" s="44"/>
      <c r="BB257" s="44"/>
      <c r="BC257" s="44"/>
      <c r="BD257" s="44"/>
      <c r="BE257" s="44"/>
      <c r="BF257" s="44"/>
      <c r="BG257" s="44"/>
      <c r="BH257" s="44"/>
      <c r="BI257" s="44"/>
      <c r="BJ257" s="44"/>
      <c r="BK257" s="44"/>
    </row>
    <row r="258" spans="1:63" s="43" customFormat="1" ht="12" customHeight="1">
      <c r="A258" s="44"/>
      <c r="B258" s="44"/>
      <c r="C258" s="44"/>
      <c r="D258" s="44"/>
      <c r="E258" s="44"/>
      <c r="F258" s="44"/>
      <c r="G258" s="44"/>
      <c r="H258" s="44"/>
      <c r="I258" s="44"/>
      <c r="J258" s="44"/>
      <c r="K258" s="44"/>
      <c r="L258" s="44"/>
      <c r="M258" s="44"/>
      <c r="N258" s="44"/>
      <c r="O258" s="44"/>
      <c r="P258" s="44"/>
      <c r="Q258" s="44"/>
      <c r="R258" s="44"/>
      <c r="S258" s="44"/>
      <c r="T258" s="44"/>
      <c r="U258" s="44"/>
      <c r="V258" s="44"/>
      <c r="W258" s="44"/>
      <c r="X258" s="44"/>
      <c r="Y258" s="44"/>
      <c r="Z258" s="44"/>
      <c r="AA258" s="44"/>
      <c r="AB258" s="44"/>
      <c r="AC258" s="44"/>
      <c r="AD258" s="44"/>
      <c r="AE258" s="44"/>
      <c r="AF258" s="44"/>
      <c r="AG258" s="44"/>
      <c r="AH258" s="44"/>
      <c r="AI258" s="44"/>
      <c r="AJ258" s="44"/>
      <c r="AK258" s="44"/>
      <c r="AL258" s="44"/>
      <c r="AM258" s="44"/>
      <c r="AN258" s="44"/>
      <c r="AO258" s="44"/>
      <c r="AP258" s="44"/>
      <c r="AQ258" s="44"/>
      <c r="AR258" s="44"/>
      <c r="AS258" s="44"/>
      <c r="AT258" s="44"/>
      <c r="AU258" s="44"/>
      <c r="AV258" s="44"/>
      <c r="AW258" s="44"/>
      <c r="AX258" s="44"/>
      <c r="AY258" s="44"/>
      <c r="AZ258" s="44"/>
      <c r="BA258" s="44"/>
      <c r="BB258" s="44"/>
      <c r="BC258" s="44"/>
      <c r="BD258" s="44"/>
      <c r="BE258" s="44"/>
      <c r="BF258" s="44"/>
      <c r="BG258" s="44"/>
      <c r="BH258" s="44"/>
      <c r="BI258" s="44"/>
      <c r="BJ258" s="44"/>
      <c r="BK258" s="44"/>
    </row>
    <row r="259" spans="1:63" s="43" customFormat="1" ht="12" customHeight="1">
      <c r="A259" s="44"/>
      <c r="B259" s="44"/>
      <c r="C259" s="44"/>
      <c r="D259" s="44"/>
      <c r="E259" s="44"/>
      <c r="F259" s="44"/>
      <c r="G259" s="44"/>
      <c r="H259" s="44"/>
      <c r="I259" s="44"/>
      <c r="J259" s="44"/>
      <c r="K259" s="44"/>
      <c r="L259" s="44"/>
      <c r="M259" s="44"/>
      <c r="N259" s="44"/>
      <c r="O259" s="44"/>
      <c r="P259" s="44"/>
      <c r="Q259" s="44"/>
      <c r="R259" s="44"/>
      <c r="S259" s="44"/>
      <c r="T259" s="44"/>
      <c r="U259" s="44"/>
      <c r="V259" s="44"/>
      <c r="W259" s="44"/>
      <c r="X259" s="44"/>
      <c r="Y259" s="44"/>
      <c r="Z259" s="44"/>
      <c r="AA259" s="44"/>
      <c r="AB259" s="44"/>
      <c r="AC259" s="44"/>
      <c r="AD259" s="44"/>
      <c r="AE259" s="44"/>
      <c r="AF259" s="44"/>
      <c r="AG259" s="44"/>
      <c r="AH259" s="44"/>
      <c r="AI259" s="44"/>
      <c r="AJ259" s="44"/>
      <c r="AK259" s="44"/>
      <c r="AL259" s="44"/>
      <c r="AM259" s="44"/>
      <c r="AN259" s="44"/>
      <c r="AO259" s="44"/>
      <c r="AP259" s="44"/>
      <c r="AQ259" s="44"/>
      <c r="AR259" s="44"/>
      <c r="AS259" s="44"/>
      <c r="AT259" s="44"/>
      <c r="AU259" s="44"/>
      <c r="AV259" s="44"/>
      <c r="AW259" s="44"/>
      <c r="AX259" s="44"/>
      <c r="AY259" s="44"/>
      <c r="AZ259" s="44"/>
      <c r="BA259" s="44"/>
      <c r="BB259" s="44"/>
      <c r="BC259" s="44"/>
      <c r="BD259" s="44"/>
      <c r="BE259" s="44"/>
      <c r="BF259" s="44"/>
      <c r="BG259" s="44"/>
      <c r="BH259" s="44"/>
      <c r="BI259" s="44"/>
      <c r="BJ259" s="44"/>
      <c r="BK259" s="44"/>
    </row>
    <row r="260" spans="1:63" s="43" customFormat="1" ht="12" customHeight="1">
      <c r="A260" s="44"/>
      <c r="B260" s="44"/>
      <c r="C260" s="44"/>
      <c r="D260" s="44"/>
      <c r="E260" s="44"/>
      <c r="F260" s="44"/>
      <c r="G260" s="44"/>
      <c r="H260" s="44"/>
      <c r="I260" s="44"/>
      <c r="J260" s="44"/>
      <c r="K260" s="44"/>
      <c r="L260" s="44"/>
      <c r="M260" s="44"/>
      <c r="N260" s="44"/>
      <c r="O260" s="44"/>
      <c r="P260" s="44"/>
      <c r="Q260" s="44"/>
      <c r="R260" s="44"/>
      <c r="S260" s="44"/>
      <c r="T260" s="44"/>
      <c r="U260" s="44"/>
      <c r="V260" s="44"/>
      <c r="W260" s="44"/>
      <c r="X260" s="44"/>
      <c r="Y260" s="44"/>
      <c r="Z260" s="44"/>
      <c r="AA260" s="44"/>
      <c r="AB260" s="44"/>
      <c r="AC260" s="44"/>
      <c r="AD260" s="44"/>
      <c r="AE260" s="44"/>
      <c r="AF260" s="44"/>
      <c r="AG260" s="44"/>
      <c r="AH260" s="44"/>
      <c r="AI260" s="44"/>
      <c r="AJ260" s="44"/>
      <c r="AK260" s="44"/>
      <c r="AL260" s="44"/>
      <c r="AM260" s="44"/>
      <c r="AN260" s="44"/>
      <c r="AO260" s="44"/>
      <c r="AP260" s="44"/>
      <c r="AQ260" s="44"/>
      <c r="AR260" s="44"/>
      <c r="AS260" s="44"/>
      <c r="AT260" s="44"/>
      <c r="AU260" s="44"/>
      <c r="AV260" s="44"/>
      <c r="AW260" s="44"/>
      <c r="AX260" s="44"/>
      <c r="AY260" s="44"/>
      <c r="AZ260" s="44"/>
      <c r="BA260" s="44"/>
      <c r="BB260" s="44"/>
      <c r="BC260" s="44"/>
      <c r="BD260" s="44"/>
      <c r="BE260" s="44"/>
      <c r="BF260" s="44"/>
      <c r="BG260" s="44"/>
      <c r="BH260" s="44"/>
      <c r="BI260" s="44"/>
      <c r="BJ260" s="44"/>
      <c r="BK260" s="44"/>
    </row>
    <row r="261" spans="1:63" s="43" customFormat="1" ht="12" customHeight="1">
      <c r="A261" s="44"/>
      <c r="B261" s="44"/>
      <c r="C261" s="44"/>
      <c r="D261" s="44"/>
      <c r="E261" s="44"/>
      <c r="F261" s="44"/>
      <c r="G261" s="44"/>
      <c r="H261" s="44"/>
      <c r="I261" s="44"/>
      <c r="J261" s="44"/>
      <c r="K261" s="44"/>
      <c r="L261" s="44"/>
      <c r="M261" s="44"/>
      <c r="N261" s="44"/>
      <c r="O261" s="44"/>
      <c r="P261" s="44"/>
      <c r="Q261" s="44"/>
      <c r="R261" s="44"/>
      <c r="S261" s="44"/>
      <c r="T261" s="44"/>
      <c r="U261" s="44"/>
      <c r="V261" s="44"/>
      <c r="W261" s="44"/>
      <c r="X261" s="44"/>
      <c r="Y261" s="44"/>
      <c r="Z261" s="44"/>
      <c r="AA261" s="44"/>
      <c r="AB261" s="44"/>
      <c r="AC261" s="44"/>
      <c r="AD261" s="44"/>
      <c r="AE261" s="44"/>
      <c r="AF261" s="44"/>
      <c r="AG261" s="44"/>
      <c r="AH261" s="44"/>
      <c r="AI261" s="44"/>
      <c r="AJ261" s="44"/>
      <c r="AK261" s="44"/>
      <c r="AL261" s="44"/>
      <c r="AM261" s="44"/>
      <c r="AN261" s="44"/>
      <c r="AO261" s="44"/>
      <c r="AP261" s="44"/>
      <c r="AQ261" s="44"/>
      <c r="AR261" s="44"/>
      <c r="AS261" s="44"/>
      <c r="AT261" s="44"/>
      <c r="AU261" s="44"/>
      <c r="AV261" s="44"/>
      <c r="AW261" s="44"/>
      <c r="AX261" s="44"/>
      <c r="AY261" s="44"/>
      <c r="AZ261" s="44"/>
      <c r="BA261" s="44"/>
      <c r="BB261" s="44"/>
      <c r="BC261" s="44"/>
      <c r="BD261" s="44"/>
      <c r="BE261" s="44"/>
      <c r="BF261" s="44"/>
      <c r="BG261" s="44"/>
      <c r="BH261" s="44"/>
      <c r="BI261" s="44"/>
      <c r="BJ261" s="44"/>
      <c r="BK261" s="44"/>
    </row>
    <row r="262" spans="1:63" s="43" customFormat="1" ht="12" customHeight="1">
      <c r="A262" s="44"/>
      <c r="B262" s="44"/>
      <c r="C262" s="44"/>
      <c r="D262" s="44"/>
      <c r="E262" s="44"/>
      <c r="F262" s="44"/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4"/>
      <c r="S262" s="44"/>
      <c r="T262" s="44"/>
      <c r="U262" s="44"/>
      <c r="V262" s="44"/>
      <c r="W262" s="44"/>
      <c r="X262" s="44"/>
      <c r="Y262" s="44"/>
      <c r="Z262" s="44"/>
      <c r="AA262" s="44"/>
      <c r="AB262" s="44"/>
      <c r="AC262" s="44"/>
      <c r="AD262" s="44"/>
      <c r="AE262" s="44"/>
      <c r="AF262" s="44"/>
      <c r="AG262" s="44"/>
      <c r="AH262" s="44"/>
      <c r="AI262" s="44"/>
      <c r="AJ262" s="44"/>
      <c r="AK262" s="44"/>
      <c r="AL262" s="44"/>
      <c r="AM262" s="44"/>
      <c r="AN262" s="44"/>
      <c r="AO262" s="44"/>
      <c r="AP262" s="44"/>
      <c r="AQ262" s="44"/>
      <c r="AR262" s="44"/>
      <c r="AS262" s="44"/>
      <c r="AT262" s="44"/>
      <c r="AU262" s="44"/>
      <c r="AV262" s="44"/>
      <c r="AW262" s="44"/>
      <c r="AX262" s="44"/>
      <c r="AY262" s="44"/>
      <c r="AZ262" s="44"/>
      <c r="BA262" s="44"/>
      <c r="BB262" s="44"/>
      <c r="BC262" s="44"/>
      <c r="BD262" s="44"/>
      <c r="BE262" s="44"/>
      <c r="BF262" s="44"/>
      <c r="BG262" s="44"/>
      <c r="BH262" s="44"/>
      <c r="BI262" s="44"/>
      <c r="BJ262" s="44"/>
      <c r="BK262" s="44"/>
    </row>
    <row r="263" spans="1:63" s="43" customFormat="1" ht="12" customHeight="1">
      <c r="A263" s="44"/>
      <c r="B263" s="44"/>
      <c r="C263" s="44"/>
      <c r="D263" s="44"/>
      <c r="E263" s="44"/>
      <c r="F263" s="44"/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4"/>
      <c r="S263" s="44"/>
      <c r="T263" s="44"/>
      <c r="U263" s="44"/>
      <c r="V263" s="44"/>
      <c r="W263" s="44"/>
      <c r="X263" s="44"/>
      <c r="Y263" s="44"/>
      <c r="Z263" s="44"/>
      <c r="AA263" s="44"/>
      <c r="AB263" s="44"/>
      <c r="AC263" s="44"/>
      <c r="AD263" s="44"/>
      <c r="AE263" s="44"/>
      <c r="AF263" s="44"/>
      <c r="AG263" s="44"/>
      <c r="AH263" s="44"/>
      <c r="AI263" s="44"/>
      <c r="AJ263" s="44"/>
      <c r="AK263" s="44"/>
      <c r="AL263" s="44"/>
      <c r="AM263" s="44"/>
      <c r="AN263" s="44"/>
      <c r="AO263" s="44"/>
      <c r="AP263" s="44"/>
      <c r="AQ263" s="44"/>
      <c r="AR263" s="44"/>
      <c r="AS263" s="44"/>
      <c r="AT263" s="44"/>
      <c r="AU263" s="44"/>
      <c r="AV263" s="44"/>
      <c r="AW263" s="44"/>
      <c r="AX263" s="44"/>
      <c r="AY263" s="44"/>
      <c r="AZ263" s="44"/>
      <c r="BA263" s="44"/>
      <c r="BB263" s="44"/>
      <c r="BC263" s="44"/>
      <c r="BD263" s="44"/>
      <c r="BE263" s="44"/>
      <c r="BF263" s="44"/>
      <c r="BG263" s="44"/>
      <c r="BH263" s="44"/>
      <c r="BI263" s="44"/>
      <c r="BJ263" s="44"/>
      <c r="BK263" s="44"/>
    </row>
    <row r="264" spans="1:63" s="43" customFormat="1" ht="12" customHeight="1">
      <c r="A264" s="44"/>
      <c r="B264" s="44"/>
      <c r="C264" s="44"/>
      <c r="D264" s="44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4"/>
      <c r="S264" s="44"/>
      <c r="T264" s="44"/>
      <c r="U264" s="44"/>
      <c r="V264" s="44"/>
      <c r="W264" s="44"/>
      <c r="X264" s="44"/>
      <c r="Y264" s="44"/>
      <c r="Z264" s="44"/>
      <c r="AA264" s="44"/>
      <c r="AB264" s="44"/>
      <c r="AC264" s="44"/>
      <c r="AD264" s="44"/>
      <c r="AE264" s="44"/>
      <c r="AF264" s="44"/>
      <c r="AG264" s="44"/>
      <c r="AH264" s="44"/>
      <c r="AI264" s="44"/>
      <c r="AJ264" s="44"/>
      <c r="AK264" s="44"/>
      <c r="AL264" s="44"/>
      <c r="AM264" s="44"/>
      <c r="AN264" s="44"/>
      <c r="AO264" s="44"/>
      <c r="AP264" s="44"/>
      <c r="AQ264" s="44"/>
      <c r="AR264" s="44"/>
      <c r="AS264" s="44"/>
      <c r="AT264" s="44"/>
      <c r="AU264" s="44"/>
      <c r="AV264" s="44"/>
      <c r="AW264" s="44"/>
      <c r="AX264" s="44"/>
      <c r="AY264" s="44"/>
      <c r="AZ264" s="44"/>
      <c r="BA264" s="44"/>
      <c r="BB264" s="44"/>
      <c r="BC264" s="44"/>
      <c r="BD264" s="44"/>
      <c r="BE264" s="44"/>
      <c r="BF264" s="44"/>
      <c r="BG264" s="44"/>
      <c r="BH264" s="44"/>
      <c r="BI264" s="44"/>
      <c r="BJ264" s="44"/>
      <c r="BK264" s="44"/>
    </row>
    <row r="265" spans="1:63" s="43" customFormat="1" ht="12" customHeight="1">
      <c r="A265" s="44"/>
      <c r="B265" s="44"/>
      <c r="C265" s="44"/>
      <c r="D265" s="44"/>
      <c r="E265" s="44"/>
      <c r="F265" s="44"/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4"/>
      <c r="S265" s="44"/>
      <c r="T265" s="44"/>
      <c r="U265" s="44"/>
      <c r="V265" s="44"/>
      <c r="W265" s="44"/>
      <c r="X265" s="44"/>
      <c r="Y265" s="44"/>
      <c r="Z265" s="44"/>
      <c r="AA265" s="44"/>
      <c r="AB265" s="44"/>
      <c r="AC265" s="44"/>
      <c r="AD265" s="44"/>
      <c r="AE265" s="44"/>
      <c r="AF265" s="44"/>
      <c r="AG265" s="44"/>
      <c r="AH265" s="44"/>
      <c r="AI265" s="44"/>
      <c r="AJ265" s="44"/>
      <c r="AK265" s="44"/>
      <c r="AL265" s="44"/>
      <c r="AM265" s="44"/>
      <c r="AN265" s="44"/>
      <c r="AO265" s="44"/>
      <c r="AP265" s="44"/>
      <c r="AQ265" s="44"/>
      <c r="AR265" s="44"/>
      <c r="AS265" s="44"/>
      <c r="AT265" s="44"/>
      <c r="AU265" s="44"/>
      <c r="AV265" s="44"/>
      <c r="AW265" s="44"/>
      <c r="AX265" s="44"/>
      <c r="AY265" s="44"/>
      <c r="AZ265" s="44"/>
      <c r="BA265" s="44"/>
      <c r="BB265" s="44"/>
      <c r="BC265" s="44"/>
      <c r="BD265" s="44"/>
      <c r="BE265" s="44"/>
      <c r="BF265" s="44"/>
      <c r="BG265" s="44"/>
      <c r="BH265" s="44"/>
      <c r="BI265" s="44"/>
      <c r="BJ265" s="44"/>
      <c r="BK265" s="44"/>
    </row>
    <row r="266" spans="1:63" s="43" customFormat="1" ht="12" customHeight="1">
      <c r="A266" s="44"/>
      <c r="B266" s="44"/>
      <c r="C266" s="44"/>
      <c r="D266" s="44"/>
      <c r="E266" s="44"/>
      <c r="F266" s="44"/>
      <c r="G266" s="44"/>
      <c r="H266" s="44"/>
      <c r="I266" s="44"/>
      <c r="J266" s="44"/>
      <c r="K266" s="44"/>
      <c r="L266" s="44"/>
      <c r="M266" s="44"/>
      <c r="N266" s="44"/>
      <c r="O266" s="44"/>
      <c r="P266" s="44"/>
      <c r="Q266" s="44"/>
      <c r="R266" s="44"/>
      <c r="S266" s="44"/>
      <c r="T266" s="44"/>
      <c r="U266" s="44"/>
      <c r="V266" s="44"/>
      <c r="W266" s="44"/>
      <c r="X266" s="44"/>
      <c r="Y266" s="44"/>
      <c r="Z266" s="44"/>
      <c r="AA266" s="44"/>
      <c r="AB266" s="44"/>
      <c r="AC266" s="44"/>
      <c r="AD266" s="44"/>
      <c r="AE266" s="44"/>
      <c r="AF266" s="44"/>
      <c r="AG266" s="44"/>
      <c r="AH266" s="44"/>
      <c r="AI266" s="44"/>
      <c r="AJ266" s="44"/>
      <c r="AK266" s="44"/>
      <c r="AL266" s="44"/>
      <c r="AM266" s="44"/>
      <c r="AN266" s="44"/>
      <c r="AO266" s="44"/>
      <c r="AP266" s="44"/>
      <c r="AQ266" s="44"/>
      <c r="AR266" s="44"/>
      <c r="AS266" s="44"/>
      <c r="AT266" s="44"/>
      <c r="AU266" s="44"/>
      <c r="AV266" s="44"/>
      <c r="AW266" s="44"/>
      <c r="AX266" s="44"/>
      <c r="AY266" s="44"/>
      <c r="AZ266" s="44"/>
      <c r="BA266" s="44"/>
      <c r="BB266" s="44"/>
      <c r="BC266" s="44"/>
      <c r="BD266" s="44"/>
      <c r="BE266" s="44"/>
      <c r="BF266" s="44"/>
      <c r="BG266" s="44"/>
      <c r="BH266" s="44"/>
      <c r="BI266" s="44"/>
      <c r="BJ266" s="44"/>
      <c r="BK266" s="44"/>
    </row>
    <row r="267" spans="1:63" s="43" customFormat="1" ht="12" customHeight="1">
      <c r="A267" s="44"/>
      <c r="B267" s="44"/>
      <c r="C267" s="44"/>
      <c r="D267" s="44"/>
      <c r="E267" s="44"/>
      <c r="F267" s="44"/>
      <c r="G267" s="44"/>
      <c r="H267" s="44"/>
      <c r="I267" s="44"/>
      <c r="J267" s="44"/>
      <c r="K267" s="44"/>
      <c r="L267" s="44"/>
      <c r="M267" s="44"/>
      <c r="N267" s="44"/>
      <c r="O267" s="44"/>
      <c r="P267" s="44"/>
      <c r="Q267" s="44"/>
      <c r="R267" s="44"/>
      <c r="S267" s="44"/>
      <c r="T267" s="44"/>
      <c r="U267" s="44"/>
      <c r="V267" s="44"/>
      <c r="W267" s="44"/>
      <c r="X267" s="44"/>
      <c r="Y267" s="44"/>
      <c r="Z267" s="44"/>
      <c r="AA267" s="44"/>
      <c r="AB267" s="44"/>
      <c r="AC267" s="44"/>
      <c r="AD267" s="44"/>
      <c r="AE267" s="44"/>
      <c r="AF267" s="44"/>
      <c r="AG267" s="44"/>
      <c r="AH267" s="44"/>
      <c r="AI267" s="44"/>
      <c r="AJ267" s="44"/>
      <c r="AK267" s="44"/>
      <c r="AL267" s="44"/>
      <c r="AM267" s="44"/>
      <c r="AN267" s="44"/>
      <c r="AO267" s="44"/>
      <c r="AP267" s="44"/>
      <c r="AQ267" s="44"/>
      <c r="AR267" s="44"/>
      <c r="AS267" s="44"/>
      <c r="AT267" s="44"/>
      <c r="AU267" s="44"/>
      <c r="AV267" s="44"/>
      <c r="AW267" s="44"/>
      <c r="AX267" s="44"/>
      <c r="AY267" s="44"/>
      <c r="AZ267" s="44"/>
      <c r="BA267" s="44"/>
      <c r="BB267" s="44"/>
      <c r="BC267" s="44"/>
      <c r="BD267" s="44"/>
      <c r="BE267" s="44"/>
      <c r="BF267" s="44"/>
      <c r="BG267" s="44"/>
      <c r="BH267" s="44"/>
      <c r="BI267" s="44"/>
      <c r="BJ267" s="44"/>
      <c r="BK267" s="44"/>
    </row>
    <row r="268" spans="1:63" s="43" customFormat="1" ht="12" customHeight="1">
      <c r="A268" s="44"/>
      <c r="B268" s="44"/>
      <c r="C268" s="44"/>
      <c r="D268" s="44"/>
      <c r="E268" s="44"/>
      <c r="F268" s="44"/>
      <c r="G268" s="44"/>
      <c r="H268" s="44"/>
      <c r="I268" s="44"/>
      <c r="J268" s="44"/>
      <c r="K268" s="44"/>
      <c r="L268" s="44"/>
      <c r="M268" s="44"/>
      <c r="N268" s="44"/>
      <c r="O268" s="44"/>
      <c r="P268" s="44"/>
      <c r="Q268" s="44"/>
      <c r="R268" s="44"/>
      <c r="S268" s="44"/>
      <c r="T268" s="44"/>
      <c r="U268" s="44"/>
      <c r="V268" s="44"/>
      <c r="W268" s="44"/>
      <c r="X268" s="44"/>
      <c r="Y268" s="44"/>
      <c r="Z268" s="44"/>
      <c r="AA268" s="44"/>
      <c r="AB268" s="44"/>
      <c r="AC268" s="44"/>
      <c r="AD268" s="44"/>
      <c r="AE268" s="44"/>
      <c r="AF268" s="44"/>
      <c r="AG268" s="44"/>
      <c r="AH268" s="44"/>
      <c r="AI268" s="44"/>
      <c r="AJ268" s="44"/>
      <c r="AK268" s="44"/>
      <c r="AL268" s="44"/>
      <c r="AM268" s="44"/>
      <c r="AN268" s="44"/>
      <c r="AO268" s="44"/>
      <c r="AP268" s="44"/>
      <c r="AQ268" s="44"/>
      <c r="AR268" s="44"/>
      <c r="AS268" s="44"/>
      <c r="AT268" s="44"/>
      <c r="AU268" s="44"/>
      <c r="AV268" s="44"/>
      <c r="AW268" s="44"/>
      <c r="AX268" s="44"/>
      <c r="AY268" s="44"/>
      <c r="AZ268" s="44"/>
      <c r="BA268" s="44"/>
      <c r="BB268" s="44"/>
      <c r="BC268" s="44"/>
      <c r="BD268" s="44"/>
      <c r="BE268" s="44"/>
      <c r="BF268" s="44"/>
      <c r="BG268" s="44"/>
      <c r="BH268" s="44"/>
      <c r="BI268" s="44"/>
      <c r="BJ268" s="44"/>
      <c r="BK268" s="44"/>
    </row>
    <row r="269" spans="1:63" s="43" customFormat="1" ht="12" customHeight="1">
      <c r="A269" s="44"/>
      <c r="B269" s="44"/>
      <c r="C269" s="44"/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44"/>
      <c r="T269" s="44"/>
      <c r="U269" s="44"/>
      <c r="V269" s="44"/>
      <c r="W269" s="44"/>
      <c r="X269" s="44"/>
      <c r="Y269" s="44"/>
      <c r="Z269" s="44"/>
      <c r="AA269" s="44"/>
      <c r="AB269" s="44"/>
      <c r="AC269" s="44"/>
      <c r="AD269" s="44"/>
      <c r="AE269" s="44"/>
      <c r="AF269" s="44"/>
      <c r="AG269" s="44"/>
      <c r="AH269" s="44"/>
      <c r="AI269" s="44"/>
      <c r="AJ269" s="44"/>
      <c r="AK269" s="44"/>
      <c r="AL269" s="44"/>
      <c r="AM269" s="44"/>
      <c r="AN269" s="44"/>
      <c r="AO269" s="44"/>
      <c r="AP269" s="44"/>
      <c r="AQ269" s="44"/>
      <c r="AR269" s="44"/>
      <c r="AS269" s="44"/>
      <c r="AT269" s="44"/>
      <c r="AU269" s="44"/>
      <c r="AV269" s="44"/>
      <c r="AW269" s="44"/>
      <c r="AX269" s="44"/>
      <c r="AY269" s="44"/>
      <c r="AZ269" s="44"/>
      <c r="BA269" s="44"/>
      <c r="BB269" s="44"/>
      <c r="BC269" s="44"/>
      <c r="BD269" s="44"/>
      <c r="BE269" s="44"/>
      <c r="BF269" s="44"/>
      <c r="BG269" s="44"/>
      <c r="BH269" s="44"/>
      <c r="BI269" s="44"/>
      <c r="BJ269" s="44"/>
      <c r="BK269" s="44"/>
    </row>
    <row r="270" spans="1:63" s="43" customFormat="1" ht="12" customHeight="1">
      <c r="A270" s="44"/>
      <c r="B270" s="44"/>
      <c r="C270" s="44"/>
      <c r="D270" s="44"/>
      <c r="E270" s="44"/>
      <c r="F270" s="44"/>
      <c r="G270" s="44"/>
      <c r="H270" s="44"/>
      <c r="I270" s="44"/>
      <c r="J270" s="44"/>
      <c r="K270" s="44"/>
      <c r="L270" s="44"/>
      <c r="M270" s="44"/>
      <c r="N270" s="44"/>
      <c r="O270" s="44"/>
      <c r="P270" s="44"/>
      <c r="Q270" s="44"/>
      <c r="R270" s="44"/>
      <c r="S270" s="44"/>
      <c r="T270" s="44"/>
      <c r="U270" s="44"/>
      <c r="V270" s="44"/>
      <c r="W270" s="44"/>
      <c r="X270" s="44"/>
      <c r="Y270" s="44"/>
      <c r="Z270" s="44"/>
      <c r="AA270" s="44"/>
      <c r="AB270" s="44"/>
      <c r="AC270" s="44"/>
      <c r="AD270" s="44"/>
      <c r="AE270" s="44"/>
      <c r="AF270" s="44"/>
      <c r="AG270" s="44"/>
      <c r="AH270" s="44"/>
      <c r="AI270" s="44"/>
      <c r="AJ270" s="44"/>
      <c r="AK270" s="44"/>
      <c r="AL270" s="44"/>
      <c r="AM270" s="44"/>
      <c r="AN270" s="44"/>
      <c r="AO270" s="44"/>
      <c r="AP270" s="44"/>
      <c r="AQ270" s="44"/>
      <c r="AR270" s="44"/>
      <c r="AS270" s="44"/>
      <c r="AT270" s="44"/>
      <c r="AU270" s="44"/>
      <c r="AV270" s="44"/>
      <c r="AW270" s="44"/>
      <c r="AX270" s="44"/>
      <c r="AY270" s="44"/>
      <c r="AZ270" s="44"/>
      <c r="BA270" s="44"/>
      <c r="BB270" s="44"/>
      <c r="BC270" s="44"/>
      <c r="BD270" s="44"/>
      <c r="BE270" s="44"/>
      <c r="BF270" s="44"/>
      <c r="BG270" s="44"/>
      <c r="BH270" s="44"/>
      <c r="BI270" s="44"/>
      <c r="BJ270" s="44"/>
      <c r="BK270" s="44"/>
    </row>
    <row r="271" spans="1:63" s="43" customFormat="1" ht="12" customHeight="1">
      <c r="A271" s="44"/>
      <c r="B271" s="44"/>
      <c r="C271" s="44"/>
      <c r="D271" s="44"/>
      <c r="E271" s="44"/>
      <c r="F271" s="44"/>
      <c r="G271" s="44"/>
      <c r="H271" s="44"/>
      <c r="I271" s="44"/>
      <c r="J271" s="44"/>
      <c r="K271" s="44"/>
      <c r="L271" s="44"/>
      <c r="M271" s="44"/>
      <c r="N271" s="44"/>
      <c r="O271" s="44"/>
      <c r="P271" s="44"/>
      <c r="Q271" s="44"/>
      <c r="R271" s="44"/>
      <c r="S271" s="44"/>
      <c r="T271" s="44"/>
      <c r="U271" s="44"/>
      <c r="V271" s="44"/>
      <c r="W271" s="44"/>
      <c r="X271" s="44"/>
      <c r="Y271" s="44"/>
      <c r="Z271" s="44"/>
      <c r="AA271" s="44"/>
      <c r="AB271" s="44"/>
      <c r="AC271" s="44"/>
      <c r="AD271" s="44"/>
      <c r="AE271" s="44"/>
      <c r="AF271" s="44"/>
      <c r="AG271" s="44"/>
      <c r="AH271" s="44"/>
      <c r="AI271" s="44"/>
      <c r="AJ271" s="44"/>
      <c r="AK271" s="44"/>
      <c r="AL271" s="44"/>
      <c r="AM271" s="44"/>
      <c r="AN271" s="44"/>
      <c r="AO271" s="44"/>
      <c r="AP271" s="44"/>
      <c r="AQ271" s="44"/>
      <c r="AR271" s="44"/>
      <c r="AS271" s="44"/>
      <c r="AT271" s="44"/>
      <c r="AU271" s="44"/>
      <c r="AV271" s="44"/>
      <c r="AW271" s="44"/>
      <c r="AX271" s="44"/>
      <c r="AY271" s="44"/>
      <c r="AZ271" s="44"/>
      <c r="BA271" s="44"/>
      <c r="BB271" s="44"/>
      <c r="BC271" s="44"/>
      <c r="BD271" s="44"/>
      <c r="BE271" s="44"/>
      <c r="BF271" s="44"/>
      <c r="BG271" s="44"/>
      <c r="BH271" s="44"/>
      <c r="BI271" s="44"/>
      <c r="BJ271" s="44"/>
      <c r="BK271" s="44"/>
    </row>
    <row r="272" spans="1:63" s="43" customFormat="1" ht="12" customHeight="1">
      <c r="A272" s="44"/>
      <c r="B272" s="44"/>
      <c r="C272" s="44"/>
      <c r="D272" s="44"/>
      <c r="E272" s="44"/>
      <c r="F272" s="44"/>
      <c r="G272" s="44"/>
      <c r="H272" s="44"/>
      <c r="I272" s="44"/>
      <c r="J272" s="44"/>
      <c r="K272" s="44"/>
      <c r="L272" s="44"/>
      <c r="M272" s="44"/>
      <c r="N272" s="44"/>
      <c r="O272" s="44"/>
      <c r="P272" s="44"/>
      <c r="Q272" s="44"/>
      <c r="R272" s="44"/>
      <c r="S272" s="44"/>
      <c r="T272" s="44"/>
      <c r="U272" s="44"/>
      <c r="V272" s="44"/>
      <c r="W272" s="44"/>
      <c r="X272" s="44"/>
      <c r="Y272" s="44"/>
      <c r="Z272" s="44"/>
      <c r="AA272" s="44"/>
      <c r="AB272" s="44"/>
      <c r="AC272" s="44"/>
      <c r="AD272" s="44"/>
      <c r="AE272" s="44"/>
      <c r="AF272" s="44"/>
      <c r="AG272" s="44"/>
      <c r="AH272" s="44"/>
      <c r="AI272" s="44"/>
      <c r="AJ272" s="44"/>
      <c r="AK272" s="44"/>
      <c r="AL272" s="44"/>
      <c r="AM272" s="44"/>
      <c r="AN272" s="44"/>
      <c r="AO272" s="44"/>
      <c r="AP272" s="44"/>
      <c r="AQ272" s="44"/>
      <c r="AR272" s="44"/>
      <c r="AS272" s="44"/>
      <c r="AT272" s="44"/>
      <c r="AU272" s="44"/>
      <c r="AV272" s="44"/>
      <c r="AW272" s="44"/>
      <c r="AX272" s="44"/>
      <c r="AY272" s="44"/>
      <c r="AZ272" s="44"/>
      <c r="BA272" s="44"/>
      <c r="BB272" s="44"/>
      <c r="BC272" s="44"/>
      <c r="BD272" s="44"/>
      <c r="BE272" s="44"/>
      <c r="BF272" s="44"/>
      <c r="BG272" s="44"/>
      <c r="BH272" s="44"/>
      <c r="BI272" s="44"/>
      <c r="BJ272" s="44"/>
      <c r="BK272" s="44"/>
    </row>
    <row r="273" spans="1:63" s="43" customFormat="1" ht="12" customHeight="1">
      <c r="A273" s="44"/>
      <c r="B273" s="44"/>
      <c r="C273" s="44"/>
      <c r="D273" s="44"/>
      <c r="E273" s="44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44"/>
      <c r="R273" s="44"/>
      <c r="S273" s="44"/>
      <c r="T273" s="44"/>
      <c r="U273" s="44"/>
      <c r="V273" s="44"/>
      <c r="W273" s="44"/>
      <c r="X273" s="44"/>
      <c r="Y273" s="44"/>
      <c r="Z273" s="44"/>
      <c r="AA273" s="44"/>
      <c r="AB273" s="44"/>
      <c r="AC273" s="44"/>
      <c r="AD273" s="44"/>
      <c r="AE273" s="44"/>
      <c r="AF273" s="44"/>
      <c r="AG273" s="44"/>
      <c r="AH273" s="44"/>
      <c r="AI273" s="44"/>
      <c r="AJ273" s="44"/>
      <c r="AK273" s="44"/>
      <c r="AL273" s="44"/>
      <c r="AM273" s="44"/>
      <c r="AN273" s="44"/>
      <c r="AO273" s="44"/>
      <c r="AP273" s="44"/>
      <c r="AQ273" s="44"/>
      <c r="AR273" s="44"/>
      <c r="AS273" s="44"/>
      <c r="AT273" s="44"/>
      <c r="AU273" s="44"/>
      <c r="AV273" s="44"/>
      <c r="AW273" s="44"/>
      <c r="AX273" s="44"/>
      <c r="AY273" s="44"/>
      <c r="AZ273" s="44"/>
      <c r="BA273" s="44"/>
      <c r="BB273" s="44"/>
      <c r="BC273" s="44"/>
      <c r="BD273" s="44"/>
      <c r="BE273" s="44"/>
      <c r="BF273" s="44"/>
      <c r="BG273" s="44"/>
      <c r="BH273" s="44"/>
      <c r="BI273" s="44"/>
      <c r="BJ273" s="44"/>
      <c r="BK273" s="44"/>
    </row>
    <row r="274" spans="1:63" s="43" customFormat="1" ht="12" customHeight="1">
      <c r="A274" s="44"/>
      <c r="B274" s="44"/>
      <c r="C274" s="44"/>
      <c r="D274" s="44"/>
      <c r="E274" s="44"/>
      <c r="F274" s="44"/>
      <c r="G274" s="44"/>
      <c r="H274" s="44"/>
      <c r="I274" s="44"/>
      <c r="J274" s="44"/>
      <c r="K274" s="44"/>
      <c r="L274" s="44"/>
      <c r="M274" s="44"/>
      <c r="N274" s="44"/>
      <c r="O274" s="44"/>
      <c r="P274" s="44"/>
      <c r="Q274" s="44"/>
      <c r="R274" s="44"/>
      <c r="S274" s="44"/>
      <c r="T274" s="44"/>
      <c r="U274" s="44"/>
      <c r="V274" s="44"/>
      <c r="W274" s="44"/>
      <c r="X274" s="44"/>
      <c r="Y274" s="44"/>
      <c r="Z274" s="44"/>
      <c r="AA274" s="44"/>
      <c r="AB274" s="44"/>
      <c r="AC274" s="44"/>
      <c r="AD274" s="44"/>
      <c r="AE274" s="44"/>
      <c r="AF274" s="44"/>
      <c r="AG274" s="44"/>
      <c r="AH274" s="44"/>
      <c r="AI274" s="44"/>
      <c r="AJ274" s="44"/>
      <c r="AK274" s="44"/>
      <c r="AL274" s="44"/>
      <c r="AM274" s="44"/>
      <c r="AN274" s="44"/>
      <c r="AO274" s="44"/>
      <c r="AP274" s="44"/>
      <c r="AQ274" s="44"/>
      <c r="AR274" s="44"/>
      <c r="AS274" s="44"/>
      <c r="AT274" s="44"/>
      <c r="AU274" s="44"/>
      <c r="AV274" s="44"/>
      <c r="AW274" s="44"/>
      <c r="AX274" s="44"/>
      <c r="AY274" s="44"/>
      <c r="AZ274" s="44"/>
      <c r="BA274" s="44"/>
      <c r="BB274" s="44"/>
      <c r="BC274" s="44"/>
      <c r="BD274" s="44"/>
      <c r="BE274" s="44"/>
      <c r="BF274" s="44"/>
      <c r="BG274" s="44"/>
      <c r="BH274" s="44"/>
      <c r="BI274" s="44"/>
      <c r="BJ274" s="44"/>
      <c r="BK274" s="44"/>
    </row>
    <row r="275" spans="1:63" s="43" customFormat="1" ht="12" customHeight="1">
      <c r="A275" s="44"/>
      <c r="B275" s="44"/>
      <c r="C275" s="44"/>
      <c r="D275" s="44"/>
      <c r="E275" s="44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4"/>
      <c r="R275" s="44"/>
      <c r="S275" s="44"/>
      <c r="T275" s="44"/>
      <c r="U275" s="44"/>
      <c r="V275" s="44"/>
      <c r="W275" s="44"/>
      <c r="X275" s="44"/>
      <c r="Y275" s="44"/>
      <c r="Z275" s="44"/>
      <c r="AA275" s="44"/>
      <c r="AB275" s="44"/>
      <c r="AC275" s="44"/>
      <c r="AD275" s="44"/>
      <c r="AE275" s="44"/>
      <c r="AF275" s="44"/>
      <c r="AG275" s="44"/>
      <c r="AH275" s="44"/>
      <c r="AI275" s="44"/>
      <c r="AJ275" s="44"/>
      <c r="AK275" s="44"/>
      <c r="AL275" s="44"/>
      <c r="AM275" s="44"/>
      <c r="AN275" s="44"/>
      <c r="AO275" s="44"/>
      <c r="AP275" s="44"/>
      <c r="AQ275" s="44"/>
      <c r="AR275" s="44"/>
      <c r="AS275" s="44"/>
      <c r="AT275" s="44"/>
      <c r="AU275" s="44"/>
      <c r="AV275" s="44"/>
      <c r="AW275" s="44"/>
      <c r="AX275" s="44"/>
      <c r="AY275" s="44"/>
      <c r="AZ275" s="44"/>
      <c r="BA275" s="44"/>
      <c r="BB275" s="44"/>
      <c r="BC275" s="44"/>
      <c r="BD275" s="44"/>
      <c r="BE275" s="44"/>
      <c r="BF275" s="44"/>
      <c r="BG275" s="44"/>
      <c r="BH275" s="44"/>
      <c r="BI275" s="44"/>
      <c r="BJ275" s="44"/>
      <c r="BK275" s="44"/>
    </row>
    <row r="276" spans="1:63" s="43" customFormat="1" ht="12" customHeight="1">
      <c r="A276" s="44"/>
      <c r="B276" s="44"/>
      <c r="C276" s="44"/>
      <c r="D276" s="44"/>
      <c r="E276" s="44"/>
      <c r="F276" s="44"/>
      <c r="G276" s="44"/>
      <c r="H276" s="44"/>
      <c r="I276" s="44"/>
      <c r="J276" s="44"/>
      <c r="K276" s="44"/>
      <c r="L276" s="44"/>
      <c r="M276" s="44"/>
      <c r="N276" s="44"/>
      <c r="O276" s="44"/>
      <c r="P276" s="44"/>
      <c r="Q276" s="44"/>
      <c r="R276" s="44"/>
      <c r="S276" s="44"/>
      <c r="T276" s="44"/>
      <c r="U276" s="44"/>
      <c r="V276" s="44"/>
      <c r="W276" s="44"/>
      <c r="X276" s="44"/>
      <c r="Y276" s="44"/>
      <c r="Z276" s="44"/>
      <c r="AA276" s="44"/>
      <c r="AB276" s="44"/>
      <c r="AC276" s="44"/>
      <c r="AD276" s="44"/>
      <c r="AE276" s="44"/>
      <c r="AF276" s="44"/>
      <c r="AG276" s="44"/>
      <c r="AH276" s="44"/>
      <c r="AI276" s="44"/>
      <c r="AJ276" s="44"/>
      <c r="AK276" s="44"/>
      <c r="AL276" s="44"/>
      <c r="AM276" s="44"/>
      <c r="AN276" s="44"/>
      <c r="AO276" s="44"/>
      <c r="AP276" s="44"/>
      <c r="AQ276" s="44"/>
      <c r="AR276" s="44"/>
      <c r="AS276" s="44"/>
      <c r="AT276" s="44"/>
      <c r="AU276" s="44"/>
      <c r="AV276" s="44"/>
      <c r="AW276" s="44"/>
      <c r="AX276" s="44"/>
      <c r="AY276" s="44"/>
      <c r="AZ276" s="44"/>
      <c r="BA276" s="44"/>
      <c r="BB276" s="44"/>
      <c r="BC276" s="44"/>
      <c r="BD276" s="44"/>
      <c r="BE276" s="44"/>
      <c r="BF276" s="44"/>
      <c r="BG276" s="44"/>
      <c r="BH276" s="44"/>
      <c r="BI276" s="44"/>
      <c r="BJ276" s="44"/>
      <c r="BK276" s="44"/>
    </row>
    <row r="277" spans="1:63" s="43" customFormat="1" ht="12" customHeight="1">
      <c r="A277" s="44"/>
      <c r="B277" s="44"/>
      <c r="C277" s="44"/>
      <c r="D277" s="44"/>
      <c r="E277" s="44"/>
      <c r="F277" s="44"/>
      <c r="G277" s="44"/>
      <c r="H277" s="44"/>
      <c r="I277" s="44"/>
      <c r="J277" s="44"/>
      <c r="K277" s="44"/>
      <c r="L277" s="44"/>
      <c r="M277" s="44"/>
      <c r="N277" s="44"/>
      <c r="O277" s="44"/>
      <c r="P277" s="44"/>
      <c r="Q277" s="44"/>
      <c r="R277" s="44"/>
      <c r="S277" s="44"/>
      <c r="T277" s="44"/>
      <c r="U277" s="44"/>
      <c r="V277" s="44"/>
      <c r="W277" s="44"/>
      <c r="X277" s="44"/>
      <c r="Y277" s="44"/>
      <c r="Z277" s="44"/>
      <c r="AA277" s="44"/>
      <c r="AB277" s="44"/>
      <c r="AC277" s="44"/>
      <c r="AD277" s="44"/>
      <c r="AE277" s="44"/>
      <c r="AF277" s="44"/>
      <c r="AG277" s="44"/>
      <c r="AH277" s="44"/>
      <c r="AI277" s="44"/>
      <c r="AJ277" s="44"/>
      <c r="AK277" s="44"/>
      <c r="AL277" s="44"/>
      <c r="AM277" s="44"/>
      <c r="AN277" s="44"/>
      <c r="AO277" s="44"/>
      <c r="AP277" s="44"/>
      <c r="AQ277" s="44"/>
      <c r="AR277" s="44"/>
      <c r="AS277" s="44"/>
      <c r="AT277" s="44"/>
      <c r="AU277" s="44"/>
      <c r="AV277" s="44"/>
      <c r="AW277" s="44"/>
      <c r="AX277" s="44"/>
      <c r="AY277" s="44"/>
      <c r="AZ277" s="44"/>
      <c r="BA277" s="44"/>
      <c r="BB277" s="44"/>
      <c r="BC277" s="44"/>
      <c r="BD277" s="44"/>
      <c r="BE277" s="44"/>
      <c r="BF277" s="44"/>
      <c r="BG277" s="44"/>
      <c r="BH277" s="44"/>
      <c r="BI277" s="44"/>
      <c r="BJ277" s="44"/>
      <c r="BK277" s="44"/>
    </row>
    <row r="278" spans="1:63" s="43" customFormat="1" ht="12" customHeight="1">
      <c r="A278" s="44"/>
      <c r="B278" s="44"/>
      <c r="C278" s="44"/>
      <c r="D278" s="44"/>
      <c r="E278" s="44"/>
      <c r="F278" s="44"/>
      <c r="G278" s="44"/>
      <c r="H278" s="44"/>
      <c r="I278" s="44"/>
      <c r="J278" s="44"/>
      <c r="K278" s="44"/>
      <c r="L278" s="44"/>
      <c r="M278" s="44"/>
      <c r="N278" s="44"/>
      <c r="O278" s="44"/>
      <c r="P278" s="44"/>
      <c r="Q278" s="44"/>
      <c r="R278" s="44"/>
      <c r="S278" s="44"/>
      <c r="T278" s="44"/>
      <c r="U278" s="44"/>
      <c r="V278" s="44"/>
      <c r="W278" s="44"/>
      <c r="X278" s="44"/>
      <c r="Y278" s="44"/>
      <c r="Z278" s="44"/>
      <c r="AA278" s="44"/>
      <c r="AB278" s="44"/>
      <c r="AC278" s="44"/>
      <c r="AD278" s="44"/>
      <c r="AE278" s="44"/>
      <c r="AF278" s="44"/>
      <c r="AG278" s="44"/>
      <c r="AH278" s="44"/>
      <c r="AI278" s="44"/>
      <c r="AJ278" s="44"/>
      <c r="AK278" s="44"/>
      <c r="AL278" s="44"/>
      <c r="AM278" s="44"/>
      <c r="AN278" s="44"/>
      <c r="AO278" s="44"/>
      <c r="AP278" s="44"/>
      <c r="AQ278" s="44"/>
      <c r="AR278" s="44"/>
      <c r="AS278" s="44"/>
      <c r="AT278" s="44"/>
      <c r="AU278" s="44"/>
      <c r="AV278" s="44"/>
      <c r="AW278" s="44"/>
      <c r="AX278" s="44"/>
      <c r="AY278" s="44"/>
      <c r="AZ278" s="44"/>
      <c r="BA278" s="44"/>
      <c r="BB278" s="44"/>
      <c r="BC278" s="44"/>
      <c r="BD278" s="44"/>
      <c r="BE278" s="44"/>
      <c r="BF278" s="44"/>
      <c r="BG278" s="44"/>
      <c r="BH278" s="44"/>
      <c r="BI278" s="44"/>
      <c r="BJ278" s="44"/>
      <c r="BK278" s="44"/>
    </row>
    <row r="279" spans="1:63" s="43" customFormat="1" ht="12" customHeight="1">
      <c r="A279" s="44"/>
      <c r="B279" s="44"/>
      <c r="C279" s="44"/>
      <c r="D279" s="44"/>
      <c r="E279" s="44"/>
      <c r="F279" s="44"/>
      <c r="G279" s="44"/>
      <c r="H279" s="44"/>
      <c r="I279" s="44"/>
      <c r="J279" s="44"/>
      <c r="K279" s="44"/>
      <c r="L279" s="44"/>
      <c r="M279" s="44"/>
      <c r="N279" s="44"/>
      <c r="O279" s="44"/>
      <c r="P279" s="44"/>
      <c r="Q279" s="44"/>
      <c r="R279" s="44"/>
      <c r="S279" s="44"/>
      <c r="T279" s="44"/>
      <c r="U279" s="44"/>
      <c r="V279" s="44"/>
      <c r="W279" s="44"/>
      <c r="X279" s="44"/>
      <c r="Y279" s="44"/>
      <c r="Z279" s="44"/>
      <c r="AA279" s="44"/>
      <c r="AB279" s="44"/>
      <c r="AC279" s="44"/>
      <c r="AD279" s="44"/>
      <c r="AE279" s="44"/>
      <c r="AF279" s="44"/>
      <c r="AG279" s="44"/>
      <c r="AH279" s="44"/>
      <c r="AI279" s="44"/>
      <c r="AJ279" s="44"/>
      <c r="AK279" s="44"/>
      <c r="AL279" s="44"/>
      <c r="AM279" s="44"/>
      <c r="AN279" s="44"/>
      <c r="AO279" s="44"/>
      <c r="AP279" s="44"/>
      <c r="AQ279" s="44"/>
      <c r="AR279" s="44"/>
      <c r="AS279" s="44"/>
      <c r="AT279" s="44"/>
      <c r="AU279" s="44"/>
      <c r="AV279" s="44"/>
      <c r="AW279" s="44"/>
      <c r="AX279" s="44"/>
      <c r="AY279" s="44"/>
      <c r="AZ279" s="44"/>
      <c r="BA279" s="44"/>
      <c r="BB279" s="44"/>
      <c r="BC279" s="44"/>
      <c r="BD279" s="44"/>
      <c r="BE279" s="44"/>
      <c r="BF279" s="44"/>
      <c r="BG279" s="44"/>
      <c r="BH279" s="44"/>
      <c r="BI279" s="44"/>
      <c r="BJ279" s="44"/>
      <c r="BK279" s="44"/>
    </row>
    <row r="280" spans="1:63" s="43" customFormat="1" ht="12" customHeight="1">
      <c r="A280" s="44"/>
      <c r="B280" s="44"/>
      <c r="C280" s="44"/>
      <c r="D280" s="44"/>
      <c r="E280" s="44"/>
      <c r="F280" s="44"/>
      <c r="G280" s="44"/>
      <c r="H280" s="44"/>
      <c r="I280" s="44"/>
      <c r="J280" s="44"/>
      <c r="K280" s="44"/>
      <c r="L280" s="44"/>
      <c r="M280" s="44"/>
      <c r="N280" s="44"/>
      <c r="O280" s="44"/>
      <c r="P280" s="44"/>
      <c r="Q280" s="44"/>
      <c r="R280" s="44"/>
      <c r="S280" s="44"/>
      <c r="T280" s="44"/>
      <c r="U280" s="44"/>
      <c r="V280" s="44"/>
      <c r="W280" s="44"/>
      <c r="X280" s="44"/>
      <c r="Y280" s="44"/>
      <c r="Z280" s="44"/>
      <c r="AA280" s="44"/>
      <c r="AB280" s="44"/>
      <c r="AC280" s="44"/>
      <c r="AD280" s="44"/>
      <c r="AE280" s="44"/>
      <c r="AF280" s="44"/>
      <c r="AG280" s="44"/>
      <c r="AH280" s="44"/>
      <c r="AI280" s="44"/>
      <c r="AJ280" s="44"/>
      <c r="AK280" s="44"/>
      <c r="AL280" s="44"/>
      <c r="AM280" s="44"/>
      <c r="AN280" s="44"/>
      <c r="AO280" s="44"/>
      <c r="AP280" s="44"/>
      <c r="AQ280" s="44"/>
      <c r="AR280" s="44"/>
      <c r="AS280" s="44"/>
      <c r="AT280" s="44"/>
      <c r="AU280" s="44"/>
      <c r="AV280" s="44"/>
      <c r="AW280" s="44"/>
      <c r="AX280" s="44"/>
      <c r="AY280" s="44"/>
      <c r="AZ280" s="44"/>
      <c r="BA280" s="44"/>
      <c r="BB280" s="44"/>
      <c r="BC280" s="44"/>
      <c r="BD280" s="44"/>
      <c r="BE280" s="44"/>
      <c r="BF280" s="44"/>
      <c r="BG280" s="44"/>
      <c r="BH280" s="44"/>
      <c r="BI280" s="44"/>
      <c r="BJ280" s="44"/>
      <c r="BK280" s="44"/>
    </row>
    <row r="281" spans="1:63" s="43" customFormat="1" ht="12" customHeight="1">
      <c r="A281" s="44"/>
      <c r="B281" s="44"/>
      <c r="C281" s="44"/>
      <c r="D281" s="44"/>
      <c r="E281" s="44"/>
      <c r="F281" s="44"/>
      <c r="G281" s="44"/>
      <c r="H281" s="44"/>
      <c r="I281" s="44"/>
      <c r="J281" s="44"/>
      <c r="K281" s="44"/>
      <c r="L281" s="44"/>
      <c r="M281" s="44"/>
      <c r="N281" s="44"/>
      <c r="O281" s="44"/>
      <c r="P281" s="44"/>
      <c r="Q281" s="44"/>
      <c r="R281" s="44"/>
      <c r="S281" s="44"/>
      <c r="T281" s="44"/>
      <c r="U281" s="44"/>
      <c r="V281" s="44"/>
      <c r="W281" s="44"/>
      <c r="X281" s="44"/>
      <c r="Y281" s="44"/>
      <c r="Z281" s="44"/>
      <c r="AA281" s="44"/>
      <c r="AB281" s="44"/>
      <c r="AC281" s="44"/>
      <c r="AD281" s="44"/>
      <c r="AE281" s="44"/>
      <c r="AF281" s="44"/>
      <c r="AG281" s="44"/>
      <c r="AH281" s="44"/>
      <c r="AI281" s="44"/>
      <c r="AJ281" s="44"/>
      <c r="AK281" s="44"/>
      <c r="AL281" s="44"/>
      <c r="AM281" s="44"/>
      <c r="AN281" s="44"/>
      <c r="AO281" s="44"/>
      <c r="AP281" s="44"/>
      <c r="AQ281" s="44"/>
      <c r="AR281" s="44"/>
      <c r="AS281" s="44"/>
      <c r="AT281" s="44"/>
      <c r="AU281" s="44"/>
      <c r="AV281" s="44"/>
      <c r="AW281" s="44"/>
      <c r="AX281" s="44"/>
      <c r="AY281" s="44"/>
      <c r="AZ281" s="44"/>
      <c r="BA281" s="44"/>
      <c r="BB281" s="44"/>
      <c r="BC281" s="44"/>
      <c r="BD281" s="44"/>
      <c r="BE281" s="44"/>
      <c r="BF281" s="44"/>
      <c r="BG281" s="44"/>
      <c r="BH281" s="44"/>
      <c r="BI281" s="44"/>
      <c r="BJ281" s="44"/>
      <c r="BK281" s="44"/>
    </row>
    <row r="282" spans="1:63" s="43" customFormat="1" ht="12" customHeight="1">
      <c r="A282" s="44"/>
      <c r="B282" s="44"/>
      <c r="C282" s="44"/>
      <c r="D282" s="44"/>
      <c r="E282" s="44"/>
      <c r="F282" s="44"/>
      <c r="G282" s="44"/>
      <c r="H282" s="44"/>
      <c r="I282" s="44"/>
      <c r="J282" s="44"/>
      <c r="K282" s="44"/>
      <c r="L282" s="44"/>
      <c r="M282" s="44"/>
      <c r="N282" s="44"/>
      <c r="O282" s="44"/>
      <c r="P282" s="44"/>
      <c r="Q282" s="44"/>
      <c r="R282" s="44"/>
      <c r="S282" s="44"/>
      <c r="T282" s="44"/>
      <c r="U282" s="44"/>
      <c r="V282" s="44"/>
      <c r="W282" s="44"/>
      <c r="X282" s="44"/>
      <c r="Y282" s="44"/>
      <c r="Z282" s="44"/>
      <c r="AA282" s="44"/>
      <c r="AB282" s="44"/>
      <c r="AC282" s="44"/>
      <c r="AD282" s="44"/>
      <c r="AE282" s="44"/>
      <c r="AF282" s="44"/>
      <c r="AG282" s="44"/>
      <c r="AH282" s="44"/>
      <c r="AI282" s="44"/>
      <c r="AJ282" s="44"/>
      <c r="AK282" s="44"/>
      <c r="AL282" s="44"/>
      <c r="AM282" s="44"/>
      <c r="AN282" s="44"/>
      <c r="AO282" s="44"/>
      <c r="AP282" s="44"/>
      <c r="AQ282" s="44"/>
      <c r="AR282" s="44"/>
      <c r="AS282" s="44"/>
      <c r="AT282" s="44"/>
      <c r="AU282" s="44"/>
      <c r="AV282" s="44"/>
      <c r="AW282" s="44"/>
      <c r="AX282" s="44"/>
      <c r="AY282" s="44"/>
      <c r="AZ282" s="44"/>
      <c r="BA282" s="44"/>
      <c r="BB282" s="44"/>
      <c r="BC282" s="44"/>
      <c r="BD282" s="44"/>
      <c r="BE282" s="44"/>
      <c r="BF282" s="44"/>
      <c r="BG282" s="44"/>
      <c r="BH282" s="44"/>
      <c r="BI282" s="44"/>
      <c r="BJ282" s="44"/>
      <c r="BK282" s="44"/>
    </row>
    <row r="283" spans="1:63" s="43" customFormat="1" ht="12" customHeight="1">
      <c r="A283" s="44"/>
      <c r="B283" s="44"/>
      <c r="C283" s="44"/>
      <c r="D283" s="44"/>
      <c r="E283" s="44"/>
      <c r="F283" s="44"/>
      <c r="G283" s="44"/>
      <c r="H283" s="44"/>
      <c r="I283" s="44"/>
      <c r="J283" s="44"/>
      <c r="K283" s="44"/>
      <c r="L283" s="44"/>
      <c r="M283" s="44"/>
      <c r="N283" s="44"/>
      <c r="O283" s="44"/>
      <c r="P283" s="44"/>
      <c r="Q283" s="44"/>
      <c r="R283" s="44"/>
      <c r="S283" s="44"/>
      <c r="T283" s="44"/>
      <c r="U283" s="44"/>
      <c r="V283" s="44"/>
      <c r="W283" s="44"/>
      <c r="X283" s="44"/>
      <c r="Y283" s="44"/>
      <c r="Z283" s="44"/>
      <c r="AA283" s="44"/>
      <c r="AB283" s="44"/>
      <c r="AC283" s="44"/>
      <c r="AD283" s="44"/>
      <c r="AE283" s="44"/>
      <c r="AF283" s="44"/>
      <c r="AG283" s="44"/>
      <c r="AH283" s="44"/>
      <c r="AI283" s="44"/>
      <c r="AJ283" s="44"/>
      <c r="AK283" s="44"/>
      <c r="AL283" s="44"/>
      <c r="AM283" s="44"/>
      <c r="AN283" s="44"/>
      <c r="AO283" s="44"/>
      <c r="AP283" s="44"/>
      <c r="AQ283" s="44"/>
      <c r="AR283" s="44"/>
      <c r="AS283" s="44"/>
      <c r="AT283" s="44"/>
      <c r="AU283" s="44"/>
      <c r="AV283" s="44"/>
      <c r="AW283" s="44"/>
      <c r="AX283" s="44"/>
      <c r="AY283" s="44"/>
      <c r="AZ283" s="44"/>
      <c r="BA283" s="44"/>
      <c r="BB283" s="44"/>
      <c r="BC283" s="44"/>
      <c r="BD283" s="44"/>
      <c r="BE283" s="44"/>
      <c r="BF283" s="44"/>
      <c r="BG283" s="44"/>
      <c r="BH283" s="44"/>
      <c r="BI283" s="44"/>
      <c r="BJ283" s="44"/>
      <c r="BK283" s="44"/>
    </row>
    <row r="284" spans="1:63" s="43" customFormat="1" ht="12" customHeight="1">
      <c r="A284" s="44"/>
      <c r="B284" s="44"/>
      <c r="C284" s="44"/>
      <c r="D284" s="44"/>
      <c r="E284" s="44"/>
      <c r="F284" s="44"/>
      <c r="G284" s="44"/>
      <c r="H284" s="44"/>
      <c r="I284" s="44"/>
      <c r="J284" s="44"/>
      <c r="K284" s="44"/>
      <c r="L284" s="44"/>
      <c r="M284" s="44"/>
      <c r="N284" s="44"/>
      <c r="O284" s="44"/>
      <c r="P284" s="44"/>
      <c r="Q284" s="44"/>
      <c r="R284" s="44"/>
      <c r="S284" s="44"/>
      <c r="T284" s="44"/>
      <c r="U284" s="44"/>
      <c r="V284" s="44"/>
      <c r="W284" s="44"/>
      <c r="X284" s="44"/>
      <c r="Y284" s="44"/>
      <c r="Z284" s="44"/>
      <c r="AA284" s="44"/>
      <c r="AB284" s="44"/>
      <c r="AC284" s="44"/>
      <c r="AD284" s="44"/>
      <c r="AE284" s="44"/>
      <c r="AF284" s="44"/>
      <c r="AG284" s="44"/>
      <c r="AH284" s="44"/>
      <c r="AI284" s="44"/>
      <c r="AJ284" s="44"/>
      <c r="AK284" s="44"/>
      <c r="AL284" s="44"/>
      <c r="AM284" s="44"/>
      <c r="AN284" s="44"/>
      <c r="AO284" s="44"/>
      <c r="AP284" s="44"/>
      <c r="AQ284" s="44"/>
      <c r="AR284" s="44"/>
      <c r="AS284" s="44"/>
      <c r="AT284" s="44"/>
      <c r="AU284" s="44"/>
      <c r="AV284" s="44"/>
      <c r="AW284" s="44"/>
      <c r="AX284" s="44"/>
      <c r="AY284" s="44"/>
      <c r="AZ284" s="44"/>
      <c r="BA284" s="44"/>
      <c r="BB284" s="44"/>
      <c r="BC284" s="44"/>
      <c r="BD284" s="44"/>
      <c r="BE284" s="44"/>
      <c r="BF284" s="44"/>
      <c r="BG284" s="44"/>
      <c r="BH284" s="44"/>
      <c r="BI284" s="44"/>
      <c r="BJ284" s="44"/>
      <c r="BK284" s="44"/>
    </row>
    <row r="285" spans="1:63" s="43" customFormat="1" ht="12" customHeight="1">
      <c r="A285" s="44"/>
      <c r="B285" s="44"/>
      <c r="C285" s="44"/>
      <c r="D285" s="44"/>
      <c r="E285" s="44"/>
      <c r="F285" s="44"/>
      <c r="G285" s="44"/>
      <c r="H285" s="44"/>
      <c r="I285" s="44"/>
      <c r="J285" s="44"/>
      <c r="K285" s="44"/>
      <c r="L285" s="44"/>
      <c r="M285" s="44"/>
      <c r="N285" s="44"/>
      <c r="O285" s="44"/>
      <c r="P285" s="44"/>
      <c r="Q285" s="44"/>
      <c r="R285" s="44"/>
      <c r="S285" s="44"/>
      <c r="T285" s="44"/>
      <c r="U285" s="44"/>
      <c r="V285" s="44"/>
      <c r="W285" s="44"/>
      <c r="X285" s="44"/>
      <c r="Y285" s="44"/>
      <c r="Z285" s="44"/>
      <c r="AA285" s="44"/>
      <c r="AB285" s="44"/>
      <c r="AC285" s="44"/>
      <c r="AD285" s="44"/>
      <c r="AE285" s="44"/>
      <c r="AF285" s="44"/>
      <c r="AG285" s="44"/>
      <c r="AH285" s="44"/>
      <c r="AI285" s="44"/>
      <c r="AJ285" s="44"/>
      <c r="AK285" s="44"/>
      <c r="AL285" s="44"/>
      <c r="AM285" s="44"/>
      <c r="AN285" s="44"/>
      <c r="AO285" s="44"/>
      <c r="AP285" s="44"/>
      <c r="AQ285" s="44"/>
      <c r="AR285" s="44"/>
      <c r="AS285" s="44"/>
      <c r="AT285" s="44"/>
      <c r="AU285" s="44"/>
      <c r="AV285" s="44"/>
      <c r="AW285" s="44"/>
      <c r="AX285" s="44"/>
      <c r="AY285" s="44"/>
      <c r="AZ285" s="44"/>
      <c r="BA285" s="44"/>
      <c r="BB285" s="44"/>
      <c r="BC285" s="44"/>
      <c r="BD285" s="44"/>
      <c r="BE285" s="44"/>
      <c r="BF285" s="44"/>
      <c r="BG285" s="44"/>
      <c r="BH285" s="44"/>
      <c r="BI285" s="44"/>
      <c r="BJ285" s="44"/>
      <c r="BK285" s="44"/>
    </row>
    <row r="286" spans="1:63" s="43" customFormat="1" ht="12" customHeight="1">
      <c r="A286" s="44"/>
      <c r="B286" s="44"/>
      <c r="C286" s="44"/>
      <c r="D286" s="44"/>
      <c r="E286" s="44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44"/>
      <c r="T286" s="44"/>
      <c r="U286" s="44"/>
      <c r="V286" s="44"/>
      <c r="W286" s="44"/>
      <c r="X286" s="44"/>
      <c r="Y286" s="44"/>
      <c r="Z286" s="44"/>
      <c r="AA286" s="44"/>
      <c r="AB286" s="44"/>
      <c r="AC286" s="44"/>
      <c r="AD286" s="44"/>
      <c r="AE286" s="44"/>
      <c r="AF286" s="44"/>
      <c r="AG286" s="44"/>
      <c r="AH286" s="44"/>
      <c r="AI286" s="44"/>
      <c r="AJ286" s="44"/>
      <c r="AK286" s="44"/>
      <c r="AL286" s="44"/>
      <c r="AM286" s="44"/>
      <c r="AN286" s="44"/>
      <c r="AO286" s="44"/>
      <c r="AP286" s="44"/>
      <c r="AQ286" s="44"/>
      <c r="AR286" s="44"/>
      <c r="AS286" s="44"/>
      <c r="AT286" s="44"/>
      <c r="AU286" s="44"/>
      <c r="AV286" s="44"/>
      <c r="AW286" s="44"/>
      <c r="AX286" s="44"/>
      <c r="AY286" s="44"/>
      <c r="AZ286" s="44"/>
      <c r="BA286" s="44"/>
      <c r="BB286" s="44"/>
      <c r="BC286" s="44"/>
      <c r="BD286" s="44"/>
      <c r="BE286" s="44"/>
      <c r="BF286" s="44"/>
      <c r="BG286" s="44"/>
      <c r="BH286" s="44"/>
      <c r="BI286" s="44"/>
      <c r="BJ286" s="44"/>
      <c r="BK286" s="44"/>
    </row>
    <row r="287" spans="1:63" s="43" customFormat="1" ht="12" customHeight="1">
      <c r="A287" s="44"/>
      <c r="B287" s="44"/>
      <c r="C287" s="44"/>
      <c r="D287" s="44"/>
      <c r="E287" s="44"/>
      <c r="F287" s="44"/>
      <c r="G287" s="44"/>
      <c r="H287" s="44"/>
      <c r="I287" s="44"/>
      <c r="J287" s="44"/>
      <c r="K287" s="44"/>
      <c r="L287" s="44"/>
      <c r="M287" s="44"/>
      <c r="N287" s="44"/>
      <c r="O287" s="44"/>
      <c r="P287" s="44"/>
      <c r="Q287" s="44"/>
      <c r="R287" s="44"/>
      <c r="S287" s="44"/>
      <c r="T287" s="44"/>
      <c r="U287" s="44"/>
      <c r="V287" s="44"/>
      <c r="W287" s="44"/>
      <c r="X287" s="44"/>
      <c r="Y287" s="44"/>
      <c r="Z287" s="44"/>
      <c r="AA287" s="44"/>
      <c r="AB287" s="44"/>
      <c r="AC287" s="44"/>
      <c r="AD287" s="44"/>
      <c r="AE287" s="44"/>
      <c r="AF287" s="44"/>
      <c r="AG287" s="44"/>
      <c r="AH287" s="44"/>
      <c r="AI287" s="44"/>
      <c r="AJ287" s="44"/>
      <c r="AK287" s="44"/>
      <c r="AL287" s="44"/>
      <c r="AM287" s="44"/>
      <c r="AN287" s="44"/>
      <c r="AO287" s="44"/>
      <c r="AP287" s="44"/>
      <c r="AQ287" s="44"/>
      <c r="AR287" s="44"/>
      <c r="AS287" s="44"/>
      <c r="AT287" s="44"/>
      <c r="AU287" s="44"/>
      <c r="AV287" s="44"/>
      <c r="AW287" s="44"/>
      <c r="AX287" s="44"/>
      <c r="AY287" s="44"/>
      <c r="AZ287" s="44"/>
      <c r="BA287" s="44"/>
      <c r="BB287" s="44"/>
      <c r="BC287" s="44"/>
      <c r="BD287" s="44"/>
      <c r="BE287" s="44"/>
      <c r="BF287" s="44"/>
      <c r="BG287" s="44"/>
      <c r="BH287" s="44"/>
      <c r="BI287" s="44"/>
      <c r="BJ287" s="44"/>
      <c r="BK287" s="44"/>
    </row>
    <row r="288" spans="1:63" s="43" customFormat="1" ht="12" customHeight="1">
      <c r="A288" s="44"/>
      <c r="B288" s="44"/>
      <c r="C288" s="44"/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  <c r="O288" s="44"/>
      <c r="P288" s="44"/>
      <c r="Q288" s="44"/>
      <c r="R288" s="44"/>
      <c r="S288" s="44"/>
      <c r="T288" s="44"/>
      <c r="U288" s="44"/>
      <c r="V288" s="44"/>
      <c r="W288" s="44"/>
      <c r="X288" s="44"/>
      <c r="Y288" s="44"/>
      <c r="Z288" s="44"/>
      <c r="AA288" s="44"/>
      <c r="AB288" s="44"/>
      <c r="AC288" s="44"/>
      <c r="AD288" s="44"/>
      <c r="AE288" s="44"/>
      <c r="AF288" s="44"/>
      <c r="AG288" s="44"/>
      <c r="AH288" s="44"/>
      <c r="AI288" s="44"/>
      <c r="AJ288" s="44"/>
      <c r="AK288" s="44"/>
      <c r="AL288" s="44"/>
      <c r="AM288" s="44"/>
      <c r="AN288" s="44"/>
      <c r="AO288" s="44"/>
      <c r="AP288" s="44"/>
      <c r="AQ288" s="44"/>
      <c r="AR288" s="44"/>
      <c r="AS288" s="44"/>
      <c r="AT288" s="44"/>
      <c r="AU288" s="44"/>
      <c r="AV288" s="44"/>
      <c r="AW288" s="44"/>
      <c r="AX288" s="44"/>
      <c r="AY288" s="44"/>
      <c r="AZ288" s="44"/>
      <c r="BA288" s="44"/>
      <c r="BB288" s="44"/>
      <c r="BC288" s="44"/>
      <c r="BD288" s="44"/>
      <c r="BE288" s="44"/>
      <c r="BF288" s="44"/>
      <c r="BG288" s="44"/>
      <c r="BH288" s="44"/>
      <c r="BI288" s="44"/>
      <c r="BJ288" s="44"/>
      <c r="BK288" s="44"/>
    </row>
    <row r="289" spans="1:63" s="43" customFormat="1" ht="12" customHeight="1">
      <c r="A289" s="44"/>
      <c r="B289" s="44"/>
      <c r="C289" s="44"/>
      <c r="D289" s="44"/>
      <c r="E289" s="44"/>
      <c r="F289" s="44"/>
      <c r="G289" s="44"/>
      <c r="H289" s="44"/>
      <c r="I289" s="44"/>
      <c r="J289" s="44"/>
      <c r="K289" s="44"/>
      <c r="L289" s="44"/>
      <c r="M289" s="44"/>
      <c r="N289" s="44"/>
      <c r="O289" s="44"/>
      <c r="P289" s="44"/>
      <c r="Q289" s="44"/>
      <c r="R289" s="44"/>
      <c r="S289" s="44"/>
      <c r="T289" s="44"/>
      <c r="U289" s="44"/>
      <c r="V289" s="44"/>
      <c r="W289" s="44"/>
      <c r="X289" s="44"/>
      <c r="Y289" s="44"/>
      <c r="Z289" s="44"/>
      <c r="AA289" s="44"/>
      <c r="AB289" s="44"/>
      <c r="AC289" s="44"/>
      <c r="AD289" s="44"/>
      <c r="AE289" s="44"/>
      <c r="AF289" s="44"/>
      <c r="AG289" s="44"/>
      <c r="AH289" s="44"/>
      <c r="AI289" s="44"/>
      <c r="AJ289" s="44"/>
      <c r="AK289" s="44"/>
      <c r="AL289" s="44"/>
      <c r="AM289" s="44"/>
      <c r="AN289" s="44"/>
      <c r="AO289" s="44"/>
      <c r="AP289" s="44"/>
      <c r="AQ289" s="44"/>
      <c r="AR289" s="44"/>
      <c r="AS289" s="44"/>
      <c r="AT289" s="44"/>
      <c r="AU289" s="44"/>
      <c r="AV289" s="44"/>
      <c r="AW289" s="44"/>
      <c r="AX289" s="44"/>
      <c r="AY289" s="44"/>
      <c r="AZ289" s="44"/>
      <c r="BA289" s="44"/>
      <c r="BB289" s="44"/>
      <c r="BC289" s="44"/>
      <c r="BD289" s="44"/>
      <c r="BE289" s="44"/>
      <c r="BF289" s="44"/>
      <c r="BG289" s="44"/>
      <c r="BH289" s="44"/>
      <c r="BI289" s="44"/>
      <c r="BJ289" s="44"/>
      <c r="BK289" s="44"/>
    </row>
    <row r="290" spans="1:63" s="43" customFormat="1" ht="12" customHeight="1">
      <c r="A290" s="44"/>
      <c r="B290" s="44"/>
      <c r="C290" s="44"/>
      <c r="D290" s="44"/>
      <c r="E290" s="44"/>
      <c r="F290" s="44"/>
      <c r="G290" s="44"/>
      <c r="H290" s="44"/>
      <c r="I290" s="44"/>
      <c r="J290" s="44"/>
      <c r="K290" s="44"/>
      <c r="L290" s="44"/>
      <c r="M290" s="44"/>
      <c r="N290" s="44"/>
      <c r="O290" s="44"/>
      <c r="P290" s="44"/>
      <c r="Q290" s="44"/>
      <c r="R290" s="44"/>
      <c r="S290" s="44"/>
      <c r="T290" s="44"/>
      <c r="U290" s="44"/>
      <c r="V290" s="44"/>
      <c r="W290" s="44"/>
      <c r="X290" s="44"/>
      <c r="Y290" s="44"/>
      <c r="Z290" s="44"/>
      <c r="AA290" s="44"/>
      <c r="AB290" s="44"/>
      <c r="AC290" s="44"/>
      <c r="AD290" s="44"/>
      <c r="AE290" s="44"/>
      <c r="AF290" s="44"/>
      <c r="AG290" s="44"/>
      <c r="AH290" s="44"/>
      <c r="AI290" s="44"/>
      <c r="AJ290" s="44"/>
      <c r="AK290" s="44"/>
      <c r="AL290" s="44"/>
      <c r="AM290" s="44"/>
      <c r="AN290" s="44"/>
      <c r="AO290" s="44"/>
      <c r="AP290" s="44"/>
      <c r="AQ290" s="44"/>
      <c r="AR290" s="44"/>
      <c r="AS290" s="44"/>
      <c r="AT290" s="44"/>
      <c r="AU290" s="44"/>
      <c r="AV290" s="44"/>
      <c r="AW290" s="44"/>
      <c r="AX290" s="44"/>
      <c r="AY290" s="44"/>
      <c r="AZ290" s="44"/>
      <c r="BA290" s="44"/>
      <c r="BB290" s="44"/>
      <c r="BC290" s="44"/>
      <c r="BD290" s="44"/>
      <c r="BE290" s="44"/>
      <c r="BF290" s="44"/>
      <c r="BG290" s="44"/>
      <c r="BH290" s="44"/>
      <c r="BI290" s="44"/>
      <c r="BJ290" s="44"/>
      <c r="BK290" s="44"/>
    </row>
    <row r="291" spans="1:63" s="43" customFormat="1" ht="12" customHeight="1">
      <c r="A291" s="44"/>
      <c r="B291" s="44"/>
      <c r="C291" s="44"/>
      <c r="D291" s="44"/>
      <c r="E291" s="44"/>
      <c r="F291" s="44"/>
      <c r="G291" s="44"/>
      <c r="H291" s="44"/>
      <c r="I291" s="44"/>
      <c r="J291" s="44"/>
      <c r="K291" s="44"/>
      <c r="L291" s="44"/>
      <c r="M291" s="44"/>
      <c r="N291" s="44"/>
      <c r="O291" s="44"/>
      <c r="P291" s="44"/>
      <c r="Q291" s="44"/>
      <c r="R291" s="44"/>
      <c r="S291" s="44"/>
      <c r="T291" s="44"/>
      <c r="U291" s="44"/>
      <c r="V291" s="44"/>
      <c r="W291" s="44"/>
      <c r="X291" s="44"/>
      <c r="Y291" s="44"/>
      <c r="Z291" s="44"/>
      <c r="AA291" s="44"/>
      <c r="AB291" s="44"/>
      <c r="AC291" s="44"/>
      <c r="AD291" s="44"/>
      <c r="AE291" s="44"/>
      <c r="AF291" s="44"/>
      <c r="AG291" s="44"/>
      <c r="AH291" s="44"/>
      <c r="AI291" s="44"/>
      <c r="AJ291" s="44"/>
      <c r="AK291" s="44"/>
      <c r="AL291" s="44"/>
      <c r="AM291" s="44"/>
      <c r="AN291" s="44"/>
      <c r="AO291" s="44"/>
      <c r="AP291" s="44"/>
      <c r="AQ291" s="44"/>
      <c r="AR291" s="44"/>
      <c r="AS291" s="44"/>
      <c r="AT291" s="44"/>
      <c r="AU291" s="44"/>
      <c r="AV291" s="44"/>
      <c r="AW291" s="44"/>
      <c r="AX291" s="44"/>
      <c r="AY291" s="44"/>
      <c r="AZ291" s="44"/>
      <c r="BA291" s="44"/>
      <c r="BB291" s="44"/>
      <c r="BC291" s="44"/>
      <c r="BD291" s="44"/>
      <c r="BE291" s="44"/>
      <c r="BF291" s="44"/>
      <c r="BG291" s="44"/>
      <c r="BH291" s="44"/>
      <c r="BI291" s="44"/>
      <c r="BJ291" s="44"/>
      <c r="BK291" s="44"/>
    </row>
    <row r="292" spans="1:63" s="43" customFormat="1" ht="12" customHeight="1">
      <c r="A292" s="44"/>
      <c r="B292" s="44"/>
      <c r="C292" s="44"/>
      <c r="D292" s="44"/>
      <c r="E292" s="44"/>
      <c r="F292" s="44"/>
      <c r="G292" s="44"/>
      <c r="H292" s="44"/>
      <c r="I292" s="44"/>
      <c r="J292" s="44"/>
      <c r="K292" s="44"/>
      <c r="L292" s="44"/>
      <c r="M292" s="44"/>
      <c r="N292" s="44"/>
      <c r="O292" s="44"/>
      <c r="P292" s="44"/>
      <c r="Q292" s="44"/>
      <c r="R292" s="44"/>
      <c r="S292" s="44"/>
      <c r="T292" s="44"/>
      <c r="U292" s="44"/>
      <c r="V292" s="44"/>
      <c r="W292" s="44"/>
      <c r="X292" s="44"/>
      <c r="Y292" s="44"/>
      <c r="Z292" s="44"/>
      <c r="AA292" s="44"/>
      <c r="AB292" s="44"/>
      <c r="AC292" s="44"/>
      <c r="AD292" s="44"/>
      <c r="AE292" s="44"/>
      <c r="AF292" s="44"/>
      <c r="AG292" s="44"/>
      <c r="AH292" s="44"/>
      <c r="AI292" s="44"/>
      <c r="AJ292" s="44"/>
      <c r="AK292" s="44"/>
      <c r="AL292" s="44"/>
      <c r="AM292" s="44"/>
      <c r="AN292" s="44"/>
      <c r="AO292" s="44"/>
      <c r="AP292" s="44"/>
      <c r="AQ292" s="44"/>
      <c r="AR292" s="44"/>
      <c r="AS292" s="44"/>
      <c r="AT292" s="44"/>
      <c r="AU292" s="44"/>
      <c r="AV292" s="44"/>
      <c r="AW292" s="44"/>
      <c r="AX292" s="44"/>
      <c r="AY292" s="44"/>
      <c r="AZ292" s="44"/>
      <c r="BA292" s="44"/>
      <c r="BB292" s="44"/>
      <c r="BC292" s="44"/>
      <c r="BD292" s="44"/>
      <c r="BE292" s="44"/>
      <c r="BF292" s="44"/>
      <c r="BG292" s="44"/>
      <c r="BH292" s="44"/>
      <c r="BI292" s="44"/>
      <c r="BJ292" s="44"/>
      <c r="BK292" s="44"/>
    </row>
    <row r="293" spans="1:63" s="43" customFormat="1" ht="12" customHeight="1">
      <c r="A293" s="44"/>
      <c r="B293" s="44"/>
      <c r="C293" s="44"/>
      <c r="D293" s="44"/>
      <c r="E293" s="44"/>
      <c r="F293" s="44"/>
      <c r="G293" s="44"/>
      <c r="H293" s="44"/>
      <c r="I293" s="44"/>
      <c r="J293" s="44"/>
      <c r="K293" s="44"/>
      <c r="L293" s="44"/>
      <c r="M293" s="44"/>
      <c r="N293" s="44"/>
      <c r="O293" s="44"/>
      <c r="P293" s="44"/>
      <c r="Q293" s="44"/>
      <c r="R293" s="44"/>
      <c r="S293" s="44"/>
      <c r="T293" s="44"/>
      <c r="U293" s="44"/>
      <c r="V293" s="44"/>
      <c r="W293" s="44"/>
      <c r="X293" s="44"/>
      <c r="Y293" s="44"/>
      <c r="Z293" s="44"/>
      <c r="AA293" s="44"/>
      <c r="AB293" s="44"/>
      <c r="AC293" s="44"/>
      <c r="AD293" s="44"/>
      <c r="AE293" s="44"/>
      <c r="AF293" s="44"/>
      <c r="AG293" s="44"/>
      <c r="AH293" s="44"/>
      <c r="AI293" s="44"/>
      <c r="AJ293" s="44"/>
      <c r="AK293" s="44"/>
      <c r="AL293" s="44"/>
      <c r="AM293" s="44"/>
      <c r="AN293" s="44"/>
      <c r="AO293" s="44"/>
      <c r="AP293" s="44"/>
      <c r="AQ293" s="44"/>
      <c r="AR293" s="44"/>
      <c r="AS293" s="44"/>
      <c r="AT293" s="44"/>
      <c r="AU293" s="44"/>
      <c r="AV293" s="44"/>
      <c r="AW293" s="44"/>
      <c r="AX293" s="44"/>
      <c r="AY293" s="44"/>
      <c r="AZ293" s="44"/>
      <c r="BA293" s="44"/>
      <c r="BB293" s="44"/>
      <c r="BC293" s="44"/>
      <c r="BD293" s="44"/>
      <c r="BE293" s="44"/>
      <c r="BF293" s="44"/>
      <c r="BG293" s="44"/>
      <c r="BH293" s="44"/>
      <c r="BI293" s="44"/>
      <c r="BJ293" s="44"/>
      <c r="BK293" s="44"/>
    </row>
    <row r="294" spans="1:63" s="43" customFormat="1" ht="12" customHeight="1">
      <c r="A294" s="44"/>
      <c r="B294" s="44"/>
      <c r="C294" s="44"/>
      <c r="D294" s="44"/>
      <c r="E294" s="44"/>
      <c r="F294" s="44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44"/>
      <c r="T294" s="44"/>
      <c r="U294" s="44"/>
      <c r="V294" s="44"/>
      <c r="W294" s="44"/>
      <c r="X294" s="44"/>
      <c r="Y294" s="44"/>
      <c r="Z294" s="44"/>
      <c r="AA294" s="44"/>
      <c r="AB294" s="44"/>
      <c r="AC294" s="44"/>
      <c r="AD294" s="44"/>
      <c r="AE294" s="44"/>
      <c r="AF294" s="44"/>
      <c r="AG294" s="44"/>
      <c r="AH294" s="44"/>
      <c r="AI294" s="44"/>
      <c r="AJ294" s="44"/>
      <c r="AK294" s="44"/>
      <c r="AL294" s="44"/>
      <c r="AM294" s="44"/>
      <c r="AN294" s="44"/>
      <c r="AO294" s="44"/>
      <c r="AP294" s="44"/>
      <c r="AQ294" s="44"/>
      <c r="AR294" s="44"/>
      <c r="AS294" s="44"/>
      <c r="AT294" s="44"/>
      <c r="AU294" s="44"/>
      <c r="AV294" s="44"/>
      <c r="AW294" s="44"/>
      <c r="AX294" s="44"/>
      <c r="AY294" s="44"/>
      <c r="AZ294" s="44"/>
      <c r="BA294" s="44"/>
      <c r="BB294" s="44"/>
      <c r="BC294" s="44"/>
      <c r="BD294" s="44"/>
      <c r="BE294" s="44"/>
      <c r="BF294" s="44"/>
      <c r="BG294" s="44"/>
      <c r="BH294" s="44"/>
      <c r="BI294" s="44"/>
      <c r="BJ294" s="44"/>
      <c r="BK294" s="44"/>
    </row>
    <row r="295" spans="1:63" s="43" customFormat="1" ht="12" customHeight="1">
      <c r="A295" s="44"/>
      <c r="B295" s="44"/>
      <c r="C295" s="44"/>
      <c r="D295" s="44"/>
      <c r="E295" s="44"/>
      <c r="F295" s="44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4"/>
      <c r="S295" s="44"/>
      <c r="T295" s="44"/>
      <c r="U295" s="44"/>
      <c r="V295" s="44"/>
      <c r="W295" s="44"/>
      <c r="X295" s="44"/>
      <c r="Y295" s="44"/>
      <c r="Z295" s="44"/>
      <c r="AA295" s="44"/>
      <c r="AB295" s="44"/>
      <c r="AC295" s="44"/>
      <c r="AD295" s="44"/>
      <c r="AE295" s="44"/>
      <c r="AF295" s="44"/>
      <c r="AG295" s="44"/>
      <c r="AH295" s="44"/>
      <c r="AI295" s="44"/>
      <c r="AJ295" s="44"/>
      <c r="AK295" s="44"/>
      <c r="AL295" s="44"/>
      <c r="AM295" s="44"/>
      <c r="AN295" s="44"/>
      <c r="AO295" s="44"/>
      <c r="AP295" s="44"/>
      <c r="AQ295" s="44"/>
      <c r="AR295" s="44"/>
      <c r="AS295" s="44"/>
      <c r="AT295" s="44"/>
      <c r="AU295" s="44"/>
      <c r="AV295" s="44"/>
      <c r="AW295" s="44"/>
      <c r="AX295" s="44"/>
      <c r="AY295" s="44"/>
      <c r="AZ295" s="44"/>
      <c r="BA295" s="44"/>
      <c r="BB295" s="44"/>
      <c r="BC295" s="44"/>
      <c r="BD295" s="44"/>
      <c r="BE295" s="44"/>
      <c r="BF295" s="44"/>
      <c r="BG295" s="44"/>
      <c r="BH295" s="44"/>
      <c r="BI295" s="44"/>
      <c r="BJ295" s="44"/>
      <c r="BK295" s="44"/>
    </row>
    <row r="296" spans="1:63" s="43" customFormat="1" ht="12" customHeight="1">
      <c r="A296" s="44"/>
      <c r="B296" s="44"/>
      <c r="C296" s="44"/>
      <c r="D296" s="44"/>
      <c r="E296" s="44"/>
      <c r="F296" s="44"/>
      <c r="G296" s="44"/>
      <c r="H296" s="44"/>
      <c r="I296" s="44"/>
      <c r="J296" s="44"/>
      <c r="K296" s="44"/>
      <c r="L296" s="44"/>
      <c r="M296" s="44"/>
      <c r="N296" s="44"/>
      <c r="O296" s="44"/>
      <c r="P296" s="44"/>
      <c r="Q296" s="44"/>
      <c r="R296" s="44"/>
      <c r="S296" s="44"/>
      <c r="T296" s="44"/>
      <c r="U296" s="44"/>
      <c r="V296" s="44"/>
      <c r="W296" s="44"/>
      <c r="X296" s="44"/>
      <c r="Y296" s="44"/>
      <c r="Z296" s="44"/>
      <c r="AA296" s="44"/>
      <c r="AB296" s="44"/>
      <c r="AC296" s="44"/>
      <c r="AD296" s="44"/>
      <c r="AE296" s="44"/>
      <c r="AF296" s="44"/>
      <c r="AG296" s="44"/>
      <c r="AH296" s="44"/>
      <c r="AI296" s="44"/>
      <c r="AJ296" s="44"/>
      <c r="AK296" s="44"/>
      <c r="AL296" s="44"/>
      <c r="AM296" s="44"/>
      <c r="AN296" s="44"/>
      <c r="AO296" s="44"/>
      <c r="AP296" s="44"/>
      <c r="AQ296" s="44"/>
      <c r="AR296" s="44"/>
      <c r="AS296" s="44"/>
      <c r="AT296" s="44"/>
      <c r="AU296" s="44"/>
      <c r="AV296" s="44"/>
      <c r="AW296" s="44"/>
      <c r="AX296" s="44"/>
      <c r="AY296" s="44"/>
      <c r="AZ296" s="44"/>
      <c r="BA296" s="44"/>
      <c r="BB296" s="44"/>
      <c r="BC296" s="44"/>
      <c r="BD296" s="44"/>
      <c r="BE296" s="44"/>
      <c r="BF296" s="44"/>
      <c r="BG296" s="44"/>
      <c r="BH296" s="44"/>
      <c r="BI296" s="44"/>
      <c r="BJ296" s="44"/>
      <c r="BK296" s="44"/>
    </row>
    <row r="297" spans="1:63" s="43" customFormat="1" ht="12" customHeight="1">
      <c r="A297" s="44"/>
      <c r="B297" s="44"/>
      <c r="C297" s="44"/>
      <c r="D297" s="44"/>
      <c r="E297" s="44"/>
      <c r="F297" s="44"/>
      <c r="G297" s="44"/>
      <c r="H297" s="44"/>
      <c r="I297" s="44"/>
      <c r="J297" s="44"/>
      <c r="K297" s="44"/>
      <c r="L297" s="44"/>
      <c r="M297" s="44"/>
      <c r="N297" s="44"/>
      <c r="O297" s="44"/>
      <c r="P297" s="44"/>
      <c r="Q297" s="44"/>
      <c r="R297" s="44"/>
      <c r="S297" s="44"/>
      <c r="T297" s="44"/>
      <c r="U297" s="44"/>
      <c r="V297" s="44"/>
      <c r="W297" s="44"/>
      <c r="X297" s="44"/>
      <c r="Y297" s="44"/>
      <c r="Z297" s="44"/>
      <c r="AA297" s="44"/>
      <c r="AB297" s="44"/>
      <c r="AC297" s="44"/>
      <c r="AD297" s="44"/>
      <c r="AE297" s="44"/>
      <c r="AF297" s="44"/>
      <c r="AG297" s="44"/>
      <c r="AH297" s="44"/>
      <c r="AI297" s="44"/>
      <c r="AJ297" s="44"/>
      <c r="AK297" s="44"/>
      <c r="AL297" s="44"/>
      <c r="AM297" s="44"/>
      <c r="AN297" s="44"/>
      <c r="AO297" s="44"/>
      <c r="AP297" s="44"/>
      <c r="AQ297" s="44"/>
      <c r="AR297" s="44"/>
      <c r="AS297" s="44"/>
      <c r="AT297" s="44"/>
      <c r="AU297" s="44"/>
      <c r="AV297" s="44"/>
      <c r="AW297" s="44"/>
      <c r="AX297" s="44"/>
      <c r="AY297" s="44"/>
      <c r="AZ297" s="44"/>
      <c r="BA297" s="44"/>
      <c r="BB297" s="44"/>
      <c r="BC297" s="44"/>
      <c r="BD297" s="44"/>
      <c r="BE297" s="44"/>
      <c r="BF297" s="44"/>
      <c r="BG297" s="44"/>
      <c r="BH297" s="44"/>
      <c r="BI297" s="44"/>
      <c r="BJ297" s="44"/>
      <c r="BK297" s="44"/>
    </row>
    <row r="298" spans="1:63" s="43" customFormat="1" ht="12" customHeight="1">
      <c r="A298" s="44"/>
      <c r="B298" s="44"/>
      <c r="C298" s="44"/>
      <c r="D298" s="44"/>
      <c r="E298" s="44"/>
      <c r="F298" s="44"/>
      <c r="G298" s="44"/>
      <c r="H298" s="44"/>
      <c r="I298" s="44"/>
      <c r="J298" s="44"/>
      <c r="K298" s="44"/>
      <c r="L298" s="44"/>
      <c r="M298" s="44"/>
      <c r="N298" s="44"/>
      <c r="O298" s="44"/>
      <c r="P298" s="44"/>
      <c r="Q298" s="44"/>
      <c r="R298" s="44"/>
      <c r="S298" s="44"/>
      <c r="T298" s="44"/>
      <c r="U298" s="44"/>
      <c r="V298" s="44"/>
      <c r="W298" s="44"/>
      <c r="X298" s="44"/>
      <c r="Y298" s="44"/>
      <c r="Z298" s="44"/>
      <c r="AA298" s="44"/>
      <c r="AB298" s="44"/>
      <c r="AC298" s="44"/>
      <c r="AD298" s="44"/>
      <c r="AE298" s="44"/>
      <c r="AF298" s="44"/>
      <c r="AG298" s="44"/>
      <c r="AH298" s="44"/>
      <c r="AI298" s="44"/>
      <c r="AJ298" s="44"/>
      <c r="AK298" s="44"/>
      <c r="AL298" s="44"/>
      <c r="AM298" s="44"/>
      <c r="AN298" s="44"/>
      <c r="AO298" s="44"/>
      <c r="AP298" s="44"/>
      <c r="AQ298" s="44"/>
      <c r="AR298" s="44"/>
      <c r="AS298" s="44"/>
      <c r="AT298" s="44"/>
      <c r="AU298" s="44"/>
      <c r="AV298" s="44"/>
      <c r="AW298" s="44"/>
      <c r="AX298" s="44"/>
      <c r="AY298" s="44"/>
      <c r="AZ298" s="44"/>
      <c r="BA298" s="44"/>
      <c r="BB298" s="44"/>
      <c r="BC298" s="44"/>
      <c r="BD298" s="44"/>
      <c r="BE298" s="44"/>
      <c r="BF298" s="44"/>
      <c r="BG298" s="44"/>
      <c r="BH298" s="44"/>
      <c r="BI298" s="44"/>
      <c r="BJ298" s="44"/>
      <c r="BK298" s="44"/>
    </row>
    <row r="299" spans="1:63" s="43" customFormat="1" ht="12" customHeight="1">
      <c r="A299" s="44"/>
      <c r="B299" s="44"/>
      <c r="C299" s="44"/>
      <c r="D299" s="44"/>
      <c r="E299" s="44"/>
      <c r="F299" s="44"/>
      <c r="G299" s="44"/>
      <c r="H299" s="44"/>
      <c r="I299" s="44"/>
      <c r="J299" s="44"/>
      <c r="K299" s="44"/>
      <c r="L299" s="44"/>
      <c r="M299" s="44"/>
      <c r="N299" s="44"/>
      <c r="O299" s="44"/>
      <c r="P299" s="44"/>
      <c r="Q299" s="44"/>
      <c r="R299" s="44"/>
      <c r="S299" s="44"/>
      <c r="T299" s="44"/>
      <c r="U299" s="44"/>
      <c r="V299" s="44"/>
      <c r="W299" s="44"/>
      <c r="X299" s="44"/>
      <c r="Y299" s="44"/>
      <c r="Z299" s="44"/>
      <c r="AA299" s="44"/>
      <c r="AB299" s="44"/>
      <c r="AC299" s="44"/>
      <c r="AD299" s="44"/>
      <c r="AE299" s="44"/>
      <c r="AF299" s="44"/>
      <c r="AG299" s="44"/>
      <c r="AH299" s="44"/>
      <c r="AI299" s="44"/>
      <c r="AJ299" s="44"/>
      <c r="AK299" s="44"/>
      <c r="AL299" s="44"/>
      <c r="AM299" s="44"/>
      <c r="AN299" s="44"/>
      <c r="AO299" s="44"/>
      <c r="AP299" s="44"/>
      <c r="AQ299" s="44"/>
      <c r="AR299" s="44"/>
      <c r="AS299" s="44"/>
      <c r="AT299" s="44"/>
      <c r="AU299" s="44"/>
      <c r="AV299" s="44"/>
      <c r="AW299" s="44"/>
      <c r="AX299" s="44"/>
      <c r="AY299" s="44"/>
      <c r="AZ299" s="44"/>
      <c r="BA299" s="44"/>
      <c r="BB299" s="44"/>
      <c r="BC299" s="44"/>
      <c r="BD299" s="44"/>
      <c r="BE299" s="44"/>
      <c r="BF299" s="44"/>
      <c r="BG299" s="44"/>
      <c r="BH299" s="44"/>
      <c r="BI299" s="44"/>
      <c r="BJ299" s="44"/>
      <c r="BK299" s="44"/>
    </row>
    <row r="300" spans="1:63" s="43" customFormat="1" ht="12" customHeight="1">
      <c r="A300" s="44"/>
      <c r="B300" s="44"/>
      <c r="C300" s="44"/>
      <c r="D300" s="44"/>
      <c r="E300" s="44"/>
      <c r="F300" s="44"/>
      <c r="G300" s="44"/>
      <c r="H300" s="44"/>
      <c r="I300" s="44"/>
      <c r="J300" s="44"/>
      <c r="K300" s="44"/>
      <c r="L300" s="44"/>
      <c r="M300" s="44"/>
      <c r="N300" s="44"/>
      <c r="O300" s="44"/>
      <c r="P300" s="44"/>
      <c r="Q300" s="44"/>
      <c r="R300" s="44"/>
      <c r="S300" s="44"/>
      <c r="T300" s="44"/>
      <c r="U300" s="44"/>
      <c r="V300" s="44"/>
      <c r="W300" s="44"/>
      <c r="X300" s="44"/>
      <c r="Y300" s="44"/>
      <c r="Z300" s="44"/>
      <c r="AA300" s="44"/>
      <c r="AB300" s="44"/>
      <c r="AC300" s="44"/>
      <c r="AD300" s="44"/>
      <c r="AE300" s="44"/>
      <c r="AF300" s="44"/>
      <c r="AG300" s="44"/>
      <c r="AH300" s="44"/>
      <c r="AI300" s="44"/>
      <c r="AJ300" s="44"/>
      <c r="AK300" s="44"/>
      <c r="AL300" s="44"/>
      <c r="AM300" s="44"/>
      <c r="AN300" s="44"/>
      <c r="AO300" s="44"/>
      <c r="AP300" s="44"/>
      <c r="AQ300" s="44"/>
      <c r="AR300" s="44"/>
      <c r="AS300" s="44"/>
      <c r="AT300" s="44"/>
      <c r="AU300" s="44"/>
      <c r="AV300" s="44"/>
      <c r="AW300" s="44"/>
      <c r="AX300" s="44"/>
      <c r="AY300" s="44"/>
      <c r="AZ300" s="44"/>
      <c r="BA300" s="44"/>
      <c r="BB300" s="44"/>
      <c r="BC300" s="44"/>
      <c r="BD300" s="44"/>
      <c r="BE300" s="44"/>
      <c r="BF300" s="44"/>
      <c r="BG300" s="44"/>
      <c r="BH300" s="44"/>
      <c r="BI300" s="44"/>
      <c r="BJ300" s="44"/>
      <c r="BK300" s="44"/>
    </row>
  </sheetData>
  <mergeCells count="6">
    <mergeCell ref="A1:O1"/>
    <mergeCell ref="A2:F3"/>
    <mergeCell ref="H2:H7"/>
    <mergeCell ref="A4:F4"/>
    <mergeCell ref="A5:F5"/>
    <mergeCell ref="A6:F7"/>
  </mergeCells>
  <phoneticPr fontId="1"/>
  <printOptions horizontalCentered="1"/>
  <pageMargins left="0.78740157480314965" right="0.39370078740157483" top="0.98425196850393704" bottom="0.59055118110236227" header="0" footer="0"/>
  <pageSetup paperSize="9" scale="97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623"/>
  <sheetViews>
    <sheetView showGridLines="0" topLeftCell="A180" zoomScale="70" zoomScaleNormal="70" workbookViewId="0">
      <selection activeCell="X206" sqref="X206"/>
    </sheetView>
  </sheetViews>
  <sheetFormatPr defaultRowHeight="13.5"/>
  <cols>
    <col min="1" max="1" width="10.125" style="20" customWidth="1"/>
    <col min="2" max="14" width="9.75" style="20" customWidth="1"/>
    <col min="15" max="15" width="3" style="20" customWidth="1"/>
    <col min="16" max="16" width="3.75" style="20" customWidth="1"/>
    <col min="17" max="56" width="9" style="4"/>
    <col min="57" max="16384" width="9" style="20"/>
  </cols>
  <sheetData>
    <row r="1" spans="1:56" s="2" customFormat="1" ht="37.9" customHeight="1" thickBot="1">
      <c r="A1" s="1" t="s">
        <v>42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1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</row>
    <row r="2" spans="1:56" s="6" customFormat="1" ht="15.95" customHeight="1">
      <c r="A2" s="110" t="s">
        <v>81</v>
      </c>
      <c r="B2" s="5"/>
      <c r="C2" s="5"/>
      <c r="D2" s="5"/>
      <c r="E2" s="5"/>
      <c r="F2" s="5"/>
      <c r="G2" s="5"/>
      <c r="H2" s="5"/>
      <c r="I2" s="5"/>
      <c r="J2" s="113"/>
      <c r="K2" s="112"/>
      <c r="L2" s="112"/>
      <c r="M2" s="112"/>
      <c r="N2" s="111"/>
      <c r="O2" s="115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</row>
    <row r="3" spans="1:56" s="6" customFormat="1" ht="16.899999999999999" customHeight="1">
      <c r="A3" s="110"/>
      <c r="J3" s="107"/>
      <c r="K3" s="8"/>
      <c r="L3" s="8"/>
      <c r="M3" s="9"/>
      <c r="N3" s="106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</row>
    <row r="4" spans="1:56" s="6" customFormat="1" ht="16.899999999999999" customHeight="1">
      <c r="A4" s="110" t="s">
        <v>82</v>
      </c>
      <c r="J4" s="107"/>
      <c r="K4" s="9"/>
      <c r="L4" s="9"/>
      <c r="M4" s="9"/>
      <c r="N4" s="106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</row>
    <row r="5" spans="1:56" s="6" customFormat="1" ht="16.899999999999999" customHeight="1">
      <c r="J5" s="107"/>
      <c r="K5" s="9"/>
      <c r="L5" s="9"/>
      <c r="M5" s="9"/>
      <c r="N5" s="106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</row>
    <row r="6" spans="1:56" s="6" customFormat="1" ht="16.899999999999999" customHeight="1">
      <c r="J6" s="107"/>
      <c r="K6" s="9"/>
      <c r="L6" s="9"/>
      <c r="M6" s="9"/>
      <c r="N6" s="106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</row>
    <row r="7" spans="1:56" s="6" customFormat="1" ht="16.899999999999999" customHeight="1">
      <c r="I7" s="7"/>
      <c r="J7" s="107"/>
      <c r="K7" s="9"/>
      <c r="L7" s="9"/>
      <c r="M7" s="9"/>
      <c r="N7" s="106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</row>
    <row r="8" spans="1:56" s="6" customFormat="1" ht="16.899999999999999" customHeight="1">
      <c r="I8" s="7"/>
      <c r="J8" s="107"/>
      <c r="K8" s="9"/>
      <c r="L8" s="9"/>
      <c r="M8" s="9"/>
      <c r="N8" s="106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</row>
    <row r="9" spans="1:56" s="6" customFormat="1" ht="16.899999999999999" customHeight="1">
      <c r="J9" s="107"/>
      <c r="K9" s="9"/>
      <c r="L9" s="9"/>
      <c r="M9" s="9"/>
      <c r="N9" s="106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</row>
    <row r="10" spans="1:56" s="6" customFormat="1" ht="16.899999999999999" customHeight="1">
      <c r="J10" s="107"/>
      <c r="K10" s="9"/>
      <c r="L10" s="9"/>
      <c r="M10" s="9"/>
      <c r="N10" s="106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</row>
    <row r="11" spans="1:56" s="6" customFormat="1" ht="16.899999999999999" customHeight="1">
      <c r="J11" s="107"/>
      <c r="K11" s="9"/>
      <c r="L11" s="9"/>
      <c r="M11" s="9"/>
      <c r="N11" s="106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</row>
    <row r="12" spans="1:56" s="6" customFormat="1" ht="16.899999999999999" customHeight="1">
      <c r="J12" s="107"/>
      <c r="K12" s="9"/>
      <c r="L12" s="9"/>
      <c r="M12" s="9"/>
      <c r="N12" s="106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</row>
    <row r="13" spans="1:56" s="6" customFormat="1" ht="16.899999999999999" customHeight="1">
      <c r="A13" s="109" t="s">
        <v>43</v>
      </c>
      <c r="B13" s="8"/>
      <c r="C13" s="8"/>
      <c r="D13" s="8"/>
      <c r="J13" s="107"/>
      <c r="K13" s="9"/>
      <c r="L13" s="9"/>
      <c r="M13" s="9"/>
      <c r="N13" s="106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</row>
    <row r="14" spans="1:56" s="6" customFormat="1" ht="16.899999999999999" customHeight="1">
      <c r="A14" s="9"/>
      <c r="B14" s="10" t="s">
        <v>44</v>
      </c>
      <c r="C14" s="10"/>
      <c r="D14" s="10"/>
      <c r="J14" s="107"/>
      <c r="K14" s="9"/>
      <c r="L14" s="9"/>
      <c r="M14" s="9"/>
      <c r="N14" s="106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</row>
    <row r="15" spans="1:56" s="6" customFormat="1" ht="16.899999999999999" customHeight="1">
      <c r="A15" s="9"/>
      <c r="B15" s="10" t="s">
        <v>45</v>
      </c>
      <c r="C15" s="9"/>
      <c r="D15" s="9"/>
      <c r="J15" s="107"/>
      <c r="K15" s="9"/>
      <c r="L15" s="9"/>
      <c r="M15" s="9"/>
      <c r="N15" s="106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</row>
    <row r="16" spans="1:56" s="6" customFormat="1" ht="16.899999999999999" customHeight="1">
      <c r="A16" s="9"/>
      <c r="B16" s="10" t="s">
        <v>46</v>
      </c>
      <c r="C16" s="9"/>
      <c r="D16" s="9"/>
      <c r="J16" s="107"/>
      <c r="K16" s="9"/>
      <c r="L16" s="9"/>
      <c r="M16" s="9"/>
      <c r="N16" s="106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</row>
    <row r="17" spans="2:56" s="11" customFormat="1" ht="15" customHeight="1" thickBot="1">
      <c r="J17" s="105"/>
      <c r="K17" s="104"/>
      <c r="L17" s="104"/>
      <c r="M17" s="104"/>
      <c r="N17" s="103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</row>
    <row r="18" spans="2:56" s="11" customFormat="1" ht="15" customHeight="1"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3"/>
      <c r="M18" s="12"/>
      <c r="N18" s="12"/>
      <c r="O18" s="116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</row>
    <row r="19" spans="2:56" s="11" customFormat="1" ht="15" customHeight="1"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16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</row>
    <row r="20" spans="2:56" s="11" customFormat="1" ht="15" customHeight="1"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16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</row>
    <row r="21" spans="2:56" s="11" customFormat="1" ht="15" customHeight="1"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16"/>
      <c r="Q21" s="3"/>
      <c r="R21" s="3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</row>
    <row r="22" spans="2:56" s="11" customFormat="1" ht="15" customHeight="1"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16"/>
      <c r="Q22" s="4"/>
      <c r="R22" s="4" t="s">
        <v>72</v>
      </c>
      <c r="S22" s="4"/>
      <c r="T22" s="4"/>
      <c r="U22" s="4" t="s">
        <v>73</v>
      </c>
      <c r="V22" s="4"/>
      <c r="W22" s="4"/>
      <c r="X22" s="4" t="s">
        <v>83</v>
      </c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</row>
    <row r="23" spans="2:56" s="11" customFormat="1" ht="15" customHeight="1"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16"/>
      <c r="Q23" s="4">
        <v>7</v>
      </c>
      <c r="R23" s="4">
        <f t="array" ref="R23:R34">TRANSPOSE(B37:M37)</f>
        <v>16</v>
      </c>
      <c r="S23" s="4">
        <f t="array" ref="S23:S34">TRANSPOSE(B39:M39)</f>
        <v>0</v>
      </c>
      <c r="T23" s="108">
        <f>IF(S23=0,0,S23/SUM(R23:S23)*100)</f>
        <v>0</v>
      </c>
      <c r="U23" s="4">
        <f t="array" ref="U23:U34">TRANSPOSE(B60:M60)</f>
        <v>8</v>
      </c>
      <c r="V23" s="4">
        <f t="array" ref="V23:V34">TRANSPOSE(B62:M62)</f>
        <v>0</v>
      </c>
      <c r="W23" s="108">
        <f>IF(V23=0,0,V23/SUM(U23:V23)*100)</f>
        <v>0</v>
      </c>
      <c r="X23" s="4">
        <f>SUM(R23,U23)</f>
        <v>24</v>
      </c>
      <c r="Y23" s="4">
        <f>SUM(S23,V23)</f>
        <v>0</v>
      </c>
      <c r="Z23" s="108">
        <f>IF(Y23=0,0,Y23/SUM(X23:Y23)*100)</f>
        <v>0</v>
      </c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</row>
    <row r="24" spans="2:56" s="11" customFormat="1" ht="15" customHeight="1"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16"/>
      <c r="Q24" s="4">
        <v>8</v>
      </c>
      <c r="R24" s="4">
        <v>6</v>
      </c>
      <c r="S24" s="4">
        <v>0</v>
      </c>
      <c r="T24" s="108">
        <f t="shared" ref="T24:T34" si="0">IF(S24=0,0,S24/SUM(R24:S24)*100)</f>
        <v>0</v>
      </c>
      <c r="U24" s="4">
        <v>9</v>
      </c>
      <c r="V24" s="4">
        <v>0</v>
      </c>
      <c r="W24" s="108">
        <f t="shared" ref="W24:W34" si="1">IF(V24=0,0,V24/SUM(U24:V24)*100)</f>
        <v>0</v>
      </c>
      <c r="X24" s="4">
        <f t="shared" ref="X24:Y34" si="2">SUM(R24,U24)</f>
        <v>15</v>
      </c>
      <c r="Y24" s="4">
        <f t="shared" si="2"/>
        <v>0</v>
      </c>
      <c r="Z24" s="108">
        <f t="shared" ref="Z24:Z33" si="3">IF(Y24=0,0,Y24/SUM(X24:Y24)*100)</f>
        <v>0</v>
      </c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</row>
    <row r="25" spans="2:56" s="11" customFormat="1" ht="15" customHeight="1"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16"/>
      <c r="Q25" s="4">
        <v>9</v>
      </c>
      <c r="R25" s="4">
        <v>6</v>
      </c>
      <c r="S25" s="4">
        <v>0</v>
      </c>
      <c r="T25" s="108">
        <f t="shared" si="0"/>
        <v>0</v>
      </c>
      <c r="U25" s="4">
        <v>12</v>
      </c>
      <c r="V25" s="4">
        <v>1</v>
      </c>
      <c r="W25" s="108">
        <f t="shared" si="1"/>
        <v>7.6923076923076925</v>
      </c>
      <c r="X25" s="4">
        <f t="shared" si="2"/>
        <v>18</v>
      </c>
      <c r="Y25" s="4">
        <f t="shared" si="2"/>
        <v>1</v>
      </c>
      <c r="Z25" s="108">
        <f t="shared" si="3"/>
        <v>5.2631578947368416</v>
      </c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</row>
    <row r="26" spans="2:56" s="11" customFormat="1" ht="15" customHeight="1"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16"/>
      <c r="Q26" s="4">
        <v>10</v>
      </c>
      <c r="R26" s="4">
        <v>3</v>
      </c>
      <c r="S26" s="4">
        <v>0</v>
      </c>
      <c r="T26" s="108">
        <f t="shared" si="0"/>
        <v>0</v>
      </c>
      <c r="U26" s="4">
        <v>9</v>
      </c>
      <c r="V26" s="4">
        <v>0</v>
      </c>
      <c r="W26" s="108">
        <f t="shared" si="1"/>
        <v>0</v>
      </c>
      <c r="X26" s="4">
        <f t="shared" si="2"/>
        <v>12</v>
      </c>
      <c r="Y26" s="4">
        <f t="shared" si="2"/>
        <v>0</v>
      </c>
      <c r="Z26" s="108">
        <f t="shared" si="3"/>
        <v>0</v>
      </c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</row>
    <row r="27" spans="2:56" s="11" customFormat="1" ht="15" customHeight="1"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16"/>
      <c r="Q27" s="4">
        <v>11</v>
      </c>
      <c r="R27" s="4">
        <v>3</v>
      </c>
      <c r="S27" s="4">
        <v>0</v>
      </c>
      <c r="T27" s="108">
        <f t="shared" si="0"/>
        <v>0</v>
      </c>
      <c r="U27" s="4">
        <v>10</v>
      </c>
      <c r="V27" s="4">
        <v>0</v>
      </c>
      <c r="W27" s="108">
        <f t="shared" si="1"/>
        <v>0</v>
      </c>
      <c r="X27" s="4">
        <f t="shared" si="2"/>
        <v>13</v>
      </c>
      <c r="Y27" s="4">
        <f t="shared" si="2"/>
        <v>0</v>
      </c>
      <c r="Z27" s="108">
        <f t="shared" si="3"/>
        <v>0</v>
      </c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</row>
    <row r="28" spans="2:56" s="11" customFormat="1" ht="15" customHeight="1"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16"/>
      <c r="Q28" s="4">
        <v>12</v>
      </c>
      <c r="R28" s="4">
        <v>4</v>
      </c>
      <c r="S28" s="4">
        <v>0</v>
      </c>
      <c r="T28" s="108">
        <f t="shared" si="0"/>
        <v>0</v>
      </c>
      <c r="U28" s="4">
        <v>12</v>
      </c>
      <c r="V28" s="4">
        <v>0</v>
      </c>
      <c r="W28" s="108">
        <f t="shared" si="1"/>
        <v>0</v>
      </c>
      <c r="X28" s="4">
        <f t="shared" si="2"/>
        <v>16</v>
      </c>
      <c r="Y28" s="4">
        <f t="shared" si="2"/>
        <v>0</v>
      </c>
      <c r="Z28" s="108">
        <f t="shared" si="3"/>
        <v>0</v>
      </c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</row>
    <row r="29" spans="2:56" s="11" customFormat="1" ht="15" customHeight="1"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16"/>
      <c r="Q29" s="4">
        <v>13</v>
      </c>
      <c r="R29" s="4">
        <v>5</v>
      </c>
      <c r="S29" s="4">
        <v>1</v>
      </c>
      <c r="T29" s="108">
        <f t="shared" si="0"/>
        <v>16.666666666666664</v>
      </c>
      <c r="U29" s="4">
        <v>11</v>
      </c>
      <c r="V29" s="4">
        <v>0</v>
      </c>
      <c r="W29" s="108">
        <f t="shared" si="1"/>
        <v>0</v>
      </c>
      <c r="X29" s="4">
        <f t="shared" si="2"/>
        <v>16</v>
      </c>
      <c r="Y29" s="4">
        <f t="shared" si="2"/>
        <v>1</v>
      </c>
      <c r="Z29" s="108">
        <f t="shared" si="3"/>
        <v>5.8823529411764701</v>
      </c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</row>
    <row r="30" spans="2:56" s="11" customFormat="1" ht="15" customHeight="1"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16"/>
      <c r="Q30" s="4">
        <v>14</v>
      </c>
      <c r="R30" s="4">
        <v>4</v>
      </c>
      <c r="S30" s="4">
        <v>0</v>
      </c>
      <c r="T30" s="108">
        <f t="shared" si="0"/>
        <v>0</v>
      </c>
      <c r="U30" s="4">
        <v>5</v>
      </c>
      <c r="V30" s="4">
        <v>0</v>
      </c>
      <c r="W30" s="108">
        <f t="shared" si="1"/>
        <v>0</v>
      </c>
      <c r="X30" s="4">
        <f t="shared" si="2"/>
        <v>9</v>
      </c>
      <c r="Y30" s="4">
        <f t="shared" si="2"/>
        <v>0</v>
      </c>
      <c r="Z30" s="108">
        <f t="shared" si="3"/>
        <v>0</v>
      </c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</row>
    <row r="31" spans="2:56" s="11" customFormat="1" ht="15" customHeight="1"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16"/>
      <c r="Q31" s="4">
        <v>15</v>
      </c>
      <c r="R31" s="4">
        <v>3</v>
      </c>
      <c r="S31" s="4">
        <v>0</v>
      </c>
      <c r="T31" s="108">
        <f t="shared" si="0"/>
        <v>0</v>
      </c>
      <c r="U31" s="4">
        <v>18</v>
      </c>
      <c r="V31" s="4">
        <v>1</v>
      </c>
      <c r="W31" s="108">
        <f t="shared" si="1"/>
        <v>5.2631578947368416</v>
      </c>
      <c r="X31" s="4">
        <f t="shared" si="2"/>
        <v>21</v>
      </c>
      <c r="Y31" s="4">
        <f t="shared" si="2"/>
        <v>1</v>
      </c>
      <c r="Z31" s="108">
        <f t="shared" si="3"/>
        <v>4.5454545454545459</v>
      </c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</row>
    <row r="32" spans="2:56" s="11" customFormat="1" ht="15" customHeight="1"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3"/>
      <c r="M32" s="12"/>
      <c r="N32" s="12"/>
      <c r="O32" s="116"/>
      <c r="Q32" s="4">
        <v>16</v>
      </c>
      <c r="R32" s="4">
        <v>6</v>
      </c>
      <c r="S32" s="4">
        <v>0</v>
      </c>
      <c r="T32" s="108">
        <f t="shared" si="0"/>
        <v>0</v>
      </c>
      <c r="U32" s="4">
        <v>18</v>
      </c>
      <c r="V32" s="4">
        <v>1</v>
      </c>
      <c r="W32" s="108">
        <f t="shared" si="1"/>
        <v>5.2631578947368416</v>
      </c>
      <c r="X32" s="4">
        <f t="shared" si="2"/>
        <v>24</v>
      </c>
      <c r="Y32" s="4">
        <f t="shared" si="2"/>
        <v>1</v>
      </c>
      <c r="Z32" s="108">
        <f t="shared" si="3"/>
        <v>4</v>
      </c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</row>
    <row r="33" spans="1:56" s="11" customFormat="1" ht="15" customHeight="1"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16"/>
      <c r="Q33" s="4">
        <v>17</v>
      </c>
      <c r="R33" s="4">
        <v>5</v>
      </c>
      <c r="S33" s="4">
        <v>0</v>
      </c>
      <c r="T33" s="108">
        <f t="shared" si="0"/>
        <v>0</v>
      </c>
      <c r="U33" s="4">
        <v>15</v>
      </c>
      <c r="V33" s="4">
        <v>0</v>
      </c>
      <c r="W33" s="108">
        <f t="shared" si="1"/>
        <v>0</v>
      </c>
      <c r="X33" s="4">
        <f t="shared" si="2"/>
        <v>20</v>
      </c>
      <c r="Y33" s="4">
        <f t="shared" si="2"/>
        <v>0</v>
      </c>
      <c r="Z33" s="108">
        <f t="shared" si="3"/>
        <v>0</v>
      </c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</row>
    <row r="34" spans="1:56" s="11" customFormat="1" ht="15" customHeight="1"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16"/>
      <c r="Q34" s="4">
        <v>18</v>
      </c>
      <c r="R34" s="4">
        <v>8</v>
      </c>
      <c r="S34" s="4">
        <v>0</v>
      </c>
      <c r="T34" s="108">
        <f t="shared" si="0"/>
        <v>0</v>
      </c>
      <c r="U34" s="4">
        <v>7</v>
      </c>
      <c r="V34" s="4">
        <v>0</v>
      </c>
      <c r="W34" s="108">
        <f t="shared" si="1"/>
        <v>0</v>
      </c>
      <c r="X34" s="4">
        <f t="shared" si="2"/>
        <v>15</v>
      </c>
      <c r="Y34" s="4">
        <f>SUM(S34,V34)</f>
        <v>0</v>
      </c>
      <c r="Z34" s="108">
        <f>IF(Y34=0,0,Y34/SUM(X34:Y34)*100)</f>
        <v>0</v>
      </c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</row>
    <row r="35" spans="1:56" s="11" customFormat="1" ht="15" customHeight="1"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16"/>
      <c r="Q35" s="4"/>
      <c r="R35" s="4"/>
      <c r="S35" s="4"/>
      <c r="T35" s="108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</row>
    <row r="36" spans="1:56" s="14" customFormat="1" ht="15" customHeight="1">
      <c r="A36" s="102" t="s">
        <v>47</v>
      </c>
      <c r="B36" s="101">
        <v>7</v>
      </c>
      <c r="C36" s="100">
        <v>8</v>
      </c>
      <c r="D36" s="100">
        <v>9</v>
      </c>
      <c r="E36" s="100">
        <v>10</v>
      </c>
      <c r="F36" s="100">
        <v>11</v>
      </c>
      <c r="G36" s="100">
        <v>12</v>
      </c>
      <c r="H36" s="100">
        <v>13</v>
      </c>
      <c r="I36" s="100">
        <v>14</v>
      </c>
      <c r="J36" s="100">
        <v>15</v>
      </c>
      <c r="K36" s="100">
        <v>16</v>
      </c>
      <c r="L36" s="100">
        <v>17</v>
      </c>
      <c r="M36" s="99">
        <v>18</v>
      </c>
      <c r="N36" s="99" t="s">
        <v>48</v>
      </c>
      <c r="O36" s="98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</row>
    <row r="37" spans="1:56" s="14" customFormat="1" ht="15" customHeight="1">
      <c r="A37" s="97" t="s">
        <v>49</v>
      </c>
      <c r="B37" s="96">
        <f>SUM(B38:B39)</f>
        <v>16</v>
      </c>
      <c r="C37" s="95">
        <f t="shared" ref="C37:L37" si="4">SUM(C38:C39)</f>
        <v>6</v>
      </c>
      <c r="D37" s="95">
        <f t="shared" si="4"/>
        <v>6</v>
      </c>
      <c r="E37" s="95">
        <f t="shared" si="4"/>
        <v>3</v>
      </c>
      <c r="F37" s="95">
        <f t="shared" si="4"/>
        <v>3</v>
      </c>
      <c r="G37" s="95">
        <f t="shared" si="4"/>
        <v>4</v>
      </c>
      <c r="H37" s="95">
        <f t="shared" si="4"/>
        <v>5</v>
      </c>
      <c r="I37" s="95">
        <f t="shared" si="4"/>
        <v>4</v>
      </c>
      <c r="J37" s="95">
        <f t="shared" si="4"/>
        <v>3</v>
      </c>
      <c r="K37" s="95">
        <f t="shared" si="4"/>
        <v>6</v>
      </c>
      <c r="L37" s="95">
        <f t="shared" si="4"/>
        <v>5</v>
      </c>
      <c r="M37" s="94">
        <f>SUM(M38:M39)</f>
        <v>8</v>
      </c>
      <c r="N37" s="94">
        <f>SUM(B37:M37)</f>
        <v>69</v>
      </c>
      <c r="O37" s="117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</row>
    <row r="38" spans="1:56" s="14" customFormat="1" ht="15" customHeight="1">
      <c r="A38" s="97" t="s">
        <v>44</v>
      </c>
      <c r="B38" s="96">
        <v>16</v>
      </c>
      <c r="C38" s="95">
        <v>6</v>
      </c>
      <c r="D38" s="95">
        <v>6</v>
      </c>
      <c r="E38" s="95">
        <v>3</v>
      </c>
      <c r="F38" s="95">
        <v>3</v>
      </c>
      <c r="G38" s="95">
        <v>4</v>
      </c>
      <c r="H38" s="95">
        <v>4</v>
      </c>
      <c r="I38" s="95">
        <v>4</v>
      </c>
      <c r="J38" s="95">
        <v>3</v>
      </c>
      <c r="K38" s="95">
        <v>6</v>
      </c>
      <c r="L38" s="95">
        <v>5</v>
      </c>
      <c r="M38" s="94">
        <v>8</v>
      </c>
      <c r="N38" s="94">
        <f>SUM(B38:M38)</f>
        <v>68</v>
      </c>
      <c r="O38" s="117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</row>
    <row r="39" spans="1:56" s="14" customFormat="1" ht="15" customHeight="1">
      <c r="A39" s="97" t="s">
        <v>45</v>
      </c>
      <c r="B39" s="96">
        <v>0</v>
      </c>
      <c r="C39" s="95">
        <v>0</v>
      </c>
      <c r="D39" s="95">
        <v>0</v>
      </c>
      <c r="E39" s="95">
        <v>0</v>
      </c>
      <c r="F39" s="95">
        <v>0</v>
      </c>
      <c r="G39" s="95">
        <v>0</v>
      </c>
      <c r="H39" s="95">
        <v>1</v>
      </c>
      <c r="I39" s="95">
        <v>0</v>
      </c>
      <c r="J39" s="95">
        <v>0</v>
      </c>
      <c r="K39" s="95">
        <v>0</v>
      </c>
      <c r="L39" s="95">
        <v>0</v>
      </c>
      <c r="M39" s="94">
        <v>0</v>
      </c>
      <c r="N39" s="94">
        <f>SUM(B39:M39)</f>
        <v>1</v>
      </c>
      <c r="O39" s="117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</row>
    <row r="40" spans="1:56" s="14" customFormat="1" ht="15" customHeight="1">
      <c r="A40" s="18" t="s">
        <v>46</v>
      </c>
      <c r="B40" s="93">
        <f>IF(B39=0,0,B39/B37*100)</f>
        <v>0</v>
      </c>
      <c r="C40" s="92">
        <f t="shared" ref="C40:N40" si="5">IF(C39=0,0,C39/C37*100)</f>
        <v>0</v>
      </c>
      <c r="D40" s="92">
        <f t="shared" si="5"/>
        <v>0</v>
      </c>
      <c r="E40" s="92">
        <f t="shared" si="5"/>
        <v>0</v>
      </c>
      <c r="F40" s="92">
        <f t="shared" si="5"/>
        <v>0</v>
      </c>
      <c r="G40" s="92">
        <f t="shared" si="5"/>
        <v>0</v>
      </c>
      <c r="H40" s="92">
        <f t="shared" si="5"/>
        <v>20</v>
      </c>
      <c r="I40" s="92">
        <f t="shared" si="5"/>
        <v>0</v>
      </c>
      <c r="J40" s="92">
        <f t="shared" si="5"/>
        <v>0</v>
      </c>
      <c r="K40" s="92">
        <f t="shared" si="5"/>
        <v>0</v>
      </c>
      <c r="L40" s="92">
        <f t="shared" si="5"/>
        <v>0</v>
      </c>
      <c r="M40" s="91">
        <f t="shared" si="5"/>
        <v>0</v>
      </c>
      <c r="N40" s="91">
        <f t="shared" si="5"/>
        <v>1.4492753623188406</v>
      </c>
      <c r="O40" s="118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</row>
    <row r="41" spans="1:56" s="17" customFormat="1" ht="15" customHeight="1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6"/>
      <c r="M41" s="15"/>
      <c r="N41" s="15"/>
      <c r="O41" s="15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</row>
    <row r="42" spans="1:56" s="17" customFormat="1" ht="15" customHeight="1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</row>
    <row r="43" spans="1:56" s="17" customFormat="1" ht="15" customHeight="1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</row>
    <row r="44" spans="1:56" s="17" customFormat="1" ht="15" customHeight="1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</row>
    <row r="45" spans="1:56" s="17" customFormat="1" ht="15" customHeight="1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</row>
    <row r="46" spans="1:56" s="17" customFormat="1" ht="15" customHeight="1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</row>
    <row r="47" spans="1:56" s="17" customFormat="1" ht="15" customHeight="1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</row>
    <row r="48" spans="1:56" s="17" customFormat="1" ht="15" customHeight="1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</row>
    <row r="49" spans="1:56" s="17" customFormat="1" ht="15" customHeight="1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</row>
    <row r="50" spans="1:56" s="17" customFormat="1" ht="15" customHeight="1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</row>
    <row r="51" spans="1:56" s="17" customFormat="1" ht="15" customHeight="1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</row>
    <row r="52" spans="1:56" s="17" customFormat="1" ht="15" customHeight="1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</row>
    <row r="53" spans="1:56" s="17" customFormat="1" ht="15" customHeight="1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</row>
    <row r="54" spans="1:56" s="17" customFormat="1" ht="15" customHeight="1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</row>
    <row r="55" spans="1:56" s="17" customFormat="1" ht="15" customHeight="1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6"/>
      <c r="M55" s="15"/>
      <c r="N55" s="15"/>
      <c r="O55" s="15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</row>
    <row r="56" spans="1:56" s="17" customFormat="1" ht="15" customHeight="1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</row>
    <row r="57" spans="1:56" s="17" customFormat="1" ht="15" customHeight="1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</row>
    <row r="58" spans="1:56" s="17" customFormat="1" ht="15" customHeight="1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</row>
    <row r="59" spans="1:56" s="14" customFormat="1" ht="15" customHeight="1">
      <c r="A59" s="102" t="s">
        <v>47</v>
      </c>
      <c r="B59" s="101">
        <v>7</v>
      </c>
      <c r="C59" s="100">
        <v>8</v>
      </c>
      <c r="D59" s="100">
        <v>9</v>
      </c>
      <c r="E59" s="100">
        <v>10</v>
      </c>
      <c r="F59" s="100">
        <v>11</v>
      </c>
      <c r="G59" s="100">
        <v>12</v>
      </c>
      <c r="H59" s="100">
        <v>13</v>
      </c>
      <c r="I59" s="100">
        <v>14</v>
      </c>
      <c r="J59" s="100">
        <v>15</v>
      </c>
      <c r="K59" s="100">
        <v>16</v>
      </c>
      <c r="L59" s="100">
        <v>17</v>
      </c>
      <c r="M59" s="99">
        <v>18</v>
      </c>
      <c r="N59" s="99" t="s">
        <v>48</v>
      </c>
      <c r="O59" s="98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</row>
    <row r="60" spans="1:56" s="14" customFormat="1" ht="15" customHeight="1">
      <c r="A60" s="97" t="s">
        <v>49</v>
      </c>
      <c r="B60" s="96">
        <f t="shared" ref="B60:M60" si="6">SUM(B61:B62)</f>
        <v>8</v>
      </c>
      <c r="C60" s="95">
        <f t="shared" si="6"/>
        <v>9</v>
      </c>
      <c r="D60" s="95">
        <f t="shared" si="6"/>
        <v>12</v>
      </c>
      <c r="E60" s="95">
        <f t="shared" si="6"/>
        <v>9</v>
      </c>
      <c r="F60" s="95">
        <f t="shared" si="6"/>
        <v>10</v>
      </c>
      <c r="G60" s="95">
        <f t="shared" si="6"/>
        <v>12</v>
      </c>
      <c r="H60" s="95">
        <f t="shared" si="6"/>
        <v>11</v>
      </c>
      <c r="I60" s="95">
        <f t="shared" si="6"/>
        <v>5</v>
      </c>
      <c r="J60" s="95">
        <f t="shared" si="6"/>
        <v>18</v>
      </c>
      <c r="K60" s="95">
        <f t="shared" si="6"/>
        <v>18</v>
      </c>
      <c r="L60" s="95">
        <f t="shared" si="6"/>
        <v>15</v>
      </c>
      <c r="M60" s="94">
        <f t="shared" si="6"/>
        <v>7</v>
      </c>
      <c r="N60" s="94">
        <f>SUM(B60:M60)</f>
        <v>134</v>
      </c>
      <c r="O60" s="117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</row>
    <row r="61" spans="1:56" s="14" customFormat="1" ht="15" customHeight="1">
      <c r="A61" s="97" t="s">
        <v>44</v>
      </c>
      <c r="B61" s="96">
        <v>8</v>
      </c>
      <c r="C61" s="95">
        <v>9</v>
      </c>
      <c r="D61" s="95">
        <v>11</v>
      </c>
      <c r="E61" s="95">
        <v>9</v>
      </c>
      <c r="F61" s="95">
        <v>10</v>
      </c>
      <c r="G61" s="95">
        <v>12</v>
      </c>
      <c r="H61" s="95">
        <v>11</v>
      </c>
      <c r="I61" s="95">
        <v>5</v>
      </c>
      <c r="J61" s="95">
        <v>17</v>
      </c>
      <c r="K61" s="95">
        <v>17</v>
      </c>
      <c r="L61" s="95">
        <v>15</v>
      </c>
      <c r="M61" s="94">
        <v>7</v>
      </c>
      <c r="N61" s="94">
        <f>SUM(B61:M61)</f>
        <v>131</v>
      </c>
      <c r="O61" s="117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</row>
    <row r="62" spans="1:56" s="14" customFormat="1" ht="15" customHeight="1">
      <c r="A62" s="97" t="s">
        <v>45</v>
      </c>
      <c r="B62" s="96">
        <v>0</v>
      </c>
      <c r="C62" s="95">
        <v>0</v>
      </c>
      <c r="D62" s="95">
        <v>1</v>
      </c>
      <c r="E62" s="95">
        <v>0</v>
      </c>
      <c r="F62" s="95">
        <v>0</v>
      </c>
      <c r="G62" s="95">
        <v>0</v>
      </c>
      <c r="H62" s="95">
        <v>0</v>
      </c>
      <c r="I62" s="95">
        <v>0</v>
      </c>
      <c r="J62" s="95">
        <v>1</v>
      </c>
      <c r="K62" s="95">
        <v>1</v>
      </c>
      <c r="L62" s="95">
        <v>0</v>
      </c>
      <c r="M62" s="94">
        <v>0</v>
      </c>
      <c r="N62" s="94">
        <f>SUM(B62:M62)</f>
        <v>3</v>
      </c>
      <c r="O62" s="117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</row>
    <row r="63" spans="1:56" s="14" customFormat="1" ht="15" customHeight="1">
      <c r="A63" s="18" t="s">
        <v>46</v>
      </c>
      <c r="B63" s="93">
        <f t="shared" ref="B63:N63" si="7">IF(B62=0,0,B62/B60*100)</f>
        <v>0</v>
      </c>
      <c r="C63" s="92">
        <f t="shared" si="7"/>
        <v>0</v>
      </c>
      <c r="D63" s="92">
        <f t="shared" si="7"/>
        <v>8.3333333333333321</v>
      </c>
      <c r="E63" s="92">
        <f t="shared" si="7"/>
        <v>0</v>
      </c>
      <c r="F63" s="92">
        <f t="shared" si="7"/>
        <v>0</v>
      </c>
      <c r="G63" s="92">
        <f t="shared" si="7"/>
        <v>0</v>
      </c>
      <c r="H63" s="92">
        <f t="shared" si="7"/>
        <v>0</v>
      </c>
      <c r="I63" s="92">
        <f t="shared" si="7"/>
        <v>0</v>
      </c>
      <c r="J63" s="92">
        <f t="shared" si="7"/>
        <v>5.5555555555555554</v>
      </c>
      <c r="K63" s="92">
        <f t="shared" si="7"/>
        <v>5.5555555555555554</v>
      </c>
      <c r="L63" s="92">
        <f t="shared" si="7"/>
        <v>0</v>
      </c>
      <c r="M63" s="91">
        <f t="shared" si="7"/>
        <v>0</v>
      </c>
      <c r="N63" s="91">
        <f t="shared" si="7"/>
        <v>2.2388059701492535</v>
      </c>
      <c r="O63" s="118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</row>
    <row r="64" spans="1:56" s="17" customFormat="1" ht="15" customHeight="1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6"/>
      <c r="M64" s="15"/>
      <c r="N64" s="15"/>
      <c r="O64" s="15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</row>
    <row r="65" spans="1:56" s="17" customFormat="1" ht="15" customHeight="1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</row>
    <row r="66" spans="1:56" s="17" customFormat="1" ht="15" customHeight="1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</row>
    <row r="67" spans="1:56" s="17" customFormat="1" ht="15" customHeight="1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</row>
    <row r="68" spans="1:56" s="17" customFormat="1" ht="15" customHeight="1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</row>
    <row r="69" spans="1:56" s="17" customFormat="1" ht="15" customHeight="1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</row>
    <row r="70" spans="1:56" s="17" customFormat="1" ht="15" customHeight="1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</row>
    <row r="71" spans="1:56" s="17" customFormat="1" ht="15" customHeight="1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</row>
    <row r="72" spans="1:56" s="17" customFormat="1" ht="15" customHeight="1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</row>
    <row r="73" spans="1:56" s="17" customFormat="1" ht="15" customHeight="1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</row>
    <row r="74" spans="1:56" s="17" customFormat="1" ht="15" customHeight="1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</row>
    <row r="75" spans="1:56" s="17" customFormat="1" ht="15" customHeight="1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</row>
    <row r="76" spans="1:56" s="17" customFormat="1" ht="15" customHeight="1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</row>
    <row r="77" spans="1:56" s="17" customFormat="1" ht="15" customHeight="1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</row>
    <row r="78" spans="1:56" s="17" customFormat="1" ht="15" customHeight="1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6"/>
      <c r="M78" s="15"/>
      <c r="N78" s="15"/>
      <c r="O78" s="15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</row>
    <row r="79" spans="1:56" s="17" customFormat="1" ht="15" customHeight="1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</row>
    <row r="80" spans="1:56" s="17" customFormat="1" ht="15" customHeight="1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</row>
    <row r="81" spans="1:56" s="17" customFormat="1" ht="15" customHeight="1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</row>
    <row r="82" spans="1:56" s="14" customFormat="1" ht="15" customHeight="1">
      <c r="A82" s="102" t="s">
        <v>47</v>
      </c>
      <c r="B82" s="101">
        <v>7</v>
      </c>
      <c r="C82" s="100">
        <v>8</v>
      </c>
      <c r="D82" s="100">
        <v>9</v>
      </c>
      <c r="E82" s="100">
        <v>10</v>
      </c>
      <c r="F82" s="100">
        <v>11</v>
      </c>
      <c r="G82" s="100">
        <v>12</v>
      </c>
      <c r="H82" s="100">
        <v>13</v>
      </c>
      <c r="I82" s="100">
        <v>14</v>
      </c>
      <c r="J82" s="100">
        <v>15</v>
      </c>
      <c r="K82" s="100">
        <v>16</v>
      </c>
      <c r="L82" s="100">
        <v>17</v>
      </c>
      <c r="M82" s="99">
        <v>18</v>
      </c>
      <c r="N82" s="99" t="s">
        <v>48</v>
      </c>
      <c r="O82" s="98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</row>
    <row r="83" spans="1:56" s="14" customFormat="1" ht="15" customHeight="1">
      <c r="A83" s="97" t="s">
        <v>49</v>
      </c>
      <c r="B83" s="96">
        <f t="shared" ref="B83:M83" si="8">SUM(B84:B85)</f>
        <v>24</v>
      </c>
      <c r="C83" s="95">
        <f t="shared" si="8"/>
        <v>15</v>
      </c>
      <c r="D83" s="95">
        <f t="shared" si="8"/>
        <v>18</v>
      </c>
      <c r="E83" s="95">
        <f t="shared" si="8"/>
        <v>12</v>
      </c>
      <c r="F83" s="95">
        <f t="shared" si="8"/>
        <v>13</v>
      </c>
      <c r="G83" s="95">
        <f t="shared" si="8"/>
        <v>16</v>
      </c>
      <c r="H83" s="95">
        <f t="shared" si="8"/>
        <v>16</v>
      </c>
      <c r="I83" s="95">
        <f t="shared" si="8"/>
        <v>9</v>
      </c>
      <c r="J83" s="95">
        <f t="shared" si="8"/>
        <v>21</v>
      </c>
      <c r="K83" s="95">
        <f t="shared" si="8"/>
        <v>24</v>
      </c>
      <c r="L83" s="95">
        <f t="shared" si="8"/>
        <v>20</v>
      </c>
      <c r="M83" s="94">
        <f t="shared" si="8"/>
        <v>15</v>
      </c>
      <c r="N83" s="94">
        <f>SUM(B83:M83)</f>
        <v>203</v>
      </c>
      <c r="O83" s="117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</row>
    <row r="84" spans="1:56" s="14" customFormat="1" ht="15" customHeight="1">
      <c r="A84" s="97" t="s">
        <v>44</v>
      </c>
      <c r="B84" s="96">
        <f>SUM(B38,B61)</f>
        <v>24</v>
      </c>
      <c r="C84" s="95">
        <f t="shared" ref="C84:M84" si="9">SUM(C38,C61)</f>
        <v>15</v>
      </c>
      <c r="D84" s="95">
        <f t="shared" si="9"/>
        <v>17</v>
      </c>
      <c r="E84" s="95">
        <f t="shared" si="9"/>
        <v>12</v>
      </c>
      <c r="F84" s="95">
        <f t="shared" si="9"/>
        <v>13</v>
      </c>
      <c r="G84" s="95">
        <f t="shared" si="9"/>
        <v>16</v>
      </c>
      <c r="H84" s="95">
        <f t="shared" si="9"/>
        <v>15</v>
      </c>
      <c r="I84" s="95">
        <f t="shared" si="9"/>
        <v>9</v>
      </c>
      <c r="J84" s="95">
        <f t="shared" si="9"/>
        <v>20</v>
      </c>
      <c r="K84" s="95">
        <f t="shared" si="9"/>
        <v>23</v>
      </c>
      <c r="L84" s="95">
        <f t="shared" si="9"/>
        <v>20</v>
      </c>
      <c r="M84" s="94">
        <f t="shared" si="9"/>
        <v>15</v>
      </c>
      <c r="N84" s="94">
        <f>SUM(B84:M84)</f>
        <v>199</v>
      </c>
      <c r="O84" s="117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</row>
    <row r="85" spans="1:56" s="14" customFormat="1" ht="15" customHeight="1">
      <c r="A85" s="97" t="s">
        <v>45</v>
      </c>
      <c r="B85" s="96">
        <f t="shared" ref="B85:M85" si="10">SUM(B39,B62)</f>
        <v>0</v>
      </c>
      <c r="C85" s="95">
        <f t="shared" si="10"/>
        <v>0</v>
      </c>
      <c r="D85" s="95">
        <f t="shared" si="10"/>
        <v>1</v>
      </c>
      <c r="E85" s="95">
        <f t="shared" si="10"/>
        <v>0</v>
      </c>
      <c r="F85" s="95">
        <f t="shared" si="10"/>
        <v>0</v>
      </c>
      <c r="G85" s="95">
        <f t="shared" si="10"/>
        <v>0</v>
      </c>
      <c r="H85" s="95">
        <f t="shared" si="10"/>
        <v>1</v>
      </c>
      <c r="I85" s="95">
        <f t="shared" si="10"/>
        <v>0</v>
      </c>
      <c r="J85" s="95">
        <f t="shared" si="10"/>
        <v>1</v>
      </c>
      <c r="K85" s="95">
        <f t="shared" si="10"/>
        <v>1</v>
      </c>
      <c r="L85" s="95">
        <f t="shared" si="10"/>
        <v>0</v>
      </c>
      <c r="M85" s="94">
        <f t="shared" si="10"/>
        <v>0</v>
      </c>
      <c r="N85" s="94">
        <f>SUM(B85:M85)</f>
        <v>4</v>
      </c>
      <c r="O85" s="117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</row>
    <row r="86" spans="1:56" s="14" customFormat="1" ht="15.95" customHeight="1">
      <c r="A86" s="18" t="s">
        <v>46</v>
      </c>
      <c r="B86" s="93">
        <f t="shared" ref="B86:N86" si="11">IF(B85=0,0,B85/B83*100)</f>
        <v>0</v>
      </c>
      <c r="C86" s="92">
        <f t="shared" si="11"/>
        <v>0</v>
      </c>
      <c r="D86" s="92">
        <f t="shared" si="11"/>
        <v>5.5555555555555554</v>
      </c>
      <c r="E86" s="92">
        <f t="shared" si="11"/>
        <v>0</v>
      </c>
      <c r="F86" s="92">
        <f t="shared" si="11"/>
        <v>0</v>
      </c>
      <c r="G86" s="92">
        <f t="shared" si="11"/>
        <v>0</v>
      </c>
      <c r="H86" s="92">
        <f t="shared" si="11"/>
        <v>6.25</v>
      </c>
      <c r="I86" s="92">
        <f t="shared" si="11"/>
        <v>0</v>
      </c>
      <c r="J86" s="92">
        <f t="shared" si="11"/>
        <v>4.7619047619047619</v>
      </c>
      <c r="K86" s="92">
        <f t="shared" si="11"/>
        <v>4.1666666666666661</v>
      </c>
      <c r="L86" s="92">
        <f t="shared" si="11"/>
        <v>0</v>
      </c>
      <c r="M86" s="91">
        <f t="shared" si="11"/>
        <v>0</v>
      </c>
      <c r="N86" s="91">
        <f t="shared" si="11"/>
        <v>1.9704433497536946</v>
      </c>
      <c r="O86" s="118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</row>
    <row r="87" spans="1:56" s="14" customFormat="1" ht="12" customHeight="1">
      <c r="A87" s="15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</row>
    <row r="88" spans="1:56" s="14" customFormat="1" ht="12" customHeight="1">
      <c r="A88" s="15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</row>
    <row r="89" spans="1:56" s="11" customFormat="1" ht="15" customHeight="1"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16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</row>
    <row r="90" spans="1:56" s="11" customFormat="1" ht="15" customHeight="1"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16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</row>
    <row r="91" spans="1:56" s="11" customFormat="1" ht="15" customHeight="1"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16"/>
      <c r="Q91" s="3"/>
      <c r="R91" s="3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</row>
    <row r="92" spans="1:56" s="11" customFormat="1" ht="15" customHeight="1"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16"/>
      <c r="Q92" s="4"/>
      <c r="R92" s="4" t="s">
        <v>74</v>
      </c>
      <c r="S92" s="4"/>
      <c r="T92" s="4"/>
      <c r="U92" s="4" t="s">
        <v>75</v>
      </c>
      <c r="V92" s="4"/>
      <c r="W92" s="4"/>
      <c r="X92" s="4" t="s">
        <v>84</v>
      </c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</row>
    <row r="93" spans="1:56" s="11" customFormat="1" ht="15" customHeight="1"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16"/>
      <c r="Q93" s="4">
        <v>7</v>
      </c>
      <c r="R93" s="4">
        <f t="array" ref="R93:R104">TRANSPOSE(B107:M107)</f>
        <v>426</v>
      </c>
      <c r="S93" s="4">
        <f t="array" ref="S93:S104">TRANSPOSE(B109:M109)</f>
        <v>43</v>
      </c>
      <c r="T93" s="108">
        <f t="shared" ref="T93:T104" si="12">IF(S93=0,0,S93/SUM(R93:S93)*100)</f>
        <v>9.1684434968017072</v>
      </c>
      <c r="U93" s="4">
        <f t="array" ref="U93:U104">TRANSPOSE(B130:M130)</f>
        <v>326</v>
      </c>
      <c r="V93" s="4">
        <f t="array" ref="V93:V104">TRANSPOSE(B132:M132)</f>
        <v>34</v>
      </c>
      <c r="W93" s="108">
        <f t="shared" ref="W93:W104" si="13">IF(V93=0,0,V93/SUM(U93:V93)*100)</f>
        <v>9.4444444444444446</v>
      </c>
      <c r="X93" s="4">
        <f t="shared" ref="X93:X104" si="14">SUM(R93,U93)</f>
        <v>752</v>
      </c>
      <c r="Y93" s="4">
        <f t="shared" ref="Y93:Y104" si="15">SUM(S93,V93)</f>
        <v>77</v>
      </c>
      <c r="Z93" s="108">
        <f t="shared" ref="Z93:Z104" si="16">IF(Y93=0,0,Y93/SUM(X93:Y93)*100)</f>
        <v>9.2882991556091667</v>
      </c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</row>
    <row r="94" spans="1:56" s="11" customFormat="1" ht="15" customHeight="1"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16"/>
      <c r="Q94" s="4">
        <v>8</v>
      </c>
      <c r="R94" s="4">
        <v>353</v>
      </c>
      <c r="S94" s="4">
        <v>46</v>
      </c>
      <c r="T94" s="108">
        <f t="shared" si="12"/>
        <v>11.528822055137844</v>
      </c>
      <c r="U94" s="4">
        <v>298</v>
      </c>
      <c r="V94" s="4">
        <v>25</v>
      </c>
      <c r="W94" s="108">
        <f t="shared" si="13"/>
        <v>7.7399380804953566</v>
      </c>
      <c r="X94" s="4">
        <f t="shared" si="14"/>
        <v>651</v>
      </c>
      <c r="Y94" s="4">
        <f t="shared" si="15"/>
        <v>71</v>
      </c>
      <c r="Z94" s="108">
        <f t="shared" si="16"/>
        <v>9.8337950138504162</v>
      </c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</row>
    <row r="95" spans="1:56" s="11" customFormat="1" ht="15" customHeight="1"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16"/>
      <c r="Q95" s="4">
        <v>9</v>
      </c>
      <c r="R95" s="4">
        <v>322</v>
      </c>
      <c r="S95" s="4">
        <v>56</v>
      </c>
      <c r="T95" s="108">
        <f t="shared" si="12"/>
        <v>14.814814814814813</v>
      </c>
      <c r="U95" s="4">
        <v>246</v>
      </c>
      <c r="V95" s="4">
        <v>36</v>
      </c>
      <c r="W95" s="108">
        <f t="shared" si="13"/>
        <v>12.76595744680851</v>
      </c>
      <c r="X95" s="4">
        <f t="shared" si="14"/>
        <v>568</v>
      </c>
      <c r="Y95" s="4">
        <f t="shared" si="15"/>
        <v>92</v>
      </c>
      <c r="Z95" s="108">
        <f t="shared" si="16"/>
        <v>13.939393939393941</v>
      </c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</row>
    <row r="96" spans="1:56" s="11" customFormat="1" ht="15" customHeight="1"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16"/>
      <c r="Q96" s="4">
        <v>10</v>
      </c>
      <c r="R96" s="4">
        <v>288</v>
      </c>
      <c r="S96" s="4">
        <v>59</v>
      </c>
      <c r="T96" s="108">
        <f t="shared" si="12"/>
        <v>17.002881844380404</v>
      </c>
      <c r="U96" s="4">
        <v>249</v>
      </c>
      <c r="V96" s="4">
        <v>60</v>
      </c>
      <c r="W96" s="108">
        <f t="shared" si="13"/>
        <v>19.417475728155338</v>
      </c>
      <c r="X96" s="4">
        <f t="shared" si="14"/>
        <v>537</v>
      </c>
      <c r="Y96" s="4">
        <f t="shared" si="15"/>
        <v>119</v>
      </c>
      <c r="Z96" s="108">
        <f t="shared" si="16"/>
        <v>18.140243902439025</v>
      </c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</row>
    <row r="97" spans="1:56" s="11" customFormat="1" ht="15" customHeight="1"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16"/>
      <c r="Q97" s="4">
        <v>11</v>
      </c>
      <c r="R97" s="4">
        <v>270</v>
      </c>
      <c r="S97" s="4">
        <v>50</v>
      </c>
      <c r="T97" s="108">
        <f t="shared" si="12"/>
        <v>15.625</v>
      </c>
      <c r="U97" s="4">
        <v>242</v>
      </c>
      <c r="V97" s="4">
        <v>48</v>
      </c>
      <c r="W97" s="108">
        <f t="shared" si="13"/>
        <v>16.551724137931036</v>
      </c>
      <c r="X97" s="4">
        <f t="shared" si="14"/>
        <v>512</v>
      </c>
      <c r="Y97" s="4">
        <f t="shared" si="15"/>
        <v>98</v>
      </c>
      <c r="Z97" s="108">
        <f t="shared" si="16"/>
        <v>16.065573770491802</v>
      </c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</row>
    <row r="98" spans="1:56" s="11" customFormat="1" ht="15" customHeight="1"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16"/>
      <c r="Q98" s="4">
        <v>12</v>
      </c>
      <c r="R98" s="4">
        <v>256</v>
      </c>
      <c r="S98" s="4">
        <v>50</v>
      </c>
      <c r="T98" s="108">
        <f t="shared" si="12"/>
        <v>16.33986928104575</v>
      </c>
      <c r="U98" s="4">
        <v>279</v>
      </c>
      <c r="V98" s="4">
        <v>57</v>
      </c>
      <c r="W98" s="108">
        <f t="shared" si="13"/>
        <v>16.964285714285715</v>
      </c>
      <c r="X98" s="4">
        <f t="shared" si="14"/>
        <v>535</v>
      </c>
      <c r="Y98" s="4">
        <f t="shared" si="15"/>
        <v>107</v>
      </c>
      <c r="Z98" s="108">
        <f t="shared" si="16"/>
        <v>16.666666666666664</v>
      </c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</row>
    <row r="99" spans="1:56" s="11" customFormat="1" ht="15" customHeight="1"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16"/>
      <c r="Q99" s="4">
        <v>13</v>
      </c>
      <c r="R99" s="4">
        <v>243</v>
      </c>
      <c r="S99" s="4">
        <v>44</v>
      </c>
      <c r="T99" s="108">
        <f t="shared" si="12"/>
        <v>15.331010452961671</v>
      </c>
      <c r="U99" s="4">
        <v>240</v>
      </c>
      <c r="V99" s="4">
        <v>47</v>
      </c>
      <c r="W99" s="108">
        <f t="shared" si="13"/>
        <v>16.376306620209057</v>
      </c>
      <c r="X99" s="4">
        <f t="shared" si="14"/>
        <v>483</v>
      </c>
      <c r="Y99" s="4">
        <f t="shared" si="15"/>
        <v>91</v>
      </c>
      <c r="Z99" s="108">
        <f t="shared" si="16"/>
        <v>15.853658536585366</v>
      </c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</row>
    <row r="100" spans="1:56" s="11" customFormat="1" ht="15" customHeight="1"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16"/>
      <c r="Q100" s="4">
        <v>14</v>
      </c>
      <c r="R100" s="4">
        <v>261</v>
      </c>
      <c r="S100" s="4">
        <v>42</v>
      </c>
      <c r="T100" s="108">
        <f t="shared" si="12"/>
        <v>13.861386138613863</v>
      </c>
      <c r="U100" s="4">
        <v>249</v>
      </c>
      <c r="V100" s="4">
        <v>55</v>
      </c>
      <c r="W100" s="108">
        <f t="shared" si="13"/>
        <v>18.092105263157894</v>
      </c>
      <c r="X100" s="4">
        <f t="shared" si="14"/>
        <v>510</v>
      </c>
      <c r="Y100" s="4">
        <f t="shared" si="15"/>
        <v>97</v>
      </c>
      <c r="Z100" s="108">
        <f t="shared" si="16"/>
        <v>15.980230642504118</v>
      </c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</row>
    <row r="101" spans="1:56" s="11" customFormat="1" ht="15" customHeight="1"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16"/>
      <c r="Q101" s="4">
        <v>15</v>
      </c>
      <c r="R101" s="4">
        <v>269</v>
      </c>
      <c r="S101" s="4">
        <v>44</v>
      </c>
      <c r="T101" s="108">
        <f t="shared" si="12"/>
        <v>14.057507987220447</v>
      </c>
      <c r="U101" s="4">
        <v>306</v>
      </c>
      <c r="V101" s="4">
        <v>62</v>
      </c>
      <c r="W101" s="108">
        <f t="shared" si="13"/>
        <v>16.847826086956523</v>
      </c>
      <c r="X101" s="4">
        <f t="shared" si="14"/>
        <v>575</v>
      </c>
      <c r="Y101" s="4">
        <f t="shared" si="15"/>
        <v>106</v>
      </c>
      <c r="Z101" s="108">
        <f t="shared" si="16"/>
        <v>15.565345080763581</v>
      </c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</row>
    <row r="102" spans="1:56" s="11" customFormat="1" ht="15" customHeight="1"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3"/>
      <c r="M102" s="12"/>
      <c r="N102" s="12"/>
      <c r="O102" s="116"/>
      <c r="Q102" s="4">
        <v>16</v>
      </c>
      <c r="R102" s="4">
        <v>322</v>
      </c>
      <c r="S102" s="4">
        <v>38</v>
      </c>
      <c r="T102" s="108">
        <f t="shared" si="12"/>
        <v>10.555555555555555</v>
      </c>
      <c r="U102" s="4">
        <v>347</v>
      </c>
      <c r="V102" s="4">
        <v>40</v>
      </c>
      <c r="W102" s="108">
        <f t="shared" si="13"/>
        <v>10.335917312661499</v>
      </c>
      <c r="X102" s="4">
        <f t="shared" si="14"/>
        <v>669</v>
      </c>
      <c r="Y102" s="4">
        <f t="shared" si="15"/>
        <v>78</v>
      </c>
      <c r="Z102" s="108">
        <f t="shared" si="16"/>
        <v>10.441767068273093</v>
      </c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</row>
    <row r="103" spans="1:56" s="11" customFormat="1" ht="15" customHeight="1"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16"/>
      <c r="Q103" s="4">
        <v>17</v>
      </c>
      <c r="R103" s="4">
        <v>302</v>
      </c>
      <c r="S103" s="4">
        <v>22</v>
      </c>
      <c r="T103" s="108">
        <f t="shared" si="12"/>
        <v>6.7901234567901234</v>
      </c>
      <c r="U103" s="4">
        <v>323</v>
      </c>
      <c r="V103" s="4">
        <v>41</v>
      </c>
      <c r="W103" s="108">
        <f t="shared" si="13"/>
        <v>11.263736263736265</v>
      </c>
      <c r="X103" s="4">
        <f t="shared" si="14"/>
        <v>625</v>
      </c>
      <c r="Y103" s="4">
        <f t="shared" si="15"/>
        <v>63</v>
      </c>
      <c r="Z103" s="108">
        <f t="shared" si="16"/>
        <v>9.1569767441860463</v>
      </c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</row>
    <row r="104" spans="1:56" s="11" customFormat="1" ht="15" customHeight="1"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16"/>
      <c r="Q104" s="4">
        <v>18</v>
      </c>
      <c r="R104" s="4">
        <v>318</v>
      </c>
      <c r="S104" s="4">
        <v>10</v>
      </c>
      <c r="T104" s="108">
        <f t="shared" si="12"/>
        <v>3.0487804878048781</v>
      </c>
      <c r="U104" s="4">
        <v>322</v>
      </c>
      <c r="V104" s="4">
        <v>26</v>
      </c>
      <c r="W104" s="108">
        <f t="shared" si="13"/>
        <v>7.4712643678160928</v>
      </c>
      <c r="X104" s="4">
        <f t="shared" si="14"/>
        <v>640</v>
      </c>
      <c r="Y104" s="4">
        <f t="shared" si="15"/>
        <v>36</v>
      </c>
      <c r="Z104" s="108">
        <f t="shared" si="16"/>
        <v>5.3254437869822491</v>
      </c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</row>
    <row r="105" spans="1:56" s="11" customFormat="1" ht="15" customHeight="1"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16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</row>
    <row r="106" spans="1:56" s="14" customFormat="1" ht="15" customHeight="1">
      <c r="A106" s="102" t="s">
        <v>47</v>
      </c>
      <c r="B106" s="101">
        <v>7</v>
      </c>
      <c r="C106" s="100">
        <v>8</v>
      </c>
      <c r="D106" s="100">
        <v>9</v>
      </c>
      <c r="E106" s="100">
        <v>10</v>
      </c>
      <c r="F106" s="100">
        <v>11</v>
      </c>
      <c r="G106" s="100">
        <v>12</v>
      </c>
      <c r="H106" s="100">
        <v>13</v>
      </c>
      <c r="I106" s="100">
        <v>14</v>
      </c>
      <c r="J106" s="100">
        <v>15</v>
      </c>
      <c r="K106" s="100">
        <v>16</v>
      </c>
      <c r="L106" s="100">
        <v>17</v>
      </c>
      <c r="M106" s="99">
        <v>18</v>
      </c>
      <c r="N106" s="99" t="s">
        <v>48</v>
      </c>
      <c r="O106" s="98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</row>
    <row r="107" spans="1:56" s="14" customFormat="1" ht="15" customHeight="1">
      <c r="A107" s="97" t="s">
        <v>49</v>
      </c>
      <c r="B107" s="96">
        <f t="shared" ref="B107:M107" si="17">SUM(B108:B109)</f>
        <v>426</v>
      </c>
      <c r="C107" s="95">
        <f t="shared" si="17"/>
        <v>353</v>
      </c>
      <c r="D107" s="95">
        <f t="shared" si="17"/>
        <v>322</v>
      </c>
      <c r="E107" s="95">
        <f t="shared" si="17"/>
        <v>288</v>
      </c>
      <c r="F107" s="95">
        <f t="shared" si="17"/>
        <v>270</v>
      </c>
      <c r="G107" s="95">
        <f t="shared" si="17"/>
        <v>256</v>
      </c>
      <c r="H107" s="95">
        <f t="shared" si="17"/>
        <v>243</v>
      </c>
      <c r="I107" s="95">
        <f t="shared" si="17"/>
        <v>261</v>
      </c>
      <c r="J107" s="95">
        <f t="shared" si="17"/>
        <v>269</v>
      </c>
      <c r="K107" s="95">
        <f t="shared" si="17"/>
        <v>322</v>
      </c>
      <c r="L107" s="95">
        <f t="shared" si="17"/>
        <v>302</v>
      </c>
      <c r="M107" s="94">
        <f t="shared" si="17"/>
        <v>318</v>
      </c>
      <c r="N107" s="94">
        <f>SUM(B107:M107)</f>
        <v>3630</v>
      </c>
      <c r="O107" s="117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</row>
    <row r="108" spans="1:56" s="14" customFormat="1" ht="15" customHeight="1">
      <c r="A108" s="97" t="s">
        <v>44</v>
      </c>
      <c r="B108" s="96">
        <v>383</v>
      </c>
      <c r="C108" s="95">
        <v>307</v>
      </c>
      <c r="D108" s="95">
        <v>266</v>
      </c>
      <c r="E108" s="95">
        <v>229</v>
      </c>
      <c r="F108" s="95">
        <v>220</v>
      </c>
      <c r="G108" s="95">
        <v>206</v>
      </c>
      <c r="H108" s="95">
        <v>199</v>
      </c>
      <c r="I108" s="95">
        <v>219</v>
      </c>
      <c r="J108" s="95">
        <v>225</v>
      </c>
      <c r="K108" s="95">
        <v>284</v>
      </c>
      <c r="L108" s="95">
        <v>280</v>
      </c>
      <c r="M108" s="94">
        <v>308</v>
      </c>
      <c r="N108" s="94">
        <f>SUM(B108:M108)</f>
        <v>3126</v>
      </c>
      <c r="O108" s="117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</row>
    <row r="109" spans="1:56" s="14" customFormat="1" ht="15" customHeight="1">
      <c r="A109" s="97" t="s">
        <v>45</v>
      </c>
      <c r="B109" s="96">
        <v>43</v>
      </c>
      <c r="C109" s="95">
        <v>46</v>
      </c>
      <c r="D109" s="95">
        <v>56</v>
      </c>
      <c r="E109" s="95">
        <v>59</v>
      </c>
      <c r="F109" s="95">
        <v>50</v>
      </c>
      <c r="G109" s="95">
        <v>50</v>
      </c>
      <c r="H109" s="95">
        <v>44</v>
      </c>
      <c r="I109" s="95">
        <v>42</v>
      </c>
      <c r="J109" s="95">
        <v>44</v>
      </c>
      <c r="K109" s="95">
        <v>38</v>
      </c>
      <c r="L109" s="95">
        <v>22</v>
      </c>
      <c r="M109" s="94">
        <v>10</v>
      </c>
      <c r="N109" s="94">
        <f>SUM(B109:M109)</f>
        <v>504</v>
      </c>
      <c r="O109" s="117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</row>
    <row r="110" spans="1:56" s="14" customFormat="1" ht="15" customHeight="1">
      <c r="A110" s="18" t="s">
        <v>46</v>
      </c>
      <c r="B110" s="93">
        <f t="shared" ref="B110:N110" si="18">IF(B109=0,0,B109/B107*100)</f>
        <v>10.093896713615024</v>
      </c>
      <c r="C110" s="92">
        <f t="shared" si="18"/>
        <v>13.031161473087819</v>
      </c>
      <c r="D110" s="92">
        <f t="shared" si="18"/>
        <v>17.391304347826086</v>
      </c>
      <c r="E110" s="92">
        <f t="shared" si="18"/>
        <v>20.486111111111111</v>
      </c>
      <c r="F110" s="92">
        <f t="shared" si="18"/>
        <v>18.518518518518519</v>
      </c>
      <c r="G110" s="92">
        <f t="shared" si="18"/>
        <v>19.53125</v>
      </c>
      <c r="H110" s="92">
        <f t="shared" si="18"/>
        <v>18.106995884773664</v>
      </c>
      <c r="I110" s="92">
        <f t="shared" si="18"/>
        <v>16.091954022988507</v>
      </c>
      <c r="J110" s="92">
        <f t="shared" si="18"/>
        <v>16.356877323420075</v>
      </c>
      <c r="K110" s="92">
        <f t="shared" si="18"/>
        <v>11.801242236024844</v>
      </c>
      <c r="L110" s="92">
        <f t="shared" si="18"/>
        <v>7.2847682119205297</v>
      </c>
      <c r="M110" s="91">
        <f t="shared" si="18"/>
        <v>3.1446540880503147</v>
      </c>
      <c r="N110" s="91">
        <f t="shared" si="18"/>
        <v>13.884297520661157</v>
      </c>
      <c r="O110" s="118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</row>
    <row r="111" spans="1:56" s="17" customFormat="1" ht="15" customHeight="1">
      <c r="A111" s="15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6"/>
      <c r="M111" s="15"/>
      <c r="N111" s="15"/>
      <c r="O111" s="15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</row>
    <row r="112" spans="1:56" s="17" customFormat="1" ht="15" customHeight="1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</row>
    <row r="113" spans="1:56" s="17" customFormat="1" ht="15" customHeight="1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</row>
    <row r="114" spans="1:56" s="17" customFormat="1" ht="15" customHeight="1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</row>
    <row r="115" spans="1:56" s="17" customFormat="1" ht="15" customHeight="1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</row>
    <row r="116" spans="1:56" s="17" customFormat="1" ht="15" customHeight="1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</row>
    <row r="117" spans="1:56" s="17" customFormat="1" ht="15" customHeight="1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</row>
    <row r="118" spans="1:56" s="17" customFormat="1" ht="15" customHeight="1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</row>
    <row r="119" spans="1:56" s="17" customFormat="1" ht="15" customHeight="1">
      <c r="A119" s="15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</row>
    <row r="120" spans="1:56" s="17" customFormat="1" ht="15" customHeight="1">
      <c r="A120" s="15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</row>
    <row r="121" spans="1:56" s="17" customFormat="1" ht="15" customHeight="1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</row>
    <row r="122" spans="1:56" s="17" customFormat="1" ht="15" customHeight="1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</row>
    <row r="123" spans="1:56" s="17" customFormat="1" ht="15" customHeight="1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</row>
    <row r="124" spans="1:56" s="17" customFormat="1" ht="15" customHeight="1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</row>
    <row r="125" spans="1:56" s="17" customFormat="1" ht="15" customHeight="1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6"/>
      <c r="M125" s="15"/>
      <c r="N125" s="15"/>
      <c r="O125" s="15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</row>
    <row r="126" spans="1:56" s="17" customFormat="1" ht="15" customHeight="1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</row>
    <row r="127" spans="1:56" s="17" customFormat="1" ht="15" customHeight="1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</row>
    <row r="128" spans="1:56" s="17" customFormat="1" ht="15" customHeight="1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</row>
    <row r="129" spans="1:56" s="14" customFormat="1" ht="15" customHeight="1">
      <c r="A129" s="102" t="s">
        <v>47</v>
      </c>
      <c r="B129" s="101">
        <v>7</v>
      </c>
      <c r="C129" s="100">
        <v>8</v>
      </c>
      <c r="D129" s="100">
        <v>9</v>
      </c>
      <c r="E129" s="100">
        <v>10</v>
      </c>
      <c r="F129" s="100">
        <v>11</v>
      </c>
      <c r="G129" s="100">
        <v>12</v>
      </c>
      <c r="H129" s="100">
        <v>13</v>
      </c>
      <c r="I129" s="100">
        <v>14</v>
      </c>
      <c r="J129" s="100">
        <v>15</v>
      </c>
      <c r="K129" s="100">
        <v>16</v>
      </c>
      <c r="L129" s="100">
        <v>17</v>
      </c>
      <c r="M129" s="99">
        <v>18</v>
      </c>
      <c r="N129" s="99" t="s">
        <v>48</v>
      </c>
      <c r="O129" s="98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</row>
    <row r="130" spans="1:56" s="14" customFormat="1" ht="15" customHeight="1">
      <c r="A130" s="97" t="s">
        <v>49</v>
      </c>
      <c r="B130" s="96">
        <f t="shared" ref="B130:M130" si="19">SUM(B131:B132)</f>
        <v>326</v>
      </c>
      <c r="C130" s="95">
        <f t="shared" si="19"/>
        <v>298</v>
      </c>
      <c r="D130" s="95">
        <f t="shared" si="19"/>
        <v>246</v>
      </c>
      <c r="E130" s="95">
        <f t="shared" si="19"/>
        <v>249</v>
      </c>
      <c r="F130" s="95">
        <f t="shared" si="19"/>
        <v>242</v>
      </c>
      <c r="G130" s="95">
        <f t="shared" si="19"/>
        <v>279</v>
      </c>
      <c r="H130" s="95">
        <f t="shared" si="19"/>
        <v>240</v>
      </c>
      <c r="I130" s="95">
        <f t="shared" si="19"/>
        <v>249</v>
      </c>
      <c r="J130" s="95">
        <f t="shared" si="19"/>
        <v>306</v>
      </c>
      <c r="K130" s="95">
        <f t="shared" si="19"/>
        <v>347</v>
      </c>
      <c r="L130" s="95">
        <f t="shared" si="19"/>
        <v>323</v>
      </c>
      <c r="M130" s="94">
        <f t="shared" si="19"/>
        <v>322</v>
      </c>
      <c r="N130" s="94">
        <f>SUM(B130:M130)</f>
        <v>3427</v>
      </c>
      <c r="O130" s="117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</row>
    <row r="131" spans="1:56" s="14" customFormat="1" ht="15" customHeight="1">
      <c r="A131" s="97" t="s">
        <v>44</v>
      </c>
      <c r="B131" s="96">
        <v>292</v>
      </c>
      <c r="C131" s="95">
        <v>273</v>
      </c>
      <c r="D131" s="95">
        <v>210</v>
      </c>
      <c r="E131" s="95">
        <v>189</v>
      </c>
      <c r="F131" s="95">
        <v>194</v>
      </c>
      <c r="G131" s="95">
        <v>222</v>
      </c>
      <c r="H131" s="95">
        <v>193</v>
      </c>
      <c r="I131" s="95">
        <v>194</v>
      </c>
      <c r="J131" s="95">
        <v>244</v>
      </c>
      <c r="K131" s="95">
        <v>307</v>
      </c>
      <c r="L131" s="95">
        <v>282</v>
      </c>
      <c r="M131" s="94">
        <v>296</v>
      </c>
      <c r="N131" s="94">
        <f>SUM(B131:M131)</f>
        <v>2896</v>
      </c>
      <c r="O131" s="117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</row>
    <row r="132" spans="1:56" s="14" customFormat="1" ht="15" customHeight="1">
      <c r="A132" s="97" t="s">
        <v>45</v>
      </c>
      <c r="B132" s="96">
        <v>34</v>
      </c>
      <c r="C132" s="95">
        <v>25</v>
      </c>
      <c r="D132" s="95">
        <v>36</v>
      </c>
      <c r="E132" s="95">
        <v>60</v>
      </c>
      <c r="F132" s="95">
        <v>48</v>
      </c>
      <c r="G132" s="95">
        <v>57</v>
      </c>
      <c r="H132" s="95">
        <v>47</v>
      </c>
      <c r="I132" s="95">
        <v>55</v>
      </c>
      <c r="J132" s="95">
        <v>62</v>
      </c>
      <c r="K132" s="95">
        <v>40</v>
      </c>
      <c r="L132" s="95">
        <v>41</v>
      </c>
      <c r="M132" s="94">
        <v>26</v>
      </c>
      <c r="N132" s="94">
        <f>SUM(B132:M132)</f>
        <v>531</v>
      </c>
      <c r="O132" s="117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</row>
    <row r="133" spans="1:56" s="14" customFormat="1" ht="15" customHeight="1">
      <c r="A133" s="18" t="s">
        <v>46</v>
      </c>
      <c r="B133" s="93">
        <f t="shared" ref="B133:N133" si="20">IF(B132=0,0,B132/B130*100)</f>
        <v>10.429447852760736</v>
      </c>
      <c r="C133" s="92">
        <f t="shared" si="20"/>
        <v>8.3892617449664435</v>
      </c>
      <c r="D133" s="92">
        <f t="shared" si="20"/>
        <v>14.634146341463413</v>
      </c>
      <c r="E133" s="92">
        <f t="shared" si="20"/>
        <v>24.096385542168676</v>
      </c>
      <c r="F133" s="92">
        <f t="shared" si="20"/>
        <v>19.834710743801654</v>
      </c>
      <c r="G133" s="92">
        <f t="shared" si="20"/>
        <v>20.43010752688172</v>
      </c>
      <c r="H133" s="92">
        <f t="shared" si="20"/>
        <v>19.583333333333332</v>
      </c>
      <c r="I133" s="92">
        <f t="shared" si="20"/>
        <v>22.08835341365462</v>
      </c>
      <c r="J133" s="92">
        <f t="shared" si="20"/>
        <v>20.261437908496731</v>
      </c>
      <c r="K133" s="92">
        <f t="shared" si="20"/>
        <v>11.527377521613833</v>
      </c>
      <c r="L133" s="92">
        <f t="shared" si="20"/>
        <v>12.693498452012383</v>
      </c>
      <c r="M133" s="91">
        <f t="shared" si="20"/>
        <v>8.0745341614906838</v>
      </c>
      <c r="N133" s="91">
        <f t="shared" si="20"/>
        <v>15.49460169244237</v>
      </c>
      <c r="O133" s="118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</row>
    <row r="134" spans="1:56" s="17" customFormat="1" ht="15" customHeight="1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6"/>
      <c r="M134" s="15"/>
      <c r="N134" s="15"/>
      <c r="O134" s="15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</row>
    <row r="135" spans="1:56" s="17" customFormat="1" ht="15" customHeight="1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</row>
    <row r="136" spans="1:56" s="17" customFormat="1" ht="15" customHeight="1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</row>
    <row r="137" spans="1:56" s="17" customFormat="1" ht="15" customHeight="1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</row>
    <row r="138" spans="1:56" s="17" customFormat="1" ht="15" customHeight="1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</row>
    <row r="139" spans="1:56" s="17" customFormat="1" ht="15" customHeight="1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</row>
    <row r="140" spans="1:56" s="17" customFormat="1" ht="15" customHeight="1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</row>
    <row r="141" spans="1:56" s="17" customFormat="1" ht="15" customHeight="1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</row>
    <row r="142" spans="1:56" s="17" customFormat="1" ht="15" customHeight="1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</row>
    <row r="143" spans="1:56" s="17" customFormat="1" ht="15" customHeight="1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</row>
    <row r="144" spans="1:56" s="17" customFormat="1" ht="15" customHeight="1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</row>
    <row r="145" spans="1:56" s="17" customFormat="1" ht="15" customHeight="1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</row>
    <row r="146" spans="1:56" s="17" customFormat="1" ht="15" customHeight="1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</row>
    <row r="147" spans="1:56" s="17" customFormat="1" ht="15" customHeight="1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</row>
    <row r="148" spans="1:56" s="17" customFormat="1" ht="15" customHeight="1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6"/>
      <c r="M148" s="15"/>
      <c r="N148" s="15"/>
      <c r="O148" s="15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</row>
    <row r="149" spans="1:56" s="17" customFormat="1" ht="15" customHeight="1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</row>
    <row r="150" spans="1:56" s="17" customFormat="1" ht="15" customHeight="1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</row>
    <row r="151" spans="1:56" s="17" customFormat="1" ht="15" customHeight="1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</row>
    <row r="152" spans="1:56" s="14" customFormat="1" ht="15" customHeight="1">
      <c r="A152" s="102" t="s">
        <v>47</v>
      </c>
      <c r="B152" s="101">
        <v>7</v>
      </c>
      <c r="C152" s="100">
        <v>8</v>
      </c>
      <c r="D152" s="100">
        <v>9</v>
      </c>
      <c r="E152" s="100">
        <v>10</v>
      </c>
      <c r="F152" s="100">
        <v>11</v>
      </c>
      <c r="G152" s="100">
        <v>12</v>
      </c>
      <c r="H152" s="100">
        <v>13</v>
      </c>
      <c r="I152" s="100">
        <v>14</v>
      </c>
      <c r="J152" s="100">
        <v>15</v>
      </c>
      <c r="K152" s="100">
        <v>16</v>
      </c>
      <c r="L152" s="100">
        <v>17</v>
      </c>
      <c r="M152" s="99">
        <v>18</v>
      </c>
      <c r="N152" s="99" t="s">
        <v>48</v>
      </c>
      <c r="O152" s="98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</row>
    <row r="153" spans="1:56" s="14" customFormat="1" ht="15" customHeight="1">
      <c r="A153" s="97" t="s">
        <v>49</v>
      </c>
      <c r="B153" s="96">
        <f t="shared" ref="B153:M153" si="21">SUM(B154:B155)</f>
        <v>752</v>
      </c>
      <c r="C153" s="95">
        <f t="shared" si="21"/>
        <v>651</v>
      </c>
      <c r="D153" s="95">
        <f t="shared" si="21"/>
        <v>568</v>
      </c>
      <c r="E153" s="95">
        <f t="shared" si="21"/>
        <v>537</v>
      </c>
      <c r="F153" s="95">
        <f t="shared" si="21"/>
        <v>512</v>
      </c>
      <c r="G153" s="95">
        <f t="shared" si="21"/>
        <v>535</v>
      </c>
      <c r="H153" s="95">
        <f t="shared" si="21"/>
        <v>483</v>
      </c>
      <c r="I153" s="95">
        <f t="shared" si="21"/>
        <v>510</v>
      </c>
      <c r="J153" s="95">
        <f t="shared" si="21"/>
        <v>575</v>
      </c>
      <c r="K153" s="95">
        <f t="shared" si="21"/>
        <v>669</v>
      </c>
      <c r="L153" s="95">
        <f t="shared" si="21"/>
        <v>625</v>
      </c>
      <c r="M153" s="94">
        <f t="shared" si="21"/>
        <v>640</v>
      </c>
      <c r="N153" s="94">
        <f>SUM(B153:M153)</f>
        <v>7057</v>
      </c>
      <c r="O153" s="117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</row>
    <row r="154" spans="1:56" s="14" customFormat="1" ht="15" customHeight="1">
      <c r="A154" s="97" t="s">
        <v>44</v>
      </c>
      <c r="B154" s="96">
        <f t="shared" ref="B154:M154" si="22">SUM(B108,B131)</f>
        <v>675</v>
      </c>
      <c r="C154" s="95">
        <f t="shared" si="22"/>
        <v>580</v>
      </c>
      <c r="D154" s="95">
        <f t="shared" si="22"/>
        <v>476</v>
      </c>
      <c r="E154" s="95">
        <f t="shared" si="22"/>
        <v>418</v>
      </c>
      <c r="F154" s="95">
        <f t="shared" si="22"/>
        <v>414</v>
      </c>
      <c r="G154" s="95">
        <f t="shared" si="22"/>
        <v>428</v>
      </c>
      <c r="H154" s="95">
        <f t="shared" si="22"/>
        <v>392</v>
      </c>
      <c r="I154" s="95">
        <f t="shared" si="22"/>
        <v>413</v>
      </c>
      <c r="J154" s="95">
        <f t="shared" si="22"/>
        <v>469</v>
      </c>
      <c r="K154" s="95">
        <f t="shared" si="22"/>
        <v>591</v>
      </c>
      <c r="L154" s="95">
        <f t="shared" si="22"/>
        <v>562</v>
      </c>
      <c r="M154" s="94">
        <f t="shared" si="22"/>
        <v>604</v>
      </c>
      <c r="N154" s="94">
        <f>SUM(B154:M154)</f>
        <v>6022</v>
      </c>
      <c r="O154" s="117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</row>
    <row r="155" spans="1:56" s="14" customFormat="1" ht="15" customHeight="1">
      <c r="A155" s="97" t="s">
        <v>45</v>
      </c>
      <c r="B155" s="96">
        <f t="shared" ref="B155:M155" si="23">SUM(B109,B132)</f>
        <v>77</v>
      </c>
      <c r="C155" s="95">
        <f t="shared" si="23"/>
        <v>71</v>
      </c>
      <c r="D155" s="95">
        <f t="shared" si="23"/>
        <v>92</v>
      </c>
      <c r="E155" s="95">
        <f t="shared" si="23"/>
        <v>119</v>
      </c>
      <c r="F155" s="95">
        <f t="shared" si="23"/>
        <v>98</v>
      </c>
      <c r="G155" s="95">
        <f t="shared" si="23"/>
        <v>107</v>
      </c>
      <c r="H155" s="95">
        <f t="shared" si="23"/>
        <v>91</v>
      </c>
      <c r="I155" s="95">
        <f t="shared" si="23"/>
        <v>97</v>
      </c>
      <c r="J155" s="95">
        <f t="shared" si="23"/>
        <v>106</v>
      </c>
      <c r="K155" s="95">
        <f t="shared" si="23"/>
        <v>78</v>
      </c>
      <c r="L155" s="95">
        <f t="shared" si="23"/>
        <v>63</v>
      </c>
      <c r="M155" s="94">
        <f t="shared" si="23"/>
        <v>36</v>
      </c>
      <c r="N155" s="94">
        <f>SUM(B155:M155)</f>
        <v>1035</v>
      </c>
      <c r="O155" s="117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</row>
    <row r="156" spans="1:56" s="14" customFormat="1" ht="15.95" customHeight="1">
      <c r="A156" s="18" t="s">
        <v>46</v>
      </c>
      <c r="B156" s="93">
        <f t="shared" ref="B156:N156" si="24">IF(B155=0,0,B155/B153*100)</f>
        <v>10.23936170212766</v>
      </c>
      <c r="C156" s="92">
        <f t="shared" si="24"/>
        <v>10.906298003072196</v>
      </c>
      <c r="D156" s="92">
        <f t="shared" si="24"/>
        <v>16.197183098591552</v>
      </c>
      <c r="E156" s="92">
        <f t="shared" si="24"/>
        <v>22.160148975791433</v>
      </c>
      <c r="F156" s="92">
        <f t="shared" si="24"/>
        <v>19.140625</v>
      </c>
      <c r="G156" s="92">
        <f t="shared" si="24"/>
        <v>20</v>
      </c>
      <c r="H156" s="92">
        <f t="shared" si="24"/>
        <v>18.840579710144929</v>
      </c>
      <c r="I156" s="92">
        <f t="shared" si="24"/>
        <v>19.019607843137255</v>
      </c>
      <c r="J156" s="92">
        <f t="shared" si="24"/>
        <v>18.434782608695652</v>
      </c>
      <c r="K156" s="92">
        <f t="shared" si="24"/>
        <v>11.659192825112108</v>
      </c>
      <c r="L156" s="92">
        <f t="shared" si="24"/>
        <v>10.08</v>
      </c>
      <c r="M156" s="91">
        <f t="shared" si="24"/>
        <v>5.625</v>
      </c>
      <c r="N156" s="91">
        <f t="shared" si="24"/>
        <v>14.666288791271079</v>
      </c>
      <c r="O156" s="118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</row>
    <row r="157" spans="1:56" s="19" customFormat="1" ht="17.25" customHeight="1"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</row>
    <row r="158" spans="1:56" s="19" customFormat="1" ht="10.9" customHeight="1"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</row>
    <row r="159" spans="1:56" s="11" customFormat="1" ht="15" customHeight="1"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16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</row>
    <row r="160" spans="1:56" s="11" customFormat="1" ht="15" customHeight="1"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16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</row>
    <row r="161" spans="1:56" s="11" customFormat="1" ht="15" customHeight="1"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16"/>
      <c r="Q161" s="3"/>
      <c r="R161" s="3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</row>
    <row r="162" spans="1:56" s="11" customFormat="1" ht="15" customHeight="1"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16"/>
      <c r="Q162" s="4"/>
      <c r="R162" s="4" t="s">
        <v>76</v>
      </c>
      <c r="S162" s="4"/>
      <c r="T162" s="4"/>
      <c r="U162" s="4" t="s">
        <v>77</v>
      </c>
      <c r="V162" s="4"/>
      <c r="W162" s="4"/>
      <c r="X162" s="4" t="s">
        <v>85</v>
      </c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</row>
    <row r="163" spans="1:56" s="11" customFormat="1" ht="15" customHeight="1"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16"/>
      <c r="Q163" s="4">
        <v>7</v>
      </c>
      <c r="R163" s="4">
        <f t="array" ref="R163:R174">TRANSPOSE(B177:M177)</f>
        <v>253</v>
      </c>
      <c r="S163" s="4">
        <f t="array" ref="S163:S174">TRANSPOSE(B179:M179)</f>
        <v>19</v>
      </c>
      <c r="T163" s="108">
        <f t="shared" ref="T163:T174" si="25">IF(S163=0,0,S163/SUM(R163:S163)*100)</f>
        <v>6.9852941176470589</v>
      </c>
      <c r="U163" s="4">
        <f t="array" ref="U163:U174">TRANSPOSE(B200:M200)</f>
        <v>342</v>
      </c>
      <c r="V163" s="4">
        <f t="array" ref="V163:V174">TRANSPOSE(B202:M202)</f>
        <v>14</v>
      </c>
      <c r="W163" s="108">
        <f t="shared" ref="W163:W174" si="26">IF(V163=0,0,V163/SUM(U163:V163)*100)</f>
        <v>3.9325842696629212</v>
      </c>
      <c r="X163" s="4">
        <f t="shared" ref="X163:X174" si="27">SUM(R163,U163)</f>
        <v>595</v>
      </c>
      <c r="Y163" s="4">
        <f t="shared" ref="Y163:Y174" si="28">SUM(S163,V163)</f>
        <v>33</v>
      </c>
      <c r="Z163" s="108">
        <f t="shared" ref="Z163:Z174" si="29">IF(Y163=0,0,Y163/SUM(X163:Y163)*100)</f>
        <v>5.2547770700636942</v>
      </c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</row>
    <row r="164" spans="1:56" s="11" customFormat="1" ht="15" customHeight="1"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16"/>
      <c r="Q164" s="4">
        <v>8</v>
      </c>
      <c r="R164" s="4">
        <v>274</v>
      </c>
      <c r="S164" s="4">
        <v>16</v>
      </c>
      <c r="T164" s="108">
        <f t="shared" si="25"/>
        <v>5.5172413793103452</v>
      </c>
      <c r="U164" s="4">
        <v>302</v>
      </c>
      <c r="V164" s="4">
        <v>19</v>
      </c>
      <c r="W164" s="108">
        <f t="shared" si="26"/>
        <v>5.9190031152647977</v>
      </c>
      <c r="X164" s="4">
        <f t="shared" si="27"/>
        <v>576</v>
      </c>
      <c r="Y164" s="4">
        <f t="shared" si="28"/>
        <v>35</v>
      </c>
      <c r="Z164" s="108">
        <f t="shared" si="29"/>
        <v>5.728314238952537</v>
      </c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</row>
    <row r="165" spans="1:56" s="11" customFormat="1" ht="15" customHeight="1"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16"/>
      <c r="Q165" s="4">
        <v>9</v>
      </c>
      <c r="R165" s="4">
        <v>221</v>
      </c>
      <c r="S165" s="4">
        <v>22</v>
      </c>
      <c r="T165" s="108">
        <f t="shared" si="25"/>
        <v>9.0534979423868318</v>
      </c>
      <c r="U165" s="4">
        <v>243</v>
      </c>
      <c r="V165" s="4">
        <v>20</v>
      </c>
      <c r="W165" s="108">
        <f t="shared" si="26"/>
        <v>7.6045627376425857</v>
      </c>
      <c r="X165" s="4">
        <f t="shared" si="27"/>
        <v>464</v>
      </c>
      <c r="Y165" s="4">
        <f t="shared" si="28"/>
        <v>42</v>
      </c>
      <c r="Z165" s="108">
        <f t="shared" si="29"/>
        <v>8.3003952569169961</v>
      </c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</row>
    <row r="166" spans="1:56" s="11" customFormat="1" ht="15" customHeight="1"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16"/>
      <c r="Q166" s="4">
        <v>10</v>
      </c>
      <c r="R166" s="4">
        <v>226</v>
      </c>
      <c r="S166" s="4">
        <v>29</v>
      </c>
      <c r="T166" s="108">
        <f t="shared" si="25"/>
        <v>11.372549019607844</v>
      </c>
      <c r="U166" s="4">
        <v>222</v>
      </c>
      <c r="V166" s="4">
        <v>31</v>
      </c>
      <c r="W166" s="108">
        <f t="shared" si="26"/>
        <v>12.252964426877471</v>
      </c>
      <c r="X166" s="4">
        <f t="shared" si="27"/>
        <v>448</v>
      </c>
      <c r="Y166" s="4">
        <f t="shared" si="28"/>
        <v>60</v>
      </c>
      <c r="Z166" s="108">
        <f t="shared" si="29"/>
        <v>11.811023622047244</v>
      </c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</row>
    <row r="167" spans="1:56" s="11" customFormat="1" ht="15" customHeight="1"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16"/>
      <c r="Q167" s="4">
        <v>11</v>
      </c>
      <c r="R167" s="4">
        <v>216</v>
      </c>
      <c r="S167" s="4">
        <v>20</v>
      </c>
      <c r="T167" s="108">
        <f t="shared" si="25"/>
        <v>8.4745762711864394</v>
      </c>
      <c r="U167" s="4">
        <v>234</v>
      </c>
      <c r="V167" s="4">
        <v>27</v>
      </c>
      <c r="W167" s="108">
        <f t="shared" si="26"/>
        <v>10.344827586206897</v>
      </c>
      <c r="X167" s="4">
        <f t="shared" si="27"/>
        <v>450</v>
      </c>
      <c r="Y167" s="4">
        <f t="shared" si="28"/>
        <v>47</v>
      </c>
      <c r="Z167" s="108">
        <f t="shared" si="29"/>
        <v>9.4567404426559349</v>
      </c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</row>
    <row r="168" spans="1:56" s="11" customFormat="1" ht="15" customHeight="1"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16"/>
      <c r="Q168" s="4">
        <v>12</v>
      </c>
      <c r="R168" s="4">
        <v>203</v>
      </c>
      <c r="S168" s="4">
        <v>17</v>
      </c>
      <c r="T168" s="108">
        <f t="shared" si="25"/>
        <v>7.7272727272727266</v>
      </c>
      <c r="U168" s="4">
        <v>199</v>
      </c>
      <c r="V168" s="4">
        <v>14</v>
      </c>
      <c r="W168" s="108">
        <f t="shared" si="26"/>
        <v>6.5727699530516439</v>
      </c>
      <c r="X168" s="4">
        <f t="shared" si="27"/>
        <v>402</v>
      </c>
      <c r="Y168" s="4">
        <f t="shared" si="28"/>
        <v>31</v>
      </c>
      <c r="Z168" s="108">
        <f t="shared" si="29"/>
        <v>7.1593533487297929</v>
      </c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</row>
    <row r="169" spans="1:56" s="11" customFormat="1" ht="15" customHeight="1"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16"/>
      <c r="Q169" s="4">
        <v>13</v>
      </c>
      <c r="R169" s="4">
        <v>229</v>
      </c>
      <c r="S169" s="4">
        <v>13</v>
      </c>
      <c r="T169" s="108">
        <f t="shared" si="25"/>
        <v>5.3719008264462813</v>
      </c>
      <c r="U169" s="4">
        <v>218</v>
      </c>
      <c r="V169" s="4">
        <v>25</v>
      </c>
      <c r="W169" s="108">
        <f t="shared" si="26"/>
        <v>10.2880658436214</v>
      </c>
      <c r="X169" s="4">
        <f t="shared" si="27"/>
        <v>447</v>
      </c>
      <c r="Y169" s="4">
        <f t="shared" si="28"/>
        <v>38</v>
      </c>
      <c r="Z169" s="108">
        <f t="shared" si="29"/>
        <v>7.8350515463917523</v>
      </c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</row>
    <row r="170" spans="1:56" s="11" customFormat="1" ht="15" customHeight="1"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16"/>
      <c r="Q170" s="4">
        <v>14</v>
      </c>
      <c r="R170" s="4">
        <v>180</v>
      </c>
      <c r="S170" s="4">
        <v>15</v>
      </c>
      <c r="T170" s="108">
        <f t="shared" si="25"/>
        <v>7.6923076923076925</v>
      </c>
      <c r="U170" s="4">
        <v>231</v>
      </c>
      <c r="V170" s="4">
        <v>18</v>
      </c>
      <c r="W170" s="108">
        <f t="shared" si="26"/>
        <v>7.2289156626506017</v>
      </c>
      <c r="X170" s="4">
        <f t="shared" si="27"/>
        <v>411</v>
      </c>
      <c r="Y170" s="4">
        <f t="shared" si="28"/>
        <v>33</v>
      </c>
      <c r="Z170" s="108">
        <f t="shared" si="29"/>
        <v>7.4324324324324325</v>
      </c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</row>
    <row r="171" spans="1:56" s="11" customFormat="1" ht="15" customHeight="1"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16"/>
      <c r="Q171" s="4">
        <v>15</v>
      </c>
      <c r="R171" s="4">
        <v>263</v>
      </c>
      <c r="S171" s="4">
        <v>14</v>
      </c>
      <c r="T171" s="108">
        <f t="shared" si="25"/>
        <v>5.0541516245487363</v>
      </c>
      <c r="U171" s="4">
        <v>233</v>
      </c>
      <c r="V171" s="4">
        <v>19</v>
      </c>
      <c r="W171" s="108">
        <f t="shared" si="26"/>
        <v>7.5396825396825395</v>
      </c>
      <c r="X171" s="4">
        <f t="shared" si="27"/>
        <v>496</v>
      </c>
      <c r="Y171" s="4">
        <f t="shared" si="28"/>
        <v>33</v>
      </c>
      <c r="Z171" s="108">
        <f t="shared" si="29"/>
        <v>6.2381852551984878</v>
      </c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</row>
    <row r="172" spans="1:56" s="11" customFormat="1" ht="15" customHeight="1"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3"/>
      <c r="M172" s="12"/>
      <c r="N172" s="12"/>
      <c r="O172" s="116"/>
      <c r="Q172" s="4">
        <v>16</v>
      </c>
      <c r="R172" s="4">
        <v>327</v>
      </c>
      <c r="S172" s="4">
        <v>9</v>
      </c>
      <c r="T172" s="108">
        <f t="shared" si="25"/>
        <v>2.6785714285714284</v>
      </c>
      <c r="U172" s="4">
        <v>238</v>
      </c>
      <c r="V172" s="4">
        <v>21</v>
      </c>
      <c r="W172" s="108">
        <f t="shared" si="26"/>
        <v>8.1081081081081088</v>
      </c>
      <c r="X172" s="4">
        <f t="shared" si="27"/>
        <v>565</v>
      </c>
      <c r="Y172" s="4">
        <f t="shared" si="28"/>
        <v>30</v>
      </c>
      <c r="Z172" s="108">
        <f t="shared" si="29"/>
        <v>5.0420168067226889</v>
      </c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</row>
    <row r="173" spans="1:56" s="11" customFormat="1" ht="15" customHeight="1"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16"/>
      <c r="Q173" s="4">
        <v>17</v>
      </c>
      <c r="R173" s="4">
        <v>325</v>
      </c>
      <c r="S173" s="4">
        <v>11</v>
      </c>
      <c r="T173" s="108">
        <f t="shared" si="25"/>
        <v>3.2738095238095242</v>
      </c>
      <c r="U173" s="4">
        <v>282</v>
      </c>
      <c r="V173" s="4">
        <v>16</v>
      </c>
      <c r="W173" s="108">
        <f t="shared" si="26"/>
        <v>5.3691275167785237</v>
      </c>
      <c r="X173" s="4">
        <f t="shared" si="27"/>
        <v>607</v>
      </c>
      <c r="Y173" s="4">
        <f t="shared" si="28"/>
        <v>27</v>
      </c>
      <c r="Z173" s="108">
        <f t="shared" si="29"/>
        <v>4.2586750788643535</v>
      </c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</row>
    <row r="174" spans="1:56" s="11" customFormat="1" ht="15" customHeight="1"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16"/>
      <c r="Q174" s="4">
        <v>18</v>
      </c>
      <c r="R174" s="4">
        <v>234</v>
      </c>
      <c r="S174" s="4">
        <v>4</v>
      </c>
      <c r="T174" s="108">
        <f t="shared" si="25"/>
        <v>1.680672268907563</v>
      </c>
      <c r="U174" s="4">
        <v>240</v>
      </c>
      <c r="V174" s="4">
        <v>9</v>
      </c>
      <c r="W174" s="108">
        <f t="shared" si="26"/>
        <v>3.6144578313253009</v>
      </c>
      <c r="X174" s="4">
        <f t="shared" si="27"/>
        <v>474</v>
      </c>
      <c r="Y174" s="4">
        <f t="shared" si="28"/>
        <v>13</v>
      </c>
      <c r="Z174" s="108">
        <f t="shared" si="29"/>
        <v>2.6694045174537986</v>
      </c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</row>
    <row r="175" spans="1:56" s="11" customFormat="1" ht="15" customHeight="1"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16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</row>
    <row r="176" spans="1:56" s="14" customFormat="1" ht="15" customHeight="1">
      <c r="A176" s="102" t="s">
        <v>47</v>
      </c>
      <c r="B176" s="101">
        <v>7</v>
      </c>
      <c r="C176" s="100">
        <v>8</v>
      </c>
      <c r="D176" s="100">
        <v>9</v>
      </c>
      <c r="E176" s="100">
        <v>10</v>
      </c>
      <c r="F176" s="100">
        <v>11</v>
      </c>
      <c r="G176" s="100">
        <v>12</v>
      </c>
      <c r="H176" s="100">
        <v>13</v>
      </c>
      <c r="I176" s="100">
        <v>14</v>
      </c>
      <c r="J176" s="100">
        <v>15</v>
      </c>
      <c r="K176" s="100">
        <v>16</v>
      </c>
      <c r="L176" s="100">
        <v>17</v>
      </c>
      <c r="M176" s="99">
        <v>18</v>
      </c>
      <c r="N176" s="99" t="s">
        <v>48</v>
      </c>
      <c r="O176" s="98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</row>
    <row r="177" spans="1:56" s="14" customFormat="1" ht="15" customHeight="1">
      <c r="A177" s="97" t="s">
        <v>49</v>
      </c>
      <c r="B177" s="96">
        <f t="shared" ref="B177:M177" si="30">SUM(B178:B179)</f>
        <v>253</v>
      </c>
      <c r="C177" s="95">
        <f t="shared" si="30"/>
        <v>274</v>
      </c>
      <c r="D177" s="95">
        <f t="shared" si="30"/>
        <v>221</v>
      </c>
      <c r="E177" s="95">
        <f t="shared" si="30"/>
        <v>226</v>
      </c>
      <c r="F177" s="95">
        <f t="shared" si="30"/>
        <v>216</v>
      </c>
      <c r="G177" s="95">
        <f t="shared" si="30"/>
        <v>203</v>
      </c>
      <c r="H177" s="95">
        <f t="shared" si="30"/>
        <v>229</v>
      </c>
      <c r="I177" s="95">
        <f t="shared" si="30"/>
        <v>180</v>
      </c>
      <c r="J177" s="95">
        <f t="shared" si="30"/>
        <v>263</v>
      </c>
      <c r="K177" s="95">
        <f t="shared" si="30"/>
        <v>327</v>
      </c>
      <c r="L177" s="95">
        <f t="shared" si="30"/>
        <v>325</v>
      </c>
      <c r="M177" s="94">
        <f t="shared" si="30"/>
        <v>234</v>
      </c>
      <c r="N177" s="94">
        <f>SUM(B177:M177)</f>
        <v>2951</v>
      </c>
      <c r="O177" s="117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</row>
    <row r="178" spans="1:56" s="14" customFormat="1" ht="15" customHeight="1">
      <c r="A178" s="97" t="s">
        <v>44</v>
      </c>
      <c r="B178" s="96">
        <v>234</v>
      </c>
      <c r="C178" s="95">
        <v>258</v>
      </c>
      <c r="D178" s="95">
        <v>199</v>
      </c>
      <c r="E178" s="95">
        <v>197</v>
      </c>
      <c r="F178" s="95">
        <v>196</v>
      </c>
      <c r="G178" s="95">
        <v>186</v>
      </c>
      <c r="H178" s="95">
        <v>216</v>
      </c>
      <c r="I178" s="95">
        <v>165</v>
      </c>
      <c r="J178" s="95">
        <v>249</v>
      </c>
      <c r="K178" s="95">
        <v>318</v>
      </c>
      <c r="L178" s="95">
        <v>314</v>
      </c>
      <c r="M178" s="94">
        <v>230</v>
      </c>
      <c r="N178" s="94">
        <f>SUM(B178:M178)</f>
        <v>2762</v>
      </c>
      <c r="O178" s="117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</row>
    <row r="179" spans="1:56" s="14" customFormat="1" ht="15" customHeight="1">
      <c r="A179" s="97" t="s">
        <v>45</v>
      </c>
      <c r="B179" s="96">
        <v>19</v>
      </c>
      <c r="C179" s="95">
        <v>16</v>
      </c>
      <c r="D179" s="95">
        <v>22</v>
      </c>
      <c r="E179" s="95">
        <v>29</v>
      </c>
      <c r="F179" s="95">
        <v>20</v>
      </c>
      <c r="G179" s="95">
        <v>17</v>
      </c>
      <c r="H179" s="95">
        <v>13</v>
      </c>
      <c r="I179" s="95">
        <v>15</v>
      </c>
      <c r="J179" s="95">
        <v>14</v>
      </c>
      <c r="K179" s="95">
        <v>9</v>
      </c>
      <c r="L179" s="95">
        <v>11</v>
      </c>
      <c r="M179" s="94">
        <v>4</v>
      </c>
      <c r="N179" s="94">
        <f>SUM(B179:M179)</f>
        <v>189</v>
      </c>
      <c r="O179" s="117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</row>
    <row r="180" spans="1:56" s="14" customFormat="1" ht="15" customHeight="1">
      <c r="A180" s="18" t="s">
        <v>46</v>
      </c>
      <c r="B180" s="93">
        <f t="shared" ref="B180:N180" si="31">IF(B179=0,0,B179/B177*100)</f>
        <v>7.5098814229249005</v>
      </c>
      <c r="C180" s="92">
        <f t="shared" si="31"/>
        <v>5.8394160583941606</v>
      </c>
      <c r="D180" s="92">
        <f t="shared" si="31"/>
        <v>9.9547511312217196</v>
      </c>
      <c r="E180" s="92">
        <f t="shared" si="31"/>
        <v>12.831858407079647</v>
      </c>
      <c r="F180" s="92">
        <f t="shared" si="31"/>
        <v>9.2592592592592595</v>
      </c>
      <c r="G180" s="92">
        <f t="shared" si="31"/>
        <v>8.3743842364532011</v>
      </c>
      <c r="H180" s="92">
        <f t="shared" si="31"/>
        <v>5.6768558951965069</v>
      </c>
      <c r="I180" s="92">
        <f t="shared" si="31"/>
        <v>8.3333333333333321</v>
      </c>
      <c r="J180" s="92">
        <f t="shared" si="31"/>
        <v>5.3231939163498092</v>
      </c>
      <c r="K180" s="92">
        <f t="shared" si="31"/>
        <v>2.7522935779816518</v>
      </c>
      <c r="L180" s="92">
        <f t="shared" si="31"/>
        <v>3.3846153846153846</v>
      </c>
      <c r="M180" s="91">
        <f t="shared" si="31"/>
        <v>1.7094017094017095</v>
      </c>
      <c r="N180" s="91">
        <f t="shared" si="31"/>
        <v>6.4046086072517783</v>
      </c>
      <c r="O180" s="118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</row>
    <row r="181" spans="1:56" s="17" customFormat="1" ht="15" customHeight="1">
      <c r="A181" s="15"/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6"/>
      <c r="M181" s="15"/>
      <c r="N181" s="15"/>
      <c r="O181" s="15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</row>
    <row r="182" spans="1:56" s="17" customFormat="1" ht="15" customHeight="1">
      <c r="A182" s="15"/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</row>
    <row r="183" spans="1:56" s="17" customFormat="1" ht="15" customHeight="1">
      <c r="A183" s="15"/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</row>
    <row r="184" spans="1:56" s="17" customFormat="1" ht="15" customHeight="1">
      <c r="A184" s="15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</row>
    <row r="185" spans="1:56" s="17" customFormat="1" ht="15" customHeight="1">
      <c r="A185" s="15"/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</row>
    <row r="186" spans="1:56" s="17" customFormat="1" ht="1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</row>
    <row r="187" spans="1:56" s="17" customFormat="1" ht="15" customHeight="1">
      <c r="A187" s="15"/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</row>
    <row r="188" spans="1:56" s="17" customFormat="1" ht="15" customHeight="1">
      <c r="A188" s="15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</row>
    <row r="189" spans="1:56" s="17" customFormat="1" ht="15" customHeight="1">
      <c r="A189" s="15"/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</row>
    <row r="190" spans="1:56" s="17" customFormat="1" ht="15" customHeight="1">
      <c r="A190" s="15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</row>
    <row r="191" spans="1:56" s="17" customFormat="1" ht="15" customHeight="1">
      <c r="A191" s="15"/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</row>
    <row r="192" spans="1:56" s="17" customFormat="1" ht="15" customHeight="1">
      <c r="A192" s="15"/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</row>
    <row r="193" spans="1:56" s="17" customFormat="1" ht="15" customHeight="1">
      <c r="A193" s="15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</row>
    <row r="194" spans="1:56" s="17" customFormat="1" ht="15" customHeight="1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</row>
    <row r="195" spans="1:56" s="17" customFormat="1" ht="15" customHeight="1">
      <c r="A195" s="15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6"/>
      <c r="M195" s="15"/>
      <c r="N195" s="15"/>
      <c r="O195" s="15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</row>
    <row r="196" spans="1:56" s="17" customFormat="1" ht="15" customHeight="1">
      <c r="A196" s="15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</row>
    <row r="197" spans="1:56" s="17" customFormat="1" ht="15" customHeight="1">
      <c r="A197" s="15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</row>
    <row r="198" spans="1:56" s="17" customFormat="1" ht="15" customHeight="1">
      <c r="A198" s="15"/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</row>
    <row r="199" spans="1:56" s="14" customFormat="1" ht="15" customHeight="1">
      <c r="A199" s="102" t="s">
        <v>47</v>
      </c>
      <c r="B199" s="101">
        <v>7</v>
      </c>
      <c r="C199" s="100">
        <v>8</v>
      </c>
      <c r="D199" s="100">
        <v>9</v>
      </c>
      <c r="E199" s="100">
        <v>10</v>
      </c>
      <c r="F199" s="100">
        <v>11</v>
      </c>
      <c r="G199" s="100">
        <v>12</v>
      </c>
      <c r="H199" s="100">
        <v>13</v>
      </c>
      <c r="I199" s="100">
        <v>14</v>
      </c>
      <c r="J199" s="100">
        <v>15</v>
      </c>
      <c r="K199" s="100">
        <v>16</v>
      </c>
      <c r="L199" s="100">
        <v>17</v>
      </c>
      <c r="M199" s="99">
        <v>18</v>
      </c>
      <c r="N199" s="99" t="s">
        <v>48</v>
      </c>
      <c r="O199" s="98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</row>
    <row r="200" spans="1:56" s="14" customFormat="1" ht="15" customHeight="1">
      <c r="A200" s="97" t="s">
        <v>49</v>
      </c>
      <c r="B200" s="96">
        <f t="shared" ref="B200:M200" si="32">SUM(B201:B202)</f>
        <v>342</v>
      </c>
      <c r="C200" s="95">
        <f t="shared" si="32"/>
        <v>302</v>
      </c>
      <c r="D200" s="95">
        <f t="shared" si="32"/>
        <v>243</v>
      </c>
      <c r="E200" s="95">
        <f t="shared" si="32"/>
        <v>222</v>
      </c>
      <c r="F200" s="95">
        <f t="shared" si="32"/>
        <v>234</v>
      </c>
      <c r="G200" s="95">
        <f t="shared" si="32"/>
        <v>199</v>
      </c>
      <c r="H200" s="95">
        <f t="shared" si="32"/>
        <v>218</v>
      </c>
      <c r="I200" s="95">
        <f t="shared" si="32"/>
        <v>231</v>
      </c>
      <c r="J200" s="95">
        <f t="shared" si="32"/>
        <v>233</v>
      </c>
      <c r="K200" s="95">
        <f t="shared" si="32"/>
        <v>238</v>
      </c>
      <c r="L200" s="95">
        <f t="shared" si="32"/>
        <v>282</v>
      </c>
      <c r="M200" s="94">
        <f t="shared" si="32"/>
        <v>240</v>
      </c>
      <c r="N200" s="94">
        <f>SUM(B200:M200)</f>
        <v>2984</v>
      </c>
      <c r="O200" s="117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</row>
    <row r="201" spans="1:56" s="14" customFormat="1" ht="15" customHeight="1">
      <c r="A201" s="97" t="s">
        <v>44</v>
      </c>
      <c r="B201" s="96">
        <v>328</v>
      </c>
      <c r="C201" s="95">
        <v>283</v>
      </c>
      <c r="D201" s="95">
        <v>223</v>
      </c>
      <c r="E201" s="95">
        <v>191</v>
      </c>
      <c r="F201" s="95">
        <v>207</v>
      </c>
      <c r="G201" s="95">
        <v>185</v>
      </c>
      <c r="H201" s="95">
        <v>193</v>
      </c>
      <c r="I201" s="95">
        <v>213</v>
      </c>
      <c r="J201" s="95">
        <v>214</v>
      </c>
      <c r="K201" s="95">
        <v>217</v>
      </c>
      <c r="L201" s="95">
        <v>266</v>
      </c>
      <c r="M201" s="94">
        <v>231</v>
      </c>
      <c r="N201" s="94">
        <f>SUM(B201:M201)</f>
        <v>2751</v>
      </c>
      <c r="O201" s="117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</row>
    <row r="202" spans="1:56" s="14" customFormat="1" ht="15" customHeight="1">
      <c r="A202" s="97" t="s">
        <v>45</v>
      </c>
      <c r="B202" s="96">
        <v>14</v>
      </c>
      <c r="C202" s="95">
        <v>19</v>
      </c>
      <c r="D202" s="95">
        <v>20</v>
      </c>
      <c r="E202" s="95">
        <v>31</v>
      </c>
      <c r="F202" s="95">
        <v>27</v>
      </c>
      <c r="G202" s="95">
        <v>14</v>
      </c>
      <c r="H202" s="95">
        <v>25</v>
      </c>
      <c r="I202" s="95">
        <v>18</v>
      </c>
      <c r="J202" s="95">
        <v>19</v>
      </c>
      <c r="K202" s="95">
        <v>21</v>
      </c>
      <c r="L202" s="95">
        <v>16</v>
      </c>
      <c r="M202" s="94">
        <v>9</v>
      </c>
      <c r="N202" s="94">
        <f>SUM(B202:M202)</f>
        <v>233</v>
      </c>
      <c r="O202" s="117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</row>
    <row r="203" spans="1:56" s="14" customFormat="1" ht="15" customHeight="1">
      <c r="A203" s="18" t="s">
        <v>46</v>
      </c>
      <c r="B203" s="93">
        <f t="shared" ref="B203:N203" si="33">IF(B202=0,0,B202/B200*100)</f>
        <v>4.0935672514619883</v>
      </c>
      <c r="C203" s="92">
        <f t="shared" si="33"/>
        <v>6.2913907284768218</v>
      </c>
      <c r="D203" s="92">
        <f t="shared" si="33"/>
        <v>8.2304526748971192</v>
      </c>
      <c r="E203" s="92">
        <f t="shared" si="33"/>
        <v>13.963963963963963</v>
      </c>
      <c r="F203" s="92">
        <f t="shared" si="33"/>
        <v>11.538461538461538</v>
      </c>
      <c r="G203" s="92">
        <f t="shared" si="33"/>
        <v>7.0351758793969852</v>
      </c>
      <c r="H203" s="92">
        <f t="shared" si="33"/>
        <v>11.467889908256881</v>
      </c>
      <c r="I203" s="92">
        <f t="shared" si="33"/>
        <v>7.7922077922077921</v>
      </c>
      <c r="J203" s="92">
        <f t="shared" si="33"/>
        <v>8.1545064377682408</v>
      </c>
      <c r="K203" s="92">
        <f t="shared" si="33"/>
        <v>8.8235294117647065</v>
      </c>
      <c r="L203" s="92">
        <f t="shared" si="33"/>
        <v>5.6737588652482271</v>
      </c>
      <c r="M203" s="91">
        <f t="shared" si="33"/>
        <v>3.75</v>
      </c>
      <c r="N203" s="91">
        <f t="shared" si="33"/>
        <v>7.8083109919571045</v>
      </c>
      <c r="O203" s="118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</row>
    <row r="204" spans="1:56" s="17" customFormat="1" ht="15" customHeight="1">
      <c r="A204" s="15"/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6"/>
      <c r="M204" s="15"/>
      <c r="N204" s="15"/>
      <c r="O204" s="15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</row>
    <row r="205" spans="1:56" s="17" customFormat="1" ht="15" customHeight="1">
      <c r="A205" s="15"/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</row>
    <row r="206" spans="1:56" s="17" customFormat="1" ht="15" customHeight="1">
      <c r="A206" s="15"/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</row>
    <row r="207" spans="1:56" s="17" customFormat="1" ht="15" customHeight="1">
      <c r="A207" s="15"/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</row>
    <row r="208" spans="1:56" s="17" customFormat="1" ht="15" customHeight="1">
      <c r="A208" s="15"/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</row>
    <row r="209" spans="1:56" s="17" customFormat="1" ht="15" customHeight="1">
      <c r="A209" s="15"/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</row>
    <row r="210" spans="1:56" s="17" customFormat="1" ht="15" customHeight="1">
      <c r="A210" s="15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</row>
    <row r="211" spans="1:56" s="17" customFormat="1" ht="15" customHeight="1">
      <c r="A211" s="15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</row>
    <row r="212" spans="1:56" s="17" customFormat="1" ht="15" customHeight="1">
      <c r="A212" s="15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</row>
    <row r="213" spans="1:56" s="17" customFormat="1" ht="15" customHeight="1">
      <c r="A213" s="15"/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</row>
    <row r="214" spans="1:56" s="17" customFormat="1" ht="15" customHeight="1">
      <c r="A214" s="15"/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</row>
    <row r="215" spans="1:56" s="17" customFormat="1" ht="15" customHeight="1">
      <c r="A215" s="15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</row>
    <row r="216" spans="1:56" s="17" customFormat="1" ht="15" customHeight="1">
      <c r="A216" s="15"/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</row>
    <row r="217" spans="1:56" s="17" customFormat="1" ht="15" customHeight="1">
      <c r="A217" s="15"/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</row>
    <row r="218" spans="1:56" s="17" customFormat="1" ht="15" customHeight="1">
      <c r="A218" s="15"/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6"/>
      <c r="M218" s="15"/>
      <c r="N218" s="15"/>
      <c r="O218" s="15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</row>
    <row r="219" spans="1:56" s="17" customFormat="1" ht="15" customHeight="1">
      <c r="A219" s="15"/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</row>
    <row r="220" spans="1:56" s="17" customFormat="1" ht="15" customHeight="1">
      <c r="A220" s="15"/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</row>
    <row r="221" spans="1:56" s="17" customFormat="1" ht="15" customHeight="1">
      <c r="A221" s="15"/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</row>
    <row r="222" spans="1:56" s="14" customFormat="1" ht="15" customHeight="1">
      <c r="A222" s="102" t="s">
        <v>47</v>
      </c>
      <c r="B222" s="101">
        <v>7</v>
      </c>
      <c r="C222" s="100">
        <v>8</v>
      </c>
      <c r="D222" s="100">
        <v>9</v>
      </c>
      <c r="E222" s="100">
        <v>10</v>
      </c>
      <c r="F222" s="100">
        <v>11</v>
      </c>
      <c r="G222" s="100">
        <v>12</v>
      </c>
      <c r="H222" s="100">
        <v>13</v>
      </c>
      <c r="I222" s="100">
        <v>14</v>
      </c>
      <c r="J222" s="100">
        <v>15</v>
      </c>
      <c r="K222" s="100">
        <v>16</v>
      </c>
      <c r="L222" s="100">
        <v>17</v>
      </c>
      <c r="M222" s="99">
        <v>18</v>
      </c>
      <c r="N222" s="99" t="s">
        <v>48</v>
      </c>
      <c r="O222" s="98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</row>
    <row r="223" spans="1:56" s="14" customFormat="1" ht="15" customHeight="1">
      <c r="A223" s="97" t="s">
        <v>49</v>
      </c>
      <c r="B223" s="96">
        <f t="shared" ref="B223:M223" si="34">SUM(B224:B225)</f>
        <v>595</v>
      </c>
      <c r="C223" s="95">
        <f t="shared" si="34"/>
        <v>576</v>
      </c>
      <c r="D223" s="95">
        <f t="shared" si="34"/>
        <v>464</v>
      </c>
      <c r="E223" s="95">
        <f t="shared" si="34"/>
        <v>448</v>
      </c>
      <c r="F223" s="95">
        <f t="shared" si="34"/>
        <v>450</v>
      </c>
      <c r="G223" s="95">
        <f t="shared" si="34"/>
        <v>402</v>
      </c>
      <c r="H223" s="95">
        <f t="shared" si="34"/>
        <v>447</v>
      </c>
      <c r="I223" s="95">
        <f t="shared" si="34"/>
        <v>411</v>
      </c>
      <c r="J223" s="95">
        <f t="shared" si="34"/>
        <v>496</v>
      </c>
      <c r="K223" s="95">
        <f t="shared" si="34"/>
        <v>565</v>
      </c>
      <c r="L223" s="95">
        <f t="shared" si="34"/>
        <v>607</v>
      </c>
      <c r="M223" s="94">
        <f t="shared" si="34"/>
        <v>474</v>
      </c>
      <c r="N223" s="94">
        <f>SUM(B223:M223)</f>
        <v>5935</v>
      </c>
      <c r="O223" s="117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</row>
    <row r="224" spans="1:56" s="14" customFormat="1" ht="15" customHeight="1">
      <c r="A224" s="97" t="s">
        <v>44</v>
      </c>
      <c r="B224" s="96">
        <f t="shared" ref="B224:M224" si="35">SUM(B178,B201)</f>
        <v>562</v>
      </c>
      <c r="C224" s="95">
        <f t="shared" si="35"/>
        <v>541</v>
      </c>
      <c r="D224" s="95">
        <f t="shared" si="35"/>
        <v>422</v>
      </c>
      <c r="E224" s="95">
        <f t="shared" si="35"/>
        <v>388</v>
      </c>
      <c r="F224" s="95">
        <f t="shared" si="35"/>
        <v>403</v>
      </c>
      <c r="G224" s="95">
        <f t="shared" si="35"/>
        <v>371</v>
      </c>
      <c r="H224" s="95">
        <f t="shared" si="35"/>
        <v>409</v>
      </c>
      <c r="I224" s="95">
        <f t="shared" si="35"/>
        <v>378</v>
      </c>
      <c r="J224" s="95">
        <f t="shared" si="35"/>
        <v>463</v>
      </c>
      <c r="K224" s="95">
        <f t="shared" si="35"/>
        <v>535</v>
      </c>
      <c r="L224" s="95">
        <f t="shared" si="35"/>
        <v>580</v>
      </c>
      <c r="M224" s="94">
        <f t="shared" si="35"/>
        <v>461</v>
      </c>
      <c r="N224" s="94">
        <f>SUM(B224:M224)</f>
        <v>5513</v>
      </c>
      <c r="O224" s="117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</row>
    <row r="225" spans="1:56" s="14" customFormat="1" ht="15" customHeight="1">
      <c r="A225" s="97" t="s">
        <v>45</v>
      </c>
      <c r="B225" s="96">
        <f t="shared" ref="B225:M225" si="36">SUM(B179,B202)</f>
        <v>33</v>
      </c>
      <c r="C225" s="95">
        <f t="shared" si="36"/>
        <v>35</v>
      </c>
      <c r="D225" s="95">
        <f t="shared" si="36"/>
        <v>42</v>
      </c>
      <c r="E225" s="95">
        <f t="shared" si="36"/>
        <v>60</v>
      </c>
      <c r="F225" s="95">
        <f t="shared" si="36"/>
        <v>47</v>
      </c>
      <c r="G225" s="95">
        <f t="shared" si="36"/>
        <v>31</v>
      </c>
      <c r="H225" s="95">
        <f t="shared" si="36"/>
        <v>38</v>
      </c>
      <c r="I225" s="95">
        <f t="shared" si="36"/>
        <v>33</v>
      </c>
      <c r="J225" s="95">
        <f t="shared" si="36"/>
        <v>33</v>
      </c>
      <c r="K225" s="95">
        <f t="shared" si="36"/>
        <v>30</v>
      </c>
      <c r="L225" s="95">
        <f t="shared" si="36"/>
        <v>27</v>
      </c>
      <c r="M225" s="94">
        <f t="shared" si="36"/>
        <v>13</v>
      </c>
      <c r="N225" s="94">
        <f>SUM(B225:M225)</f>
        <v>422</v>
      </c>
      <c r="O225" s="117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</row>
    <row r="226" spans="1:56" s="14" customFormat="1" ht="15.95" customHeight="1">
      <c r="A226" s="18" t="s">
        <v>46</v>
      </c>
      <c r="B226" s="93">
        <f t="shared" ref="B226:N226" si="37">IF(B225=0,0,B225/B223*100)</f>
        <v>5.5462184873949578</v>
      </c>
      <c r="C226" s="92">
        <f t="shared" si="37"/>
        <v>6.0763888888888884</v>
      </c>
      <c r="D226" s="92">
        <f t="shared" si="37"/>
        <v>9.0517241379310338</v>
      </c>
      <c r="E226" s="92">
        <f t="shared" si="37"/>
        <v>13.392857142857142</v>
      </c>
      <c r="F226" s="92">
        <f t="shared" si="37"/>
        <v>10.444444444444445</v>
      </c>
      <c r="G226" s="92">
        <f t="shared" si="37"/>
        <v>7.7114427860696511</v>
      </c>
      <c r="H226" s="92">
        <f t="shared" si="37"/>
        <v>8.5011185682326627</v>
      </c>
      <c r="I226" s="92">
        <f t="shared" si="37"/>
        <v>8.0291970802919703</v>
      </c>
      <c r="J226" s="92">
        <f t="shared" si="37"/>
        <v>6.6532258064516121</v>
      </c>
      <c r="K226" s="92">
        <f t="shared" si="37"/>
        <v>5.3097345132743365</v>
      </c>
      <c r="L226" s="92">
        <f t="shared" si="37"/>
        <v>4.4481054365733117</v>
      </c>
      <c r="M226" s="91">
        <f t="shared" si="37"/>
        <v>2.7426160337552745</v>
      </c>
      <c r="N226" s="91">
        <f t="shared" si="37"/>
        <v>7.1103622577927545</v>
      </c>
      <c r="O226" s="118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</row>
    <row r="227" spans="1:56" s="19" customFormat="1"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</row>
    <row r="228" spans="1:56" s="19" customFormat="1"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</row>
    <row r="229" spans="1:56" s="11" customFormat="1" ht="15" customHeight="1"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16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</row>
    <row r="230" spans="1:56" s="11" customFormat="1" ht="15" customHeight="1"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16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</row>
    <row r="231" spans="1:56" s="11" customFormat="1" ht="15" customHeight="1"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16"/>
      <c r="Q231" s="3"/>
      <c r="R231" s="3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</row>
    <row r="232" spans="1:56" s="11" customFormat="1" ht="15" customHeight="1"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16"/>
      <c r="Q232" s="4"/>
      <c r="R232" s="4" t="s">
        <v>78</v>
      </c>
      <c r="S232" s="4"/>
      <c r="T232" s="4"/>
      <c r="U232" s="4" t="s">
        <v>79</v>
      </c>
      <c r="V232" s="4"/>
      <c r="W232" s="4"/>
      <c r="X232" s="4" t="s">
        <v>86</v>
      </c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</row>
    <row r="233" spans="1:56" s="11" customFormat="1" ht="15" customHeight="1"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16"/>
      <c r="Q233" s="4">
        <v>7</v>
      </c>
      <c r="R233" s="4">
        <f t="array" ref="R233:R244">TRANSPOSE(B247:M247)</f>
        <v>423</v>
      </c>
      <c r="S233" s="4">
        <f t="array" ref="S233:S244">TRANSPOSE(B249:M249)</f>
        <v>39</v>
      </c>
      <c r="T233" s="108">
        <f t="shared" ref="T233:T244" si="38">IF(S233=0,0,S233/SUM(R233:S233)*100)</f>
        <v>8.4415584415584419</v>
      </c>
      <c r="U233" s="4">
        <f t="array" ref="U233:U244">TRANSPOSE(B270:M270)</f>
        <v>442</v>
      </c>
      <c r="V233" s="4">
        <f t="array" ref="V233:V244">TRANSPOSE(B272:M272)</f>
        <v>53</v>
      </c>
      <c r="W233" s="108">
        <f t="shared" ref="W233:W244" si="39">IF(V233=0,0,V233/SUM(U233:V233)*100)</f>
        <v>10.707070707070706</v>
      </c>
      <c r="X233" s="4">
        <f t="shared" ref="X233:X244" si="40">SUM(R233,U233)</f>
        <v>865</v>
      </c>
      <c r="Y233" s="4">
        <f t="shared" ref="Y233:Y244" si="41">SUM(S233,V233)</f>
        <v>92</v>
      </c>
      <c r="Z233" s="108">
        <f t="shared" ref="Z233:Z244" si="42">IF(Y233=0,0,Y233/SUM(X233:Y233)*100)</f>
        <v>9.6133751306165092</v>
      </c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</row>
    <row r="234" spans="1:56" s="11" customFormat="1" ht="15" customHeight="1"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16"/>
      <c r="Q234" s="4">
        <v>8</v>
      </c>
      <c r="R234" s="4">
        <v>388</v>
      </c>
      <c r="S234" s="4">
        <v>34</v>
      </c>
      <c r="T234" s="108">
        <f t="shared" si="38"/>
        <v>8.0568720379146921</v>
      </c>
      <c r="U234" s="4">
        <v>412</v>
      </c>
      <c r="V234" s="4">
        <v>52</v>
      </c>
      <c r="W234" s="108">
        <f t="shared" si="39"/>
        <v>11.206896551724139</v>
      </c>
      <c r="X234" s="4">
        <f t="shared" si="40"/>
        <v>800</v>
      </c>
      <c r="Y234" s="4">
        <f t="shared" si="41"/>
        <v>86</v>
      </c>
      <c r="Z234" s="108">
        <f t="shared" si="42"/>
        <v>9.7065462753950342</v>
      </c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</row>
    <row r="235" spans="1:56" s="11" customFormat="1" ht="15" customHeight="1"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16"/>
      <c r="Q235" s="4">
        <v>9</v>
      </c>
      <c r="R235" s="4">
        <v>318</v>
      </c>
      <c r="S235" s="4">
        <v>45</v>
      </c>
      <c r="T235" s="108">
        <f t="shared" si="38"/>
        <v>12.396694214876034</v>
      </c>
      <c r="U235" s="4">
        <v>366</v>
      </c>
      <c r="V235" s="4">
        <v>66</v>
      </c>
      <c r="W235" s="108">
        <f t="shared" si="39"/>
        <v>15.277777777777779</v>
      </c>
      <c r="X235" s="4">
        <f t="shared" si="40"/>
        <v>684</v>
      </c>
      <c r="Y235" s="4">
        <f t="shared" si="41"/>
        <v>111</v>
      </c>
      <c r="Z235" s="108">
        <f t="shared" si="42"/>
        <v>13.962264150943396</v>
      </c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</row>
    <row r="236" spans="1:56" s="11" customFormat="1" ht="15" customHeight="1"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16"/>
      <c r="Q236" s="4">
        <v>10</v>
      </c>
      <c r="R236" s="4">
        <v>307</v>
      </c>
      <c r="S236" s="4">
        <v>66</v>
      </c>
      <c r="T236" s="108">
        <f t="shared" si="38"/>
        <v>17.694369973190348</v>
      </c>
      <c r="U236" s="4">
        <v>344</v>
      </c>
      <c r="V236" s="4">
        <v>63</v>
      </c>
      <c r="W236" s="108">
        <f t="shared" si="39"/>
        <v>15.47911547911548</v>
      </c>
      <c r="X236" s="4">
        <f t="shared" si="40"/>
        <v>651</v>
      </c>
      <c r="Y236" s="4">
        <f t="shared" si="41"/>
        <v>129</v>
      </c>
      <c r="Z236" s="108">
        <f t="shared" si="42"/>
        <v>16.538461538461537</v>
      </c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</row>
    <row r="237" spans="1:56" s="11" customFormat="1" ht="15" customHeight="1"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16"/>
      <c r="Q237" s="4">
        <v>11</v>
      </c>
      <c r="R237" s="4">
        <v>332</v>
      </c>
      <c r="S237" s="4">
        <v>60</v>
      </c>
      <c r="T237" s="108">
        <f t="shared" si="38"/>
        <v>15.306122448979592</v>
      </c>
      <c r="U237" s="4">
        <v>335</v>
      </c>
      <c r="V237" s="4">
        <v>55</v>
      </c>
      <c r="W237" s="108">
        <f t="shared" si="39"/>
        <v>14.102564102564102</v>
      </c>
      <c r="X237" s="4">
        <f t="shared" si="40"/>
        <v>667</v>
      </c>
      <c r="Y237" s="4">
        <f t="shared" si="41"/>
        <v>115</v>
      </c>
      <c r="Z237" s="108">
        <f t="shared" si="42"/>
        <v>14.705882352941178</v>
      </c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</row>
    <row r="238" spans="1:56" s="11" customFormat="1" ht="15" customHeight="1"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16"/>
      <c r="Q238" s="4">
        <v>12</v>
      </c>
      <c r="R238" s="4">
        <v>345</v>
      </c>
      <c r="S238" s="4">
        <v>56</v>
      </c>
      <c r="T238" s="108">
        <f t="shared" si="38"/>
        <v>13.96508728179551</v>
      </c>
      <c r="U238" s="4">
        <v>318</v>
      </c>
      <c r="V238" s="4">
        <v>52</v>
      </c>
      <c r="W238" s="108">
        <f t="shared" si="39"/>
        <v>14.054054054054054</v>
      </c>
      <c r="X238" s="4">
        <f t="shared" si="40"/>
        <v>663</v>
      </c>
      <c r="Y238" s="4">
        <f t="shared" si="41"/>
        <v>108</v>
      </c>
      <c r="Z238" s="108">
        <f t="shared" si="42"/>
        <v>14.007782101167315</v>
      </c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</row>
    <row r="239" spans="1:56" s="11" customFormat="1" ht="15" customHeight="1"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16"/>
      <c r="Q239" s="4">
        <v>13</v>
      </c>
      <c r="R239" s="4">
        <v>315</v>
      </c>
      <c r="S239" s="4">
        <v>62</v>
      </c>
      <c r="T239" s="108">
        <f t="shared" si="38"/>
        <v>16.445623342175068</v>
      </c>
      <c r="U239" s="4">
        <v>323</v>
      </c>
      <c r="V239" s="4">
        <v>48</v>
      </c>
      <c r="W239" s="108">
        <f t="shared" si="39"/>
        <v>12.938005390835579</v>
      </c>
      <c r="X239" s="4">
        <f t="shared" si="40"/>
        <v>638</v>
      </c>
      <c r="Y239" s="4">
        <f t="shared" si="41"/>
        <v>110</v>
      </c>
      <c r="Z239" s="108">
        <f t="shared" si="42"/>
        <v>14.705882352941178</v>
      </c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</row>
    <row r="240" spans="1:56" s="11" customFormat="1" ht="15" customHeight="1"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16"/>
      <c r="Q240" s="4">
        <v>14</v>
      </c>
      <c r="R240" s="4">
        <v>337</v>
      </c>
      <c r="S240" s="4">
        <v>63</v>
      </c>
      <c r="T240" s="108">
        <f t="shared" si="38"/>
        <v>15.75</v>
      </c>
      <c r="U240" s="4">
        <v>297</v>
      </c>
      <c r="V240" s="4">
        <v>47</v>
      </c>
      <c r="W240" s="108">
        <f t="shared" si="39"/>
        <v>13.662790697674417</v>
      </c>
      <c r="X240" s="4">
        <f t="shared" si="40"/>
        <v>634</v>
      </c>
      <c r="Y240" s="4">
        <f t="shared" si="41"/>
        <v>110</v>
      </c>
      <c r="Z240" s="108">
        <f t="shared" si="42"/>
        <v>14.78494623655914</v>
      </c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</row>
    <row r="241" spans="1:56" s="11" customFormat="1" ht="15" customHeight="1"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16"/>
      <c r="Q241" s="4">
        <v>15</v>
      </c>
      <c r="R241" s="4">
        <v>349</v>
      </c>
      <c r="S241" s="4">
        <v>68</v>
      </c>
      <c r="T241" s="108">
        <f t="shared" si="38"/>
        <v>16.306954436450841</v>
      </c>
      <c r="U241" s="4">
        <v>327</v>
      </c>
      <c r="V241" s="4">
        <v>44</v>
      </c>
      <c r="W241" s="108">
        <f t="shared" si="39"/>
        <v>11.859838274932615</v>
      </c>
      <c r="X241" s="4">
        <f t="shared" si="40"/>
        <v>676</v>
      </c>
      <c r="Y241" s="4">
        <f t="shared" si="41"/>
        <v>112</v>
      </c>
      <c r="Z241" s="108">
        <f t="shared" si="42"/>
        <v>14.213197969543149</v>
      </c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</row>
    <row r="242" spans="1:56" s="11" customFormat="1" ht="15" customHeight="1"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3"/>
      <c r="M242" s="12"/>
      <c r="N242" s="12"/>
      <c r="O242" s="116"/>
      <c r="Q242" s="4">
        <v>16</v>
      </c>
      <c r="R242" s="4">
        <v>387</v>
      </c>
      <c r="S242" s="4">
        <v>48</v>
      </c>
      <c r="T242" s="108">
        <f t="shared" si="38"/>
        <v>11.03448275862069</v>
      </c>
      <c r="U242" s="4">
        <v>439</v>
      </c>
      <c r="V242" s="4">
        <v>33</v>
      </c>
      <c r="W242" s="108">
        <f t="shared" si="39"/>
        <v>6.9915254237288131</v>
      </c>
      <c r="X242" s="4">
        <f t="shared" si="40"/>
        <v>826</v>
      </c>
      <c r="Y242" s="4">
        <f t="shared" si="41"/>
        <v>81</v>
      </c>
      <c r="Z242" s="108">
        <f t="shared" si="42"/>
        <v>8.9305402425578819</v>
      </c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</row>
    <row r="243" spans="1:56" s="11" customFormat="1" ht="15" customHeight="1"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16"/>
      <c r="Q243" s="4">
        <v>17</v>
      </c>
      <c r="R243" s="4">
        <v>377</v>
      </c>
      <c r="S243" s="4">
        <v>43</v>
      </c>
      <c r="T243" s="108">
        <f t="shared" si="38"/>
        <v>10.238095238095237</v>
      </c>
      <c r="U243" s="4">
        <v>389</v>
      </c>
      <c r="V243" s="4">
        <v>19</v>
      </c>
      <c r="W243" s="108">
        <f t="shared" si="39"/>
        <v>4.6568627450980395</v>
      </c>
      <c r="X243" s="4">
        <f t="shared" si="40"/>
        <v>766</v>
      </c>
      <c r="Y243" s="4">
        <f t="shared" si="41"/>
        <v>62</v>
      </c>
      <c r="Z243" s="108">
        <f t="shared" si="42"/>
        <v>7.4879227053140092</v>
      </c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</row>
    <row r="244" spans="1:56" s="11" customFormat="1" ht="15" customHeight="1"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16"/>
      <c r="Q244" s="4">
        <v>18</v>
      </c>
      <c r="R244" s="4">
        <v>382</v>
      </c>
      <c r="S244" s="4">
        <v>29</v>
      </c>
      <c r="T244" s="108">
        <f t="shared" si="38"/>
        <v>7.0559610705596105</v>
      </c>
      <c r="U244" s="4">
        <v>373</v>
      </c>
      <c r="V244" s="4">
        <v>8</v>
      </c>
      <c r="W244" s="108">
        <f t="shared" si="39"/>
        <v>2.0997375328083989</v>
      </c>
      <c r="X244" s="4">
        <f t="shared" si="40"/>
        <v>755</v>
      </c>
      <c r="Y244" s="4">
        <f t="shared" si="41"/>
        <v>37</v>
      </c>
      <c r="Z244" s="108">
        <f t="shared" si="42"/>
        <v>4.6717171717171722</v>
      </c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</row>
    <row r="245" spans="1:56" s="11" customFormat="1" ht="15" customHeight="1"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16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</row>
    <row r="246" spans="1:56" s="14" customFormat="1" ht="15" customHeight="1">
      <c r="A246" s="102" t="s">
        <v>47</v>
      </c>
      <c r="B246" s="101">
        <v>7</v>
      </c>
      <c r="C246" s="100">
        <v>8</v>
      </c>
      <c r="D246" s="100">
        <v>9</v>
      </c>
      <c r="E246" s="100">
        <v>10</v>
      </c>
      <c r="F246" s="100">
        <v>11</v>
      </c>
      <c r="G246" s="100">
        <v>12</v>
      </c>
      <c r="H246" s="100">
        <v>13</v>
      </c>
      <c r="I246" s="100">
        <v>14</v>
      </c>
      <c r="J246" s="100">
        <v>15</v>
      </c>
      <c r="K246" s="100">
        <v>16</v>
      </c>
      <c r="L246" s="100">
        <v>17</v>
      </c>
      <c r="M246" s="99">
        <v>18</v>
      </c>
      <c r="N246" s="99" t="s">
        <v>48</v>
      </c>
      <c r="O246" s="98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</row>
    <row r="247" spans="1:56" s="14" customFormat="1" ht="15" customHeight="1">
      <c r="A247" s="97" t="s">
        <v>49</v>
      </c>
      <c r="B247" s="96">
        <f t="shared" ref="B247:M247" si="43">SUM(B248:B249)</f>
        <v>423</v>
      </c>
      <c r="C247" s="95">
        <f t="shared" si="43"/>
        <v>388</v>
      </c>
      <c r="D247" s="95">
        <f t="shared" si="43"/>
        <v>318</v>
      </c>
      <c r="E247" s="95">
        <f t="shared" si="43"/>
        <v>307</v>
      </c>
      <c r="F247" s="95">
        <f t="shared" si="43"/>
        <v>332</v>
      </c>
      <c r="G247" s="95">
        <f t="shared" si="43"/>
        <v>345</v>
      </c>
      <c r="H247" s="95">
        <f t="shared" si="43"/>
        <v>315</v>
      </c>
      <c r="I247" s="95">
        <f t="shared" si="43"/>
        <v>337</v>
      </c>
      <c r="J247" s="95">
        <f t="shared" si="43"/>
        <v>349</v>
      </c>
      <c r="K247" s="95">
        <f t="shared" si="43"/>
        <v>387</v>
      </c>
      <c r="L247" s="95">
        <f t="shared" si="43"/>
        <v>377</v>
      </c>
      <c r="M247" s="94">
        <f t="shared" si="43"/>
        <v>382</v>
      </c>
      <c r="N247" s="94">
        <f>SUM(B247:M247)</f>
        <v>4260</v>
      </c>
      <c r="O247" s="117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</row>
    <row r="248" spans="1:56" s="14" customFormat="1" ht="15" customHeight="1">
      <c r="A248" s="97" t="s">
        <v>44</v>
      </c>
      <c r="B248" s="96">
        <v>384</v>
      </c>
      <c r="C248" s="95">
        <v>354</v>
      </c>
      <c r="D248" s="95">
        <v>273</v>
      </c>
      <c r="E248" s="95">
        <v>241</v>
      </c>
      <c r="F248" s="95">
        <v>272</v>
      </c>
      <c r="G248" s="95">
        <v>289</v>
      </c>
      <c r="H248" s="95">
        <v>253</v>
      </c>
      <c r="I248" s="95">
        <v>274</v>
      </c>
      <c r="J248" s="95">
        <v>281</v>
      </c>
      <c r="K248" s="95">
        <v>339</v>
      </c>
      <c r="L248" s="95">
        <v>334</v>
      </c>
      <c r="M248" s="94">
        <v>353</v>
      </c>
      <c r="N248" s="94">
        <f>SUM(B248:M248)</f>
        <v>3647</v>
      </c>
      <c r="O248" s="117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</row>
    <row r="249" spans="1:56" s="14" customFormat="1" ht="15" customHeight="1">
      <c r="A249" s="97" t="s">
        <v>45</v>
      </c>
      <c r="B249" s="96">
        <v>39</v>
      </c>
      <c r="C249" s="95">
        <v>34</v>
      </c>
      <c r="D249" s="95">
        <v>45</v>
      </c>
      <c r="E249" s="95">
        <v>66</v>
      </c>
      <c r="F249" s="95">
        <v>60</v>
      </c>
      <c r="G249" s="95">
        <v>56</v>
      </c>
      <c r="H249" s="95">
        <v>62</v>
      </c>
      <c r="I249" s="95">
        <v>63</v>
      </c>
      <c r="J249" s="95">
        <v>68</v>
      </c>
      <c r="K249" s="95">
        <v>48</v>
      </c>
      <c r="L249" s="95">
        <v>43</v>
      </c>
      <c r="M249" s="94">
        <v>29</v>
      </c>
      <c r="N249" s="94">
        <f>SUM(B249:M249)</f>
        <v>613</v>
      </c>
      <c r="O249" s="117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</row>
    <row r="250" spans="1:56" s="14" customFormat="1" ht="15" customHeight="1">
      <c r="A250" s="18" t="s">
        <v>46</v>
      </c>
      <c r="B250" s="93">
        <f t="shared" ref="B250:N250" si="44">IF(B249=0,0,B249/B247*100)</f>
        <v>9.2198581560283674</v>
      </c>
      <c r="C250" s="92">
        <f t="shared" si="44"/>
        <v>8.7628865979381434</v>
      </c>
      <c r="D250" s="92">
        <f t="shared" si="44"/>
        <v>14.150943396226415</v>
      </c>
      <c r="E250" s="92">
        <f t="shared" si="44"/>
        <v>21.498371335504888</v>
      </c>
      <c r="F250" s="92">
        <f t="shared" si="44"/>
        <v>18.072289156626507</v>
      </c>
      <c r="G250" s="92">
        <f t="shared" si="44"/>
        <v>16.231884057971012</v>
      </c>
      <c r="H250" s="92">
        <f t="shared" si="44"/>
        <v>19.682539682539684</v>
      </c>
      <c r="I250" s="92">
        <f t="shared" si="44"/>
        <v>18.694362017804153</v>
      </c>
      <c r="J250" s="92">
        <f t="shared" si="44"/>
        <v>19.484240687679083</v>
      </c>
      <c r="K250" s="92">
        <f t="shared" si="44"/>
        <v>12.403100775193799</v>
      </c>
      <c r="L250" s="92">
        <f t="shared" si="44"/>
        <v>11.405835543766578</v>
      </c>
      <c r="M250" s="91">
        <f t="shared" si="44"/>
        <v>7.5916230366492146</v>
      </c>
      <c r="N250" s="91">
        <f t="shared" si="44"/>
        <v>14.389671361502348</v>
      </c>
      <c r="O250" s="118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</row>
    <row r="251" spans="1:56" s="17" customFormat="1" ht="15" customHeight="1">
      <c r="A251" s="15"/>
      <c r="B251" s="15"/>
      <c r="C251" s="15"/>
      <c r="D251" s="15"/>
      <c r="E251" s="15"/>
      <c r="F251" s="15"/>
      <c r="G251" s="15"/>
      <c r="H251" s="15"/>
      <c r="I251" s="15"/>
      <c r="J251" s="15"/>
      <c r="K251" s="15"/>
      <c r="L251" s="16"/>
      <c r="M251" s="15"/>
      <c r="N251" s="15"/>
      <c r="O251" s="15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</row>
    <row r="252" spans="1:56" s="17" customFormat="1" ht="15" customHeight="1">
      <c r="A252" s="15"/>
      <c r="B252" s="15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</row>
    <row r="253" spans="1:56" s="17" customFormat="1" ht="15" customHeight="1">
      <c r="A253" s="15"/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</row>
    <row r="254" spans="1:56" s="17" customFormat="1" ht="15" customHeight="1">
      <c r="A254" s="15"/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</row>
    <row r="255" spans="1:56" s="17" customFormat="1" ht="15" customHeight="1">
      <c r="A255" s="15"/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</row>
    <row r="256" spans="1:56" s="17" customFormat="1" ht="15" customHeight="1">
      <c r="A256" s="15"/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</row>
    <row r="257" spans="1:56" s="17" customFormat="1" ht="15" customHeight="1">
      <c r="A257" s="15"/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</row>
    <row r="258" spans="1:56" s="17" customFormat="1" ht="15" customHeight="1">
      <c r="A258" s="15"/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</row>
    <row r="259" spans="1:56" s="17" customFormat="1" ht="15" customHeight="1">
      <c r="A259" s="15"/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</row>
    <row r="260" spans="1:56" s="17" customFormat="1" ht="15" customHeight="1">
      <c r="A260" s="15"/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</row>
    <row r="261" spans="1:56" s="17" customFormat="1" ht="15" customHeight="1">
      <c r="A261" s="15"/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</row>
    <row r="262" spans="1:56" s="17" customFormat="1" ht="15" customHeight="1">
      <c r="A262" s="15"/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</row>
    <row r="263" spans="1:56" s="17" customFormat="1" ht="15" customHeight="1">
      <c r="A263" s="15"/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</row>
    <row r="264" spans="1:56" s="17" customFormat="1" ht="15" customHeight="1">
      <c r="A264" s="15"/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</row>
    <row r="265" spans="1:56" s="17" customFormat="1" ht="15" customHeight="1">
      <c r="A265" s="15"/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6"/>
      <c r="M265" s="15"/>
      <c r="N265" s="15"/>
      <c r="O265" s="15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</row>
    <row r="266" spans="1:56" s="17" customFormat="1" ht="15" customHeight="1">
      <c r="A266" s="15"/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</row>
    <row r="267" spans="1:56" s="17" customFormat="1" ht="15" customHeight="1">
      <c r="A267" s="15"/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</row>
    <row r="268" spans="1:56" s="17" customFormat="1" ht="15" customHeight="1">
      <c r="A268" s="15"/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</row>
    <row r="269" spans="1:56" s="14" customFormat="1" ht="15" customHeight="1">
      <c r="A269" s="102" t="s">
        <v>47</v>
      </c>
      <c r="B269" s="101">
        <v>7</v>
      </c>
      <c r="C269" s="100">
        <v>8</v>
      </c>
      <c r="D269" s="100">
        <v>9</v>
      </c>
      <c r="E269" s="100">
        <v>10</v>
      </c>
      <c r="F269" s="100">
        <v>11</v>
      </c>
      <c r="G269" s="100">
        <v>12</v>
      </c>
      <c r="H269" s="100">
        <v>13</v>
      </c>
      <c r="I269" s="100">
        <v>14</v>
      </c>
      <c r="J269" s="100">
        <v>15</v>
      </c>
      <c r="K269" s="100">
        <v>16</v>
      </c>
      <c r="L269" s="100">
        <v>17</v>
      </c>
      <c r="M269" s="99">
        <v>18</v>
      </c>
      <c r="N269" s="99" t="s">
        <v>48</v>
      </c>
      <c r="O269" s="98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</row>
    <row r="270" spans="1:56" s="14" customFormat="1" ht="15" customHeight="1">
      <c r="A270" s="97" t="s">
        <v>49</v>
      </c>
      <c r="B270" s="96">
        <f t="shared" ref="B270:M270" si="45">SUM(B271:B272)</f>
        <v>442</v>
      </c>
      <c r="C270" s="95">
        <f t="shared" si="45"/>
        <v>412</v>
      </c>
      <c r="D270" s="95">
        <f t="shared" si="45"/>
        <v>366</v>
      </c>
      <c r="E270" s="95">
        <f t="shared" si="45"/>
        <v>344</v>
      </c>
      <c r="F270" s="95">
        <f t="shared" si="45"/>
        <v>335</v>
      </c>
      <c r="G270" s="95">
        <f t="shared" si="45"/>
        <v>318</v>
      </c>
      <c r="H270" s="95">
        <f t="shared" si="45"/>
        <v>323</v>
      </c>
      <c r="I270" s="95">
        <f t="shared" si="45"/>
        <v>297</v>
      </c>
      <c r="J270" s="95">
        <f t="shared" si="45"/>
        <v>327</v>
      </c>
      <c r="K270" s="95">
        <f t="shared" si="45"/>
        <v>439</v>
      </c>
      <c r="L270" s="95">
        <f t="shared" si="45"/>
        <v>389</v>
      </c>
      <c r="M270" s="94">
        <f t="shared" si="45"/>
        <v>373</v>
      </c>
      <c r="N270" s="94">
        <f>SUM(B270:M270)</f>
        <v>4365</v>
      </c>
      <c r="O270" s="117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</row>
    <row r="271" spans="1:56" s="14" customFormat="1" ht="15" customHeight="1">
      <c r="A271" s="97" t="s">
        <v>44</v>
      </c>
      <c r="B271" s="96">
        <v>389</v>
      </c>
      <c r="C271" s="95">
        <v>360</v>
      </c>
      <c r="D271" s="95">
        <v>300</v>
      </c>
      <c r="E271" s="95">
        <v>281</v>
      </c>
      <c r="F271" s="95">
        <v>280</v>
      </c>
      <c r="G271" s="95">
        <v>266</v>
      </c>
      <c r="H271" s="95">
        <v>275</v>
      </c>
      <c r="I271" s="95">
        <v>250</v>
      </c>
      <c r="J271" s="95">
        <v>283</v>
      </c>
      <c r="K271" s="95">
        <v>406</v>
      </c>
      <c r="L271" s="95">
        <v>370</v>
      </c>
      <c r="M271" s="94">
        <v>365</v>
      </c>
      <c r="N271" s="94">
        <f>SUM(B271:M271)</f>
        <v>3825</v>
      </c>
      <c r="O271" s="117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</row>
    <row r="272" spans="1:56" s="14" customFormat="1" ht="15" customHeight="1">
      <c r="A272" s="97" t="s">
        <v>45</v>
      </c>
      <c r="B272" s="96">
        <v>53</v>
      </c>
      <c r="C272" s="95">
        <v>52</v>
      </c>
      <c r="D272" s="95">
        <v>66</v>
      </c>
      <c r="E272" s="95">
        <v>63</v>
      </c>
      <c r="F272" s="95">
        <v>55</v>
      </c>
      <c r="G272" s="95">
        <v>52</v>
      </c>
      <c r="H272" s="95">
        <v>48</v>
      </c>
      <c r="I272" s="95">
        <v>47</v>
      </c>
      <c r="J272" s="95">
        <v>44</v>
      </c>
      <c r="K272" s="95">
        <v>33</v>
      </c>
      <c r="L272" s="95">
        <v>19</v>
      </c>
      <c r="M272" s="94">
        <v>8</v>
      </c>
      <c r="N272" s="94">
        <f>SUM(B272:M272)</f>
        <v>540</v>
      </c>
      <c r="O272" s="117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</row>
    <row r="273" spans="1:56" s="14" customFormat="1" ht="15" customHeight="1">
      <c r="A273" s="18" t="s">
        <v>46</v>
      </c>
      <c r="B273" s="93">
        <f t="shared" ref="B273:N273" si="46">IF(B272=0,0,B272/B270*100)</f>
        <v>11.990950226244344</v>
      </c>
      <c r="C273" s="92">
        <f t="shared" si="46"/>
        <v>12.621359223300971</v>
      </c>
      <c r="D273" s="92">
        <f t="shared" si="46"/>
        <v>18.032786885245901</v>
      </c>
      <c r="E273" s="92">
        <f t="shared" si="46"/>
        <v>18.313953488372093</v>
      </c>
      <c r="F273" s="92">
        <f t="shared" si="46"/>
        <v>16.417910447761194</v>
      </c>
      <c r="G273" s="92">
        <f t="shared" si="46"/>
        <v>16.352201257861633</v>
      </c>
      <c r="H273" s="92">
        <f t="shared" si="46"/>
        <v>14.860681114551083</v>
      </c>
      <c r="I273" s="92">
        <f t="shared" si="46"/>
        <v>15.824915824915825</v>
      </c>
      <c r="J273" s="92">
        <f t="shared" si="46"/>
        <v>13.455657492354739</v>
      </c>
      <c r="K273" s="92">
        <f t="shared" si="46"/>
        <v>7.5170842824601358</v>
      </c>
      <c r="L273" s="92">
        <f t="shared" si="46"/>
        <v>4.8843187660668379</v>
      </c>
      <c r="M273" s="91">
        <f t="shared" si="46"/>
        <v>2.1447721179624666</v>
      </c>
      <c r="N273" s="91">
        <f t="shared" si="46"/>
        <v>12.371134020618557</v>
      </c>
      <c r="O273" s="118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</row>
    <row r="274" spans="1:56" s="17" customFormat="1" ht="15" customHeight="1">
      <c r="A274" s="15"/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6"/>
      <c r="M274" s="15"/>
      <c r="N274" s="15"/>
      <c r="O274" s="15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</row>
    <row r="275" spans="1:56" s="17" customFormat="1" ht="15" customHeight="1">
      <c r="A275" s="15"/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</row>
    <row r="276" spans="1:56" s="17" customFormat="1" ht="15" customHeight="1">
      <c r="A276" s="15"/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</row>
    <row r="277" spans="1:56" s="17" customFormat="1" ht="15" customHeight="1">
      <c r="A277" s="15"/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</row>
    <row r="278" spans="1:56" s="17" customFormat="1" ht="15" customHeight="1">
      <c r="A278" s="15"/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</row>
    <row r="279" spans="1:56" s="17" customFormat="1" ht="15" customHeight="1">
      <c r="A279" s="15"/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</row>
    <row r="280" spans="1:56" s="17" customFormat="1" ht="15" customHeight="1">
      <c r="A280" s="15"/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</row>
    <row r="281" spans="1:56" s="17" customFormat="1" ht="15" customHeight="1">
      <c r="A281" s="15"/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</row>
    <row r="282" spans="1:56" s="17" customFormat="1" ht="15" customHeight="1">
      <c r="A282" s="15"/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</row>
    <row r="283" spans="1:56" s="17" customFormat="1" ht="15" customHeight="1">
      <c r="A283" s="15"/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</row>
    <row r="284" spans="1:56" s="17" customFormat="1" ht="15" customHeight="1">
      <c r="A284" s="15"/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</row>
    <row r="285" spans="1:56" s="17" customFormat="1" ht="15" customHeight="1">
      <c r="A285" s="15"/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</row>
    <row r="286" spans="1:56" s="17" customFormat="1" ht="15" customHeight="1">
      <c r="A286" s="15"/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</row>
    <row r="287" spans="1:56" s="17" customFormat="1" ht="15" customHeight="1">
      <c r="A287" s="15"/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</row>
    <row r="288" spans="1:56" s="17" customFormat="1" ht="15" customHeight="1">
      <c r="A288" s="15"/>
      <c r="B288" s="15"/>
      <c r="C288" s="15"/>
      <c r="D288" s="15"/>
      <c r="E288" s="15"/>
      <c r="F288" s="15"/>
      <c r="G288" s="15"/>
      <c r="H288" s="15"/>
      <c r="I288" s="15"/>
      <c r="J288" s="15"/>
      <c r="K288" s="15"/>
      <c r="L288" s="16"/>
      <c r="M288" s="15"/>
      <c r="N288" s="15"/>
      <c r="O288" s="15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</row>
    <row r="289" spans="1:56" s="17" customFormat="1" ht="15" customHeight="1">
      <c r="A289" s="15"/>
      <c r="B289" s="15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</row>
    <row r="290" spans="1:56" s="17" customFormat="1" ht="15" customHeight="1">
      <c r="A290" s="15"/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</row>
    <row r="291" spans="1:56" s="17" customFormat="1" ht="15" customHeight="1">
      <c r="A291" s="15"/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</row>
    <row r="292" spans="1:56" s="14" customFormat="1" ht="15" customHeight="1">
      <c r="A292" s="102" t="s">
        <v>47</v>
      </c>
      <c r="B292" s="101">
        <v>7</v>
      </c>
      <c r="C292" s="100">
        <v>8</v>
      </c>
      <c r="D292" s="100">
        <v>9</v>
      </c>
      <c r="E292" s="100">
        <v>10</v>
      </c>
      <c r="F292" s="100">
        <v>11</v>
      </c>
      <c r="G292" s="100">
        <v>12</v>
      </c>
      <c r="H292" s="100">
        <v>13</v>
      </c>
      <c r="I292" s="100">
        <v>14</v>
      </c>
      <c r="J292" s="100">
        <v>15</v>
      </c>
      <c r="K292" s="100">
        <v>16</v>
      </c>
      <c r="L292" s="100">
        <v>17</v>
      </c>
      <c r="M292" s="99">
        <v>18</v>
      </c>
      <c r="N292" s="99" t="s">
        <v>48</v>
      </c>
      <c r="O292" s="98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</row>
    <row r="293" spans="1:56" s="14" customFormat="1" ht="15" customHeight="1">
      <c r="A293" s="97" t="s">
        <v>49</v>
      </c>
      <c r="B293" s="96">
        <f t="shared" ref="B293:M293" si="47">SUM(B294:B295)</f>
        <v>865</v>
      </c>
      <c r="C293" s="95">
        <f t="shared" si="47"/>
        <v>800</v>
      </c>
      <c r="D293" s="95">
        <f t="shared" si="47"/>
        <v>684</v>
      </c>
      <c r="E293" s="95">
        <f t="shared" si="47"/>
        <v>651</v>
      </c>
      <c r="F293" s="95">
        <f t="shared" si="47"/>
        <v>667</v>
      </c>
      <c r="G293" s="95">
        <f t="shared" si="47"/>
        <v>663</v>
      </c>
      <c r="H293" s="95">
        <f t="shared" si="47"/>
        <v>638</v>
      </c>
      <c r="I293" s="95">
        <f t="shared" si="47"/>
        <v>634</v>
      </c>
      <c r="J293" s="95">
        <f t="shared" si="47"/>
        <v>676</v>
      </c>
      <c r="K293" s="95">
        <f t="shared" si="47"/>
        <v>826</v>
      </c>
      <c r="L293" s="95">
        <f t="shared" si="47"/>
        <v>766</v>
      </c>
      <c r="M293" s="94">
        <f t="shared" si="47"/>
        <v>755</v>
      </c>
      <c r="N293" s="94">
        <f>SUM(B293:M293)</f>
        <v>8625</v>
      </c>
      <c r="O293" s="117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</row>
    <row r="294" spans="1:56" s="14" customFormat="1" ht="15" customHeight="1">
      <c r="A294" s="97" t="s">
        <v>44</v>
      </c>
      <c r="B294" s="96">
        <f t="shared" ref="B294:M294" si="48">SUM(B248,B271)</f>
        <v>773</v>
      </c>
      <c r="C294" s="95">
        <f t="shared" si="48"/>
        <v>714</v>
      </c>
      <c r="D294" s="95">
        <f t="shared" si="48"/>
        <v>573</v>
      </c>
      <c r="E294" s="95">
        <f t="shared" si="48"/>
        <v>522</v>
      </c>
      <c r="F294" s="95">
        <f t="shared" si="48"/>
        <v>552</v>
      </c>
      <c r="G294" s="95">
        <f t="shared" si="48"/>
        <v>555</v>
      </c>
      <c r="H294" s="95">
        <f t="shared" si="48"/>
        <v>528</v>
      </c>
      <c r="I294" s="95">
        <f t="shared" si="48"/>
        <v>524</v>
      </c>
      <c r="J294" s="95">
        <f t="shared" si="48"/>
        <v>564</v>
      </c>
      <c r="K294" s="95">
        <f t="shared" si="48"/>
        <v>745</v>
      </c>
      <c r="L294" s="95">
        <f t="shared" si="48"/>
        <v>704</v>
      </c>
      <c r="M294" s="94">
        <f t="shared" si="48"/>
        <v>718</v>
      </c>
      <c r="N294" s="94">
        <f>SUM(B294:M294)</f>
        <v>7472</v>
      </c>
      <c r="O294" s="117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</row>
    <row r="295" spans="1:56" s="14" customFormat="1" ht="15" customHeight="1">
      <c r="A295" s="97" t="s">
        <v>45</v>
      </c>
      <c r="B295" s="96">
        <f t="shared" ref="B295:M295" si="49">SUM(B249,B272)</f>
        <v>92</v>
      </c>
      <c r="C295" s="95">
        <f t="shared" si="49"/>
        <v>86</v>
      </c>
      <c r="D295" s="95">
        <f t="shared" si="49"/>
        <v>111</v>
      </c>
      <c r="E295" s="95">
        <f t="shared" si="49"/>
        <v>129</v>
      </c>
      <c r="F295" s="95">
        <f t="shared" si="49"/>
        <v>115</v>
      </c>
      <c r="G295" s="95">
        <f t="shared" si="49"/>
        <v>108</v>
      </c>
      <c r="H295" s="95">
        <f t="shared" si="49"/>
        <v>110</v>
      </c>
      <c r="I295" s="95">
        <f t="shared" si="49"/>
        <v>110</v>
      </c>
      <c r="J295" s="95">
        <f t="shared" si="49"/>
        <v>112</v>
      </c>
      <c r="K295" s="95">
        <f t="shared" si="49"/>
        <v>81</v>
      </c>
      <c r="L295" s="95">
        <f t="shared" si="49"/>
        <v>62</v>
      </c>
      <c r="M295" s="94">
        <f t="shared" si="49"/>
        <v>37</v>
      </c>
      <c r="N295" s="94">
        <f>SUM(B295:M295)</f>
        <v>1153</v>
      </c>
      <c r="O295" s="117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</row>
    <row r="296" spans="1:56" s="14" customFormat="1" ht="15.95" customHeight="1">
      <c r="A296" s="18" t="s">
        <v>46</v>
      </c>
      <c r="B296" s="93">
        <f t="shared" ref="B296:N296" si="50">IF(B295=0,0,B295/B293*100)</f>
        <v>10.635838150289018</v>
      </c>
      <c r="C296" s="92">
        <f t="shared" si="50"/>
        <v>10.75</v>
      </c>
      <c r="D296" s="92">
        <f t="shared" si="50"/>
        <v>16.228070175438596</v>
      </c>
      <c r="E296" s="92">
        <f t="shared" si="50"/>
        <v>19.815668202764979</v>
      </c>
      <c r="F296" s="92">
        <f t="shared" si="50"/>
        <v>17.241379310344829</v>
      </c>
      <c r="G296" s="92">
        <f t="shared" si="50"/>
        <v>16.289592760180994</v>
      </c>
      <c r="H296" s="92">
        <f t="shared" si="50"/>
        <v>17.241379310344829</v>
      </c>
      <c r="I296" s="92">
        <f t="shared" si="50"/>
        <v>17.350157728706623</v>
      </c>
      <c r="J296" s="92">
        <f t="shared" si="50"/>
        <v>16.568047337278109</v>
      </c>
      <c r="K296" s="92">
        <f t="shared" si="50"/>
        <v>9.8062953995157383</v>
      </c>
      <c r="L296" s="92">
        <f t="shared" si="50"/>
        <v>8.093994778067886</v>
      </c>
      <c r="M296" s="91">
        <f t="shared" si="50"/>
        <v>4.9006622516556293</v>
      </c>
      <c r="N296" s="91">
        <f t="shared" si="50"/>
        <v>13.368115942028986</v>
      </c>
      <c r="O296" s="118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</row>
    <row r="297" spans="1:56" s="19" customFormat="1"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</row>
    <row r="298" spans="1:56" s="19" customFormat="1"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</row>
    <row r="299" spans="1:56" s="19" customFormat="1"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</row>
    <row r="300" spans="1:56" s="19" customFormat="1"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</row>
    <row r="301" spans="1:56" s="19" customFormat="1"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</row>
    <row r="302" spans="1:56" s="19" customFormat="1"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</row>
    <row r="303" spans="1:56" s="19" customFormat="1"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</row>
    <row r="304" spans="1:56" s="19" customFormat="1"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</row>
    <row r="305" spans="17:56" s="19" customFormat="1"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</row>
    <row r="306" spans="17:56" s="19" customFormat="1"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</row>
    <row r="307" spans="17:56" s="19" customFormat="1"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</row>
    <row r="308" spans="17:56" s="19" customFormat="1"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</row>
    <row r="309" spans="17:56" s="19" customFormat="1"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</row>
    <row r="310" spans="17:56" s="19" customFormat="1"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</row>
    <row r="311" spans="17:56" s="19" customFormat="1"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</row>
    <row r="312" spans="17:56" s="19" customFormat="1"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</row>
    <row r="313" spans="17:56" s="19" customFormat="1"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</row>
    <row r="314" spans="17:56" s="19" customFormat="1"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</row>
    <row r="315" spans="17:56" s="19" customFormat="1"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</row>
    <row r="316" spans="17:56" s="19" customFormat="1"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</row>
    <row r="317" spans="17:56" s="19" customFormat="1"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</row>
    <row r="318" spans="17:56" s="19" customFormat="1"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</row>
    <row r="319" spans="17:56" s="19" customFormat="1"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</row>
    <row r="320" spans="17:56" s="19" customFormat="1"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</row>
    <row r="321" spans="17:56" s="19" customFormat="1"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</row>
    <row r="322" spans="17:56" s="19" customFormat="1"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</row>
    <row r="323" spans="17:56" s="19" customFormat="1"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</row>
    <row r="324" spans="17:56" s="19" customFormat="1"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</row>
    <row r="325" spans="17:56" s="19" customFormat="1"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</row>
    <row r="326" spans="17:56" s="19" customFormat="1"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</row>
    <row r="327" spans="17:56" s="19" customFormat="1"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</row>
    <row r="328" spans="17:56" s="19" customFormat="1"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</row>
    <row r="329" spans="17:56" s="19" customFormat="1"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</row>
    <row r="330" spans="17:56" s="19" customFormat="1"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</row>
    <row r="331" spans="17:56" s="19" customFormat="1"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</row>
    <row r="332" spans="17:56" s="19" customFormat="1"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</row>
    <row r="333" spans="17:56" s="19" customFormat="1"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</row>
    <row r="334" spans="17:56" s="19" customFormat="1"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</row>
    <row r="335" spans="17:56" s="19" customFormat="1"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</row>
    <row r="336" spans="17:56" s="19" customFormat="1"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</row>
    <row r="337" spans="17:56" s="19" customFormat="1"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</row>
    <row r="338" spans="17:56" s="19" customFormat="1"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</row>
    <row r="339" spans="17:56" s="19" customFormat="1"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</row>
    <row r="340" spans="17:56" s="19" customFormat="1"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</row>
    <row r="341" spans="17:56" s="19" customFormat="1"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</row>
    <row r="342" spans="17:56" s="19" customFormat="1"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</row>
    <row r="343" spans="17:56" s="19" customFormat="1"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</row>
    <row r="344" spans="17:56" s="19" customFormat="1"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</row>
    <row r="345" spans="17:56" s="19" customFormat="1"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</row>
    <row r="346" spans="17:56" s="19" customFormat="1"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</row>
    <row r="347" spans="17:56" s="19" customFormat="1"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</row>
    <row r="348" spans="17:56" s="19" customFormat="1"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</row>
    <row r="349" spans="17:56" s="19" customFormat="1"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</row>
    <row r="350" spans="17:56" s="19" customFormat="1"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</row>
    <row r="351" spans="17:56" s="19" customFormat="1"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</row>
    <row r="352" spans="17:56" s="19" customFormat="1"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</row>
    <row r="353" spans="17:56" s="19" customFormat="1"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</row>
    <row r="354" spans="17:56" s="19" customFormat="1"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</row>
    <row r="355" spans="17:56" s="19" customFormat="1"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</row>
    <row r="356" spans="17:56" s="19" customFormat="1"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</row>
    <row r="357" spans="17:56" s="19" customFormat="1"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</row>
    <row r="358" spans="17:56" s="19" customFormat="1"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</row>
    <row r="359" spans="17:56" s="19" customFormat="1"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</row>
    <row r="360" spans="17:56" s="19" customFormat="1"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</row>
    <row r="361" spans="17:56" s="19" customFormat="1"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</row>
    <row r="362" spans="17:56" s="19" customFormat="1"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</row>
    <row r="363" spans="17:56" s="19" customFormat="1"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</row>
    <row r="364" spans="17:56" s="19" customFormat="1"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</row>
    <row r="365" spans="17:56" s="19" customFormat="1"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</row>
    <row r="366" spans="17:56" s="19" customFormat="1"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</row>
    <row r="367" spans="17:56" s="19" customFormat="1"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</row>
    <row r="368" spans="17:56" s="19" customFormat="1"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</row>
    <row r="369" spans="17:56" s="19" customFormat="1"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</row>
    <row r="370" spans="17:56" s="19" customFormat="1"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</row>
    <row r="371" spans="17:56" s="19" customFormat="1"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</row>
    <row r="372" spans="17:56" s="19" customFormat="1"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</row>
    <row r="373" spans="17:56" s="19" customFormat="1"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</row>
    <row r="374" spans="17:56" s="19" customFormat="1"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</row>
    <row r="375" spans="17:56" s="19" customFormat="1"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</row>
    <row r="376" spans="17:56" s="19" customFormat="1"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</row>
    <row r="377" spans="17:56" s="19" customFormat="1"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</row>
    <row r="378" spans="17:56" s="19" customFormat="1"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</row>
    <row r="379" spans="17:56" s="19" customFormat="1"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</row>
    <row r="380" spans="17:56" s="19" customFormat="1"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</row>
    <row r="381" spans="17:56" s="19" customFormat="1"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</row>
    <row r="382" spans="17:56" s="19" customFormat="1"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</row>
    <row r="383" spans="17:56" s="19" customFormat="1"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</row>
    <row r="384" spans="17:56" s="19" customFormat="1"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</row>
    <row r="385" spans="17:56" s="19" customFormat="1"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</row>
    <row r="386" spans="17:56" s="19" customFormat="1"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</row>
    <row r="387" spans="17:56" s="19" customFormat="1"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</row>
    <row r="388" spans="17:56" s="19" customFormat="1"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</row>
    <row r="389" spans="17:56" s="19" customFormat="1"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</row>
    <row r="390" spans="17:56" s="19" customFormat="1"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</row>
    <row r="391" spans="17:56" s="19" customFormat="1"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</row>
    <row r="392" spans="17:56" s="19" customFormat="1"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</row>
    <row r="393" spans="17:56" s="19" customFormat="1"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</row>
    <row r="394" spans="17:56" s="19" customFormat="1"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</row>
    <row r="395" spans="17:56" s="19" customFormat="1"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</row>
    <row r="396" spans="17:56" s="19" customFormat="1"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</row>
    <row r="397" spans="17:56" s="19" customFormat="1"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</row>
    <row r="398" spans="17:56" s="19" customFormat="1"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</row>
    <row r="399" spans="17:56" s="19" customFormat="1"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</row>
    <row r="400" spans="17:56" s="19" customFormat="1"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</row>
    <row r="401" spans="17:56" s="19" customFormat="1"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</row>
    <row r="402" spans="17:56" s="19" customFormat="1"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</row>
    <row r="403" spans="17:56" s="19" customFormat="1"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</row>
    <row r="404" spans="17:56" s="19" customFormat="1"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</row>
    <row r="405" spans="17:56" s="19" customFormat="1"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</row>
    <row r="406" spans="17:56" s="19" customFormat="1"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</row>
    <row r="407" spans="17:56" s="19" customFormat="1"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</row>
    <row r="408" spans="17:56" s="19" customFormat="1"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</row>
    <row r="409" spans="17:56" s="19" customFormat="1"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</row>
    <row r="410" spans="17:56" s="19" customFormat="1"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</row>
    <row r="411" spans="17:56" s="19" customFormat="1"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</row>
    <row r="412" spans="17:56" s="19" customFormat="1"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</row>
    <row r="413" spans="17:56" s="19" customFormat="1"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</row>
    <row r="414" spans="17:56" s="19" customFormat="1"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</row>
    <row r="415" spans="17:56" s="19" customFormat="1"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</row>
    <row r="416" spans="17:56" s="19" customFormat="1"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</row>
    <row r="417" spans="17:56" s="19" customFormat="1"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</row>
    <row r="418" spans="17:56" s="19" customFormat="1"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</row>
    <row r="419" spans="17:56" s="19" customFormat="1"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</row>
    <row r="420" spans="17:56" s="19" customFormat="1"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</row>
    <row r="421" spans="17:56" s="19" customFormat="1"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</row>
    <row r="422" spans="17:56" s="19" customFormat="1"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</row>
    <row r="423" spans="17:56" s="19" customFormat="1"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</row>
    <row r="424" spans="17:56" s="19" customFormat="1"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</row>
    <row r="425" spans="17:56" s="19" customFormat="1"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</row>
    <row r="426" spans="17:56" s="19" customFormat="1"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</row>
    <row r="427" spans="17:56" s="19" customFormat="1"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</row>
    <row r="428" spans="17:56" s="19" customFormat="1"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</row>
    <row r="429" spans="17:56" s="19" customFormat="1"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</row>
    <row r="430" spans="17:56" s="19" customFormat="1"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</row>
    <row r="431" spans="17:56" s="19" customFormat="1"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</row>
    <row r="432" spans="17:56" s="19" customFormat="1"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</row>
    <row r="433" spans="17:56" s="19" customFormat="1"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</row>
    <row r="434" spans="17:56" s="19" customFormat="1"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</row>
    <row r="435" spans="17:56" s="19" customFormat="1"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</row>
    <row r="436" spans="17:56" s="19" customFormat="1"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</row>
    <row r="437" spans="17:56" s="19" customFormat="1"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</row>
    <row r="438" spans="17:56" s="19" customFormat="1"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</row>
    <row r="439" spans="17:56" s="19" customFormat="1"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</row>
    <row r="440" spans="17:56" s="19" customFormat="1"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</row>
    <row r="441" spans="17:56" s="19" customFormat="1"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</row>
    <row r="442" spans="17:56" s="19" customFormat="1"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</row>
    <row r="443" spans="17:56" s="19" customFormat="1"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</row>
    <row r="444" spans="17:56" s="19" customFormat="1"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</row>
    <row r="445" spans="17:56" s="19" customFormat="1"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</row>
    <row r="446" spans="17:56" s="19" customFormat="1"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</row>
    <row r="447" spans="17:56" s="19" customFormat="1"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</row>
    <row r="448" spans="17:56" s="19" customFormat="1"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</row>
    <row r="449" spans="17:56" s="19" customFormat="1"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</row>
    <row r="450" spans="17:56" s="19" customFormat="1"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</row>
    <row r="451" spans="17:56" s="19" customFormat="1"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</row>
    <row r="452" spans="17:56" s="19" customFormat="1"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</row>
    <row r="453" spans="17:56" s="19" customFormat="1"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</row>
    <row r="454" spans="17:56" s="19" customFormat="1"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</row>
    <row r="455" spans="17:56" s="19" customFormat="1"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</row>
    <row r="456" spans="17:56" s="19" customFormat="1"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</row>
    <row r="457" spans="17:56" s="19" customFormat="1"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</row>
    <row r="458" spans="17:56" s="19" customFormat="1"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</row>
    <row r="459" spans="17:56" s="19" customFormat="1"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</row>
    <row r="460" spans="17:56" s="19" customFormat="1"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</row>
    <row r="461" spans="17:56" s="19" customFormat="1"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</row>
    <row r="462" spans="17:56" s="19" customFormat="1"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</row>
    <row r="463" spans="17:56" s="19" customFormat="1"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</row>
    <row r="464" spans="17:56" s="19" customFormat="1"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</row>
    <row r="465" spans="17:56" s="19" customFormat="1"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</row>
    <row r="466" spans="17:56" s="19" customFormat="1"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</row>
    <row r="467" spans="17:56" s="19" customFormat="1"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</row>
    <row r="468" spans="17:56" s="19" customFormat="1"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</row>
    <row r="469" spans="17:56" s="19" customFormat="1"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</row>
    <row r="470" spans="17:56" s="19" customFormat="1"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</row>
    <row r="471" spans="17:56" s="19" customFormat="1"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</row>
    <row r="472" spans="17:56" s="19" customFormat="1"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</row>
    <row r="473" spans="17:56" s="19" customFormat="1"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</row>
    <row r="474" spans="17:56" s="19" customFormat="1"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</row>
    <row r="475" spans="17:56" s="19" customFormat="1"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</row>
    <row r="476" spans="17:56" s="19" customFormat="1"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</row>
    <row r="477" spans="17:56" s="19" customFormat="1"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</row>
    <row r="478" spans="17:56" s="19" customFormat="1"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</row>
    <row r="479" spans="17:56" s="19" customFormat="1"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</row>
    <row r="480" spans="17:56" s="19" customFormat="1"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</row>
    <row r="481" spans="17:56" s="19" customFormat="1"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</row>
    <row r="482" spans="17:56" s="19" customFormat="1"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</row>
    <row r="483" spans="17:56" s="19" customFormat="1"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</row>
    <row r="484" spans="17:56" s="19" customFormat="1"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</row>
    <row r="485" spans="17:56" s="19" customFormat="1"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</row>
    <row r="486" spans="17:56" s="19" customFormat="1"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</row>
    <row r="487" spans="17:56" s="19" customFormat="1"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</row>
    <row r="488" spans="17:56" s="19" customFormat="1"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</row>
    <row r="489" spans="17:56" s="19" customFormat="1"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</row>
    <row r="490" spans="17:56" s="19" customFormat="1"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</row>
    <row r="491" spans="17:56" s="19" customFormat="1"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</row>
    <row r="492" spans="17:56" s="19" customFormat="1"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</row>
    <row r="493" spans="17:56" s="19" customFormat="1"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</row>
    <row r="494" spans="17:56" s="19" customFormat="1"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</row>
    <row r="495" spans="17:56" s="19" customFormat="1"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</row>
    <row r="496" spans="17:56" s="19" customFormat="1"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</row>
    <row r="497" spans="17:56" s="19" customFormat="1"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</row>
    <row r="498" spans="17:56" s="19" customFormat="1"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</row>
    <row r="499" spans="17:56" s="19" customFormat="1"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</row>
    <row r="500" spans="17:56" s="19" customFormat="1"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</row>
    <row r="501" spans="17:56" s="19" customFormat="1"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</row>
    <row r="502" spans="17:56" s="19" customFormat="1"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</row>
    <row r="503" spans="17:56" s="19" customFormat="1"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</row>
    <row r="504" spans="17:56" s="19" customFormat="1"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</row>
    <row r="505" spans="17:56" s="19" customFormat="1"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</row>
    <row r="506" spans="17:56" s="19" customFormat="1"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</row>
    <row r="507" spans="17:56" s="19" customFormat="1"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</row>
    <row r="508" spans="17:56" s="19" customFormat="1"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</row>
    <row r="509" spans="17:56" s="19" customFormat="1"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</row>
    <row r="510" spans="17:56" s="19" customFormat="1"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</row>
    <row r="511" spans="17:56" s="19" customFormat="1"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</row>
    <row r="512" spans="17:56" s="19" customFormat="1"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</row>
    <row r="513" spans="17:56" s="19" customFormat="1"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</row>
    <row r="514" spans="17:56" s="19" customFormat="1"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</row>
    <row r="515" spans="17:56" s="19" customFormat="1"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</row>
    <row r="516" spans="17:56" s="19" customFormat="1"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</row>
    <row r="517" spans="17:56" s="19" customFormat="1"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</row>
    <row r="518" spans="17:56" s="19" customFormat="1"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</row>
    <row r="519" spans="17:56" s="19" customFormat="1"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</row>
    <row r="520" spans="17:56" s="19" customFormat="1"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</row>
    <row r="521" spans="17:56" s="19" customFormat="1"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</row>
    <row r="522" spans="17:56" s="19" customFormat="1"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</row>
    <row r="523" spans="17:56" s="19" customFormat="1"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</row>
    <row r="524" spans="17:56" s="19" customFormat="1"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</row>
    <row r="525" spans="17:56" s="19" customFormat="1"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</row>
    <row r="526" spans="17:56" s="19" customFormat="1"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</row>
    <row r="527" spans="17:56" s="19" customFormat="1"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</row>
    <row r="528" spans="17:56" s="19" customFormat="1"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</row>
    <row r="529" spans="17:56" s="19" customFormat="1"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</row>
    <row r="530" spans="17:56" s="19" customFormat="1"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</row>
    <row r="531" spans="17:56" s="19" customFormat="1"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</row>
    <row r="532" spans="17:56" s="19" customFormat="1"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</row>
    <row r="533" spans="17:56" s="19" customFormat="1"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</row>
    <row r="534" spans="17:56" s="19" customFormat="1"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</row>
    <row r="535" spans="17:56" s="19" customFormat="1"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</row>
    <row r="536" spans="17:56" s="19" customFormat="1"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</row>
    <row r="537" spans="17:56" s="19" customFormat="1"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</row>
    <row r="538" spans="17:56" s="19" customFormat="1"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</row>
    <row r="539" spans="17:56" s="19" customFormat="1"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</row>
    <row r="540" spans="17:56" s="19" customFormat="1"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</row>
    <row r="541" spans="17:56" s="19" customFormat="1"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</row>
    <row r="542" spans="17:56" s="19" customFormat="1"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</row>
    <row r="543" spans="17:56" s="19" customFormat="1"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</row>
    <row r="544" spans="17:56" s="19" customFormat="1"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</row>
    <row r="545" spans="17:56" s="19" customFormat="1"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</row>
    <row r="546" spans="17:56" s="19" customFormat="1"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</row>
    <row r="547" spans="17:56" s="19" customFormat="1"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</row>
    <row r="548" spans="17:56" s="19" customFormat="1"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</row>
    <row r="549" spans="17:56" s="19" customFormat="1"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</row>
    <row r="550" spans="17:56" s="19" customFormat="1"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</row>
    <row r="551" spans="17:56" s="19" customFormat="1"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</row>
    <row r="552" spans="17:56" s="19" customFormat="1"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</row>
    <row r="553" spans="17:56" s="19" customFormat="1"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</row>
    <row r="554" spans="17:56" s="19" customFormat="1"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</row>
    <row r="555" spans="17:56" s="19" customFormat="1"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</row>
    <row r="556" spans="17:56" s="19" customFormat="1"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</row>
    <row r="557" spans="17:56" s="19" customFormat="1"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</row>
    <row r="558" spans="17:56" s="19" customFormat="1"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</row>
    <row r="559" spans="17:56" s="19" customFormat="1"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</row>
    <row r="560" spans="17:56" s="19" customFormat="1"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</row>
    <row r="561" spans="17:56" s="19" customFormat="1"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</row>
    <row r="562" spans="17:56" s="19" customFormat="1"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</row>
    <row r="563" spans="17:56" s="19" customFormat="1"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</row>
    <row r="564" spans="17:56" s="19" customFormat="1"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</row>
    <row r="565" spans="17:56" s="19" customFormat="1"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</row>
    <row r="566" spans="17:56" s="19" customFormat="1"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</row>
    <row r="567" spans="17:56" s="19" customFormat="1"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</row>
    <row r="568" spans="17:56" s="19" customFormat="1"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</row>
    <row r="569" spans="17:56" s="19" customFormat="1"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</row>
    <row r="570" spans="17:56" s="19" customFormat="1"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</row>
    <row r="571" spans="17:56" s="19" customFormat="1"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</row>
    <row r="572" spans="17:56" s="19" customFormat="1"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</row>
    <row r="573" spans="17:56" s="19" customFormat="1"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</row>
    <row r="574" spans="17:56" s="19" customFormat="1"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</row>
    <row r="575" spans="17:56" s="19" customFormat="1"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</row>
    <row r="576" spans="17:56" s="19" customFormat="1"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</row>
    <row r="577" spans="17:56" s="19" customFormat="1"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</row>
    <row r="578" spans="17:56" s="19" customFormat="1"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</row>
    <row r="579" spans="17:56" s="19" customFormat="1"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</row>
    <row r="580" spans="17:56" s="19" customFormat="1"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</row>
    <row r="581" spans="17:56" s="19" customFormat="1"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</row>
    <row r="582" spans="17:56" s="19" customFormat="1"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</row>
    <row r="583" spans="17:56" s="19" customFormat="1"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</row>
    <row r="584" spans="17:56" s="19" customFormat="1"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</row>
    <row r="585" spans="17:56" s="19" customFormat="1"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</row>
    <row r="586" spans="17:56" s="19" customFormat="1"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</row>
    <row r="587" spans="17:56" s="19" customFormat="1"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</row>
    <row r="588" spans="17:56" s="19" customFormat="1"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</row>
    <row r="589" spans="17:56" s="19" customFormat="1"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</row>
    <row r="590" spans="17:56" s="19" customFormat="1"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</row>
    <row r="591" spans="17:56" s="19" customFormat="1"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</row>
    <row r="592" spans="17:56" s="19" customFormat="1"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</row>
    <row r="593" spans="17:56" s="19" customFormat="1"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</row>
    <row r="594" spans="17:56" s="19" customFormat="1"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</row>
    <row r="595" spans="17:56" s="19" customFormat="1"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</row>
    <row r="596" spans="17:56" s="19" customFormat="1"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</row>
    <row r="597" spans="17:56" s="19" customFormat="1"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</row>
    <row r="598" spans="17:56" s="19" customFormat="1"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</row>
    <row r="599" spans="17:56" s="19" customFormat="1"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</row>
    <row r="600" spans="17:56" s="19" customFormat="1"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</row>
    <row r="601" spans="17:56" s="19" customFormat="1"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</row>
    <row r="602" spans="17:56" s="19" customFormat="1"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</row>
    <row r="603" spans="17:56" s="19" customFormat="1"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</row>
    <row r="604" spans="17:56" s="19" customFormat="1"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</row>
    <row r="605" spans="17:56" s="19" customFormat="1"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</row>
    <row r="606" spans="17:56" s="19" customFormat="1"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</row>
    <row r="607" spans="17:56" s="19" customFormat="1"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</row>
    <row r="608" spans="17:56" s="19" customFormat="1"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</row>
    <row r="609" spans="17:56" s="19" customFormat="1"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</row>
    <row r="610" spans="17:56" s="19" customFormat="1"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</row>
    <row r="611" spans="17:56" s="19" customFormat="1"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</row>
    <row r="612" spans="17:56" s="19" customFormat="1"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</row>
    <row r="613" spans="17:56" s="19" customFormat="1"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</row>
    <row r="614" spans="17:56" s="19" customFormat="1"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</row>
    <row r="615" spans="17:56" s="19" customFormat="1"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</row>
    <row r="616" spans="17:56" s="19" customFormat="1"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</row>
    <row r="617" spans="17:56" s="19" customFormat="1"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</row>
    <row r="618" spans="17:56" s="19" customFormat="1"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</row>
    <row r="619" spans="17:56" s="19" customFormat="1"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</row>
    <row r="620" spans="17:56" s="19" customFormat="1"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</row>
    <row r="621" spans="17:56" s="19" customFormat="1"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</row>
    <row r="622" spans="17:56" s="19" customFormat="1"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</row>
    <row r="623" spans="17:56" s="19" customFormat="1"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  <c r="BB623" s="4"/>
      <c r="BC623" s="4"/>
      <c r="BD623" s="4"/>
    </row>
  </sheetData>
  <phoneticPr fontId="1"/>
  <printOptions horizontalCentered="1" gridLinesSet="0"/>
  <pageMargins left="0.78740157480314965" right="0.39370078740157483" top="0.59055118110236227" bottom="0.47244094488188981" header="0" footer="0"/>
  <pageSetup paperSize="9" scale="62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E177"/>
  <sheetViews>
    <sheetView showGridLines="0" tabSelected="1" topLeftCell="A16" zoomScaleNormal="100" workbookViewId="0">
      <selection activeCell="Z67" sqref="Z67"/>
    </sheetView>
  </sheetViews>
  <sheetFormatPr defaultColWidth="5.625" defaultRowHeight="11.25"/>
  <cols>
    <col min="1" max="1" width="9.625" style="232" customWidth="1"/>
    <col min="2" max="2" width="7.625" style="232" customWidth="1"/>
    <col min="3" max="3" width="8" style="232" customWidth="1"/>
    <col min="4" max="7" width="7.625" style="227" customWidth="1"/>
    <col min="8" max="8" width="3.625" style="227" customWidth="1"/>
    <col min="9" max="9" width="6.625" style="227" customWidth="1"/>
    <col min="10" max="12" width="5.625" style="227" customWidth="1"/>
    <col min="13" max="14" width="5.625" style="232" customWidth="1"/>
    <col min="15" max="16" width="6.625" style="227" customWidth="1"/>
    <col min="17" max="18" width="6.625" style="233" customWidth="1"/>
    <col min="19" max="19" width="6.625" style="227" customWidth="1"/>
    <col min="20" max="21" width="12.625" style="227" customWidth="1"/>
    <col min="22" max="22" width="8.375" style="227" customWidth="1"/>
    <col min="23" max="23" width="6.75" style="227" customWidth="1"/>
    <col min="24" max="24" width="6.25" style="234" customWidth="1"/>
    <col min="25" max="26" width="6.875" style="233" customWidth="1"/>
    <col min="27" max="27" width="6.875" style="235" customWidth="1"/>
    <col min="28" max="61" width="6.875" style="232" customWidth="1"/>
    <col min="62" max="113" width="4" style="232" customWidth="1"/>
    <col min="114" max="16384" width="5.625" style="232"/>
  </cols>
  <sheetData>
    <row r="1" spans="1:109" s="125" customFormat="1" ht="49.5" customHeight="1">
      <c r="A1" s="290" t="s">
        <v>90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120"/>
      <c r="P1" s="121"/>
      <c r="Q1" s="122"/>
      <c r="R1" s="122"/>
      <c r="S1" s="120"/>
      <c r="T1" s="121"/>
      <c r="U1" s="121"/>
      <c r="V1" s="121"/>
      <c r="W1" s="121"/>
      <c r="X1" s="123"/>
      <c r="Y1" s="122"/>
      <c r="Z1" s="124"/>
      <c r="AA1" s="124"/>
      <c r="AB1" s="120"/>
      <c r="AC1" s="120"/>
      <c r="AD1" s="120"/>
      <c r="AE1" s="120"/>
      <c r="AF1" s="120"/>
      <c r="AG1" s="120"/>
      <c r="AH1" s="120"/>
      <c r="AI1" s="120"/>
      <c r="AJ1" s="120"/>
      <c r="AK1" s="120"/>
      <c r="AL1" s="120"/>
      <c r="AM1" s="120"/>
      <c r="AN1" s="120"/>
      <c r="AO1" s="120"/>
      <c r="AP1" s="120"/>
      <c r="AQ1" s="120"/>
      <c r="AR1" s="120"/>
      <c r="AS1" s="120"/>
      <c r="AT1" s="120"/>
      <c r="AU1" s="120"/>
      <c r="AV1" s="120"/>
      <c r="AW1" s="120"/>
      <c r="AX1" s="120"/>
      <c r="AY1" s="120"/>
      <c r="AZ1" s="120"/>
      <c r="BA1" s="120"/>
      <c r="BB1" s="120"/>
      <c r="BC1" s="120"/>
      <c r="BD1" s="120"/>
      <c r="BE1" s="120"/>
      <c r="BF1" s="120"/>
      <c r="BG1" s="120"/>
      <c r="BH1" s="120"/>
      <c r="BI1" s="120"/>
      <c r="BJ1" s="120"/>
      <c r="BK1" s="120"/>
      <c r="BL1" s="120"/>
      <c r="BM1" s="120"/>
      <c r="BN1" s="120"/>
      <c r="BO1" s="120"/>
      <c r="BP1" s="120"/>
      <c r="BQ1" s="120"/>
      <c r="BR1" s="120"/>
      <c r="BS1" s="120"/>
      <c r="BT1" s="120"/>
      <c r="BU1" s="120"/>
      <c r="BV1" s="120"/>
      <c r="BW1" s="120"/>
      <c r="BX1" s="120"/>
    </row>
    <row r="2" spans="1:109" s="125" customFormat="1" ht="22.5" customHeight="1">
      <c r="A2" s="294" t="s">
        <v>91</v>
      </c>
      <c r="B2" s="295"/>
      <c r="C2" s="295"/>
      <c r="D2" s="295"/>
      <c r="E2" s="295"/>
      <c r="F2" s="296"/>
      <c r="G2" s="126"/>
      <c r="H2" s="306" t="s">
        <v>112</v>
      </c>
      <c r="I2" s="127"/>
      <c r="J2" s="128"/>
      <c r="K2" s="128"/>
      <c r="L2" s="128"/>
      <c r="M2" s="129"/>
      <c r="N2" s="130"/>
      <c r="O2" s="120"/>
      <c r="P2" s="121"/>
      <c r="Q2" s="122"/>
      <c r="R2" s="122"/>
      <c r="S2" s="121"/>
      <c r="T2" s="121"/>
      <c r="U2" s="121"/>
      <c r="V2" s="121"/>
      <c r="W2" s="121"/>
      <c r="X2" s="123"/>
      <c r="Y2" s="122"/>
      <c r="Z2" s="124"/>
      <c r="AA2" s="124"/>
      <c r="AB2" s="120"/>
      <c r="AC2" s="120"/>
      <c r="AD2" s="120"/>
      <c r="AE2" s="120"/>
      <c r="AF2" s="120"/>
      <c r="AG2" s="120"/>
      <c r="AH2" s="120"/>
      <c r="AI2" s="120"/>
      <c r="AJ2" s="120"/>
      <c r="AK2" s="120"/>
      <c r="AL2" s="120"/>
      <c r="AM2" s="120"/>
      <c r="AN2" s="120"/>
      <c r="AO2" s="120"/>
      <c r="AP2" s="120"/>
      <c r="AQ2" s="120"/>
      <c r="AR2" s="120"/>
      <c r="AS2" s="120"/>
      <c r="AT2" s="120"/>
      <c r="AU2" s="120"/>
      <c r="AV2" s="120"/>
      <c r="AW2" s="120"/>
      <c r="AX2" s="120"/>
      <c r="AY2" s="120"/>
      <c r="AZ2" s="120"/>
      <c r="BA2" s="120"/>
      <c r="BB2" s="120"/>
      <c r="BC2" s="120"/>
      <c r="BD2" s="120"/>
      <c r="BE2" s="120"/>
      <c r="BF2" s="120"/>
      <c r="BG2" s="120"/>
      <c r="BH2" s="120"/>
      <c r="BI2" s="120"/>
      <c r="BJ2" s="120"/>
      <c r="BK2" s="120"/>
      <c r="BL2" s="120"/>
      <c r="BM2" s="120"/>
      <c r="BN2" s="120"/>
      <c r="BO2" s="120"/>
      <c r="BP2" s="120"/>
      <c r="BQ2" s="120"/>
      <c r="BR2" s="120"/>
      <c r="BS2" s="120"/>
      <c r="BT2" s="120"/>
      <c r="BU2" s="120"/>
      <c r="BV2" s="120"/>
      <c r="BW2" s="120"/>
      <c r="BX2" s="120"/>
    </row>
    <row r="3" spans="1:109" s="136" customFormat="1" ht="22.5" customHeight="1">
      <c r="A3" s="297"/>
      <c r="B3" s="298"/>
      <c r="C3" s="298"/>
      <c r="D3" s="298"/>
      <c r="E3" s="298"/>
      <c r="F3" s="299"/>
      <c r="G3" s="126"/>
      <c r="H3" s="307"/>
      <c r="I3" s="131"/>
      <c r="J3" s="132"/>
      <c r="K3" s="132"/>
      <c r="L3" s="132"/>
      <c r="M3" s="126"/>
      <c r="N3" s="133"/>
      <c r="O3" s="120"/>
      <c r="P3" s="134"/>
      <c r="Q3" s="135"/>
      <c r="R3" s="135"/>
      <c r="S3" s="134"/>
      <c r="T3" s="134"/>
      <c r="U3" s="134"/>
      <c r="V3" s="134"/>
      <c r="W3" s="134"/>
      <c r="X3" s="123"/>
      <c r="Y3" s="135"/>
      <c r="Z3" s="124"/>
      <c r="AA3" s="124"/>
      <c r="AB3" s="120"/>
      <c r="AC3" s="120"/>
      <c r="AD3" s="120"/>
      <c r="AE3" s="120"/>
      <c r="AF3" s="120"/>
      <c r="AG3" s="120"/>
      <c r="AH3" s="120"/>
      <c r="AI3" s="120"/>
      <c r="AJ3" s="120"/>
      <c r="AK3" s="120"/>
      <c r="AL3" s="120"/>
      <c r="AM3" s="120"/>
      <c r="AN3" s="120"/>
      <c r="AO3" s="120"/>
      <c r="AP3" s="120"/>
      <c r="AQ3" s="120"/>
      <c r="AR3" s="120"/>
      <c r="AS3" s="120"/>
      <c r="AT3" s="120"/>
      <c r="AU3" s="120"/>
      <c r="AV3" s="120"/>
      <c r="AW3" s="120"/>
      <c r="AX3" s="120"/>
      <c r="AY3" s="120"/>
      <c r="AZ3" s="120"/>
      <c r="BA3" s="120"/>
      <c r="BB3" s="120"/>
      <c r="BC3" s="120"/>
      <c r="BD3" s="120"/>
      <c r="BE3" s="120"/>
      <c r="BF3" s="120"/>
      <c r="BG3" s="120"/>
      <c r="BH3" s="120"/>
      <c r="BI3" s="120"/>
      <c r="BJ3" s="120"/>
      <c r="BK3" s="120"/>
      <c r="BL3" s="120"/>
      <c r="BM3" s="120"/>
      <c r="BN3" s="120"/>
      <c r="BO3" s="120"/>
      <c r="BP3" s="120"/>
      <c r="BQ3" s="120"/>
      <c r="BR3" s="120"/>
      <c r="BS3" s="120"/>
      <c r="BT3" s="120"/>
      <c r="BU3" s="120"/>
      <c r="BV3" s="120"/>
      <c r="BW3" s="120"/>
      <c r="BX3" s="120"/>
    </row>
    <row r="4" spans="1:109" s="121" customFormat="1" ht="45.75" customHeight="1">
      <c r="A4" s="300" t="s">
        <v>55</v>
      </c>
      <c r="B4" s="301"/>
      <c r="C4" s="301"/>
      <c r="D4" s="301"/>
      <c r="E4" s="301"/>
      <c r="F4" s="302"/>
      <c r="G4" s="137"/>
      <c r="H4" s="307"/>
      <c r="I4" s="131"/>
      <c r="J4" s="138"/>
      <c r="K4" s="138"/>
      <c r="L4" s="138"/>
      <c r="M4" s="139"/>
      <c r="N4" s="140"/>
      <c r="O4" s="141"/>
      <c r="Q4" s="122"/>
      <c r="R4" s="122"/>
      <c r="X4" s="142"/>
      <c r="Y4" s="122"/>
      <c r="Z4" s="142"/>
      <c r="AA4" s="142"/>
      <c r="AB4" s="143"/>
      <c r="AC4" s="143"/>
      <c r="AD4" s="143"/>
      <c r="AE4" s="143"/>
      <c r="AF4" s="143"/>
      <c r="AG4" s="143"/>
      <c r="AH4" s="143"/>
      <c r="AI4" s="143"/>
      <c r="AJ4" s="143"/>
      <c r="AK4" s="143"/>
      <c r="AL4" s="143"/>
      <c r="AM4" s="143"/>
      <c r="AN4" s="143"/>
      <c r="AO4" s="143"/>
      <c r="AP4" s="143"/>
      <c r="AQ4" s="143"/>
      <c r="AR4" s="143"/>
      <c r="AS4" s="143"/>
      <c r="AT4" s="143"/>
      <c r="AU4" s="143"/>
      <c r="AV4" s="143"/>
      <c r="AW4" s="143"/>
      <c r="AX4" s="143"/>
      <c r="AY4" s="143"/>
      <c r="AZ4" s="143"/>
      <c r="BA4" s="143"/>
      <c r="BB4" s="143"/>
      <c r="BC4" s="143"/>
      <c r="BD4" s="143"/>
      <c r="BE4" s="143"/>
      <c r="BF4" s="143"/>
      <c r="BG4" s="143"/>
      <c r="BH4" s="143"/>
      <c r="BI4" s="143"/>
      <c r="BJ4" s="143"/>
      <c r="BK4" s="143"/>
      <c r="BL4" s="143"/>
      <c r="BM4" s="143"/>
      <c r="BN4" s="143"/>
      <c r="BO4" s="143"/>
      <c r="BP4" s="143"/>
      <c r="BQ4" s="143"/>
      <c r="BR4" s="143"/>
      <c r="BS4" s="143"/>
      <c r="BT4" s="143"/>
      <c r="BU4" s="143"/>
      <c r="BV4" s="143"/>
      <c r="BW4" s="143"/>
      <c r="BX4" s="143"/>
    </row>
    <row r="5" spans="1:109" s="121" customFormat="1" ht="45.75" customHeight="1">
      <c r="A5" s="303" t="s">
        <v>56</v>
      </c>
      <c r="B5" s="304"/>
      <c r="C5" s="304"/>
      <c r="D5" s="304"/>
      <c r="E5" s="304"/>
      <c r="F5" s="305"/>
      <c r="G5" s="144"/>
      <c r="H5" s="307"/>
      <c r="I5" s="131"/>
      <c r="J5" s="138"/>
      <c r="K5" s="138"/>
      <c r="L5" s="138"/>
      <c r="M5" s="139"/>
      <c r="N5" s="145"/>
      <c r="O5" s="146"/>
      <c r="Q5" s="122"/>
      <c r="R5" s="122"/>
      <c r="X5" s="142"/>
      <c r="Y5" s="122"/>
      <c r="Z5" s="142"/>
      <c r="AA5" s="142"/>
      <c r="AB5" s="143"/>
      <c r="AC5" s="143"/>
      <c r="AD5" s="143"/>
      <c r="AE5" s="143"/>
      <c r="AF5" s="143"/>
      <c r="AG5" s="143"/>
      <c r="AH5" s="143"/>
      <c r="AI5" s="143"/>
      <c r="AJ5" s="143"/>
      <c r="AK5" s="143"/>
      <c r="AL5" s="143"/>
      <c r="AM5" s="143"/>
      <c r="AN5" s="143"/>
      <c r="AO5" s="143"/>
      <c r="AP5" s="143"/>
      <c r="AQ5" s="143"/>
      <c r="AR5" s="143"/>
      <c r="AS5" s="143"/>
      <c r="AT5" s="143"/>
      <c r="AU5" s="143"/>
      <c r="AV5" s="143"/>
      <c r="AW5" s="143"/>
      <c r="AX5" s="143"/>
      <c r="AY5" s="143"/>
      <c r="AZ5" s="143"/>
      <c r="BA5" s="143"/>
      <c r="BB5" s="143"/>
      <c r="BC5" s="143"/>
      <c r="BD5" s="143"/>
      <c r="BE5" s="143"/>
      <c r="BF5" s="143"/>
      <c r="BG5" s="143"/>
      <c r="BH5" s="143"/>
      <c r="BI5" s="143"/>
      <c r="BJ5" s="143"/>
      <c r="BK5" s="143"/>
      <c r="BL5" s="143"/>
      <c r="BM5" s="143"/>
      <c r="BN5" s="143"/>
      <c r="BO5" s="143"/>
      <c r="BP5" s="143"/>
      <c r="BQ5" s="143"/>
      <c r="BR5" s="143"/>
      <c r="BS5" s="143"/>
      <c r="BT5" s="143"/>
      <c r="BU5" s="143"/>
      <c r="BV5" s="143"/>
      <c r="BW5" s="143"/>
      <c r="BX5" s="143"/>
    </row>
    <row r="6" spans="1:109" s="121" customFormat="1" ht="35.1" customHeight="1">
      <c r="A6" s="294" t="s">
        <v>92</v>
      </c>
      <c r="B6" s="295"/>
      <c r="C6" s="295"/>
      <c r="D6" s="295"/>
      <c r="E6" s="295"/>
      <c r="F6" s="296"/>
      <c r="G6" s="144"/>
      <c r="H6" s="307"/>
      <c r="I6" s="131"/>
      <c r="J6" s="138"/>
      <c r="K6" s="138"/>
      <c r="L6" s="138"/>
      <c r="M6" s="139"/>
      <c r="N6" s="145"/>
      <c r="O6" s="146"/>
      <c r="Q6" s="122"/>
      <c r="R6" s="122"/>
      <c r="X6" s="142"/>
      <c r="Y6" s="122"/>
      <c r="Z6" s="142"/>
      <c r="AA6" s="142"/>
      <c r="AB6" s="143"/>
      <c r="AC6" s="143"/>
      <c r="AD6" s="143"/>
      <c r="AE6" s="143"/>
      <c r="AF6" s="143"/>
      <c r="AG6" s="143"/>
      <c r="AH6" s="143"/>
      <c r="AI6" s="143"/>
      <c r="AJ6" s="143"/>
      <c r="AK6" s="143"/>
      <c r="AL6" s="143"/>
      <c r="AM6" s="143"/>
      <c r="AN6" s="143"/>
      <c r="AO6" s="143"/>
      <c r="AP6" s="143"/>
      <c r="AQ6" s="143"/>
      <c r="AR6" s="143"/>
      <c r="AS6" s="143"/>
      <c r="AT6" s="143"/>
      <c r="AU6" s="143"/>
      <c r="AV6" s="143"/>
      <c r="AW6" s="143"/>
      <c r="AX6" s="143"/>
      <c r="AY6" s="143"/>
      <c r="AZ6" s="143"/>
      <c r="BA6" s="143"/>
      <c r="BB6" s="143"/>
      <c r="BC6" s="143"/>
      <c r="BD6" s="143"/>
      <c r="BE6" s="143"/>
      <c r="BF6" s="143"/>
      <c r="BG6" s="143"/>
      <c r="BH6" s="143"/>
      <c r="BI6" s="143"/>
      <c r="BJ6" s="143"/>
      <c r="BK6" s="143"/>
      <c r="BL6" s="143"/>
      <c r="BM6" s="143"/>
      <c r="BN6" s="143"/>
      <c r="BO6" s="143"/>
      <c r="BP6" s="143"/>
      <c r="BQ6" s="143"/>
      <c r="BR6" s="143"/>
      <c r="BS6" s="143"/>
      <c r="BT6" s="143"/>
      <c r="BU6" s="143"/>
      <c r="BV6" s="143"/>
      <c r="BW6" s="143"/>
      <c r="BX6" s="143"/>
    </row>
    <row r="7" spans="1:109" s="121" customFormat="1" ht="18.75" customHeight="1">
      <c r="A7" s="297"/>
      <c r="B7" s="298"/>
      <c r="C7" s="298"/>
      <c r="D7" s="298"/>
      <c r="E7" s="298"/>
      <c r="F7" s="299"/>
      <c r="G7" s="138"/>
      <c r="H7" s="308"/>
      <c r="I7" s="147"/>
      <c r="J7" s="148"/>
      <c r="K7" s="148"/>
      <c r="L7" s="148"/>
      <c r="M7" s="149"/>
      <c r="N7" s="150"/>
      <c r="O7" s="146"/>
      <c r="Q7" s="122"/>
      <c r="R7" s="122"/>
      <c r="X7" s="142"/>
      <c r="Y7" s="122"/>
      <c r="Z7" s="142"/>
      <c r="AA7" s="142"/>
      <c r="AB7" s="143"/>
      <c r="AC7" s="143"/>
      <c r="AD7" s="143"/>
      <c r="AE7" s="143"/>
      <c r="AF7" s="143"/>
      <c r="AG7" s="143"/>
      <c r="AH7" s="143"/>
      <c r="AI7" s="143"/>
      <c r="AJ7" s="143"/>
      <c r="AK7" s="143"/>
      <c r="AL7" s="143"/>
      <c r="AM7" s="143"/>
      <c r="AN7" s="143"/>
      <c r="AO7" s="143"/>
      <c r="AP7" s="143"/>
      <c r="AQ7" s="143"/>
      <c r="AR7" s="143"/>
      <c r="AS7" s="143"/>
      <c r="AT7" s="143"/>
      <c r="AU7" s="143"/>
      <c r="AV7" s="143"/>
      <c r="AW7" s="143"/>
      <c r="AX7" s="143"/>
      <c r="AY7" s="143"/>
      <c r="AZ7" s="143"/>
      <c r="BA7" s="143"/>
      <c r="BB7" s="143"/>
      <c r="BC7" s="143"/>
      <c r="BD7" s="143"/>
      <c r="BE7" s="143"/>
      <c r="BF7" s="143"/>
      <c r="BG7" s="143"/>
      <c r="BH7" s="143"/>
      <c r="BI7" s="143"/>
      <c r="BJ7" s="143"/>
      <c r="BK7" s="143"/>
      <c r="BL7" s="143"/>
      <c r="BM7" s="143"/>
      <c r="BN7" s="143"/>
      <c r="BO7" s="143"/>
      <c r="BP7" s="143"/>
      <c r="BQ7" s="143"/>
      <c r="BR7" s="143"/>
      <c r="BS7" s="143"/>
      <c r="BT7" s="143"/>
      <c r="BU7" s="143"/>
      <c r="BV7" s="143"/>
      <c r="BW7" s="143"/>
      <c r="BX7" s="143"/>
    </row>
    <row r="8" spans="1:109" s="121" customFormat="1" ht="12" customHeight="1">
      <c r="A8" s="151"/>
      <c r="B8" s="152"/>
      <c r="C8" s="144"/>
      <c r="D8" s="144"/>
      <c r="E8" s="144"/>
      <c r="F8" s="144"/>
      <c r="G8" s="144"/>
      <c r="H8" s="138"/>
      <c r="I8" s="138"/>
      <c r="J8" s="138"/>
      <c r="K8" s="138"/>
      <c r="L8" s="138"/>
      <c r="M8" s="139"/>
      <c r="N8" s="144"/>
      <c r="O8" s="146"/>
      <c r="Q8" s="122"/>
      <c r="R8" s="122"/>
      <c r="X8" s="142"/>
      <c r="Y8" s="122"/>
      <c r="Z8" s="142"/>
      <c r="AA8" s="142"/>
      <c r="AB8" s="143"/>
      <c r="AC8" s="143"/>
      <c r="AD8" s="143"/>
      <c r="AE8" s="143"/>
      <c r="AF8" s="143"/>
      <c r="AG8" s="143"/>
      <c r="AH8" s="143"/>
      <c r="AI8" s="143"/>
      <c r="AJ8" s="143"/>
      <c r="AK8" s="143"/>
      <c r="AL8" s="143"/>
      <c r="AM8" s="143"/>
      <c r="AN8" s="143"/>
      <c r="AO8" s="143"/>
      <c r="AP8" s="143"/>
      <c r="AQ8" s="143"/>
      <c r="AR8" s="143"/>
      <c r="AS8" s="143"/>
      <c r="AT8" s="143"/>
      <c r="AU8" s="143"/>
      <c r="AV8" s="143"/>
      <c r="AW8" s="143"/>
      <c r="AX8" s="143"/>
      <c r="AY8" s="143"/>
      <c r="AZ8" s="143"/>
      <c r="BA8" s="143"/>
      <c r="BB8" s="143"/>
      <c r="BC8" s="143"/>
      <c r="BD8" s="143"/>
      <c r="BE8" s="143"/>
      <c r="BF8" s="143"/>
      <c r="BG8" s="143"/>
      <c r="BH8" s="143"/>
      <c r="BI8" s="143"/>
      <c r="BJ8" s="143"/>
      <c r="BK8" s="143"/>
      <c r="BL8" s="143"/>
      <c r="BM8" s="143"/>
      <c r="BN8" s="143"/>
      <c r="BO8" s="143"/>
      <c r="BP8" s="143"/>
      <c r="BQ8" s="143"/>
      <c r="BR8" s="143"/>
      <c r="BS8" s="143"/>
      <c r="BT8" s="143"/>
      <c r="BU8" s="143"/>
      <c r="BV8" s="143"/>
      <c r="BW8" s="143"/>
      <c r="BX8" s="143"/>
    </row>
    <row r="9" spans="1:109" s="121" customFormat="1" ht="14.25" customHeight="1">
      <c r="A9" s="153"/>
      <c r="B9" s="287" t="s">
        <v>111</v>
      </c>
      <c r="C9" s="288"/>
      <c r="D9" s="288"/>
      <c r="E9" s="288"/>
      <c r="F9" s="288"/>
      <c r="G9" s="289"/>
      <c r="H9" s="154"/>
      <c r="I9" s="128"/>
      <c r="J9" s="128"/>
      <c r="K9" s="128"/>
      <c r="L9" s="128"/>
      <c r="M9" s="155"/>
      <c r="N9" s="156"/>
      <c r="O9" s="146"/>
      <c r="Q9" s="122"/>
      <c r="R9" s="122"/>
      <c r="X9" s="142"/>
      <c r="Y9" s="122"/>
      <c r="Z9" s="142"/>
      <c r="AA9" s="142"/>
      <c r="AB9" s="143"/>
      <c r="AC9" s="143"/>
      <c r="AD9" s="143"/>
      <c r="AE9" s="143"/>
      <c r="AF9" s="143"/>
      <c r="AG9" s="143"/>
      <c r="AH9" s="143"/>
      <c r="AI9" s="143"/>
      <c r="AJ9" s="143"/>
      <c r="AK9" s="143"/>
      <c r="AL9" s="143"/>
      <c r="AM9" s="143"/>
      <c r="AN9" s="143"/>
      <c r="AO9" s="143"/>
      <c r="AP9" s="143"/>
      <c r="AQ9" s="143"/>
      <c r="AR9" s="143"/>
      <c r="AS9" s="143"/>
      <c r="AT9" s="143"/>
      <c r="AU9" s="143"/>
      <c r="AV9" s="143"/>
      <c r="AW9" s="143"/>
      <c r="AX9" s="143"/>
      <c r="AY9" s="143"/>
      <c r="AZ9" s="143"/>
      <c r="BA9" s="143"/>
      <c r="BB9" s="143"/>
      <c r="BC9" s="143"/>
      <c r="BD9" s="143"/>
      <c r="BE9" s="143"/>
      <c r="BF9" s="143"/>
      <c r="BG9" s="143"/>
      <c r="BH9" s="143"/>
      <c r="BI9" s="143"/>
      <c r="BJ9" s="143"/>
      <c r="BK9" s="143"/>
      <c r="BL9" s="143"/>
      <c r="BM9" s="143"/>
      <c r="BN9" s="143"/>
      <c r="BO9" s="143"/>
      <c r="BP9" s="143"/>
      <c r="BQ9" s="143"/>
      <c r="BR9" s="143"/>
      <c r="BS9" s="143"/>
      <c r="BT9" s="143"/>
      <c r="BU9" s="143"/>
      <c r="BV9" s="143"/>
      <c r="BW9" s="143"/>
      <c r="BX9" s="143"/>
    </row>
    <row r="10" spans="1:109" s="176" customFormat="1" ht="21">
      <c r="A10" s="157" t="s">
        <v>93</v>
      </c>
      <c r="B10" s="158" t="s">
        <v>94</v>
      </c>
      <c r="C10" s="159" t="s">
        <v>95</v>
      </c>
      <c r="D10" s="160" t="s">
        <v>96</v>
      </c>
      <c r="E10" s="160" t="s">
        <v>97</v>
      </c>
      <c r="F10" s="160" t="s">
        <v>98</v>
      </c>
      <c r="G10" s="161" t="s">
        <v>99</v>
      </c>
      <c r="H10" s="162"/>
      <c r="I10" s="163"/>
      <c r="J10" s="163"/>
      <c r="K10" s="163"/>
      <c r="L10" s="163"/>
      <c r="M10" s="164"/>
      <c r="N10" s="165"/>
      <c r="O10" s="166"/>
      <c r="P10" s="163"/>
      <c r="Q10" s="167"/>
      <c r="R10" s="168"/>
      <c r="S10" s="163"/>
      <c r="T10" s="163"/>
      <c r="U10" s="169"/>
      <c r="V10" s="163"/>
      <c r="W10" s="170"/>
      <c r="X10" s="171"/>
      <c r="Y10" s="172"/>
      <c r="Z10" s="172"/>
      <c r="AA10" s="172"/>
      <c r="AB10" s="173"/>
      <c r="AC10" s="173"/>
      <c r="AD10" s="173"/>
      <c r="AE10" s="173"/>
      <c r="AF10" s="173"/>
      <c r="AG10" s="173"/>
      <c r="AH10" s="173"/>
      <c r="AI10" s="173"/>
      <c r="AJ10" s="173"/>
      <c r="AK10" s="173"/>
      <c r="AL10" s="173"/>
      <c r="AM10" s="173"/>
      <c r="AN10" s="173"/>
      <c r="AO10" s="173"/>
      <c r="AP10" s="173"/>
      <c r="AQ10" s="173"/>
      <c r="AR10" s="173"/>
      <c r="AS10" s="173"/>
      <c r="AT10" s="173"/>
      <c r="AU10" s="173"/>
      <c r="AV10" s="173"/>
      <c r="AW10" s="173"/>
      <c r="AX10" s="173"/>
      <c r="AY10" s="173"/>
      <c r="AZ10" s="173"/>
      <c r="BA10" s="173"/>
      <c r="BB10" s="173"/>
      <c r="BC10" s="173"/>
      <c r="BD10" s="173"/>
      <c r="BE10" s="173"/>
      <c r="BF10" s="173"/>
      <c r="BG10" s="173"/>
      <c r="BH10" s="173"/>
      <c r="BI10" s="173"/>
      <c r="BJ10" s="174"/>
      <c r="BK10" s="174"/>
      <c r="BL10" s="174"/>
      <c r="BM10" s="174"/>
      <c r="BN10" s="174"/>
      <c r="BO10" s="174"/>
      <c r="BP10" s="174"/>
      <c r="BQ10" s="174"/>
      <c r="BR10" s="174"/>
      <c r="BS10" s="174"/>
      <c r="BT10" s="174"/>
      <c r="BU10" s="174"/>
      <c r="BV10" s="174"/>
      <c r="BW10" s="174"/>
      <c r="BX10" s="174"/>
      <c r="BY10" s="175"/>
      <c r="BZ10" s="175"/>
      <c r="CA10" s="175"/>
      <c r="CB10" s="175"/>
      <c r="CC10" s="175"/>
      <c r="CD10" s="175"/>
      <c r="CE10" s="175"/>
      <c r="CF10" s="175"/>
      <c r="CG10" s="175"/>
      <c r="CH10" s="175"/>
      <c r="CI10" s="175"/>
      <c r="CJ10" s="175"/>
      <c r="CK10" s="175"/>
      <c r="CL10" s="175"/>
      <c r="CM10" s="175"/>
      <c r="CN10" s="175"/>
      <c r="CO10" s="175"/>
      <c r="CP10" s="175"/>
      <c r="CQ10" s="175"/>
      <c r="CR10" s="175"/>
      <c r="CS10" s="175"/>
      <c r="CT10" s="175"/>
      <c r="CU10" s="175"/>
      <c r="CV10" s="175"/>
      <c r="CW10" s="175"/>
      <c r="CX10" s="175"/>
      <c r="CY10" s="175"/>
      <c r="CZ10" s="175"/>
      <c r="DA10" s="175"/>
      <c r="DB10" s="175"/>
      <c r="DC10" s="175"/>
      <c r="DD10" s="175"/>
      <c r="DE10" s="175"/>
    </row>
    <row r="11" spans="1:109" s="192" customFormat="1" ht="14.1" customHeight="1">
      <c r="A11" s="177" t="s">
        <v>9</v>
      </c>
      <c r="B11" s="178">
        <v>10</v>
      </c>
      <c r="C11" s="179">
        <v>0</v>
      </c>
      <c r="D11" s="180">
        <v>4.6296296296296294E-5</v>
      </c>
      <c r="E11" s="181">
        <v>0</v>
      </c>
      <c r="F11" s="181">
        <v>0</v>
      </c>
      <c r="G11" s="182"/>
      <c r="H11" s="183"/>
      <c r="I11" s="184"/>
      <c r="J11" s="184"/>
      <c r="K11" s="184"/>
      <c r="L11" s="184"/>
      <c r="M11" s="185"/>
      <c r="N11" s="186"/>
      <c r="O11" s="187"/>
      <c r="P11" s="184"/>
      <c r="Q11" s="188"/>
      <c r="R11" s="188"/>
      <c r="S11" s="184"/>
      <c r="T11" s="184"/>
      <c r="U11" s="184"/>
      <c r="V11" s="184"/>
      <c r="W11" s="189"/>
      <c r="X11" s="122"/>
      <c r="Y11" s="122"/>
      <c r="Z11" s="122"/>
      <c r="AA11" s="122"/>
      <c r="AB11" s="190"/>
      <c r="AC11" s="190"/>
      <c r="AD11" s="190"/>
      <c r="AE11" s="190"/>
      <c r="AF11" s="190"/>
      <c r="AG11" s="190"/>
      <c r="AH11" s="190"/>
      <c r="AI11" s="190"/>
      <c r="AJ11" s="190"/>
      <c r="AK11" s="190"/>
      <c r="AL11" s="190"/>
      <c r="AM11" s="190"/>
      <c r="AN11" s="190"/>
      <c r="AO11" s="190"/>
      <c r="AP11" s="190"/>
      <c r="AQ11" s="190"/>
      <c r="AR11" s="190"/>
      <c r="AS11" s="190"/>
      <c r="AT11" s="190"/>
      <c r="AU11" s="190"/>
      <c r="AV11" s="190"/>
      <c r="AW11" s="190"/>
      <c r="AX11" s="190"/>
      <c r="AY11" s="190"/>
      <c r="AZ11" s="190"/>
      <c r="BA11" s="190"/>
      <c r="BB11" s="190"/>
      <c r="BC11" s="190"/>
      <c r="BD11" s="190"/>
      <c r="BE11" s="190"/>
      <c r="BF11" s="190"/>
      <c r="BG11" s="190"/>
      <c r="BH11" s="190"/>
      <c r="BI11" s="190"/>
      <c r="BJ11" s="191"/>
      <c r="BK11" s="191"/>
      <c r="BL11" s="191"/>
      <c r="BM11" s="191"/>
      <c r="BN11" s="191"/>
      <c r="BO11" s="191"/>
      <c r="BP11" s="191"/>
      <c r="BQ11" s="191"/>
      <c r="BR11" s="191"/>
      <c r="BS11" s="191"/>
      <c r="BT11" s="191"/>
      <c r="BU11" s="191"/>
      <c r="BV11" s="191"/>
      <c r="BW11" s="191"/>
      <c r="BX11" s="191"/>
    </row>
    <row r="12" spans="1:109" s="192" customFormat="1" ht="14.1" customHeight="1">
      <c r="A12" s="193" t="s">
        <v>10</v>
      </c>
      <c r="B12" s="194">
        <v>10</v>
      </c>
      <c r="C12" s="195">
        <v>0</v>
      </c>
      <c r="D12" s="196">
        <v>3.4722222222222222E-5</v>
      </c>
      <c r="E12" s="197">
        <v>0</v>
      </c>
      <c r="F12" s="197">
        <v>0</v>
      </c>
      <c r="G12" s="198"/>
      <c r="H12" s="183"/>
      <c r="I12" s="184"/>
      <c r="J12" s="184"/>
      <c r="K12" s="184"/>
      <c r="L12" s="184"/>
      <c r="M12" s="185"/>
      <c r="N12" s="186"/>
      <c r="O12" s="187"/>
      <c r="P12" s="184"/>
      <c r="Q12" s="188"/>
      <c r="R12" s="188"/>
      <c r="S12" s="184"/>
      <c r="T12" s="184"/>
      <c r="U12" s="184"/>
      <c r="V12" s="184"/>
      <c r="W12" s="189"/>
      <c r="X12" s="122"/>
      <c r="Y12" s="122"/>
      <c r="Z12" s="122"/>
      <c r="AA12" s="122"/>
      <c r="AB12" s="190"/>
      <c r="AC12" s="190"/>
      <c r="AD12" s="190"/>
      <c r="AE12" s="190"/>
      <c r="AF12" s="190"/>
      <c r="AG12" s="190"/>
      <c r="AH12" s="190"/>
      <c r="AI12" s="190"/>
      <c r="AJ12" s="190"/>
      <c r="AK12" s="190"/>
      <c r="AL12" s="190"/>
      <c r="AM12" s="190"/>
      <c r="AN12" s="190"/>
      <c r="AO12" s="190"/>
      <c r="AP12" s="190"/>
      <c r="AQ12" s="190"/>
      <c r="AR12" s="190"/>
      <c r="AS12" s="190"/>
      <c r="AT12" s="190"/>
      <c r="AU12" s="190"/>
      <c r="AV12" s="190"/>
      <c r="AW12" s="190"/>
      <c r="AX12" s="190"/>
      <c r="AY12" s="190"/>
      <c r="AZ12" s="190"/>
      <c r="BA12" s="190"/>
      <c r="BB12" s="190"/>
      <c r="BC12" s="190"/>
      <c r="BD12" s="190"/>
      <c r="BE12" s="190"/>
      <c r="BF12" s="190"/>
      <c r="BG12" s="190"/>
      <c r="BH12" s="190"/>
      <c r="BI12" s="190"/>
      <c r="BJ12" s="191"/>
      <c r="BK12" s="191"/>
      <c r="BL12" s="191"/>
      <c r="BM12" s="191"/>
      <c r="BN12" s="191"/>
      <c r="BO12" s="191"/>
      <c r="BP12" s="191"/>
      <c r="BQ12" s="191"/>
      <c r="BR12" s="191"/>
      <c r="BS12" s="191"/>
      <c r="BT12" s="191"/>
      <c r="BU12" s="191"/>
      <c r="BV12" s="191"/>
      <c r="BW12" s="191"/>
      <c r="BX12" s="191"/>
    </row>
    <row r="13" spans="1:109" s="121" customFormat="1" ht="14.1" customHeight="1">
      <c r="A13" s="193" t="s">
        <v>11</v>
      </c>
      <c r="B13" s="194">
        <v>10</v>
      </c>
      <c r="C13" s="195">
        <v>0</v>
      </c>
      <c r="D13" s="196">
        <v>4.6296296296296294E-5</v>
      </c>
      <c r="E13" s="197">
        <v>0</v>
      </c>
      <c r="F13" s="197">
        <v>0</v>
      </c>
      <c r="G13" s="198"/>
      <c r="H13" s="183"/>
      <c r="I13" s="184"/>
      <c r="J13" s="184"/>
      <c r="K13" s="184"/>
      <c r="L13" s="184"/>
      <c r="M13" s="185"/>
      <c r="N13" s="186"/>
      <c r="O13" s="187"/>
      <c r="P13" s="184"/>
      <c r="Q13" s="188"/>
      <c r="R13" s="188"/>
      <c r="S13" s="184"/>
      <c r="T13" s="184"/>
      <c r="U13" s="184"/>
      <c r="V13" s="184"/>
      <c r="W13" s="189"/>
      <c r="X13" s="122"/>
      <c r="Y13" s="122"/>
      <c r="Z13" s="122"/>
      <c r="AA13" s="122"/>
      <c r="AB13" s="190"/>
      <c r="AC13" s="190"/>
      <c r="AD13" s="190"/>
      <c r="AE13" s="190"/>
      <c r="AF13" s="190"/>
      <c r="AG13" s="190"/>
      <c r="AH13" s="190"/>
      <c r="AI13" s="190"/>
      <c r="AJ13" s="190"/>
      <c r="AK13" s="190"/>
      <c r="AL13" s="190"/>
      <c r="AM13" s="190"/>
      <c r="AN13" s="190"/>
      <c r="AO13" s="190"/>
      <c r="AP13" s="190"/>
      <c r="AQ13" s="190"/>
      <c r="AR13" s="190"/>
      <c r="AS13" s="190"/>
      <c r="AT13" s="190"/>
      <c r="AU13" s="190"/>
      <c r="AV13" s="190"/>
      <c r="AW13" s="190"/>
      <c r="AX13" s="190"/>
      <c r="AY13" s="190"/>
      <c r="AZ13" s="190"/>
      <c r="BA13" s="190"/>
      <c r="BB13" s="190"/>
      <c r="BC13" s="190"/>
      <c r="BD13" s="190"/>
      <c r="BE13" s="190"/>
      <c r="BF13" s="190"/>
      <c r="BG13" s="190"/>
      <c r="BH13" s="190"/>
      <c r="BI13" s="190"/>
      <c r="BJ13" s="191"/>
      <c r="BK13" s="191"/>
      <c r="BL13" s="191"/>
      <c r="BM13" s="191"/>
      <c r="BN13" s="191"/>
      <c r="BO13" s="191"/>
      <c r="BP13" s="191"/>
      <c r="BQ13" s="191"/>
      <c r="BR13" s="191"/>
      <c r="BS13" s="191"/>
      <c r="BT13" s="191"/>
      <c r="BU13" s="191"/>
      <c r="BV13" s="191"/>
      <c r="BW13" s="191"/>
      <c r="BX13" s="191"/>
    </row>
    <row r="14" spans="1:109" s="175" customFormat="1" ht="14.1" customHeight="1">
      <c r="A14" s="193" t="s">
        <v>12</v>
      </c>
      <c r="B14" s="194">
        <v>10</v>
      </c>
      <c r="C14" s="195">
        <v>0</v>
      </c>
      <c r="D14" s="196">
        <v>4.6296296296296294E-5</v>
      </c>
      <c r="E14" s="197">
        <v>0</v>
      </c>
      <c r="F14" s="197">
        <v>0</v>
      </c>
      <c r="G14" s="198"/>
      <c r="H14" s="183"/>
      <c r="I14" s="184"/>
      <c r="J14" s="184"/>
      <c r="K14" s="184"/>
      <c r="L14" s="184"/>
      <c r="M14" s="185"/>
      <c r="N14" s="186"/>
      <c r="O14" s="187"/>
      <c r="P14" s="184"/>
      <c r="Q14" s="188"/>
      <c r="R14" s="188"/>
      <c r="S14" s="184"/>
      <c r="T14" s="184"/>
      <c r="U14" s="184"/>
      <c r="V14" s="184"/>
      <c r="W14" s="189"/>
      <c r="X14" s="122"/>
      <c r="Y14" s="122"/>
      <c r="Z14" s="122"/>
      <c r="AA14" s="122"/>
      <c r="AB14" s="190"/>
      <c r="AC14" s="190"/>
      <c r="AD14" s="190"/>
      <c r="AE14" s="190"/>
      <c r="AF14" s="190"/>
      <c r="AG14" s="190"/>
      <c r="AH14" s="190"/>
      <c r="AI14" s="190"/>
      <c r="AJ14" s="190"/>
      <c r="AK14" s="190"/>
      <c r="AL14" s="190"/>
      <c r="AM14" s="190"/>
      <c r="AN14" s="190"/>
      <c r="AO14" s="190"/>
      <c r="AP14" s="190"/>
      <c r="AQ14" s="190"/>
      <c r="AR14" s="190"/>
      <c r="AS14" s="190"/>
      <c r="AT14" s="190"/>
      <c r="AU14" s="190"/>
      <c r="AV14" s="190"/>
      <c r="AW14" s="190"/>
      <c r="AX14" s="190"/>
      <c r="AY14" s="190"/>
      <c r="AZ14" s="190"/>
      <c r="BA14" s="190"/>
      <c r="BB14" s="190"/>
      <c r="BC14" s="190"/>
      <c r="BD14" s="190"/>
      <c r="BE14" s="190"/>
      <c r="BF14" s="190"/>
      <c r="BG14" s="190"/>
      <c r="BH14" s="190"/>
      <c r="BI14" s="190"/>
      <c r="BJ14" s="191"/>
      <c r="BK14" s="191"/>
      <c r="BL14" s="191"/>
      <c r="BM14" s="191"/>
      <c r="BN14" s="191"/>
      <c r="BO14" s="191"/>
      <c r="BP14" s="191"/>
      <c r="BQ14" s="191"/>
      <c r="BR14" s="191"/>
      <c r="BS14" s="191"/>
      <c r="BT14" s="191"/>
      <c r="BU14" s="191"/>
      <c r="BV14" s="191"/>
      <c r="BW14" s="191"/>
      <c r="BX14" s="191"/>
    </row>
    <row r="15" spans="1:109" s="121" customFormat="1" ht="14.1" customHeight="1">
      <c r="A15" s="193" t="s">
        <v>13</v>
      </c>
      <c r="B15" s="194">
        <v>30</v>
      </c>
      <c r="C15" s="195">
        <v>0</v>
      </c>
      <c r="D15" s="196">
        <v>1.273148148148148E-4</v>
      </c>
      <c r="E15" s="197">
        <v>0</v>
      </c>
      <c r="F15" s="197">
        <v>0</v>
      </c>
      <c r="G15" s="198"/>
      <c r="H15" s="183"/>
      <c r="I15" s="184"/>
      <c r="J15" s="184"/>
      <c r="K15" s="184"/>
      <c r="L15" s="184"/>
      <c r="M15" s="185"/>
      <c r="N15" s="186"/>
      <c r="O15" s="187"/>
      <c r="P15" s="184"/>
      <c r="Q15" s="188"/>
      <c r="R15" s="188"/>
      <c r="S15" s="184"/>
      <c r="T15" s="184"/>
      <c r="U15" s="184"/>
      <c r="V15" s="184"/>
      <c r="W15" s="189"/>
      <c r="X15" s="122"/>
      <c r="Y15" s="122"/>
      <c r="Z15" s="122"/>
      <c r="AA15" s="122"/>
      <c r="AB15" s="190"/>
      <c r="AC15" s="190"/>
      <c r="AD15" s="190"/>
      <c r="AE15" s="190"/>
      <c r="AF15" s="190"/>
      <c r="AG15" s="190"/>
      <c r="AH15" s="190"/>
      <c r="AI15" s="190"/>
      <c r="AJ15" s="190"/>
      <c r="AK15" s="190"/>
      <c r="AL15" s="190"/>
      <c r="AM15" s="190"/>
      <c r="AN15" s="190"/>
      <c r="AO15" s="190"/>
      <c r="AP15" s="190"/>
      <c r="AQ15" s="190"/>
      <c r="AR15" s="190"/>
      <c r="AS15" s="190"/>
      <c r="AT15" s="190"/>
      <c r="AU15" s="190"/>
      <c r="AV15" s="190"/>
      <c r="AW15" s="190"/>
      <c r="AX15" s="190"/>
      <c r="AY15" s="190"/>
      <c r="AZ15" s="190"/>
      <c r="BA15" s="190"/>
      <c r="BB15" s="190"/>
      <c r="BC15" s="190"/>
      <c r="BD15" s="190"/>
      <c r="BE15" s="190"/>
      <c r="BF15" s="190"/>
      <c r="BG15" s="190"/>
      <c r="BH15" s="190"/>
      <c r="BI15" s="190"/>
      <c r="BJ15" s="191"/>
      <c r="BK15" s="191"/>
      <c r="BL15" s="191"/>
      <c r="BM15" s="191"/>
      <c r="BN15" s="191"/>
      <c r="BO15" s="191"/>
      <c r="BP15" s="191"/>
      <c r="BQ15" s="191"/>
      <c r="BR15" s="191"/>
      <c r="BS15" s="191"/>
      <c r="BT15" s="191"/>
      <c r="BU15" s="191"/>
      <c r="BV15" s="191"/>
      <c r="BW15" s="191"/>
      <c r="BX15" s="191"/>
    </row>
    <row r="16" spans="1:109" s="192" customFormat="1" ht="14.1" customHeight="1">
      <c r="A16" s="199" t="s">
        <v>14</v>
      </c>
      <c r="B16" s="200">
        <v>10</v>
      </c>
      <c r="C16" s="201">
        <v>0</v>
      </c>
      <c r="D16" s="202">
        <v>5.7870370370370366E-5</v>
      </c>
      <c r="E16" s="203">
        <v>0</v>
      </c>
      <c r="F16" s="203">
        <v>0</v>
      </c>
      <c r="G16" s="204"/>
      <c r="H16" s="183"/>
      <c r="I16" s="184"/>
      <c r="J16" s="184"/>
      <c r="K16" s="184"/>
      <c r="L16" s="184"/>
      <c r="M16" s="185"/>
      <c r="N16" s="186"/>
      <c r="O16" s="187"/>
      <c r="P16" s="184"/>
      <c r="Q16" s="188"/>
      <c r="R16" s="188"/>
      <c r="S16" s="184"/>
      <c r="T16" s="184"/>
      <c r="U16" s="184"/>
      <c r="V16" s="184"/>
      <c r="W16" s="189"/>
      <c r="X16" s="122"/>
      <c r="Y16" s="122"/>
      <c r="Z16" s="122"/>
      <c r="AA16" s="122"/>
      <c r="AB16" s="190"/>
      <c r="AC16" s="190"/>
      <c r="AD16" s="190"/>
      <c r="AE16" s="190"/>
      <c r="AF16" s="190"/>
      <c r="AG16" s="190"/>
      <c r="AH16" s="190"/>
      <c r="AI16" s="190"/>
      <c r="AJ16" s="190"/>
      <c r="AK16" s="190"/>
      <c r="AL16" s="190"/>
      <c r="AM16" s="190"/>
      <c r="AN16" s="190"/>
      <c r="AO16" s="190"/>
      <c r="AP16" s="190"/>
      <c r="AQ16" s="190"/>
      <c r="AR16" s="190"/>
      <c r="AS16" s="190"/>
      <c r="AT16" s="190"/>
      <c r="AU16" s="190"/>
      <c r="AV16" s="190"/>
      <c r="AW16" s="190"/>
      <c r="AX16" s="190"/>
      <c r="AY16" s="190"/>
      <c r="AZ16" s="190"/>
      <c r="BA16" s="190"/>
      <c r="BB16" s="190"/>
      <c r="BC16" s="190"/>
      <c r="BD16" s="190"/>
      <c r="BE16" s="190"/>
      <c r="BF16" s="190"/>
      <c r="BG16" s="190"/>
      <c r="BH16" s="190"/>
      <c r="BI16" s="190"/>
      <c r="BJ16" s="191"/>
      <c r="BK16" s="191"/>
      <c r="BL16" s="191"/>
      <c r="BM16" s="191"/>
      <c r="BN16" s="191"/>
      <c r="BO16" s="191"/>
      <c r="BP16" s="191"/>
      <c r="BQ16" s="191"/>
      <c r="BR16" s="191"/>
      <c r="BS16" s="191"/>
      <c r="BT16" s="191"/>
      <c r="BU16" s="191"/>
      <c r="BV16" s="191"/>
      <c r="BW16" s="191"/>
      <c r="BX16" s="191"/>
    </row>
    <row r="17" spans="1:76" s="192" customFormat="1" ht="14.1" customHeight="1">
      <c r="A17" s="177" t="s">
        <v>16</v>
      </c>
      <c r="B17" s="178">
        <v>10</v>
      </c>
      <c r="C17" s="179">
        <v>0</v>
      </c>
      <c r="D17" s="180">
        <v>6.9444444444444444E-5</v>
      </c>
      <c r="E17" s="181">
        <v>0</v>
      </c>
      <c r="F17" s="181">
        <v>0</v>
      </c>
      <c r="G17" s="182"/>
      <c r="H17" s="183"/>
      <c r="I17" s="184"/>
      <c r="J17" s="184"/>
      <c r="K17" s="184"/>
      <c r="L17" s="184"/>
      <c r="M17" s="185"/>
      <c r="N17" s="186"/>
      <c r="O17" s="187"/>
      <c r="P17" s="184"/>
      <c r="Q17" s="188"/>
      <c r="R17" s="188"/>
      <c r="S17" s="184"/>
      <c r="T17" s="184"/>
      <c r="U17" s="184"/>
      <c r="V17" s="184"/>
      <c r="W17" s="189"/>
      <c r="X17" s="122"/>
      <c r="Y17" s="122"/>
      <c r="Z17" s="122"/>
      <c r="AA17" s="122"/>
      <c r="AB17" s="190"/>
      <c r="AC17" s="190"/>
      <c r="AD17" s="190"/>
      <c r="AE17" s="190"/>
      <c r="AF17" s="190"/>
      <c r="AG17" s="190"/>
      <c r="AH17" s="190"/>
      <c r="AI17" s="190"/>
      <c r="AJ17" s="190"/>
      <c r="AK17" s="190"/>
      <c r="AL17" s="190"/>
      <c r="AM17" s="190"/>
      <c r="AN17" s="190"/>
      <c r="AO17" s="190"/>
      <c r="AP17" s="190"/>
      <c r="AQ17" s="190"/>
      <c r="AR17" s="190"/>
      <c r="AS17" s="190"/>
      <c r="AT17" s="190"/>
      <c r="AU17" s="190"/>
      <c r="AV17" s="190"/>
      <c r="AW17" s="190"/>
      <c r="AX17" s="190"/>
      <c r="AY17" s="190"/>
      <c r="AZ17" s="190"/>
      <c r="BA17" s="190"/>
      <c r="BB17" s="190"/>
      <c r="BC17" s="190"/>
      <c r="BD17" s="190"/>
      <c r="BE17" s="190"/>
      <c r="BF17" s="190"/>
      <c r="BG17" s="190"/>
      <c r="BH17" s="190"/>
      <c r="BI17" s="190"/>
      <c r="BJ17" s="191"/>
      <c r="BK17" s="191"/>
      <c r="BL17" s="191"/>
      <c r="BM17" s="191"/>
      <c r="BN17" s="191"/>
      <c r="BO17" s="191"/>
      <c r="BP17" s="191"/>
      <c r="BQ17" s="191"/>
      <c r="BR17" s="191"/>
      <c r="BS17" s="191"/>
      <c r="BT17" s="191"/>
      <c r="BU17" s="191"/>
      <c r="BV17" s="191"/>
      <c r="BW17" s="191"/>
      <c r="BX17" s="191"/>
    </row>
    <row r="18" spans="1:76" s="121" customFormat="1" ht="14.1" customHeight="1">
      <c r="A18" s="193" t="s">
        <v>17</v>
      </c>
      <c r="B18" s="194">
        <v>10</v>
      </c>
      <c r="C18" s="195">
        <v>0</v>
      </c>
      <c r="D18" s="196">
        <v>8.1018518518518516E-5</v>
      </c>
      <c r="E18" s="197">
        <v>0</v>
      </c>
      <c r="F18" s="197">
        <v>0</v>
      </c>
      <c r="G18" s="198"/>
      <c r="H18" s="183"/>
      <c r="I18" s="184"/>
      <c r="J18" s="184"/>
      <c r="K18" s="184"/>
      <c r="L18" s="184"/>
      <c r="M18" s="185"/>
      <c r="N18" s="186"/>
      <c r="O18" s="187"/>
      <c r="P18" s="184"/>
      <c r="Q18" s="188"/>
      <c r="R18" s="188"/>
      <c r="S18" s="184"/>
      <c r="T18" s="184"/>
      <c r="U18" s="184"/>
      <c r="V18" s="184"/>
      <c r="W18" s="189"/>
      <c r="X18" s="122"/>
      <c r="Y18" s="122"/>
      <c r="Z18" s="122"/>
      <c r="AA18" s="122"/>
      <c r="AB18" s="190"/>
      <c r="AC18" s="190"/>
      <c r="AD18" s="190"/>
      <c r="AE18" s="190"/>
      <c r="AF18" s="190"/>
      <c r="AG18" s="190"/>
      <c r="AH18" s="190"/>
      <c r="AI18" s="190"/>
      <c r="AJ18" s="190"/>
      <c r="AK18" s="190"/>
      <c r="AL18" s="190"/>
      <c r="AM18" s="190"/>
      <c r="AN18" s="190"/>
      <c r="AO18" s="190"/>
      <c r="AP18" s="190"/>
      <c r="AQ18" s="190"/>
      <c r="AR18" s="190"/>
      <c r="AS18" s="190"/>
      <c r="AT18" s="190"/>
      <c r="AU18" s="190"/>
      <c r="AV18" s="190"/>
      <c r="AW18" s="190"/>
      <c r="AX18" s="190"/>
      <c r="AY18" s="190"/>
      <c r="AZ18" s="190"/>
      <c r="BA18" s="190"/>
      <c r="BB18" s="190"/>
      <c r="BC18" s="190"/>
      <c r="BD18" s="190"/>
      <c r="BE18" s="190"/>
      <c r="BF18" s="190"/>
      <c r="BG18" s="190"/>
      <c r="BH18" s="190"/>
      <c r="BI18" s="190"/>
      <c r="BJ18" s="191"/>
      <c r="BK18" s="191"/>
      <c r="BL18" s="191"/>
      <c r="BM18" s="191"/>
      <c r="BN18" s="191"/>
      <c r="BO18" s="191"/>
      <c r="BP18" s="191"/>
      <c r="BQ18" s="191"/>
      <c r="BR18" s="191"/>
      <c r="BS18" s="191"/>
      <c r="BT18" s="191"/>
      <c r="BU18" s="191"/>
      <c r="BV18" s="191"/>
      <c r="BW18" s="191"/>
      <c r="BX18" s="191"/>
    </row>
    <row r="19" spans="1:76" s="175" customFormat="1" ht="14.1" customHeight="1">
      <c r="A19" s="193" t="s">
        <v>18</v>
      </c>
      <c r="B19" s="194">
        <v>10</v>
      </c>
      <c r="C19" s="195">
        <v>0</v>
      </c>
      <c r="D19" s="196">
        <v>9.2592592592592588E-5</v>
      </c>
      <c r="E19" s="197">
        <v>0</v>
      </c>
      <c r="F19" s="197">
        <v>0</v>
      </c>
      <c r="G19" s="198"/>
      <c r="H19" s="183"/>
      <c r="I19" s="184"/>
      <c r="J19" s="184"/>
      <c r="K19" s="184"/>
      <c r="L19" s="184"/>
      <c r="M19" s="185"/>
      <c r="N19" s="186"/>
      <c r="O19" s="187"/>
      <c r="P19" s="184"/>
      <c r="Q19" s="188"/>
      <c r="R19" s="188"/>
      <c r="S19" s="184"/>
      <c r="T19" s="184"/>
      <c r="U19" s="184"/>
      <c r="V19" s="184"/>
      <c r="W19" s="189"/>
      <c r="X19" s="122"/>
      <c r="Y19" s="122"/>
      <c r="Z19" s="122"/>
      <c r="AA19" s="122"/>
      <c r="AB19" s="190"/>
      <c r="AC19" s="190"/>
      <c r="AD19" s="190"/>
      <c r="AE19" s="190"/>
      <c r="AF19" s="190"/>
      <c r="AG19" s="190"/>
      <c r="AH19" s="190"/>
      <c r="AI19" s="190"/>
      <c r="AJ19" s="190"/>
      <c r="AK19" s="190"/>
      <c r="AL19" s="190"/>
      <c r="AM19" s="190"/>
      <c r="AN19" s="190"/>
      <c r="AO19" s="190"/>
      <c r="AP19" s="190"/>
      <c r="AQ19" s="190"/>
      <c r="AR19" s="190"/>
      <c r="AS19" s="190"/>
      <c r="AT19" s="190"/>
      <c r="AU19" s="190"/>
      <c r="AV19" s="190"/>
      <c r="AW19" s="190"/>
      <c r="AX19" s="190"/>
      <c r="AY19" s="190"/>
      <c r="AZ19" s="190"/>
      <c r="BA19" s="190"/>
      <c r="BB19" s="190"/>
      <c r="BC19" s="190"/>
      <c r="BD19" s="190"/>
      <c r="BE19" s="190"/>
      <c r="BF19" s="190"/>
      <c r="BG19" s="190"/>
      <c r="BH19" s="190"/>
      <c r="BI19" s="190"/>
      <c r="BJ19" s="191"/>
      <c r="BK19" s="191"/>
      <c r="BL19" s="191"/>
      <c r="BM19" s="191"/>
      <c r="BN19" s="191"/>
      <c r="BO19" s="191"/>
      <c r="BP19" s="191"/>
      <c r="BQ19" s="191"/>
      <c r="BR19" s="191"/>
      <c r="BS19" s="191"/>
      <c r="BT19" s="191"/>
      <c r="BU19" s="191"/>
      <c r="BV19" s="191"/>
      <c r="BW19" s="191"/>
      <c r="BX19" s="191"/>
    </row>
    <row r="20" spans="1:76" s="121" customFormat="1" ht="14.1" customHeight="1">
      <c r="A20" s="193" t="s">
        <v>19</v>
      </c>
      <c r="B20" s="194">
        <v>10</v>
      </c>
      <c r="C20" s="195">
        <v>0</v>
      </c>
      <c r="D20" s="196">
        <v>5.7870370370370366E-5</v>
      </c>
      <c r="E20" s="197">
        <v>0</v>
      </c>
      <c r="F20" s="197">
        <v>0</v>
      </c>
      <c r="G20" s="198"/>
      <c r="H20" s="183"/>
      <c r="I20" s="184"/>
      <c r="J20" s="184"/>
      <c r="K20" s="184"/>
      <c r="L20" s="184"/>
      <c r="M20" s="185"/>
      <c r="N20" s="186"/>
      <c r="O20" s="187"/>
      <c r="P20" s="184"/>
      <c r="Q20" s="188"/>
      <c r="R20" s="188"/>
      <c r="S20" s="184"/>
      <c r="T20" s="184"/>
      <c r="U20" s="184"/>
      <c r="V20" s="184"/>
      <c r="W20" s="189"/>
      <c r="X20" s="122"/>
      <c r="Y20" s="122"/>
      <c r="Z20" s="122"/>
      <c r="AA20" s="122"/>
      <c r="AB20" s="190"/>
      <c r="AC20" s="190"/>
      <c r="AD20" s="190"/>
      <c r="AE20" s="190"/>
      <c r="AF20" s="190"/>
      <c r="AG20" s="190"/>
      <c r="AH20" s="190"/>
      <c r="AI20" s="190"/>
      <c r="AJ20" s="190"/>
      <c r="AK20" s="190"/>
      <c r="AL20" s="190"/>
      <c r="AM20" s="190"/>
      <c r="AN20" s="190"/>
      <c r="AO20" s="190"/>
      <c r="AP20" s="190"/>
      <c r="AQ20" s="190"/>
      <c r="AR20" s="190"/>
      <c r="AS20" s="190"/>
      <c r="AT20" s="190"/>
      <c r="AU20" s="190"/>
      <c r="AV20" s="190"/>
      <c r="AW20" s="190"/>
      <c r="AX20" s="190"/>
      <c r="AY20" s="190"/>
      <c r="AZ20" s="190"/>
      <c r="BA20" s="190"/>
      <c r="BB20" s="190"/>
      <c r="BC20" s="190"/>
      <c r="BD20" s="190"/>
      <c r="BE20" s="190"/>
      <c r="BF20" s="190"/>
      <c r="BG20" s="190"/>
      <c r="BH20" s="190"/>
      <c r="BI20" s="190"/>
      <c r="BJ20" s="191"/>
      <c r="BK20" s="191"/>
      <c r="BL20" s="191"/>
      <c r="BM20" s="191"/>
      <c r="BN20" s="191"/>
      <c r="BO20" s="191"/>
      <c r="BP20" s="191"/>
      <c r="BQ20" s="191"/>
      <c r="BR20" s="191"/>
      <c r="BS20" s="191"/>
      <c r="BT20" s="191"/>
      <c r="BU20" s="191"/>
      <c r="BV20" s="191"/>
      <c r="BW20" s="191"/>
      <c r="BX20" s="191"/>
    </row>
    <row r="21" spans="1:76" s="192" customFormat="1" ht="14.1" customHeight="1">
      <c r="A21" s="193" t="s">
        <v>20</v>
      </c>
      <c r="B21" s="194">
        <v>10</v>
      </c>
      <c r="C21" s="195">
        <v>0</v>
      </c>
      <c r="D21" s="196">
        <v>3.4722222222222222E-5</v>
      </c>
      <c r="E21" s="197">
        <v>0</v>
      </c>
      <c r="F21" s="197">
        <v>0</v>
      </c>
      <c r="G21" s="198"/>
      <c r="H21" s="183"/>
      <c r="I21" s="184"/>
      <c r="J21" s="184"/>
      <c r="K21" s="184"/>
      <c r="L21" s="184"/>
      <c r="M21" s="185"/>
      <c r="N21" s="186"/>
      <c r="O21" s="187"/>
      <c r="P21" s="184"/>
      <c r="Q21" s="188"/>
      <c r="R21" s="188"/>
      <c r="S21" s="184"/>
      <c r="T21" s="184"/>
      <c r="U21" s="184"/>
      <c r="V21" s="184"/>
      <c r="W21" s="189"/>
      <c r="X21" s="122"/>
      <c r="Y21" s="122"/>
      <c r="Z21" s="122"/>
      <c r="AA21" s="122"/>
      <c r="AB21" s="190"/>
      <c r="AC21" s="190"/>
      <c r="AD21" s="190"/>
      <c r="AE21" s="190"/>
      <c r="AF21" s="190"/>
      <c r="AG21" s="190"/>
      <c r="AH21" s="190"/>
      <c r="AI21" s="190"/>
      <c r="AJ21" s="190"/>
      <c r="AK21" s="190"/>
      <c r="AL21" s="190"/>
      <c r="AM21" s="190"/>
      <c r="AN21" s="190"/>
      <c r="AO21" s="190"/>
      <c r="AP21" s="190"/>
      <c r="AQ21" s="190"/>
      <c r="AR21" s="190"/>
      <c r="AS21" s="190"/>
      <c r="AT21" s="190"/>
      <c r="AU21" s="190"/>
      <c r="AV21" s="190"/>
      <c r="AW21" s="190"/>
      <c r="AX21" s="190"/>
      <c r="AY21" s="190"/>
      <c r="AZ21" s="190"/>
      <c r="BA21" s="190"/>
      <c r="BB21" s="190"/>
      <c r="BC21" s="190"/>
      <c r="BD21" s="190"/>
      <c r="BE21" s="190"/>
      <c r="BF21" s="190"/>
      <c r="BG21" s="190"/>
      <c r="BH21" s="190"/>
      <c r="BI21" s="190"/>
      <c r="BJ21" s="191"/>
      <c r="BK21" s="191"/>
      <c r="BL21" s="191"/>
      <c r="BM21" s="191"/>
      <c r="BN21" s="191"/>
      <c r="BO21" s="191"/>
      <c r="BP21" s="191"/>
      <c r="BQ21" s="191"/>
      <c r="BR21" s="191"/>
      <c r="BS21" s="191"/>
      <c r="BT21" s="191"/>
      <c r="BU21" s="191"/>
      <c r="BV21" s="191"/>
      <c r="BW21" s="191"/>
      <c r="BX21" s="191"/>
    </row>
    <row r="22" spans="1:76" s="192" customFormat="1" ht="14.1" customHeight="1">
      <c r="A22" s="199" t="s">
        <v>21</v>
      </c>
      <c r="B22" s="200">
        <v>10</v>
      </c>
      <c r="C22" s="201">
        <v>0</v>
      </c>
      <c r="D22" s="202">
        <v>4.6296296296296294E-5</v>
      </c>
      <c r="E22" s="203">
        <v>0</v>
      </c>
      <c r="F22" s="203">
        <v>0</v>
      </c>
      <c r="G22" s="204"/>
      <c r="H22" s="183"/>
      <c r="I22" s="184"/>
      <c r="J22" s="184"/>
      <c r="K22" s="184"/>
      <c r="L22" s="184"/>
      <c r="M22" s="185"/>
      <c r="N22" s="186"/>
      <c r="O22" s="187"/>
      <c r="P22" s="184"/>
      <c r="Q22" s="188"/>
      <c r="R22" s="188"/>
      <c r="S22" s="184"/>
      <c r="T22" s="184"/>
      <c r="U22" s="184"/>
      <c r="V22" s="184"/>
      <c r="W22" s="189"/>
      <c r="X22" s="122"/>
      <c r="Y22" s="122"/>
      <c r="Z22" s="122"/>
      <c r="AA22" s="122"/>
      <c r="AB22" s="190"/>
      <c r="AC22" s="190"/>
      <c r="AD22" s="190"/>
      <c r="AE22" s="190"/>
      <c r="AF22" s="190"/>
      <c r="AG22" s="190"/>
      <c r="AH22" s="190"/>
      <c r="AI22" s="190"/>
      <c r="AJ22" s="190"/>
      <c r="AK22" s="190"/>
      <c r="AL22" s="190"/>
      <c r="AM22" s="190"/>
      <c r="AN22" s="190"/>
      <c r="AO22" s="190"/>
      <c r="AP22" s="190"/>
      <c r="AQ22" s="190"/>
      <c r="AR22" s="190"/>
      <c r="AS22" s="190"/>
      <c r="AT22" s="190"/>
      <c r="AU22" s="190"/>
      <c r="AV22" s="190"/>
      <c r="AW22" s="190"/>
      <c r="AX22" s="190"/>
      <c r="AY22" s="190"/>
      <c r="AZ22" s="190"/>
      <c r="BA22" s="190"/>
      <c r="BB22" s="190"/>
      <c r="BC22" s="190"/>
      <c r="BD22" s="190"/>
      <c r="BE22" s="190"/>
      <c r="BF22" s="190"/>
      <c r="BG22" s="190"/>
      <c r="BH22" s="190"/>
      <c r="BI22" s="190"/>
      <c r="BJ22" s="191"/>
      <c r="BK22" s="191"/>
      <c r="BL22" s="191"/>
      <c r="BM22" s="191"/>
      <c r="BN22" s="191"/>
      <c r="BO22" s="191"/>
      <c r="BP22" s="191"/>
      <c r="BQ22" s="191"/>
      <c r="BR22" s="191"/>
      <c r="BS22" s="191"/>
      <c r="BT22" s="191"/>
      <c r="BU22" s="191"/>
      <c r="BV22" s="191"/>
      <c r="BW22" s="191"/>
      <c r="BX22" s="191"/>
    </row>
    <row r="23" spans="1:76" s="121" customFormat="1" ht="14.1" customHeight="1">
      <c r="A23" s="205" t="s">
        <v>22</v>
      </c>
      <c r="B23" s="206">
        <v>10</v>
      </c>
      <c r="C23" s="207">
        <v>0</v>
      </c>
      <c r="D23" s="208">
        <v>5.7870370370370366E-5</v>
      </c>
      <c r="E23" s="209">
        <v>0</v>
      </c>
      <c r="F23" s="209">
        <v>0</v>
      </c>
      <c r="G23" s="210"/>
      <c r="H23" s="183"/>
      <c r="I23" s="184"/>
      <c r="J23" s="184"/>
      <c r="K23" s="184"/>
      <c r="L23" s="184"/>
      <c r="M23" s="185"/>
      <c r="N23" s="186"/>
      <c r="O23" s="187"/>
      <c r="P23" s="184"/>
      <c r="Q23" s="188"/>
      <c r="R23" s="188"/>
      <c r="S23" s="184"/>
      <c r="T23" s="184"/>
      <c r="U23" s="184"/>
      <c r="V23" s="184"/>
      <c r="W23" s="189"/>
      <c r="X23" s="122"/>
      <c r="Y23" s="122"/>
      <c r="Z23" s="122"/>
      <c r="AA23" s="122"/>
      <c r="AB23" s="190"/>
      <c r="AC23" s="190"/>
      <c r="AD23" s="190"/>
      <c r="AE23" s="190"/>
      <c r="AF23" s="190"/>
      <c r="AG23" s="190"/>
      <c r="AH23" s="190"/>
      <c r="AI23" s="190"/>
      <c r="AJ23" s="190"/>
      <c r="AK23" s="190"/>
      <c r="AL23" s="190"/>
      <c r="AM23" s="190"/>
      <c r="AN23" s="190"/>
      <c r="AO23" s="190"/>
      <c r="AP23" s="190"/>
      <c r="AQ23" s="190"/>
      <c r="AR23" s="190"/>
      <c r="AS23" s="190"/>
      <c r="AT23" s="190"/>
      <c r="AU23" s="190"/>
      <c r="AV23" s="190"/>
      <c r="AW23" s="190"/>
      <c r="AX23" s="190"/>
      <c r="AY23" s="190"/>
      <c r="AZ23" s="190"/>
      <c r="BA23" s="190"/>
      <c r="BB23" s="190"/>
      <c r="BC23" s="190"/>
      <c r="BD23" s="190"/>
      <c r="BE23" s="190"/>
      <c r="BF23" s="190"/>
      <c r="BG23" s="190"/>
      <c r="BH23" s="190"/>
      <c r="BI23" s="190"/>
      <c r="BJ23" s="191"/>
      <c r="BK23" s="191"/>
      <c r="BL23" s="191"/>
      <c r="BM23" s="191"/>
      <c r="BN23" s="191"/>
      <c r="BO23" s="191"/>
      <c r="BP23" s="191"/>
      <c r="BQ23" s="191"/>
      <c r="BR23" s="191"/>
      <c r="BS23" s="191"/>
      <c r="BT23" s="191"/>
      <c r="BU23" s="191"/>
      <c r="BV23" s="191"/>
      <c r="BW23" s="191"/>
      <c r="BX23" s="191"/>
    </row>
    <row r="24" spans="1:76" s="175" customFormat="1" ht="14.1" customHeight="1">
      <c r="A24" s="193" t="s">
        <v>23</v>
      </c>
      <c r="B24" s="194">
        <v>10</v>
      </c>
      <c r="C24" s="195">
        <v>0</v>
      </c>
      <c r="D24" s="196">
        <v>4.6296296296296294E-5</v>
      </c>
      <c r="E24" s="197">
        <v>0</v>
      </c>
      <c r="F24" s="197">
        <v>0</v>
      </c>
      <c r="G24" s="198"/>
      <c r="H24" s="183"/>
      <c r="I24" s="184"/>
      <c r="J24" s="184"/>
      <c r="K24" s="184"/>
      <c r="L24" s="184"/>
      <c r="M24" s="185"/>
      <c r="N24" s="186"/>
      <c r="O24" s="187"/>
      <c r="P24" s="184"/>
      <c r="Q24" s="188"/>
      <c r="R24" s="188"/>
      <c r="S24" s="184"/>
      <c r="T24" s="184"/>
      <c r="U24" s="184"/>
      <c r="V24" s="184"/>
      <c r="W24" s="189"/>
      <c r="X24" s="122"/>
      <c r="Y24" s="122"/>
      <c r="Z24" s="122"/>
      <c r="AA24" s="122"/>
      <c r="AB24" s="190"/>
      <c r="AC24" s="190"/>
      <c r="AD24" s="190"/>
      <c r="AE24" s="190"/>
      <c r="AF24" s="190"/>
      <c r="AG24" s="190"/>
      <c r="AH24" s="190"/>
      <c r="AI24" s="190"/>
      <c r="AJ24" s="190"/>
      <c r="AK24" s="190"/>
      <c r="AL24" s="190"/>
      <c r="AM24" s="190"/>
      <c r="AN24" s="190"/>
      <c r="AO24" s="190"/>
      <c r="AP24" s="190"/>
      <c r="AQ24" s="190"/>
      <c r="AR24" s="190"/>
      <c r="AS24" s="190"/>
      <c r="AT24" s="190"/>
      <c r="AU24" s="190"/>
      <c r="AV24" s="190"/>
      <c r="AW24" s="190"/>
      <c r="AX24" s="190"/>
      <c r="AY24" s="190"/>
      <c r="AZ24" s="190"/>
      <c r="BA24" s="190"/>
      <c r="BB24" s="190"/>
      <c r="BC24" s="190"/>
      <c r="BD24" s="190"/>
      <c r="BE24" s="190"/>
      <c r="BF24" s="190"/>
      <c r="BG24" s="190"/>
      <c r="BH24" s="190"/>
      <c r="BI24" s="190"/>
      <c r="BJ24" s="191"/>
      <c r="BK24" s="191"/>
      <c r="BL24" s="191"/>
      <c r="BM24" s="191"/>
      <c r="BN24" s="191"/>
      <c r="BO24" s="191"/>
      <c r="BP24" s="191"/>
      <c r="BQ24" s="191"/>
      <c r="BR24" s="191"/>
      <c r="BS24" s="191"/>
      <c r="BT24" s="191"/>
      <c r="BU24" s="191"/>
      <c r="BV24" s="191"/>
      <c r="BW24" s="191"/>
      <c r="BX24" s="191"/>
    </row>
    <row r="25" spans="1:76" s="121" customFormat="1" ht="14.1" customHeight="1">
      <c r="A25" s="193" t="s">
        <v>24</v>
      </c>
      <c r="B25" s="194">
        <v>10</v>
      </c>
      <c r="C25" s="195">
        <v>0</v>
      </c>
      <c r="D25" s="196">
        <v>3.4722222222222222E-5</v>
      </c>
      <c r="E25" s="197">
        <v>0</v>
      </c>
      <c r="F25" s="197">
        <v>0</v>
      </c>
      <c r="G25" s="198"/>
      <c r="H25" s="183"/>
      <c r="I25" s="184"/>
      <c r="J25" s="184"/>
      <c r="K25" s="184"/>
      <c r="L25" s="184"/>
      <c r="M25" s="185"/>
      <c r="N25" s="186"/>
      <c r="O25" s="187"/>
      <c r="P25" s="184"/>
      <c r="Q25" s="188"/>
      <c r="R25" s="188"/>
      <c r="S25" s="184"/>
      <c r="T25" s="184"/>
      <c r="U25" s="184"/>
      <c r="V25" s="184"/>
      <c r="W25" s="189"/>
      <c r="X25" s="122"/>
      <c r="Y25" s="122"/>
      <c r="Z25" s="122"/>
      <c r="AA25" s="122"/>
      <c r="AB25" s="190"/>
      <c r="AC25" s="190"/>
      <c r="AD25" s="190"/>
      <c r="AE25" s="190"/>
      <c r="AF25" s="190"/>
      <c r="AG25" s="190"/>
      <c r="AH25" s="190"/>
      <c r="AI25" s="190"/>
      <c r="AJ25" s="190"/>
      <c r="AK25" s="190"/>
      <c r="AL25" s="190"/>
      <c r="AM25" s="190"/>
      <c r="AN25" s="190"/>
      <c r="AO25" s="190"/>
      <c r="AP25" s="190"/>
      <c r="AQ25" s="190"/>
      <c r="AR25" s="190"/>
      <c r="AS25" s="190"/>
      <c r="AT25" s="190"/>
      <c r="AU25" s="190"/>
      <c r="AV25" s="190"/>
      <c r="AW25" s="190"/>
      <c r="AX25" s="190"/>
      <c r="AY25" s="190"/>
      <c r="AZ25" s="190"/>
      <c r="BA25" s="190"/>
      <c r="BB25" s="190"/>
      <c r="BC25" s="190"/>
      <c r="BD25" s="190"/>
      <c r="BE25" s="190"/>
      <c r="BF25" s="190"/>
      <c r="BG25" s="190"/>
      <c r="BH25" s="190"/>
      <c r="BI25" s="190"/>
      <c r="BJ25" s="191"/>
      <c r="BK25" s="191"/>
      <c r="BL25" s="191"/>
      <c r="BM25" s="191"/>
      <c r="BN25" s="191"/>
      <c r="BO25" s="191"/>
      <c r="BP25" s="191"/>
      <c r="BQ25" s="191"/>
      <c r="BR25" s="191"/>
      <c r="BS25" s="191"/>
      <c r="BT25" s="191"/>
      <c r="BU25" s="191"/>
      <c r="BV25" s="191"/>
      <c r="BW25" s="191"/>
      <c r="BX25" s="191"/>
    </row>
    <row r="26" spans="1:76" s="192" customFormat="1" ht="14.1" customHeight="1">
      <c r="A26" s="193" t="s">
        <v>25</v>
      </c>
      <c r="B26" s="194">
        <v>10</v>
      </c>
      <c r="C26" s="195">
        <v>0</v>
      </c>
      <c r="D26" s="196">
        <v>3.4722222222222222E-5</v>
      </c>
      <c r="E26" s="197">
        <v>0</v>
      </c>
      <c r="F26" s="197">
        <v>0</v>
      </c>
      <c r="G26" s="198"/>
      <c r="H26" s="183"/>
      <c r="I26" s="184"/>
      <c r="J26" s="184"/>
      <c r="K26" s="184"/>
      <c r="L26" s="184"/>
      <c r="M26" s="185"/>
      <c r="N26" s="186"/>
      <c r="O26" s="187"/>
      <c r="P26" s="184"/>
      <c r="Q26" s="188"/>
      <c r="R26" s="188"/>
      <c r="S26" s="184"/>
      <c r="T26" s="184"/>
      <c r="U26" s="184"/>
      <c r="V26" s="184"/>
      <c r="W26" s="189"/>
      <c r="X26" s="122"/>
      <c r="Y26" s="122"/>
      <c r="Z26" s="122"/>
      <c r="AA26" s="122"/>
      <c r="AB26" s="190"/>
      <c r="AC26" s="190"/>
      <c r="AD26" s="190"/>
      <c r="AE26" s="190"/>
      <c r="AF26" s="190"/>
      <c r="AG26" s="190"/>
      <c r="AH26" s="190"/>
      <c r="AI26" s="190"/>
      <c r="AJ26" s="190"/>
      <c r="AK26" s="190"/>
      <c r="AL26" s="190"/>
      <c r="AM26" s="190"/>
      <c r="AN26" s="190"/>
      <c r="AO26" s="190"/>
      <c r="AP26" s="190"/>
      <c r="AQ26" s="190"/>
      <c r="AR26" s="190"/>
      <c r="AS26" s="190"/>
      <c r="AT26" s="190"/>
      <c r="AU26" s="190"/>
      <c r="AV26" s="190"/>
      <c r="AW26" s="190"/>
      <c r="AX26" s="190"/>
      <c r="AY26" s="190"/>
      <c r="AZ26" s="190"/>
      <c r="BA26" s="190"/>
      <c r="BB26" s="190"/>
      <c r="BC26" s="190"/>
      <c r="BD26" s="190"/>
      <c r="BE26" s="190"/>
      <c r="BF26" s="190"/>
      <c r="BG26" s="190"/>
      <c r="BH26" s="190"/>
      <c r="BI26" s="190"/>
      <c r="BJ26" s="191"/>
      <c r="BK26" s="191"/>
      <c r="BL26" s="191"/>
      <c r="BM26" s="191"/>
      <c r="BN26" s="191"/>
      <c r="BO26" s="191"/>
      <c r="BP26" s="191"/>
      <c r="BQ26" s="191"/>
      <c r="BR26" s="191"/>
      <c r="BS26" s="191"/>
      <c r="BT26" s="191"/>
      <c r="BU26" s="191"/>
      <c r="BV26" s="191"/>
      <c r="BW26" s="191"/>
      <c r="BX26" s="191"/>
    </row>
    <row r="27" spans="1:76" s="192" customFormat="1" ht="14.1" customHeight="1">
      <c r="A27" s="193" t="s">
        <v>26</v>
      </c>
      <c r="B27" s="194">
        <v>10</v>
      </c>
      <c r="C27" s="195">
        <v>0</v>
      </c>
      <c r="D27" s="196">
        <v>4.6296296296296294E-5</v>
      </c>
      <c r="E27" s="197">
        <v>0</v>
      </c>
      <c r="F27" s="197">
        <v>0</v>
      </c>
      <c r="G27" s="198"/>
      <c r="H27" s="183"/>
      <c r="I27" s="184"/>
      <c r="J27" s="184"/>
      <c r="K27" s="184"/>
      <c r="L27" s="184"/>
      <c r="M27" s="185"/>
      <c r="N27" s="186"/>
      <c r="O27" s="187"/>
      <c r="P27" s="184"/>
      <c r="Q27" s="188"/>
      <c r="R27" s="188"/>
      <c r="S27" s="184"/>
      <c r="T27" s="184"/>
      <c r="U27" s="184"/>
      <c r="V27" s="184"/>
      <c r="W27" s="189"/>
      <c r="X27" s="122"/>
      <c r="Y27" s="122"/>
      <c r="Z27" s="122"/>
      <c r="AA27" s="122"/>
      <c r="AB27" s="190"/>
      <c r="AC27" s="190"/>
      <c r="AD27" s="190"/>
      <c r="AE27" s="190"/>
      <c r="AF27" s="190"/>
      <c r="AG27" s="190"/>
      <c r="AH27" s="190"/>
      <c r="AI27" s="190"/>
      <c r="AJ27" s="190"/>
      <c r="AK27" s="190"/>
      <c r="AL27" s="190"/>
      <c r="AM27" s="190"/>
      <c r="AN27" s="190"/>
      <c r="AO27" s="190"/>
      <c r="AP27" s="190"/>
      <c r="AQ27" s="190"/>
      <c r="AR27" s="190"/>
      <c r="AS27" s="190"/>
      <c r="AT27" s="190"/>
      <c r="AU27" s="190"/>
      <c r="AV27" s="190"/>
      <c r="AW27" s="190"/>
      <c r="AX27" s="190"/>
      <c r="AY27" s="190"/>
      <c r="AZ27" s="190"/>
      <c r="BA27" s="190"/>
      <c r="BB27" s="190"/>
      <c r="BC27" s="190"/>
      <c r="BD27" s="190"/>
      <c r="BE27" s="190"/>
      <c r="BF27" s="190"/>
      <c r="BG27" s="190"/>
      <c r="BH27" s="190"/>
      <c r="BI27" s="190"/>
      <c r="BJ27" s="191"/>
      <c r="BK27" s="191"/>
      <c r="BL27" s="191"/>
      <c r="BM27" s="191"/>
      <c r="BN27" s="191"/>
      <c r="BO27" s="191"/>
      <c r="BP27" s="191"/>
      <c r="BQ27" s="191"/>
      <c r="BR27" s="191"/>
      <c r="BS27" s="191"/>
      <c r="BT27" s="191"/>
      <c r="BU27" s="191"/>
      <c r="BV27" s="191"/>
      <c r="BW27" s="191"/>
      <c r="BX27" s="191"/>
    </row>
    <row r="28" spans="1:76" s="121" customFormat="1" ht="14.1" customHeight="1">
      <c r="A28" s="193" t="s">
        <v>27</v>
      </c>
      <c r="B28" s="194">
        <v>10</v>
      </c>
      <c r="C28" s="195">
        <v>0</v>
      </c>
      <c r="D28" s="196">
        <v>4.6296296296296294E-5</v>
      </c>
      <c r="E28" s="197">
        <v>0</v>
      </c>
      <c r="F28" s="197">
        <v>0</v>
      </c>
      <c r="G28" s="198"/>
      <c r="H28" s="183"/>
      <c r="I28" s="184"/>
      <c r="J28" s="184"/>
      <c r="K28" s="184"/>
      <c r="L28" s="184"/>
      <c r="M28" s="185"/>
      <c r="N28" s="186"/>
      <c r="O28" s="187"/>
      <c r="P28" s="184"/>
      <c r="Q28" s="188"/>
      <c r="R28" s="188"/>
      <c r="S28" s="184"/>
      <c r="T28" s="184"/>
      <c r="U28" s="184"/>
      <c r="V28" s="184"/>
      <c r="W28" s="189"/>
      <c r="X28" s="122"/>
      <c r="Y28" s="122"/>
      <c r="Z28" s="122"/>
      <c r="AA28" s="122"/>
      <c r="AB28" s="190"/>
      <c r="AC28" s="190"/>
      <c r="AD28" s="190"/>
      <c r="AE28" s="190"/>
      <c r="AF28" s="190"/>
      <c r="AG28" s="190"/>
      <c r="AH28" s="190"/>
      <c r="AI28" s="190"/>
      <c r="AJ28" s="190"/>
      <c r="AK28" s="190"/>
      <c r="AL28" s="190"/>
      <c r="AM28" s="190"/>
      <c r="AN28" s="190"/>
      <c r="AO28" s="190"/>
      <c r="AP28" s="190"/>
      <c r="AQ28" s="190"/>
      <c r="AR28" s="190"/>
      <c r="AS28" s="190"/>
      <c r="AT28" s="190"/>
      <c r="AU28" s="190"/>
      <c r="AV28" s="190"/>
      <c r="AW28" s="190"/>
      <c r="AX28" s="190"/>
      <c r="AY28" s="190"/>
      <c r="AZ28" s="190"/>
      <c r="BA28" s="190"/>
      <c r="BB28" s="190"/>
      <c r="BC28" s="190"/>
      <c r="BD28" s="190"/>
      <c r="BE28" s="190"/>
      <c r="BF28" s="190"/>
      <c r="BG28" s="190"/>
      <c r="BH28" s="190"/>
      <c r="BI28" s="190"/>
      <c r="BJ28" s="191"/>
      <c r="BK28" s="191"/>
      <c r="BL28" s="191"/>
      <c r="BM28" s="191"/>
      <c r="BN28" s="191"/>
      <c r="BO28" s="191"/>
      <c r="BP28" s="191"/>
      <c r="BQ28" s="191"/>
      <c r="BR28" s="191"/>
      <c r="BS28" s="191"/>
      <c r="BT28" s="191"/>
      <c r="BU28" s="191"/>
      <c r="BV28" s="191"/>
      <c r="BW28" s="191"/>
      <c r="BX28" s="191"/>
    </row>
    <row r="29" spans="1:76" s="175" customFormat="1" ht="14.1" customHeight="1">
      <c r="A29" s="211" t="s">
        <v>28</v>
      </c>
      <c r="B29" s="212">
        <v>10</v>
      </c>
      <c r="C29" s="213">
        <v>0</v>
      </c>
      <c r="D29" s="214">
        <v>3.4722222222222222E-5</v>
      </c>
      <c r="E29" s="215">
        <v>0</v>
      </c>
      <c r="F29" s="215">
        <v>0</v>
      </c>
      <c r="G29" s="216"/>
      <c r="H29" s="183"/>
      <c r="I29" s="184"/>
      <c r="J29" s="184"/>
      <c r="K29" s="184"/>
      <c r="L29" s="184"/>
      <c r="M29" s="185"/>
      <c r="N29" s="186"/>
      <c r="O29" s="187"/>
      <c r="P29" s="184"/>
      <c r="Q29" s="188"/>
      <c r="R29" s="188"/>
      <c r="S29" s="184"/>
      <c r="T29" s="184"/>
      <c r="U29" s="184"/>
      <c r="V29" s="184"/>
      <c r="W29" s="189"/>
      <c r="X29" s="122"/>
      <c r="Y29" s="122"/>
      <c r="Z29" s="122"/>
      <c r="AA29" s="122"/>
      <c r="AB29" s="190"/>
      <c r="AC29" s="190"/>
      <c r="AD29" s="190"/>
      <c r="AE29" s="190"/>
      <c r="AF29" s="190"/>
      <c r="AG29" s="190"/>
      <c r="AH29" s="190"/>
      <c r="AI29" s="190"/>
      <c r="AJ29" s="190"/>
      <c r="AK29" s="190"/>
      <c r="AL29" s="190"/>
      <c r="AM29" s="190"/>
      <c r="AN29" s="190"/>
      <c r="AO29" s="190"/>
      <c r="AP29" s="190"/>
      <c r="AQ29" s="190"/>
      <c r="AR29" s="190"/>
      <c r="AS29" s="190"/>
      <c r="AT29" s="190"/>
      <c r="AU29" s="190"/>
      <c r="AV29" s="190"/>
      <c r="AW29" s="190"/>
      <c r="AX29" s="190"/>
      <c r="AY29" s="190"/>
      <c r="AZ29" s="190"/>
      <c r="BA29" s="190"/>
      <c r="BB29" s="190"/>
      <c r="BC29" s="190"/>
      <c r="BD29" s="190"/>
      <c r="BE29" s="190"/>
      <c r="BF29" s="190"/>
      <c r="BG29" s="190"/>
      <c r="BH29" s="190"/>
      <c r="BI29" s="190"/>
      <c r="BJ29" s="191"/>
      <c r="BK29" s="191"/>
      <c r="BL29" s="191"/>
      <c r="BM29" s="191"/>
      <c r="BN29" s="191"/>
      <c r="BO29" s="191"/>
      <c r="BP29" s="191"/>
      <c r="BQ29" s="191"/>
      <c r="BR29" s="191"/>
      <c r="BS29" s="191"/>
      <c r="BT29" s="191"/>
      <c r="BU29" s="191"/>
      <c r="BV29" s="191"/>
      <c r="BW29" s="191"/>
      <c r="BX29" s="191"/>
    </row>
    <row r="30" spans="1:76" s="121" customFormat="1" ht="14.1" customHeight="1">
      <c r="A30" s="199" t="s">
        <v>60</v>
      </c>
      <c r="B30" s="200">
        <v>10</v>
      </c>
      <c r="C30" s="201">
        <v>0</v>
      </c>
      <c r="D30" s="202">
        <v>1.3888888888888889E-4</v>
      </c>
      <c r="E30" s="203">
        <v>0</v>
      </c>
      <c r="F30" s="203">
        <v>0</v>
      </c>
      <c r="G30" s="204"/>
      <c r="H30" s="183"/>
      <c r="I30" s="184"/>
      <c r="J30" s="184"/>
      <c r="K30" s="184"/>
      <c r="L30" s="184"/>
      <c r="M30" s="185"/>
      <c r="N30" s="186"/>
      <c r="O30" s="187"/>
      <c r="P30" s="184"/>
      <c r="Q30" s="188"/>
      <c r="R30" s="188"/>
      <c r="S30" s="184"/>
      <c r="T30" s="184"/>
      <c r="U30" s="184"/>
      <c r="V30" s="184"/>
      <c r="W30" s="189"/>
      <c r="X30" s="122"/>
      <c r="Y30" s="122"/>
      <c r="Z30" s="122"/>
      <c r="AA30" s="122"/>
      <c r="AB30" s="190"/>
      <c r="AC30" s="190"/>
      <c r="AD30" s="190"/>
      <c r="AE30" s="190"/>
      <c r="AF30" s="190"/>
      <c r="AG30" s="190"/>
      <c r="AH30" s="190"/>
      <c r="AI30" s="190"/>
      <c r="AJ30" s="190"/>
      <c r="AK30" s="190"/>
      <c r="AL30" s="190"/>
      <c r="AM30" s="190"/>
      <c r="AN30" s="190"/>
      <c r="AO30" s="190"/>
      <c r="AP30" s="190"/>
      <c r="AQ30" s="190"/>
      <c r="AR30" s="190"/>
      <c r="AS30" s="190"/>
      <c r="AT30" s="190"/>
      <c r="AU30" s="190"/>
      <c r="AV30" s="190"/>
      <c r="AW30" s="190"/>
      <c r="AX30" s="190"/>
      <c r="AY30" s="190"/>
      <c r="AZ30" s="190"/>
      <c r="BA30" s="190"/>
      <c r="BB30" s="190"/>
      <c r="BC30" s="190"/>
      <c r="BD30" s="190"/>
      <c r="BE30" s="190"/>
      <c r="BF30" s="190"/>
      <c r="BG30" s="190"/>
      <c r="BH30" s="190"/>
      <c r="BI30" s="190"/>
      <c r="BJ30" s="191"/>
      <c r="BK30" s="191"/>
      <c r="BL30" s="191"/>
      <c r="BM30" s="191"/>
      <c r="BN30" s="191"/>
      <c r="BO30" s="191"/>
      <c r="BP30" s="191"/>
      <c r="BQ30" s="191"/>
      <c r="BR30" s="191"/>
      <c r="BS30" s="191"/>
      <c r="BT30" s="191"/>
      <c r="BU30" s="191"/>
      <c r="BV30" s="191"/>
      <c r="BW30" s="191"/>
      <c r="BX30" s="191"/>
    </row>
    <row r="31" spans="1:76" s="192" customFormat="1" ht="14.1" customHeight="1">
      <c r="A31" s="205" t="s">
        <v>29</v>
      </c>
      <c r="B31" s="206">
        <v>10</v>
      </c>
      <c r="C31" s="207">
        <v>0</v>
      </c>
      <c r="D31" s="208">
        <v>1.5046296296296297E-4</v>
      </c>
      <c r="E31" s="209">
        <v>0</v>
      </c>
      <c r="F31" s="209">
        <v>0</v>
      </c>
      <c r="G31" s="210"/>
      <c r="H31" s="183"/>
      <c r="I31" s="184"/>
      <c r="J31" s="184"/>
      <c r="K31" s="184"/>
      <c r="L31" s="184"/>
      <c r="M31" s="185"/>
      <c r="N31" s="186"/>
      <c r="O31" s="187"/>
      <c r="P31" s="184"/>
      <c r="Q31" s="188"/>
      <c r="R31" s="188"/>
      <c r="S31" s="184"/>
      <c r="T31" s="184"/>
      <c r="U31" s="184"/>
      <c r="V31" s="184"/>
      <c r="W31" s="189"/>
      <c r="X31" s="122"/>
      <c r="Y31" s="122"/>
      <c r="Z31" s="122"/>
      <c r="AA31" s="122"/>
      <c r="AB31" s="190"/>
      <c r="AC31" s="190"/>
      <c r="AD31" s="190"/>
      <c r="AE31" s="190"/>
      <c r="AF31" s="190"/>
      <c r="AG31" s="190"/>
      <c r="AH31" s="190"/>
      <c r="AI31" s="190"/>
      <c r="AJ31" s="190"/>
      <c r="AK31" s="190"/>
      <c r="AL31" s="190"/>
      <c r="AM31" s="190"/>
      <c r="AN31" s="190"/>
      <c r="AO31" s="190"/>
      <c r="AP31" s="190"/>
      <c r="AQ31" s="190"/>
      <c r="AR31" s="190"/>
      <c r="AS31" s="190"/>
      <c r="AT31" s="190"/>
      <c r="AU31" s="190"/>
      <c r="AV31" s="190"/>
      <c r="AW31" s="190"/>
      <c r="AX31" s="190"/>
      <c r="AY31" s="190"/>
      <c r="AZ31" s="190"/>
      <c r="BA31" s="190"/>
      <c r="BB31" s="190"/>
      <c r="BC31" s="190"/>
      <c r="BD31" s="190"/>
      <c r="BE31" s="190"/>
      <c r="BF31" s="190"/>
      <c r="BG31" s="190"/>
      <c r="BH31" s="190"/>
      <c r="BI31" s="190"/>
      <c r="BJ31" s="191"/>
      <c r="BK31" s="191"/>
      <c r="BL31" s="191"/>
      <c r="BM31" s="191"/>
      <c r="BN31" s="191"/>
      <c r="BO31" s="191"/>
      <c r="BP31" s="191"/>
      <c r="BQ31" s="191"/>
      <c r="BR31" s="191"/>
      <c r="BS31" s="191"/>
      <c r="BT31" s="191"/>
      <c r="BU31" s="191"/>
      <c r="BV31" s="191"/>
      <c r="BW31" s="191"/>
      <c r="BX31" s="191"/>
    </row>
    <row r="32" spans="1:76" s="192" customFormat="1" ht="14.1" customHeight="1">
      <c r="A32" s="193" t="s">
        <v>30</v>
      </c>
      <c r="B32" s="194">
        <v>10</v>
      </c>
      <c r="C32" s="195">
        <v>0</v>
      </c>
      <c r="D32" s="196">
        <v>6.9444444444444444E-5</v>
      </c>
      <c r="E32" s="197">
        <v>0</v>
      </c>
      <c r="F32" s="197">
        <v>0</v>
      </c>
      <c r="G32" s="198"/>
      <c r="H32" s="183"/>
      <c r="I32" s="184"/>
      <c r="J32" s="184"/>
      <c r="K32" s="184"/>
      <c r="L32" s="184"/>
      <c r="M32" s="185"/>
      <c r="N32" s="186"/>
      <c r="O32" s="187"/>
      <c r="P32" s="184"/>
      <c r="Q32" s="188"/>
      <c r="R32" s="188"/>
      <c r="S32" s="184"/>
      <c r="T32" s="184"/>
      <c r="U32" s="184"/>
      <c r="V32" s="184"/>
      <c r="W32" s="189"/>
      <c r="X32" s="122"/>
      <c r="Y32" s="122"/>
      <c r="Z32" s="122"/>
      <c r="AA32" s="122"/>
      <c r="AB32" s="190"/>
      <c r="AC32" s="190"/>
      <c r="AD32" s="190"/>
      <c r="AE32" s="190"/>
      <c r="AF32" s="190"/>
      <c r="AG32" s="190"/>
      <c r="AH32" s="190"/>
      <c r="AI32" s="190"/>
      <c r="AJ32" s="190"/>
      <c r="AK32" s="190"/>
      <c r="AL32" s="190"/>
      <c r="AM32" s="190"/>
      <c r="AN32" s="190"/>
      <c r="AO32" s="190"/>
      <c r="AP32" s="190"/>
      <c r="AQ32" s="190"/>
      <c r="AR32" s="190"/>
      <c r="AS32" s="190"/>
      <c r="AT32" s="190"/>
      <c r="AU32" s="190"/>
      <c r="AV32" s="190"/>
      <c r="AW32" s="190"/>
      <c r="AX32" s="190"/>
      <c r="AY32" s="190"/>
      <c r="AZ32" s="190"/>
      <c r="BA32" s="190"/>
      <c r="BB32" s="190"/>
      <c r="BC32" s="190"/>
      <c r="BD32" s="190"/>
      <c r="BE32" s="190"/>
      <c r="BF32" s="190"/>
      <c r="BG32" s="190"/>
      <c r="BH32" s="190"/>
      <c r="BI32" s="190"/>
      <c r="BJ32" s="191"/>
      <c r="BK32" s="191"/>
      <c r="BL32" s="191"/>
      <c r="BM32" s="191"/>
      <c r="BN32" s="191"/>
      <c r="BO32" s="191"/>
      <c r="BP32" s="191"/>
      <c r="BQ32" s="191"/>
      <c r="BR32" s="191"/>
      <c r="BS32" s="191"/>
      <c r="BT32" s="191"/>
      <c r="BU32" s="191"/>
      <c r="BV32" s="191"/>
      <c r="BW32" s="191"/>
      <c r="BX32" s="191"/>
    </row>
    <row r="33" spans="1:76" s="121" customFormat="1" ht="14.1" customHeight="1">
      <c r="A33" s="193" t="s">
        <v>31</v>
      </c>
      <c r="B33" s="194">
        <v>10</v>
      </c>
      <c r="C33" s="195">
        <v>0</v>
      </c>
      <c r="D33" s="196">
        <v>6.9444444444444444E-5</v>
      </c>
      <c r="E33" s="197">
        <v>0</v>
      </c>
      <c r="F33" s="197">
        <v>0</v>
      </c>
      <c r="G33" s="198"/>
      <c r="H33" s="183"/>
      <c r="I33" s="184"/>
      <c r="J33" s="184"/>
      <c r="K33" s="184"/>
      <c r="L33" s="184"/>
      <c r="M33" s="185"/>
      <c r="N33" s="186"/>
      <c r="O33" s="187"/>
      <c r="P33" s="184"/>
      <c r="Q33" s="188"/>
      <c r="R33" s="188"/>
      <c r="S33" s="184"/>
      <c r="T33" s="184"/>
      <c r="U33" s="184"/>
      <c r="V33" s="184"/>
      <c r="W33" s="189"/>
      <c r="X33" s="122"/>
      <c r="Y33" s="122"/>
      <c r="Z33" s="122"/>
      <c r="AA33" s="122"/>
      <c r="AB33" s="190"/>
      <c r="AC33" s="190"/>
      <c r="AD33" s="190"/>
      <c r="AE33" s="190"/>
      <c r="AF33" s="190"/>
      <c r="AG33" s="190"/>
      <c r="AH33" s="190"/>
      <c r="AI33" s="190"/>
      <c r="AJ33" s="190"/>
      <c r="AK33" s="190"/>
      <c r="AL33" s="190"/>
      <c r="AM33" s="190"/>
      <c r="AN33" s="190"/>
      <c r="AO33" s="190"/>
      <c r="AP33" s="190"/>
      <c r="AQ33" s="190"/>
      <c r="AR33" s="190"/>
      <c r="AS33" s="190"/>
      <c r="AT33" s="190"/>
      <c r="AU33" s="190"/>
      <c r="AV33" s="190"/>
      <c r="AW33" s="190"/>
      <c r="AX33" s="190"/>
      <c r="AY33" s="190"/>
      <c r="AZ33" s="190"/>
      <c r="BA33" s="190"/>
      <c r="BB33" s="190"/>
      <c r="BC33" s="190"/>
      <c r="BD33" s="190"/>
      <c r="BE33" s="190"/>
      <c r="BF33" s="190"/>
      <c r="BG33" s="190"/>
      <c r="BH33" s="190"/>
      <c r="BI33" s="190"/>
      <c r="BJ33" s="191"/>
      <c r="BK33" s="191"/>
      <c r="BL33" s="191"/>
      <c r="BM33" s="191"/>
      <c r="BN33" s="191"/>
      <c r="BO33" s="191"/>
      <c r="BP33" s="191"/>
      <c r="BQ33" s="191"/>
      <c r="BR33" s="191"/>
      <c r="BS33" s="191"/>
      <c r="BT33" s="191"/>
      <c r="BU33" s="191"/>
      <c r="BV33" s="191"/>
      <c r="BW33" s="191"/>
      <c r="BX33" s="191"/>
    </row>
    <row r="34" spans="1:76" s="175" customFormat="1" ht="14.1" customHeight="1">
      <c r="A34" s="193" t="s">
        <v>32</v>
      </c>
      <c r="B34" s="194">
        <v>20</v>
      </c>
      <c r="C34" s="195">
        <v>0</v>
      </c>
      <c r="D34" s="196">
        <v>8.1018518518518516E-5</v>
      </c>
      <c r="E34" s="197">
        <v>0</v>
      </c>
      <c r="F34" s="197">
        <v>0</v>
      </c>
      <c r="G34" s="198"/>
      <c r="H34" s="183"/>
      <c r="I34" s="184"/>
      <c r="J34" s="184"/>
      <c r="K34" s="184"/>
      <c r="L34" s="184"/>
      <c r="M34" s="185"/>
      <c r="N34" s="186"/>
      <c r="O34" s="187"/>
      <c r="P34" s="184"/>
      <c r="Q34" s="188"/>
      <c r="R34" s="188"/>
      <c r="S34" s="184"/>
      <c r="T34" s="184"/>
      <c r="U34" s="184"/>
      <c r="V34" s="184"/>
      <c r="W34" s="189"/>
      <c r="X34" s="122"/>
      <c r="Y34" s="122"/>
      <c r="Z34" s="122"/>
      <c r="AA34" s="122"/>
      <c r="AB34" s="190"/>
      <c r="AC34" s="190"/>
      <c r="AD34" s="190"/>
      <c r="AE34" s="190"/>
      <c r="AF34" s="190"/>
      <c r="AG34" s="190"/>
      <c r="AH34" s="190"/>
      <c r="AI34" s="190"/>
      <c r="AJ34" s="190"/>
      <c r="AK34" s="190"/>
      <c r="AL34" s="190"/>
      <c r="AM34" s="190"/>
      <c r="AN34" s="190"/>
      <c r="AO34" s="190"/>
      <c r="AP34" s="190"/>
      <c r="AQ34" s="190"/>
      <c r="AR34" s="190"/>
      <c r="AS34" s="190"/>
      <c r="AT34" s="190"/>
      <c r="AU34" s="190"/>
      <c r="AV34" s="190"/>
      <c r="AW34" s="190"/>
      <c r="AX34" s="190"/>
      <c r="AY34" s="190"/>
      <c r="AZ34" s="190"/>
      <c r="BA34" s="190"/>
      <c r="BB34" s="190"/>
      <c r="BC34" s="190"/>
      <c r="BD34" s="190"/>
      <c r="BE34" s="190"/>
      <c r="BF34" s="190"/>
      <c r="BG34" s="190"/>
      <c r="BH34" s="190"/>
      <c r="BI34" s="190"/>
      <c r="BJ34" s="191"/>
      <c r="BK34" s="191"/>
      <c r="BL34" s="191"/>
      <c r="BM34" s="191"/>
      <c r="BN34" s="191"/>
      <c r="BO34" s="191"/>
      <c r="BP34" s="191"/>
      <c r="BQ34" s="191"/>
      <c r="BR34" s="191"/>
      <c r="BS34" s="191"/>
      <c r="BT34" s="191"/>
      <c r="BU34" s="191"/>
      <c r="BV34" s="191"/>
      <c r="BW34" s="191"/>
      <c r="BX34" s="191"/>
    </row>
    <row r="35" spans="1:76" s="121" customFormat="1" ht="14.1" customHeight="1">
      <c r="A35" s="193" t="s">
        <v>33</v>
      </c>
      <c r="B35" s="194">
        <v>10</v>
      </c>
      <c r="C35" s="195">
        <v>0</v>
      </c>
      <c r="D35" s="196">
        <v>4.6296296296296294E-5</v>
      </c>
      <c r="E35" s="197">
        <v>0</v>
      </c>
      <c r="F35" s="197">
        <v>0</v>
      </c>
      <c r="G35" s="198"/>
      <c r="H35" s="183"/>
      <c r="I35" s="184"/>
      <c r="J35" s="184"/>
      <c r="K35" s="184"/>
      <c r="L35" s="184"/>
      <c r="M35" s="185"/>
      <c r="N35" s="186"/>
      <c r="O35" s="187"/>
      <c r="P35" s="184"/>
      <c r="Q35" s="188"/>
      <c r="R35" s="188"/>
      <c r="S35" s="184"/>
      <c r="T35" s="184"/>
      <c r="U35" s="184"/>
      <c r="V35" s="184"/>
      <c r="W35" s="189"/>
      <c r="X35" s="122"/>
      <c r="Y35" s="122"/>
      <c r="Z35" s="122"/>
      <c r="AA35" s="122"/>
      <c r="AB35" s="190"/>
      <c r="AC35" s="190"/>
      <c r="AD35" s="190"/>
      <c r="AE35" s="190"/>
      <c r="AF35" s="190"/>
      <c r="AG35" s="190"/>
      <c r="AH35" s="190"/>
      <c r="AI35" s="190"/>
      <c r="AJ35" s="190"/>
      <c r="AK35" s="190"/>
      <c r="AL35" s="190"/>
      <c r="AM35" s="190"/>
      <c r="AN35" s="190"/>
      <c r="AO35" s="190"/>
      <c r="AP35" s="190"/>
      <c r="AQ35" s="190"/>
      <c r="AR35" s="190"/>
      <c r="AS35" s="190"/>
      <c r="AT35" s="190"/>
      <c r="AU35" s="190"/>
      <c r="AV35" s="190"/>
      <c r="AW35" s="190"/>
      <c r="AX35" s="190"/>
      <c r="AY35" s="190"/>
      <c r="AZ35" s="190"/>
      <c r="BA35" s="190"/>
      <c r="BB35" s="190"/>
      <c r="BC35" s="190"/>
      <c r="BD35" s="190"/>
      <c r="BE35" s="190"/>
      <c r="BF35" s="190"/>
      <c r="BG35" s="190"/>
      <c r="BH35" s="190"/>
      <c r="BI35" s="190"/>
      <c r="BJ35" s="191"/>
      <c r="BK35" s="191"/>
      <c r="BL35" s="191"/>
      <c r="BM35" s="191"/>
      <c r="BN35" s="191"/>
      <c r="BO35" s="191"/>
      <c r="BP35" s="191"/>
      <c r="BQ35" s="191"/>
      <c r="BR35" s="191"/>
      <c r="BS35" s="191"/>
      <c r="BT35" s="191"/>
      <c r="BU35" s="191"/>
      <c r="BV35" s="191"/>
      <c r="BW35" s="191"/>
      <c r="BX35" s="191"/>
    </row>
    <row r="36" spans="1:76" s="192" customFormat="1" ht="14.1" customHeight="1">
      <c r="A36" s="199" t="s">
        <v>34</v>
      </c>
      <c r="B36" s="200">
        <v>10</v>
      </c>
      <c r="C36" s="201">
        <v>0</v>
      </c>
      <c r="D36" s="202">
        <v>5.7870370370370366E-5</v>
      </c>
      <c r="E36" s="203">
        <v>0</v>
      </c>
      <c r="F36" s="203">
        <v>0</v>
      </c>
      <c r="G36" s="204"/>
      <c r="H36" s="183"/>
      <c r="I36" s="184"/>
      <c r="J36" s="184"/>
      <c r="K36" s="184"/>
      <c r="L36" s="184"/>
      <c r="M36" s="185"/>
      <c r="N36" s="186"/>
      <c r="O36" s="187"/>
      <c r="P36" s="184"/>
      <c r="Q36" s="188"/>
      <c r="R36" s="188"/>
      <c r="S36" s="184"/>
      <c r="T36" s="184"/>
      <c r="U36" s="184"/>
      <c r="V36" s="184"/>
      <c r="W36" s="189"/>
      <c r="X36" s="122"/>
      <c r="Y36" s="122"/>
      <c r="Z36" s="122"/>
      <c r="AA36" s="122"/>
      <c r="AB36" s="190"/>
      <c r="AC36" s="190"/>
      <c r="AD36" s="190"/>
      <c r="AE36" s="190"/>
      <c r="AF36" s="190"/>
      <c r="AG36" s="190"/>
      <c r="AH36" s="190"/>
      <c r="AI36" s="190"/>
      <c r="AJ36" s="190"/>
      <c r="AK36" s="190"/>
      <c r="AL36" s="190"/>
      <c r="AM36" s="190"/>
      <c r="AN36" s="190"/>
      <c r="AO36" s="190"/>
      <c r="AP36" s="190"/>
      <c r="AQ36" s="190"/>
      <c r="AR36" s="190"/>
      <c r="AS36" s="190"/>
      <c r="AT36" s="190"/>
      <c r="AU36" s="190"/>
      <c r="AV36" s="190"/>
      <c r="AW36" s="190"/>
      <c r="AX36" s="190"/>
      <c r="AY36" s="190"/>
      <c r="AZ36" s="190"/>
      <c r="BA36" s="190"/>
      <c r="BB36" s="190"/>
      <c r="BC36" s="190"/>
      <c r="BD36" s="190"/>
      <c r="BE36" s="190"/>
      <c r="BF36" s="190"/>
      <c r="BG36" s="190"/>
      <c r="BH36" s="190"/>
      <c r="BI36" s="190"/>
      <c r="BJ36" s="191"/>
      <c r="BK36" s="191"/>
      <c r="BL36" s="191"/>
      <c r="BM36" s="191"/>
      <c r="BN36" s="191"/>
      <c r="BO36" s="191"/>
      <c r="BP36" s="191"/>
      <c r="BQ36" s="191"/>
      <c r="BR36" s="191"/>
      <c r="BS36" s="191"/>
      <c r="BT36" s="191"/>
      <c r="BU36" s="191"/>
      <c r="BV36" s="191"/>
      <c r="BW36" s="191"/>
      <c r="BX36" s="191"/>
    </row>
    <row r="37" spans="1:76" s="192" customFormat="1" ht="14.1" customHeight="1">
      <c r="A37" s="177" t="s">
        <v>35</v>
      </c>
      <c r="B37" s="178">
        <v>10</v>
      </c>
      <c r="C37" s="179">
        <v>0</v>
      </c>
      <c r="D37" s="180">
        <v>3.4722222222222222E-5</v>
      </c>
      <c r="E37" s="181">
        <v>0</v>
      </c>
      <c r="F37" s="181">
        <v>0</v>
      </c>
      <c r="G37" s="182"/>
      <c r="H37" s="183"/>
      <c r="I37" s="184"/>
      <c r="J37" s="184"/>
      <c r="K37" s="184"/>
      <c r="L37" s="184"/>
      <c r="M37" s="185"/>
      <c r="N37" s="186"/>
      <c r="O37" s="187"/>
      <c r="P37" s="184"/>
      <c r="Q37" s="188"/>
      <c r="R37" s="188"/>
      <c r="S37" s="184"/>
      <c r="T37" s="184"/>
      <c r="U37" s="184"/>
      <c r="V37" s="184"/>
      <c r="W37" s="189"/>
      <c r="X37" s="122"/>
      <c r="Y37" s="122"/>
      <c r="Z37" s="122"/>
      <c r="AA37" s="122"/>
      <c r="AB37" s="190"/>
      <c r="AC37" s="190"/>
      <c r="AD37" s="190"/>
      <c r="AE37" s="190"/>
      <c r="AF37" s="190"/>
      <c r="AG37" s="190"/>
      <c r="AH37" s="190"/>
      <c r="AI37" s="190"/>
      <c r="AJ37" s="190"/>
      <c r="AK37" s="190"/>
      <c r="AL37" s="190"/>
      <c r="AM37" s="190"/>
      <c r="AN37" s="190"/>
      <c r="AO37" s="190"/>
      <c r="AP37" s="190"/>
      <c r="AQ37" s="190"/>
      <c r="AR37" s="190"/>
      <c r="AS37" s="190"/>
      <c r="AT37" s="190"/>
      <c r="AU37" s="190"/>
      <c r="AV37" s="190"/>
      <c r="AW37" s="190"/>
      <c r="AX37" s="190"/>
      <c r="AY37" s="190"/>
      <c r="AZ37" s="190"/>
      <c r="BA37" s="190"/>
      <c r="BB37" s="190"/>
      <c r="BC37" s="190"/>
      <c r="BD37" s="190"/>
      <c r="BE37" s="190"/>
      <c r="BF37" s="190"/>
      <c r="BG37" s="190"/>
      <c r="BH37" s="190"/>
      <c r="BI37" s="190"/>
      <c r="BJ37" s="191"/>
      <c r="BK37" s="191"/>
      <c r="BL37" s="191"/>
      <c r="BM37" s="191"/>
      <c r="BN37" s="191"/>
      <c r="BO37" s="191"/>
      <c r="BP37" s="191"/>
      <c r="BQ37" s="191"/>
      <c r="BR37" s="191"/>
      <c r="BS37" s="191"/>
      <c r="BT37" s="191"/>
      <c r="BU37" s="191"/>
      <c r="BV37" s="191"/>
      <c r="BW37" s="191"/>
      <c r="BX37" s="191"/>
    </row>
    <row r="38" spans="1:76" s="121" customFormat="1" ht="14.1" customHeight="1">
      <c r="A38" s="193" t="s">
        <v>36</v>
      </c>
      <c r="B38" s="194">
        <v>10</v>
      </c>
      <c r="C38" s="195">
        <v>0</v>
      </c>
      <c r="D38" s="196">
        <v>4.6296296296296294E-5</v>
      </c>
      <c r="E38" s="197">
        <v>0</v>
      </c>
      <c r="F38" s="197">
        <v>0</v>
      </c>
      <c r="G38" s="198"/>
      <c r="H38" s="183"/>
      <c r="I38" s="184"/>
      <c r="J38" s="184"/>
      <c r="K38" s="184"/>
      <c r="L38" s="184"/>
      <c r="M38" s="185"/>
      <c r="N38" s="186"/>
      <c r="O38" s="187"/>
      <c r="P38" s="184"/>
      <c r="Q38" s="188"/>
      <c r="R38" s="188"/>
      <c r="S38" s="184"/>
      <c r="T38" s="184"/>
      <c r="U38" s="184"/>
      <c r="V38" s="184"/>
      <c r="W38" s="189"/>
      <c r="X38" s="122"/>
      <c r="Y38" s="122"/>
      <c r="Z38" s="122"/>
      <c r="AA38" s="122"/>
      <c r="AB38" s="190"/>
      <c r="AC38" s="190"/>
      <c r="AD38" s="190"/>
      <c r="AE38" s="190"/>
      <c r="AF38" s="190"/>
      <c r="AG38" s="190"/>
      <c r="AH38" s="190"/>
      <c r="AI38" s="190"/>
      <c r="AJ38" s="190"/>
      <c r="AK38" s="190"/>
      <c r="AL38" s="190"/>
      <c r="AM38" s="190"/>
      <c r="AN38" s="190"/>
      <c r="AO38" s="190"/>
      <c r="AP38" s="190"/>
      <c r="AQ38" s="190"/>
      <c r="AR38" s="190"/>
      <c r="AS38" s="190"/>
      <c r="AT38" s="190"/>
      <c r="AU38" s="190"/>
      <c r="AV38" s="190"/>
      <c r="AW38" s="190"/>
      <c r="AX38" s="190"/>
      <c r="AY38" s="190"/>
      <c r="AZ38" s="190"/>
      <c r="BA38" s="190"/>
      <c r="BB38" s="190"/>
      <c r="BC38" s="190"/>
      <c r="BD38" s="190"/>
      <c r="BE38" s="190"/>
      <c r="BF38" s="190"/>
      <c r="BG38" s="190"/>
      <c r="BH38" s="190"/>
      <c r="BI38" s="190"/>
      <c r="BJ38" s="191"/>
      <c r="BK38" s="191"/>
      <c r="BL38" s="191"/>
      <c r="BM38" s="191"/>
      <c r="BN38" s="191"/>
      <c r="BO38" s="191"/>
      <c r="BP38" s="191"/>
      <c r="BQ38" s="191"/>
      <c r="BR38" s="191"/>
      <c r="BS38" s="191"/>
      <c r="BT38" s="191"/>
      <c r="BU38" s="191"/>
      <c r="BV38" s="191"/>
      <c r="BW38" s="191"/>
      <c r="BX38" s="191"/>
    </row>
    <row r="39" spans="1:76" s="175" customFormat="1" ht="14.1" customHeight="1">
      <c r="A39" s="193" t="s">
        <v>37</v>
      </c>
      <c r="B39" s="194">
        <v>10</v>
      </c>
      <c r="C39" s="195">
        <v>0</v>
      </c>
      <c r="D39" s="196">
        <v>4.6296296296296294E-5</v>
      </c>
      <c r="E39" s="197">
        <v>0</v>
      </c>
      <c r="F39" s="197">
        <v>0</v>
      </c>
      <c r="G39" s="198"/>
      <c r="H39" s="183"/>
      <c r="I39" s="184"/>
      <c r="J39" s="184"/>
      <c r="K39" s="184"/>
      <c r="L39" s="184"/>
      <c r="M39" s="185"/>
      <c r="N39" s="186"/>
      <c r="O39" s="187"/>
      <c r="P39" s="184"/>
      <c r="Q39" s="188"/>
      <c r="R39" s="188"/>
      <c r="S39" s="184"/>
      <c r="T39" s="184"/>
      <c r="U39" s="184"/>
      <c r="V39" s="184"/>
      <c r="W39" s="189"/>
      <c r="X39" s="122"/>
      <c r="Y39" s="122"/>
      <c r="Z39" s="122"/>
      <c r="AA39" s="122"/>
      <c r="AB39" s="190"/>
      <c r="AC39" s="190"/>
      <c r="AD39" s="190"/>
      <c r="AE39" s="190"/>
      <c r="AF39" s="190"/>
      <c r="AG39" s="190"/>
      <c r="AH39" s="190"/>
      <c r="AI39" s="190"/>
      <c r="AJ39" s="190"/>
      <c r="AK39" s="190"/>
      <c r="AL39" s="190"/>
      <c r="AM39" s="190"/>
      <c r="AN39" s="190"/>
      <c r="AO39" s="190"/>
      <c r="AP39" s="190"/>
      <c r="AQ39" s="190"/>
      <c r="AR39" s="190"/>
      <c r="AS39" s="190"/>
      <c r="AT39" s="190"/>
      <c r="AU39" s="190"/>
      <c r="AV39" s="190"/>
      <c r="AW39" s="190"/>
      <c r="AX39" s="190"/>
      <c r="AY39" s="190"/>
      <c r="AZ39" s="190"/>
      <c r="BA39" s="190"/>
      <c r="BB39" s="190"/>
      <c r="BC39" s="190"/>
      <c r="BD39" s="190"/>
      <c r="BE39" s="190"/>
      <c r="BF39" s="190"/>
      <c r="BG39" s="190"/>
      <c r="BH39" s="190"/>
      <c r="BI39" s="190"/>
      <c r="BJ39" s="191"/>
      <c r="BK39" s="191"/>
      <c r="BL39" s="191"/>
      <c r="BM39" s="191"/>
      <c r="BN39" s="191"/>
      <c r="BO39" s="191"/>
      <c r="BP39" s="191"/>
      <c r="BQ39" s="191"/>
      <c r="BR39" s="191"/>
      <c r="BS39" s="191"/>
      <c r="BT39" s="191"/>
      <c r="BU39" s="191"/>
      <c r="BV39" s="191"/>
      <c r="BW39" s="191"/>
      <c r="BX39" s="191"/>
    </row>
    <row r="40" spans="1:76" s="121" customFormat="1" ht="14.1" customHeight="1">
      <c r="A40" s="193" t="s">
        <v>38</v>
      </c>
      <c r="B40" s="194">
        <v>10</v>
      </c>
      <c r="C40" s="195">
        <v>0</v>
      </c>
      <c r="D40" s="196">
        <v>3.4722222222222222E-5</v>
      </c>
      <c r="E40" s="197">
        <v>0</v>
      </c>
      <c r="F40" s="197">
        <v>0</v>
      </c>
      <c r="G40" s="198"/>
      <c r="H40" s="183"/>
      <c r="I40" s="184"/>
      <c r="J40" s="184"/>
      <c r="K40" s="184"/>
      <c r="L40" s="184"/>
      <c r="M40" s="185"/>
      <c r="N40" s="186"/>
      <c r="O40" s="187"/>
      <c r="P40" s="184"/>
      <c r="Q40" s="188"/>
      <c r="R40" s="188"/>
      <c r="S40" s="184"/>
      <c r="T40" s="184"/>
      <c r="U40" s="184"/>
      <c r="V40" s="184"/>
      <c r="W40" s="189"/>
      <c r="X40" s="122"/>
      <c r="Y40" s="122"/>
      <c r="Z40" s="122"/>
      <c r="AA40" s="122"/>
      <c r="AB40" s="190"/>
      <c r="AC40" s="190"/>
      <c r="AD40" s="190"/>
      <c r="AE40" s="190"/>
      <c r="AF40" s="190"/>
      <c r="AG40" s="190"/>
      <c r="AH40" s="190"/>
      <c r="AI40" s="190"/>
      <c r="AJ40" s="190"/>
      <c r="AK40" s="190"/>
      <c r="AL40" s="190"/>
      <c r="AM40" s="190"/>
      <c r="AN40" s="190"/>
      <c r="AO40" s="190"/>
      <c r="AP40" s="190"/>
      <c r="AQ40" s="190"/>
      <c r="AR40" s="190"/>
      <c r="AS40" s="190"/>
      <c r="AT40" s="190"/>
      <c r="AU40" s="190"/>
      <c r="AV40" s="190"/>
      <c r="AW40" s="190"/>
      <c r="AX40" s="190"/>
      <c r="AY40" s="190"/>
      <c r="AZ40" s="190"/>
      <c r="BA40" s="190"/>
      <c r="BB40" s="190"/>
      <c r="BC40" s="190"/>
      <c r="BD40" s="190"/>
      <c r="BE40" s="190"/>
      <c r="BF40" s="190"/>
      <c r="BG40" s="190"/>
      <c r="BH40" s="190"/>
      <c r="BI40" s="190"/>
      <c r="BJ40" s="191"/>
      <c r="BK40" s="191"/>
      <c r="BL40" s="191"/>
      <c r="BM40" s="191"/>
      <c r="BN40" s="191"/>
      <c r="BO40" s="191"/>
      <c r="BP40" s="191"/>
      <c r="BQ40" s="191"/>
      <c r="BR40" s="191"/>
      <c r="BS40" s="191"/>
      <c r="BT40" s="191"/>
      <c r="BU40" s="191"/>
      <c r="BV40" s="191"/>
      <c r="BW40" s="191"/>
      <c r="BX40" s="191"/>
    </row>
    <row r="41" spans="1:76" s="121" customFormat="1" ht="14.1" customHeight="1">
      <c r="A41" s="193" t="s">
        <v>39</v>
      </c>
      <c r="B41" s="194">
        <v>10</v>
      </c>
      <c r="C41" s="195">
        <v>0</v>
      </c>
      <c r="D41" s="196">
        <v>3.4722222222222222E-5</v>
      </c>
      <c r="E41" s="197">
        <v>0</v>
      </c>
      <c r="F41" s="197">
        <v>0</v>
      </c>
      <c r="G41" s="198"/>
      <c r="H41" s="183"/>
      <c r="I41" s="184"/>
      <c r="J41" s="184"/>
      <c r="K41" s="184"/>
      <c r="L41" s="184"/>
      <c r="M41" s="185"/>
      <c r="N41" s="186"/>
      <c r="O41" s="187"/>
      <c r="P41" s="184"/>
      <c r="Q41" s="188"/>
      <c r="R41" s="188"/>
      <c r="S41" s="184"/>
      <c r="T41" s="184"/>
      <c r="U41" s="184"/>
      <c r="V41" s="184"/>
      <c r="W41" s="189"/>
      <c r="X41" s="122"/>
      <c r="Y41" s="122"/>
      <c r="Z41" s="122"/>
      <c r="AA41" s="122"/>
      <c r="AB41" s="190"/>
      <c r="AC41" s="190"/>
      <c r="AD41" s="190"/>
      <c r="AE41" s="190"/>
      <c r="AF41" s="190"/>
      <c r="AG41" s="190"/>
      <c r="AH41" s="190"/>
      <c r="AI41" s="190"/>
      <c r="AJ41" s="190"/>
      <c r="AK41" s="190"/>
      <c r="AL41" s="190"/>
      <c r="AM41" s="190"/>
      <c r="AN41" s="190"/>
      <c r="AO41" s="190"/>
      <c r="AP41" s="190"/>
      <c r="AQ41" s="190"/>
      <c r="AR41" s="190"/>
      <c r="AS41" s="190"/>
      <c r="AT41" s="190"/>
      <c r="AU41" s="190"/>
      <c r="AV41" s="190"/>
      <c r="AW41" s="190"/>
      <c r="AX41" s="190"/>
      <c r="AY41" s="190"/>
      <c r="AZ41" s="190"/>
      <c r="BA41" s="190"/>
      <c r="BB41" s="190"/>
      <c r="BC41" s="190"/>
      <c r="BD41" s="190"/>
      <c r="BE41" s="190"/>
      <c r="BF41" s="190"/>
      <c r="BG41" s="190"/>
      <c r="BH41" s="190"/>
      <c r="BI41" s="190"/>
      <c r="BJ41" s="191"/>
      <c r="BK41" s="191"/>
      <c r="BL41" s="191"/>
      <c r="BM41" s="191"/>
      <c r="BN41" s="191"/>
      <c r="BO41" s="191"/>
      <c r="BP41" s="191"/>
      <c r="BQ41" s="191"/>
      <c r="BR41" s="191"/>
      <c r="BS41" s="191"/>
      <c r="BT41" s="191"/>
      <c r="BU41" s="191"/>
      <c r="BV41" s="191"/>
      <c r="BW41" s="191"/>
      <c r="BX41" s="191"/>
    </row>
    <row r="42" spans="1:76" s="121" customFormat="1" ht="14.1" customHeight="1">
      <c r="A42" s="199" t="s">
        <v>40</v>
      </c>
      <c r="B42" s="200">
        <v>10</v>
      </c>
      <c r="C42" s="201">
        <v>0</v>
      </c>
      <c r="D42" s="202">
        <v>5.7870370370370366E-5</v>
      </c>
      <c r="E42" s="203">
        <v>0</v>
      </c>
      <c r="F42" s="203">
        <v>0</v>
      </c>
      <c r="G42" s="204"/>
      <c r="H42" s="183"/>
      <c r="I42" s="184"/>
      <c r="J42" s="184"/>
      <c r="K42" s="184"/>
      <c r="L42" s="184"/>
      <c r="M42" s="185"/>
      <c r="N42" s="186"/>
      <c r="O42" s="187"/>
      <c r="P42" s="184"/>
      <c r="Q42" s="188"/>
      <c r="R42" s="188"/>
      <c r="S42" s="184"/>
      <c r="T42" s="184"/>
      <c r="U42" s="184"/>
      <c r="V42" s="184"/>
      <c r="W42" s="189"/>
      <c r="X42" s="122"/>
      <c r="Y42" s="122"/>
      <c r="Z42" s="122"/>
      <c r="AA42" s="122"/>
      <c r="AB42" s="190"/>
      <c r="AC42" s="190"/>
      <c r="AD42" s="190"/>
      <c r="AE42" s="190"/>
      <c r="AF42" s="190"/>
      <c r="AG42" s="190"/>
      <c r="AH42" s="190"/>
      <c r="AI42" s="190"/>
      <c r="AJ42" s="190"/>
      <c r="AK42" s="190"/>
      <c r="AL42" s="190"/>
      <c r="AM42" s="190"/>
      <c r="AN42" s="190"/>
      <c r="AO42" s="190"/>
      <c r="AP42" s="190"/>
      <c r="AQ42" s="190"/>
      <c r="AR42" s="190"/>
      <c r="AS42" s="190"/>
      <c r="AT42" s="190"/>
      <c r="AU42" s="190"/>
      <c r="AV42" s="190"/>
      <c r="AW42" s="190"/>
      <c r="AX42" s="190"/>
      <c r="AY42" s="190"/>
      <c r="AZ42" s="190"/>
      <c r="BA42" s="190"/>
      <c r="BB42" s="190"/>
      <c r="BC42" s="190"/>
      <c r="BD42" s="190"/>
      <c r="BE42" s="190"/>
      <c r="BF42" s="190"/>
      <c r="BG42" s="190"/>
      <c r="BH42" s="190"/>
      <c r="BI42" s="190"/>
      <c r="BJ42" s="191"/>
      <c r="BK42" s="191"/>
      <c r="BL42" s="191"/>
      <c r="BM42" s="191"/>
      <c r="BN42" s="191"/>
      <c r="BO42" s="191"/>
      <c r="BP42" s="191"/>
      <c r="BQ42" s="191"/>
      <c r="BR42" s="191"/>
      <c r="BS42" s="191"/>
      <c r="BT42" s="191"/>
      <c r="BU42" s="191"/>
      <c r="BV42" s="191"/>
      <c r="BW42" s="191"/>
      <c r="BX42" s="191"/>
    </row>
    <row r="43" spans="1:76" s="192" customFormat="1" ht="14.1" customHeight="1">
      <c r="A43" s="217" t="s">
        <v>100</v>
      </c>
      <c r="B43" s="218">
        <f>MAX(B11:B42)</f>
        <v>30</v>
      </c>
      <c r="C43" s="219">
        <f>MAX(C11:C42)</f>
        <v>0</v>
      </c>
      <c r="D43" s="220">
        <f>MAX(D11:D42)</f>
        <v>1.5046296296296297E-4</v>
      </c>
      <c r="E43" s="221" t="s">
        <v>106</v>
      </c>
      <c r="F43" s="222">
        <f>MAX(F11:F42)</f>
        <v>0</v>
      </c>
      <c r="G43" s="223" t="s">
        <v>106</v>
      </c>
      <c r="H43" s="224"/>
      <c r="I43" s="225"/>
      <c r="J43" s="225"/>
      <c r="K43" s="225"/>
      <c r="L43" s="225"/>
      <c r="M43" s="225"/>
      <c r="N43" s="226"/>
      <c r="P43" s="227"/>
      <c r="Q43" s="228"/>
      <c r="R43" s="228"/>
      <c r="X43" s="122"/>
      <c r="Y43" s="228"/>
      <c r="Z43" s="228"/>
      <c r="AA43" s="228"/>
    </row>
    <row r="44" spans="1:76">
      <c r="A44" s="229"/>
      <c r="B44" s="191"/>
      <c r="C44" s="230"/>
      <c r="D44" s="230"/>
      <c r="E44" s="230"/>
      <c r="F44" s="230"/>
      <c r="G44" s="231"/>
      <c r="H44" s="230"/>
      <c r="I44" s="230"/>
      <c r="J44" s="230"/>
      <c r="K44" s="230"/>
      <c r="L44" s="230"/>
    </row>
    <row r="45" spans="1:76" ht="12" customHeight="1">
      <c r="A45" s="291" t="s">
        <v>105</v>
      </c>
      <c r="B45" s="236" t="s">
        <v>104</v>
      </c>
      <c r="C45" s="237"/>
      <c r="D45" s="238"/>
      <c r="E45" s="238"/>
      <c r="F45" s="239"/>
      <c r="G45" s="237"/>
      <c r="H45" s="240"/>
      <c r="I45" s="239"/>
      <c r="J45" s="241"/>
      <c r="K45" s="239"/>
      <c r="L45" s="239"/>
      <c r="M45" s="242"/>
      <c r="N45" s="243"/>
      <c r="O45" s="244"/>
      <c r="P45" s="245"/>
      <c r="Q45" s="246"/>
      <c r="R45" s="247"/>
    </row>
    <row r="46" spans="1:76" ht="12" customHeight="1">
      <c r="A46" s="292"/>
      <c r="B46" s="248" t="s">
        <v>101</v>
      </c>
      <c r="C46" s="187"/>
      <c r="D46" s="249"/>
      <c r="E46" s="249"/>
      <c r="F46" s="249"/>
      <c r="G46" s="187"/>
      <c r="H46" s="250"/>
      <c r="I46" s="249"/>
      <c r="J46" s="245"/>
      <c r="K46" s="245"/>
      <c r="L46" s="251"/>
      <c r="M46" s="252"/>
      <c r="N46" s="253"/>
      <c r="O46" s="249"/>
      <c r="P46" s="245"/>
      <c r="Q46" s="246"/>
      <c r="R46" s="247"/>
    </row>
    <row r="47" spans="1:76" ht="12" customHeight="1">
      <c r="A47" s="292"/>
      <c r="B47" s="248" t="s">
        <v>102</v>
      </c>
      <c r="C47" s="187"/>
      <c r="D47" s="249"/>
      <c r="E47" s="249"/>
      <c r="F47" s="249"/>
      <c r="G47" s="187"/>
      <c r="H47" s="250"/>
      <c r="I47" s="249"/>
      <c r="J47" s="245"/>
      <c r="K47" s="245"/>
      <c r="L47" s="251"/>
      <c r="M47" s="252"/>
      <c r="N47" s="253"/>
      <c r="O47" s="249"/>
      <c r="P47" s="245"/>
      <c r="Q47" s="246"/>
      <c r="R47" s="247"/>
    </row>
    <row r="48" spans="1:76" ht="12" customHeight="1">
      <c r="A48" s="293"/>
      <c r="B48" s="254" t="s">
        <v>103</v>
      </c>
      <c r="C48" s="255"/>
      <c r="D48" s="256"/>
      <c r="E48" s="256"/>
      <c r="F48" s="256"/>
      <c r="G48" s="255"/>
      <c r="H48" s="255"/>
      <c r="I48" s="256"/>
      <c r="J48" s="257"/>
      <c r="K48" s="256"/>
      <c r="L48" s="256"/>
      <c r="M48" s="225"/>
      <c r="N48" s="258"/>
      <c r="O48" s="249"/>
      <c r="P48" s="245"/>
      <c r="Q48" s="246"/>
      <c r="R48" s="246"/>
    </row>
    <row r="51" spans="1:109" s="121" customFormat="1" ht="12" customHeight="1">
      <c r="A51" s="151"/>
      <c r="B51" s="152"/>
      <c r="C51" s="144"/>
      <c r="D51" s="144"/>
      <c r="E51" s="144"/>
      <c r="F51" s="144"/>
      <c r="G51" s="144"/>
      <c r="H51" s="138"/>
      <c r="I51" s="138"/>
      <c r="J51" s="138"/>
      <c r="K51" s="138"/>
      <c r="L51" s="138"/>
      <c r="M51" s="139"/>
      <c r="N51" s="144"/>
      <c r="O51" s="146"/>
      <c r="Q51" s="122"/>
      <c r="R51" s="122"/>
      <c r="X51" s="142"/>
      <c r="Y51" s="122"/>
      <c r="Z51" s="142"/>
      <c r="AA51" s="142"/>
      <c r="AB51" s="143"/>
      <c r="AC51" s="143"/>
      <c r="AD51" s="143"/>
      <c r="AE51" s="143"/>
      <c r="AF51" s="143"/>
      <c r="AG51" s="143"/>
      <c r="AH51" s="143"/>
      <c r="AI51" s="143"/>
      <c r="AJ51" s="143"/>
      <c r="AK51" s="143"/>
      <c r="AL51" s="143"/>
      <c r="AM51" s="143"/>
      <c r="AN51" s="143"/>
      <c r="AO51" s="143"/>
      <c r="AP51" s="143"/>
      <c r="AQ51" s="143"/>
      <c r="AR51" s="143"/>
      <c r="AS51" s="143"/>
      <c r="AT51" s="143"/>
      <c r="AU51" s="143"/>
      <c r="AV51" s="143"/>
      <c r="AW51" s="143"/>
      <c r="AX51" s="143"/>
      <c r="AY51" s="143"/>
      <c r="AZ51" s="143"/>
      <c r="BA51" s="143"/>
      <c r="BB51" s="143"/>
      <c r="BC51" s="143"/>
      <c r="BD51" s="143"/>
      <c r="BE51" s="143"/>
      <c r="BF51" s="143"/>
      <c r="BG51" s="143"/>
      <c r="BH51" s="143"/>
      <c r="BI51" s="143"/>
      <c r="BJ51" s="143"/>
      <c r="BK51" s="143"/>
      <c r="BL51" s="143"/>
      <c r="BM51" s="143"/>
      <c r="BN51" s="143"/>
      <c r="BO51" s="143"/>
      <c r="BP51" s="143"/>
      <c r="BQ51" s="143"/>
      <c r="BR51" s="143"/>
      <c r="BS51" s="143"/>
      <c r="BT51" s="143"/>
      <c r="BU51" s="143"/>
      <c r="BV51" s="143"/>
      <c r="BW51" s="143"/>
      <c r="BX51" s="143"/>
    </row>
    <row r="52" spans="1:109" s="121" customFormat="1" ht="14.25" customHeight="1">
      <c r="A52" s="153"/>
      <c r="B52" s="287" t="s">
        <v>110</v>
      </c>
      <c r="C52" s="288"/>
      <c r="D52" s="288"/>
      <c r="E52" s="288"/>
      <c r="F52" s="288"/>
      <c r="G52" s="289"/>
      <c r="H52" s="154"/>
      <c r="I52" s="128"/>
      <c r="J52" s="128"/>
      <c r="K52" s="128"/>
      <c r="L52" s="128"/>
      <c r="M52" s="155"/>
      <c r="N52" s="156"/>
      <c r="O52" s="146"/>
      <c r="Q52" s="122"/>
      <c r="R52" s="122"/>
      <c r="X52" s="142"/>
      <c r="Y52" s="122"/>
      <c r="Z52" s="142"/>
      <c r="AA52" s="142"/>
      <c r="AB52" s="143"/>
      <c r="AC52" s="143"/>
      <c r="AD52" s="143"/>
      <c r="AE52" s="143"/>
      <c r="AF52" s="143"/>
      <c r="AG52" s="143"/>
      <c r="AH52" s="143"/>
      <c r="AI52" s="143"/>
      <c r="AJ52" s="143"/>
      <c r="AK52" s="143"/>
      <c r="AL52" s="143"/>
      <c r="AM52" s="143"/>
      <c r="AN52" s="143"/>
      <c r="AO52" s="143"/>
      <c r="AP52" s="143"/>
      <c r="AQ52" s="143"/>
      <c r="AR52" s="143"/>
      <c r="AS52" s="143"/>
      <c r="AT52" s="143"/>
      <c r="AU52" s="143"/>
      <c r="AV52" s="143"/>
      <c r="AW52" s="143"/>
      <c r="AX52" s="143"/>
      <c r="AY52" s="143"/>
      <c r="AZ52" s="143"/>
      <c r="BA52" s="143"/>
      <c r="BB52" s="143"/>
      <c r="BC52" s="143"/>
      <c r="BD52" s="143"/>
      <c r="BE52" s="143"/>
      <c r="BF52" s="143"/>
      <c r="BG52" s="143"/>
      <c r="BH52" s="143"/>
      <c r="BI52" s="143"/>
      <c r="BJ52" s="143"/>
      <c r="BK52" s="143"/>
      <c r="BL52" s="143"/>
      <c r="BM52" s="143"/>
      <c r="BN52" s="143"/>
      <c r="BO52" s="143"/>
      <c r="BP52" s="143"/>
      <c r="BQ52" s="143"/>
      <c r="BR52" s="143"/>
      <c r="BS52" s="143"/>
      <c r="BT52" s="143"/>
      <c r="BU52" s="143"/>
      <c r="BV52" s="143"/>
      <c r="BW52" s="143"/>
      <c r="BX52" s="143"/>
    </row>
    <row r="53" spans="1:109" s="176" customFormat="1" ht="21">
      <c r="A53" s="157" t="s">
        <v>93</v>
      </c>
      <c r="B53" s="158" t="s">
        <v>94</v>
      </c>
      <c r="C53" s="159" t="s">
        <v>95</v>
      </c>
      <c r="D53" s="160" t="s">
        <v>96</v>
      </c>
      <c r="E53" s="160" t="s">
        <v>97</v>
      </c>
      <c r="F53" s="160" t="s">
        <v>98</v>
      </c>
      <c r="G53" s="161" t="s">
        <v>99</v>
      </c>
      <c r="H53" s="162"/>
      <c r="I53" s="163"/>
      <c r="J53" s="163"/>
      <c r="K53" s="163"/>
      <c r="L53" s="163"/>
      <c r="M53" s="164"/>
      <c r="N53" s="165"/>
      <c r="O53" s="166"/>
      <c r="P53" s="163"/>
      <c r="Q53" s="167"/>
      <c r="R53" s="168"/>
      <c r="S53" s="163"/>
      <c r="T53" s="163"/>
      <c r="U53" s="169"/>
      <c r="V53" s="163"/>
      <c r="W53" s="170"/>
      <c r="X53" s="171"/>
      <c r="Y53" s="172"/>
      <c r="Z53" s="172"/>
      <c r="AA53" s="172"/>
      <c r="AB53" s="173"/>
      <c r="AC53" s="173"/>
      <c r="AD53" s="173"/>
      <c r="AE53" s="173"/>
      <c r="AF53" s="173"/>
      <c r="AG53" s="173"/>
      <c r="AH53" s="173"/>
      <c r="AI53" s="173"/>
      <c r="AJ53" s="173"/>
      <c r="AK53" s="173"/>
      <c r="AL53" s="173"/>
      <c r="AM53" s="173"/>
      <c r="AN53" s="173"/>
      <c r="AO53" s="173"/>
      <c r="AP53" s="173"/>
      <c r="AQ53" s="173"/>
      <c r="AR53" s="173"/>
      <c r="AS53" s="173"/>
      <c r="AT53" s="173"/>
      <c r="AU53" s="173"/>
      <c r="AV53" s="173"/>
      <c r="AW53" s="173"/>
      <c r="AX53" s="173"/>
      <c r="AY53" s="173"/>
      <c r="AZ53" s="173"/>
      <c r="BA53" s="173"/>
      <c r="BB53" s="173"/>
      <c r="BC53" s="173"/>
      <c r="BD53" s="173"/>
      <c r="BE53" s="173"/>
      <c r="BF53" s="173"/>
      <c r="BG53" s="173"/>
      <c r="BH53" s="173"/>
      <c r="BI53" s="173"/>
      <c r="BJ53" s="174"/>
      <c r="BK53" s="174"/>
      <c r="BL53" s="174"/>
      <c r="BM53" s="174"/>
      <c r="BN53" s="174"/>
      <c r="BO53" s="174"/>
      <c r="BP53" s="174"/>
      <c r="BQ53" s="174"/>
      <c r="BR53" s="174"/>
      <c r="BS53" s="174"/>
      <c r="BT53" s="174"/>
      <c r="BU53" s="174"/>
      <c r="BV53" s="174"/>
      <c r="BW53" s="174"/>
      <c r="BX53" s="174"/>
      <c r="BY53" s="175"/>
      <c r="BZ53" s="175"/>
      <c r="CA53" s="175"/>
      <c r="CB53" s="175"/>
      <c r="CC53" s="175"/>
      <c r="CD53" s="175"/>
      <c r="CE53" s="175"/>
      <c r="CF53" s="175"/>
      <c r="CG53" s="175"/>
      <c r="CH53" s="175"/>
      <c r="CI53" s="175"/>
      <c r="CJ53" s="175"/>
      <c r="CK53" s="175"/>
      <c r="CL53" s="175"/>
      <c r="CM53" s="175"/>
      <c r="CN53" s="175"/>
      <c r="CO53" s="175"/>
      <c r="CP53" s="175"/>
      <c r="CQ53" s="175"/>
      <c r="CR53" s="175"/>
      <c r="CS53" s="175"/>
      <c r="CT53" s="175"/>
      <c r="CU53" s="175"/>
      <c r="CV53" s="175"/>
      <c r="CW53" s="175"/>
      <c r="CX53" s="175"/>
      <c r="CY53" s="175"/>
      <c r="CZ53" s="175"/>
      <c r="DA53" s="175"/>
      <c r="DB53" s="175"/>
      <c r="DC53" s="175"/>
      <c r="DD53" s="175"/>
      <c r="DE53" s="175"/>
    </row>
    <row r="54" spans="1:109" s="192" customFormat="1" ht="14.1" customHeight="1">
      <c r="A54" s="177" t="s">
        <v>9</v>
      </c>
      <c r="B54" s="178">
        <v>50</v>
      </c>
      <c r="C54" s="179">
        <v>0</v>
      </c>
      <c r="D54" s="180">
        <v>1.6203703703703703E-4</v>
      </c>
      <c r="E54" s="181">
        <v>0</v>
      </c>
      <c r="F54" s="181">
        <v>0</v>
      </c>
      <c r="G54" s="182"/>
      <c r="H54" s="183"/>
      <c r="I54" s="184"/>
      <c r="J54" s="184"/>
      <c r="K54" s="184"/>
      <c r="L54" s="184"/>
      <c r="M54" s="185"/>
      <c r="N54" s="186"/>
      <c r="O54" s="187"/>
      <c r="P54" s="184"/>
      <c r="Q54" s="188"/>
      <c r="R54" s="188"/>
      <c r="S54" s="184"/>
      <c r="T54" s="184"/>
      <c r="U54" s="184"/>
      <c r="V54" s="184"/>
      <c r="W54" s="189"/>
      <c r="X54" s="122"/>
      <c r="Y54" s="122"/>
      <c r="Z54" s="122"/>
      <c r="AA54" s="122"/>
      <c r="AB54" s="190"/>
      <c r="AC54" s="190"/>
      <c r="AD54" s="190"/>
      <c r="AE54" s="190"/>
      <c r="AF54" s="190"/>
      <c r="AG54" s="190"/>
      <c r="AH54" s="190"/>
      <c r="AI54" s="190"/>
      <c r="AJ54" s="190"/>
      <c r="AK54" s="190"/>
      <c r="AL54" s="190"/>
      <c r="AM54" s="190"/>
      <c r="AN54" s="190"/>
      <c r="AO54" s="190"/>
      <c r="AP54" s="190"/>
      <c r="AQ54" s="190"/>
      <c r="AR54" s="190"/>
      <c r="AS54" s="190"/>
      <c r="AT54" s="190"/>
      <c r="AU54" s="190"/>
      <c r="AV54" s="190"/>
      <c r="AW54" s="190"/>
      <c r="AX54" s="190"/>
      <c r="AY54" s="190"/>
      <c r="AZ54" s="190"/>
      <c r="BA54" s="190"/>
      <c r="BB54" s="190"/>
      <c r="BC54" s="190"/>
      <c r="BD54" s="190"/>
      <c r="BE54" s="190"/>
      <c r="BF54" s="190"/>
      <c r="BG54" s="190"/>
      <c r="BH54" s="190"/>
      <c r="BI54" s="190"/>
      <c r="BJ54" s="191"/>
      <c r="BK54" s="191"/>
      <c r="BL54" s="191"/>
      <c r="BM54" s="191"/>
      <c r="BN54" s="191"/>
      <c r="BO54" s="191"/>
      <c r="BP54" s="191"/>
      <c r="BQ54" s="191"/>
      <c r="BR54" s="191"/>
      <c r="BS54" s="191"/>
      <c r="BT54" s="191"/>
      <c r="BU54" s="191"/>
      <c r="BV54" s="191"/>
      <c r="BW54" s="191"/>
      <c r="BX54" s="191"/>
    </row>
    <row r="55" spans="1:109" s="192" customFormat="1" ht="14.1" customHeight="1">
      <c r="A55" s="193" t="s">
        <v>10</v>
      </c>
      <c r="B55" s="194">
        <v>40</v>
      </c>
      <c r="C55" s="195">
        <v>0</v>
      </c>
      <c r="D55" s="196">
        <v>1.5046296296296297E-4</v>
      </c>
      <c r="E55" s="197">
        <v>0</v>
      </c>
      <c r="F55" s="197">
        <v>0</v>
      </c>
      <c r="G55" s="198"/>
      <c r="H55" s="183"/>
      <c r="I55" s="184"/>
      <c r="J55" s="184"/>
      <c r="K55" s="184"/>
      <c r="L55" s="184"/>
      <c r="M55" s="185"/>
      <c r="N55" s="186"/>
      <c r="O55" s="187"/>
      <c r="P55" s="184"/>
      <c r="Q55" s="188"/>
      <c r="R55" s="188"/>
      <c r="S55" s="184"/>
      <c r="T55" s="184"/>
      <c r="U55" s="184"/>
      <c r="V55" s="184"/>
      <c r="W55" s="189"/>
      <c r="X55" s="122"/>
      <c r="Y55" s="122"/>
      <c r="Z55" s="122"/>
      <c r="AA55" s="122"/>
      <c r="AB55" s="190"/>
      <c r="AC55" s="190"/>
      <c r="AD55" s="190"/>
      <c r="AE55" s="190"/>
      <c r="AF55" s="190"/>
      <c r="AG55" s="190"/>
      <c r="AH55" s="190"/>
      <c r="AI55" s="190"/>
      <c r="AJ55" s="190"/>
      <c r="AK55" s="190"/>
      <c r="AL55" s="190"/>
      <c r="AM55" s="190"/>
      <c r="AN55" s="190"/>
      <c r="AO55" s="190"/>
      <c r="AP55" s="190"/>
      <c r="AQ55" s="190"/>
      <c r="AR55" s="190"/>
      <c r="AS55" s="190"/>
      <c r="AT55" s="190"/>
      <c r="AU55" s="190"/>
      <c r="AV55" s="190"/>
      <c r="AW55" s="190"/>
      <c r="AX55" s="190"/>
      <c r="AY55" s="190"/>
      <c r="AZ55" s="190"/>
      <c r="BA55" s="190"/>
      <c r="BB55" s="190"/>
      <c r="BC55" s="190"/>
      <c r="BD55" s="190"/>
      <c r="BE55" s="190"/>
      <c r="BF55" s="190"/>
      <c r="BG55" s="190"/>
      <c r="BH55" s="190"/>
      <c r="BI55" s="190"/>
      <c r="BJ55" s="191"/>
      <c r="BK55" s="191"/>
      <c r="BL55" s="191"/>
      <c r="BM55" s="191"/>
      <c r="BN55" s="191"/>
      <c r="BO55" s="191"/>
      <c r="BP55" s="191"/>
      <c r="BQ55" s="191"/>
      <c r="BR55" s="191"/>
      <c r="BS55" s="191"/>
      <c r="BT55" s="191"/>
      <c r="BU55" s="191"/>
      <c r="BV55" s="191"/>
      <c r="BW55" s="191"/>
      <c r="BX55" s="191"/>
    </row>
    <row r="56" spans="1:109" s="121" customFormat="1" ht="14.1" customHeight="1">
      <c r="A56" s="193" t="s">
        <v>11</v>
      </c>
      <c r="B56" s="194">
        <v>70</v>
      </c>
      <c r="C56" s="195">
        <v>0</v>
      </c>
      <c r="D56" s="196">
        <v>2.6620370370370372E-4</v>
      </c>
      <c r="E56" s="197">
        <v>0</v>
      </c>
      <c r="F56" s="197">
        <v>0</v>
      </c>
      <c r="G56" s="198"/>
      <c r="H56" s="183"/>
      <c r="I56" s="184"/>
      <c r="J56" s="184"/>
      <c r="K56" s="184"/>
      <c r="L56" s="184"/>
      <c r="M56" s="185"/>
      <c r="N56" s="186"/>
      <c r="O56" s="187"/>
      <c r="P56" s="184"/>
      <c r="Q56" s="188"/>
      <c r="R56" s="188"/>
      <c r="S56" s="184"/>
      <c r="T56" s="184"/>
      <c r="U56" s="184"/>
      <c r="V56" s="184"/>
      <c r="W56" s="189"/>
      <c r="X56" s="122"/>
      <c r="Y56" s="122"/>
      <c r="Z56" s="122"/>
      <c r="AA56" s="122"/>
      <c r="AB56" s="190"/>
      <c r="AC56" s="190"/>
      <c r="AD56" s="190"/>
      <c r="AE56" s="190"/>
      <c r="AF56" s="190"/>
      <c r="AG56" s="190"/>
      <c r="AH56" s="190"/>
      <c r="AI56" s="190"/>
      <c r="AJ56" s="190"/>
      <c r="AK56" s="190"/>
      <c r="AL56" s="190"/>
      <c r="AM56" s="190"/>
      <c r="AN56" s="190"/>
      <c r="AO56" s="190"/>
      <c r="AP56" s="190"/>
      <c r="AQ56" s="190"/>
      <c r="AR56" s="190"/>
      <c r="AS56" s="190"/>
      <c r="AT56" s="190"/>
      <c r="AU56" s="190"/>
      <c r="AV56" s="190"/>
      <c r="AW56" s="190"/>
      <c r="AX56" s="190"/>
      <c r="AY56" s="190"/>
      <c r="AZ56" s="190"/>
      <c r="BA56" s="190"/>
      <c r="BB56" s="190"/>
      <c r="BC56" s="190"/>
      <c r="BD56" s="190"/>
      <c r="BE56" s="190"/>
      <c r="BF56" s="190"/>
      <c r="BG56" s="190"/>
      <c r="BH56" s="190"/>
      <c r="BI56" s="190"/>
      <c r="BJ56" s="191"/>
      <c r="BK56" s="191"/>
      <c r="BL56" s="191"/>
      <c r="BM56" s="191"/>
      <c r="BN56" s="191"/>
      <c r="BO56" s="191"/>
      <c r="BP56" s="191"/>
      <c r="BQ56" s="191"/>
      <c r="BR56" s="191"/>
      <c r="BS56" s="191"/>
      <c r="BT56" s="191"/>
      <c r="BU56" s="191"/>
      <c r="BV56" s="191"/>
      <c r="BW56" s="191"/>
      <c r="BX56" s="191"/>
    </row>
    <row r="57" spans="1:109" s="175" customFormat="1" ht="14.1" customHeight="1">
      <c r="A57" s="193" t="s">
        <v>12</v>
      </c>
      <c r="B57" s="194">
        <v>40</v>
      </c>
      <c r="C57" s="195">
        <v>0</v>
      </c>
      <c r="D57" s="196">
        <v>1.3888888888888889E-4</v>
      </c>
      <c r="E57" s="197">
        <v>0</v>
      </c>
      <c r="F57" s="197">
        <v>0</v>
      </c>
      <c r="G57" s="198"/>
      <c r="H57" s="183"/>
      <c r="I57" s="184"/>
      <c r="J57" s="184"/>
      <c r="K57" s="184"/>
      <c r="L57" s="184"/>
      <c r="M57" s="185"/>
      <c r="N57" s="186"/>
      <c r="O57" s="187"/>
      <c r="P57" s="184"/>
      <c r="Q57" s="188"/>
      <c r="R57" s="188"/>
      <c r="S57" s="184"/>
      <c r="T57" s="184"/>
      <c r="U57" s="184"/>
      <c r="V57" s="184"/>
      <c r="W57" s="189"/>
      <c r="X57" s="122"/>
      <c r="Y57" s="122"/>
      <c r="Z57" s="122"/>
      <c r="AA57" s="122"/>
      <c r="AB57" s="190"/>
      <c r="AC57" s="190"/>
      <c r="AD57" s="190"/>
      <c r="AE57" s="190"/>
      <c r="AF57" s="190"/>
      <c r="AG57" s="190"/>
      <c r="AH57" s="190"/>
      <c r="AI57" s="190"/>
      <c r="AJ57" s="190"/>
      <c r="AK57" s="190"/>
      <c r="AL57" s="190"/>
      <c r="AM57" s="190"/>
      <c r="AN57" s="190"/>
      <c r="AO57" s="190"/>
      <c r="AP57" s="190"/>
      <c r="AQ57" s="190"/>
      <c r="AR57" s="190"/>
      <c r="AS57" s="190"/>
      <c r="AT57" s="190"/>
      <c r="AU57" s="190"/>
      <c r="AV57" s="190"/>
      <c r="AW57" s="190"/>
      <c r="AX57" s="190"/>
      <c r="AY57" s="190"/>
      <c r="AZ57" s="190"/>
      <c r="BA57" s="190"/>
      <c r="BB57" s="190"/>
      <c r="BC57" s="190"/>
      <c r="BD57" s="190"/>
      <c r="BE57" s="190"/>
      <c r="BF57" s="190"/>
      <c r="BG57" s="190"/>
      <c r="BH57" s="190"/>
      <c r="BI57" s="190"/>
      <c r="BJ57" s="191"/>
      <c r="BK57" s="191"/>
      <c r="BL57" s="191"/>
      <c r="BM57" s="191"/>
      <c r="BN57" s="191"/>
      <c r="BO57" s="191"/>
      <c r="BP57" s="191"/>
      <c r="BQ57" s="191"/>
      <c r="BR57" s="191"/>
      <c r="BS57" s="191"/>
      <c r="BT57" s="191"/>
      <c r="BU57" s="191"/>
      <c r="BV57" s="191"/>
      <c r="BW57" s="191"/>
      <c r="BX57" s="191"/>
    </row>
    <row r="58" spans="1:109" s="121" customFormat="1" ht="14.1" customHeight="1">
      <c r="A58" s="193" t="s">
        <v>13</v>
      </c>
      <c r="B58" s="194">
        <v>60</v>
      </c>
      <c r="C58" s="195">
        <v>0</v>
      </c>
      <c r="D58" s="196">
        <v>2.3148148148148146E-4</v>
      </c>
      <c r="E58" s="197">
        <v>0</v>
      </c>
      <c r="F58" s="197">
        <v>0</v>
      </c>
      <c r="G58" s="198"/>
      <c r="H58" s="183"/>
      <c r="I58" s="184"/>
      <c r="J58" s="184"/>
      <c r="K58" s="184"/>
      <c r="L58" s="184"/>
      <c r="M58" s="185"/>
      <c r="N58" s="186"/>
      <c r="O58" s="187"/>
      <c r="P58" s="184"/>
      <c r="Q58" s="188"/>
      <c r="R58" s="188"/>
      <c r="S58" s="184"/>
      <c r="T58" s="184"/>
      <c r="U58" s="184"/>
      <c r="V58" s="184"/>
      <c r="W58" s="189"/>
      <c r="X58" s="122"/>
      <c r="Y58" s="122"/>
      <c r="Z58" s="122"/>
      <c r="AA58" s="122"/>
      <c r="AB58" s="190"/>
      <c r="AC58" s="190"/>
      <c r="AD58" s="190"/>
      <c r="AE58" s="190"/>
      <c r="AF58" s="190"/>
      <c r="AG58" s="190"/>
      <c r="AH58" s="190"/>
      <c r="AI58" s="190"/>
      <c r="AJ58" s="190"/>
      <c r="AK58" s="190"/>
      <c r="AL58" s="190"/>
      <c r="AM58" s="190"/>
      <c r="AN58" s="190"/>
      <c r="AO58" s="190"/>
      <c r="AP58" s="190"/>
      <c r="AQ58" s="190"/>
      <c r="AR58" s="190"/>
      <c r="AS58" s="190"/>
      <c r="AT58" s="190"/>
      <c r="AU58" s="190"/>
      <c r="AV58" s="190"/>
      <c r="AW58" s="190"/>
      <c r="AX58" s="190"/>
      <c r="AY58" s="190"/>
      <c r="AZ58" s="190"/>
      <c r="BA58" s="190"/>
      <c r="BB58" s="190"/>
      <c r="BC58" s="190"/>
      <c r="BD58" s="190"/>
      <c r="BE58" s="190"/>
      <c r="BF58" s="190"/>
      <c r="BG58" s="190"/>
      <c r="BH58" s="190"/>
      <c r="BI58" s="190"/>
      <c r="BJ58" s="191"/>
      <c r="BK58" s="191"/>
      <c r="BL58" s="191"/>
      <c r="BM58" s="191"/>
      <c r="BN58" s="191"/>
      <c r="BO58" s="191"/>
      <c r="BP58" s="191"/>
      <c r="BQ58" s="191"/>
      <c r="BR58" s="191"/>
      <c r="BS58" s="191"/>
      <c r="BT58" s="191"/>
      <c r="BU58" s="191"/>
      <c r="BV58" s="191"/>
      <c r="BW58" s="191"/>
      <c r="BX58" s="191"/>
    </row>
    <row r="59" spans="1:109" s="192" customFormat="1" ht="14.1" customHeight="1">
      <c r="A59" s="199" t="s">
        <v>14</v>
      </c>
      <c r="B59" s="200">
        <v>60</v>
      </c>
      <c r="C59" s="201">
        <v>0</v>
      </c>
      <c r="D59" s="202">
        <v>2.6620370370370372E-4</v>
      </c>
      <c r="E59" s="203">
        <v>0</v>
      </c>
      <c r="F59" s="203">
        <v>0</v>
      </c>
      <c r="G59" s="204"/>
      <c r="H59" s="183"/>
      <c r="I59" s="184"/>
      <c r="J59" s="184"/>
      <c r="K59" s="184"/>
      <c r="L59" s="184"/>
      <c r="M59" s="185"/>
      <c r="N59" s="186"/>
      <c r="O59" s="187"/>
      <c r="P59" s="184"/>
      <c r="Q59" s="188"/>
      <c r="R59" s="188"/>
      <c r="S59" s="184"/>
      <c r="T59" s="184"/>
      <c r="U59" s="184"/>
      <c r="V59" s="184"/>
      <c r="W59" s="189"/>
      <c r="X59" s="122"/>
      <c r="Y59" s="122"/>
      <c r="Z59" s="122"/>
      <c r="AA59" s="122"/>
      <c r="AB59" s="190"/>
      <c r="AC59" s="190"/>
      <c r="AD59" s="190"/>
      <c r="AE59" s="190"/>
      <c r="AF59" s="190"/>
      <c r="AG59" s="190"/>
      <c r="AH59" s="190"/>
      <c r="AI59" s="190"/>
      <c r="AJ59" s="190"/>
      <c r="AK59" s="190"/>
      <c r="AL59" s="190"/>
      <c r="AM59" s="190"/>
      <c r="AN59" s="190"/>
      <c r="AO59" s="190"/>
      <c r="AP59" s="190"/>
      <c r="AQ59" s="190"/>
      <c r="AR59" s="190"/>
      <c r="AS59" s="190"/>
      <c r="AT59" s="190"/>
      <c r="AU59" s="190"/>
      <c r="AV59" s="190"/>
      <c r="AW59" s="190"/>
      <c r="AX59" s="190"/>
      <c r="AY59" s="190"/>
      <c r="AZ59" s="190"/>
      <c r="BA59" s="190"/>
      <c r="BB59" s="190"/>
      <c r="BC59" s="190"/>
      <c r="BD59" s="190"/>
      <c r="BE59" s="190"/>
      <c r="BF59" s="190"/>
      <c r="BG59" s="190"/>
      <c r="BH59" s="190"/>
      <c r="BI59" s="190"/>
      <c r="BJ59" s="191"/>
      <c r="BK59" s="191"/>
      <c r="BL59" s="191"/>
      <c r="BM59" s="191"/>
      <c r="BN59" s="191"/>
      <c r="BO59" s="191"/>
      <c r="BP59" s="191"/>
      <c r="BQ59" s="191"/>
      <c r="BR59" s="191"/>
      <c r="BS59" s="191"/>
      <c r="BT59" s="191"/>
      <c r="BU59" s="191"/>
      <c r="BV59" s="191"/>
      <c r="BW59" s="191"/>
      <c r="BX59" s="191"/>
    </row>
    <row r="60" spans="1:109" s="192" customFormat="1" ht="14.1" customHeight="1">
      <c r="A60" s="177" t="s">
        <v>16</v>
      </c>
      <c r="B60" s="178">
        <v>50</v>
      </c>
      <c r="C60" s="179">
        <v>0</v>
      </c>
      <c r="D60" s="180">
        <v>2.0833333333333335E-4</v>
      </c>
      <c r="E60" s="181">
        <v>0</v>
      </c>
      <c r="F60" s="181">
        <v>0</v>
      </c>
      <c r="G60" s="182"/>
      <c r="H60" s="183"/>
      <c r="I60" s="184"/>
      <c r="J60" s="184"/>
      <c r="K60" s="184"/>
      <c r="L60" s="184"/>
      <c r="M60" s="185"/>
      <c r="N60" s="186"/>
      <c r="O60" s="187"/>
      <c r="P60" s="184"/>
      <c r="Q60" s="188"/>
      <c r="R60" s="188"/>
      <c r="S60" s="184"/>
      <c r="T60" s="184"/>
      <c r="U60" s="184"/>
      <c r="V60" s="184"/>
      <c r="W60" s="189"/>
      <c r="X60" s="122"/>
      <c r="Y60" s="122"/>
      <c r="Z60" s="122"/>
      <c r="AA60" s="122"/>
      <c r="AB60" s="190"/>
      <c r="AC60" s="190"/>
      <c r="AD60" s="190"/>
      <c r="AE60" s="190"/>
      <c r="AF60" s="190"/>
      <c r="AG60" s="190"/>
      <c r="AH60" s="190"/>
      <c r="AI60" s="190"/>
      <c r="AJ60" s="190"/>
      <c r="AK60" s="190"/>
      <c r="AL60" s="190"/>
      <c r="AM60" s="190"/>
      <c r="AN60" s="190"/>
      <c r="AO60" s="190"/>
      <c r="AP60" s="190"/>
      <c r="AQ60" s="190"/>
      <c r="AR60" s="190"/>
      <c r="AS60" s="190"/>
      <c r="AT60" s="190"/>
      <c r="AU60" s="190"/>
      <c r="AV60" s="190"/>
      <c r="AW60" s="190"/>
      <c r="AX60" s="190"/>
      <c r="AY60" s="190"/>
      <c r="AZ60" s="190"/>
      <c r="BA60" s="190"/>
      <c r="BB60" s="190"/>
      <c r="BC60" s="190"/>
      <c r="BD60" s="190"/>
      <c r="BE60" s="190"/>
      <c r="BF60" s="190"/>
      <c r="BG60" s="190"/>
      <c r="BH60" s="190"/>
      <c r="BI60" s="190"/>
      <c r="BJ60" s="191"/>
      <c r="BK60" s="191"/>
      <c r="BL60" s="191"/>
      <c r="BM60" s="191"/>
      <c r="BN60" s="191"/>
      <c r="BO60" s="191"/>
      <c r="BP60" s="191"/>
      <c r="BQ60" s="191"/>
      <c r="BR60" s="191"/>
      <c r="BS60" s="191"/>
      <c r="BT60" s="191"/>
      <c r="BU60" s="191"/>
      <c r="BV60" s="191"/>
      <c r="BW60" s="191"/>
      <c r="BX60" s="191"/>
    </row>
    <row r="61" spans="1:109" s="121" customFormat="1" ht="14.1" customHeight="1">
      <c r="A61" s="193" t="s">
        <v>17</v>
      </c>
      <c r="B61" s="194">
        <v>40</v>
      </c>
      <c r="C61" s="195">
        <v>0</v>
      </c>
      <c r="D61" s="196">
        <v>1.7361111111111112E-4</v>
      </c>
      <c r="E61" s="197">
        <v>0</v>
      </c>
      <c r="F61" s="197">
        <v>0</v>
      </c>
      <c r="G61" s="198"/>
      <c r="H61" s="183"/>
      <c r="I61" s="184"/>
      <c r="J61" s="184"/>
      <c r="K61" s="184"/>
      <c r="L61" s="184"/>
      <c r="M61" s="185"/>
      <c r="N61" s="186"/>
      <c r="O61" s="187"/>
      <c r="P61" s="184"/>
      <c r="Q61" s="188"/>
      <c r="R61" s="188"/>
      <c r="S61" s="184"/>
      <c r="T61" s="184"/>
      <c r="U61" s="184"/>
      <c r="V61" s="184"/>
      <c r="W61" s="189"/>
      <c r="X61" s="122"/>
      <c r="Y61" s="122"/>
      <c r="Z61" s="122"/>
      <c r="AA61" s="122"/>
      <c r="AB61" s="190"/>
      <c r="AC61" s="190"/>
      <c r="AD61" s="190"/>
      <c r="AE61" s="190"/>
      <c r="AF61" s="190"/>
      <c r="AG61" s="190"/>
      <c r="AH61" s="190"/>
      <c r="AI61" s="190"/>
      <c r="AJ61" s="190"/>
      <c r="AK61" s="190"/>
      <c r="AL61" s="190"/>
      <c r="AM61" s="190"/>
      <c r="AN61" s="190"/>
      <c r="AO61" s="190"/>
      <c r="AP61" s="190"/>
      <c r="AQ61" s="190"/>
      <c r="AR61" s="190"/>
      <c r="AS61" s="190"/>
      <c r="AT61" s="190"/>
      <c r="AU61" s="190"/>
      <c r="AV61" s="190"/>
      <c r="AW61" s="190"/>
      <c r="AX61" s="190"/>
      <c r="AY61" s="190"/>
      <c r="AZ61" s="190"/>
      <c r="BA61" s="190"/>
      <c r="BB61" s="190"/>
      <c r="BC61" s="190"/>
      <c r="BD61" s="190"/>
      <c r="BE61" s="190"/>
      <c r="BF61" s="190"/>
      <c r="BG61" s="190"/>
      <c r="BH61" s="190"/>
      <c r="BI61" s="190"/>
      <c r="BJ61" s="191"/>
      <c r="BK61" s="191"/>
      <c r="BL61" s="191"/>
      <c r="BM61" s="191"/>
      <c r="BN61" s="191"/>
      <c r="BO61" s="191"/>
      <c r="BP61" s="191"/>
      <c r="BQ61" s="191"/>
      <c r="BR61" s="191"/>
      <c r="BS61" s="191"/>
      <c r="BT61" s="191"/>
      <c r="BU61" s="191"/>
      <c r="BV61" s="191"/>
      <c r="BW61" s="191"/>
      <c r="BX61" s="191"/>
    </row>
    <row r="62" spans="1:109" s="175" customFormat="1" ht="14.1" customHeight="1">
      <c r="A62" s="193" t="s">
        <v>18</v>
      </c>
      <c r="B62" s="194">
        <v>40</v>
      </c>
      <c r="C62" s="195">
        <v>0</v>
      </c>
      <c r="D62" s="196">
        <v>1.6203703703703703E-4</v>
      </c>
      <c r="E62" s="197">
        <v>0</v>
      </c>
      <c r="F62" s="197">
        <v>0</v>
      </c>
      <c r="G62" s="198"/>
      <c r="H62" s="183"/>
      <c r="I62" s="184"/>
      <c r="J62" s="184"/>
      <c r="K62" s="184"/>
      <c r="L62" s="184"/>
      <c r="M62" s="185"/>
      <c r="N62" s="186"/>
      <c r="O62" s="187"/>
      <c r="P62" s="184"/>
      <c r="Q62" s="188"/>
      <c r="R62" s="188"/>
      <c r="S62" s="184"/>
      <c r="T62" s="184"/>
      <c r="U62" s="184"/>
      <c r="V62" s="184"/>
      <c r="W62" s="189"/>
      <c r="X62" s="122"/>
      <c r="Y62" s="122"/>
      <c r="Z62" s="122"/>
      <c r="AA62" s="122"/>
      <c r="AB62" s="190"/>
      <c r="AC62" s="190"/>
      <c r="AD62" s="190"/>
      <c r="AE62" s="190"/>
      <c r="AF62" s="190"/>
      <c r="AG62" s="190"/>
      <c r="AH62" s="190"/>
      <c r="AI62" s="190"/>
      <c r="AJ62" s="190"/>
      <c r="AK62" s="190"/>
      <c r="AL62" s="190"/>
      <c r="AM62" s="190"/>
      <c r="AN62" s="190"/>
      <c r="AO62" s="190"/>
      <c r="AP62" s="190"/>
      <c r="AQ62" s="190"/>
      <c r="AR62" s="190"/>
      <c r="AS62" s="190"/>
      <c r="AT62" s="190"/>
      <c r="AU62" s="190"/>
      <c r="AV62" s="190"/>
      <c r="AW62" s="190"/>
      <c r="AX62" s="190"/>
      <c r="AY62" s="190"/>
      <c r="AZ62" s="190"/>
      <c r="BA62" s="190"/>
      <c r="BB62" s="190"/>
      <c r="BC62" s="190"/>
      <c r="BD62" s="190"/>
      <c r="BE62" s="190"/>
      <c r="BF62" s="190"/>
      <c r="BG62" s="190"/>
      <c r="BH62" s="190"/>
      <c r="BI62" s="190"/>
      <c r="BJ62" s="191"/>
      <c r="BK62" s="191"/>
      <c r="BL62" s="191"/>
      <c r="BM62" s="191"/>
      <c r="BN62" s="191"/>
      <c r="BO62" s="191"/>
      <c r="BP62" s="191"/>
      <c r="BQ62" s="191"/>
      <c r="BR62" s="191"/>
      <c r="BS62" s="191"/>
      <c r="BT62" s="191"/>
      <c r="BU62" s="191"/>
      <c r="BV62" s="191"/>
      <c r="BW62" s="191"/>
      <c r="BX62" s="191"/>
    </row>
    <row r="63" spans="1:109" s="121" customFormat="1" ht="14.1" customHeight="1">
      <c r="A63" s="193" t="s">
        <v>19</v>
      </c>
      <c r="B63" s="194">
        <v>30</v>
      </c>
      <c r="C63" s="195">
        <v>0</v>
      </c>
      <c r="D63" s="196">
        <v>1.273148148148148E-4</v>
      </c>
      <c r="E63" s="197">
        <v>0</v>
      </c>
      <c r="F63" s="197">
        <v>0</v>
      </c>
      <c r="G63" s="198"/>
      <c r="H63" s="183"/>
      <c r="I63" s="184"/>
      <c r="J63" s="184"/>
      <c r="K63" s="184"/>
      <c r="L63" s="184"/>
      <c r="M63" s="185"/>
      <c r="N63" s="186"/>
      <c r="O63" s="187"/>
      <c r="P63" s="184"/>
      <c r="Q63" s="188"/>
      <c r="R63" s="188"/>
      <c r="S63" s="184"/>
      <c r="T63" s="184"/>
      <c r="U63" s="184"/>
      <c r="V63" s="184"/>
      <c r="W63" s="189"/>
      <c r="X63" s="122"/>
      <c r="Y63" s="122"/>
      <c r="Z63" s="122"/>
      <c r="AA63" s="122"/>
      <c r="AB63" s="190"/>
      <c r="AC63" s="190"/>
      <c r="AD63" s="190"/>
      <c r="AE63" s="190"/>
      <c r="AF63" s="190"/>
      <c r="AG63" s="190"/>
      <c r="AH63" s="190"/>
      <c r="AI63" s="190"/>
      <c r="AJ63" s="190"/>
      <c r="AK63" s="190"/>
      <c r="AL63" s="190"/>
      <c r="AM63" s="190"/>
      <c r="AN63" s="190"/>
      <c r="AO63" s="190"/>
      <c r="AP63" s="190"/>
      <c r="AQ63" s="190"/>
      <c r="AR63" s="190"/>
      <c r="AS63" s="190"/>
      <c r="AT63" s="190"/>
      <c r="AU63" s="190"/>
      <c r="AV63" s="190"/>
      <c r="AW63" s="190"/>
      <c r="AX63" s="190"/>
      <c r="AY63" s="190"/>
      <c r="AZ63" s="190"/>
      <c r="BA63" s="190"/>
      <c r="BB63" s="190"/>
      <c r="BC63" s="190"/>
      <c r="BD63" s="190"/>
      <c r="BE63" s="190"/>
      <c r="BF63" s="190"/>
      <c r="BG63" s="190"/>
      <c r="BH63" s="190"/>
      <c r="BI63" s="190"/>
      <c r="BJ63" s="191"/>
      <c r="BK63" s="191"/>
      <c r="BL63" s="191"/>
      <c r="BM63" s="191"/>
      <c r="BN63" s="191"/>
      <c r="BO63" s="191"/>
      <c r="BP63" s="191"/>
      <c r="BQ63" s="191"/>
      <c r="BR63" s="191"/>
      <c r="BS63" s="191"/>
      <c r="BT63" s="191"/>
      <c r="BU63" s="191"/>
      <c r="BV63" s="191"/>
      <c r="BW63" s="191"/>
      <c r="BX63" s="191"/>
    </row>
    <row r="64" spans="1:109" s="192" customFormat="1" ht="14.1" customHeight="1">
      <c r="A64" s="193" t="s">
        <v>20</v>
      </c>
      <c r="B64" s="194">
        <v>30</v>
      </c>
      <c r="C64" s="195">
        <v>0</v>
      </c>
      <c r="D64" s="196">
        <v>1.1574074074074073E-4</v>
      </c>
      <c r="E64" s="197">
        <v>0</v>
      </c>
      <c r="F64" s="197">
        <v>0</v>
      </c>
      <c r="G64" s="198"/>
      <c r="H64" s="183"/>
      <c r="I64" s="184"/>
      <c r="J64" s="184"/>
      <c r="K64" s="184"/>
      <c r="L64" s="184"/>
      <c r="M64" s="185"/>
      <c r="N64" s="186"/>
      <c r="O64" s="187"/>
      <c r="P64" s="184"/>
      <c r="Q64" s="188"/>
      <c r="R64" s="188"/>
      <c r="S64" s="184"/>
      <c r="T64" s="184"/>
      <c r="U64" s="184"/>
      <c r="V64" s="184"/>
      <c r="W64" s="189"/>
      <c r="X64" s="122"/>
      <c r="Y64" s="122"/>
      <c r="Z64" s="122"/>
      <c r="AA64" s="122"/>
      <c r="AB64" s="190"/>
      <c r="AC64" s="190"/>
      <c r="AD64" s="190"/>
      <c r="AE64" s="190"/>
      <c r="AF64" s="190"/>
      <c r="AG64" s="190"/>
      <c r="AH64" s="190"/>
      <c r="AI64" s="190"/>
      <c r="AJ64" s="190"/>
      <c r="AK64" s="190"/>
      <c r="AL64" s="190"/>
      <c r="AM64" s="190"/>
      <c r="AN64" s="190"/>
      <c r="AO64" s="190"/>
      <c r="AP64" s="190"/>
      <c r="AQ64" s="190"/>
      <c r="AR64" s="190"/>
      <c r="AS64" s="190"/>
      <c r="AT64" s="190"/>
      <c r="AU64" s="190"/>
      <c r="AV64" s="190"/>
      <c r="AW64" s="190"/>
      <c r="AX64" s="190"/>
      <c r="AY64" s="190"/>
      <c r="AZ64" s="190"/>
      <c r="BA64" s="190"/>
      <c r="BB64" s="190"/>
      <c r="BC64" s="190"/>
      <c r="BD64" s="190"/>
      <c r="BE64" s="190"/>
      <c r="BF64" s="190"/>
      <c r="BG64" s="190"/>
      <c r="BH64" s="190"/>
      <c r="BI64" s="190"/>
      <c r="BJ64" s="191"/>
      <c r="BK64" s="191"/>
      <c r="BL64" s="191"/>
      <c r="BM64" s="191"/>
      <c r="BN64" s="191"/>
      <c r="BO64" s="191"/>
      <c r="BP64" s="191"/>
      <c r="BQ64" s="191"/>
      <c r="BR64" s="191"/>
      <c r="BS64" s="191"/>
      <c r="BT64" s="191"/>
      <c r="BU64" s="191"/>
      <c r="BV64" s="191"/>
      <c r="BW64" s="191"/>
      <c r="BX64" s="191"/>
    </row>
    <row r="65" spans="1:76" s="192" customFormat="1" ht="14.1" customHeight="1">
      <c r="A65" s="199" t="s">
        <v>21</v>
      </c>
      <c r="B65" s="200">
        <v>60</v>
      </c>
      <c r="C65" s="201">
        <v>0</v>
      </c>
      <c r="D65" s="202">
        <v>2.6620370370370372E-4</v>
      </c>
      <c r="E65" s="203">
        <v>0</v>
      </c>
      <c r="F65" s="203">
        <v>0</v>
      </c>
      <c r="G65" s="204"/>
      <c r="H65" s="183"/>
      <c r="I65" s="184"/>
      <c r="J65" s="184"/>
      <c r="K65" s="184"/>
      <c r="L65" s="184"/>
      <c r="M65" s="185"/>
      <c r="N65" s="186"/>
      <c r="O65" s="187"/>
      <c r="P65" s="184"/>
      <c r="Q65" s="188"/>
      <c r="R65" s="188"/>
      <c r="S65" s="184"/>
      <c r="T65" s="184"/>
      <c r="U65" s="184"/>
      <c r="V65" s="184"/>
      <c r="W65" s="189"/>
      <c r="X65" s="122"/>
      <c r="Y65" s="122"/>
      <c r="Z65" s="122"/>
      <c r="AA65" s="122"/>
      <c r="AB65" s="190"/>
      <c r="AC65" s="190"/>
      <c r="AD65" s="190"/>
      <c r="AE65" s="190"/>
      <c r="AF65" s="190"/>
      <c r="AG65" s="190"/>
      <c r="AH65" s="190"/>
      <c r="AI65" s="190"/>
      <c r="AJ65" s="190"/>
      <c r="AK65" s="190"/>
      <c r="AL65" s="190"/>
      <c r="AM65" s="190"/>
      <c r="AN65" s="190"/>
      <c r="AO65" s="190"/>
      <c r="AP65" s="190"/>
      <c r="AQ65" s="190"/>
      <c r="AR65" s="190"/>
      <c r="AS65" s="190"/>
      <c r="AT65" s="190"/>
      <c r="AU65" s="190"/>
      <c r="AV65" s="190"/>
      <c r="AW65" s="190"/>
      <c r="AX65" s="190"/>
      <c r="AY65" s="190"/>
      <c r="AZ65" s="190"/>
      <c r="BA65" s="190"/>
      <c r="BB65" s="190"/>
      <c r="BC65" s="190"/>
      <c r="BD65" s="190"/>
      <c r="BE65" s="190"/>
      <c r="BF65" s="190"/>
      <c r="BG65" s="190"/>
      <c r="BH65" s="190"/>
      <c r="BI65" s="190"/>
      <c r="BJ65" s="191"/>
      <c r="BK65" s="191"/>
      <c r="BL65" s="191"/>
      <c r="BM65" s="191"/>
      <c r="BN65" s="191"/>
      <c r="BO65" s="191"/>
      <c r="BP65" s="191"/>
      <c r="BQ65" s="191"/>
      <c r="BR65" s="191"/>
      <c r="BS65" s="191"/>
      <c r="BT65" s="191"/>
      <c r="BU65" s="191"/>
      <c r="BV65" s="191"/>
      <c r="BW65" s="191"/>
      <c r="BX65" s="191"/>
    </row>
    <row r="66" spans="1:76" s="121" customFormat="1" ht="14.1" customHeight="1">
      <c r="A66" s="205" t="s">
        <v>22</v>
      </c>
      <c r="B66" s="206">
        <v>30</v>
      </c>
      <c r="C66" s="207">
        <v>0</v>
      </c>
      <c r="D66" s="208">
        <v>1.6203703703703703E-4</v>
      </c>
      <c r="E66" s="209">
        <v>0</v>
      </c>
      <c r="F66" s="209">
        <v>0</v>
      </c>
      <c r="G66" s="210"/>
      <c r="H66" s="183"/>
      <c r="I66" s="184"/>
      <c r="J66" s="184"/>
      <c r="K66" s="184"/>
      <c r="L66" s="184"/>
      <c r="M66" s="185"/>
      <c r="N66" s="186"/>
      <c r="O66" s="187"/>
      <c r="P66" s="184"/>
      <c r="Q66" s="188"/>
      <c r="R66" s="188"/>
      <c r="S66" s="184"/>
      <c r="T66" s="184"/>
      <c r="U66" s="184"/>
      <c r="V66" s="184"/>
      <c r="W66" s="189"/>
      <c r="X66" s="122"/>
      <c r="Y66" s="122"/>
      <c r="Z66" s="122"/>
      <c r="AA66" s="122"/>
      <c r="AB66" s="190"/>
      <c r="AC66" s="190"/>
      <c r="AD66" s="190"/>
      <c r="AE66" s="190"/>
      <c r="AF66" s="190"/>
      <c r="AG66" s="190"/>
      <c r="AH66" s="190"/>
      <c r="AI66" s="190"/>
      <c r="AJ66" s="190"/>
      <c r="AK66" s="190"/>
      <c r="AL66" s="190"/>
      <c r="AM66" s="190"/>
      <c r="AN66" s="190"/>
      <c r="AO66" s="190"/>
      <c r="AP66" s="190"/>
      <c r="AQ66" s="190"/>
      <c r="AR66" s="190"/>
      <c r="AS66" s="190"/>
      <c r="AT66" s="190"/>
      <c r="AU66" s="190"/>
      <c r="AV66" s="190"/>
      <c r="AW66" s="190"/>
      <c r="AX66" s="190"/>
      <c r="AY66" s="190"/>
      <c r="AZ66" s="190"/>
      <c r="BA66" s="190"/>
      <c r="BB66" s="190"/>
      <c r="BC66" s="190"/>
      <c r="BD66" s="190"/>
      <c r="BE66" s="190"/>
      <c r="BF66" s="190"/>
      <c r="BG66" s="190"/>
      <c r="BH66" s="190"/>
      <c r="BI66" s="190"/>
      <c r="BJ66" s="191"/>
      <c r="BK66" s="191"/>
      <c r="BL66" s="191"/>
      <c r="BM66" s="191"/>
      <c r="BN66" s="191"/>
      <c r="BO66" s="191"/>
      <c r="BP66" s="191"/>
      <c r="BQ66" s="191"/>
      <c r="BR66" s="191"/>
      <c r="BS66" s="191"/>
      <c r="BT66" s="191"/>
      <c r="BU66" s="191"/>
      <c r="BV66" s="191"/>
      <c r="BW66" s="191"/>
      <c r="BX66" s="191"/>
    </row>
    <row r="67" spans="1:76" s="175" customFormat="1" ht="14.1" customHeight="1">
      <c r="A67" s="193" t="s">
        <v>23</v>
      </c>
      <c r="B67" s="194">
        <v>30</v>
      </c>
      <c r="C67" s="195">
        <v>0</v>
      </c>
      <c r="D67" s="196">
        <v>1.3888888888888889E-4</v>
      </c>
      <c r="E67" s="197">
        <v>0</v>
      </c>
      <c r="F67" s="197">
        <v>0</v>
      </c>
      <c r="G67" s="198"/>
      <c r="H67" s="183"/>
      <c r="I67" s="184"/>
      <c r="J67" s="184"/>
      <c r="K67" s="184"/>
      <c r="L67" s="184"/>
      <c r="M67" s="185"/>
      <c r="N67" s="186"/>
      <c r="O67" s="187"/>
      <c r="P67" s="184"/>
      <c r="Q67" s="188"/>
      <c r="R67" s="188"/>
      <c r="S67" s="184"/>
      <c r="T67" s="184"/>
      <c r="U67" s="184"/>
      <c r="V67" s="184"/>
      <c r="W67" s="189"/>
      <c r="X67" s="122"/>
      <c r="Y67" s="122"/>
      <c r="Z67" s="122"/>
      <c r="AA67" s="122"/>
      <c r="AB67" s="190"/>
      <c r="AC67" s="190"/>
      <c r="AD67" s="190"/>
      <c r="AE67" s="190"/>
      <c r="AF67" s="190"/>
      <c r="AG67" s="190"/>
      <c r="AH67" s="190"/>
      <c r="AI67" s="190"/>
      <c r="AJ67" s="190"/>
      <c r="AK67" s="190"/>
      <c r="AL67" s="190"/>
      <c r="AM67" s="190"/>
      <c r="AN67" s="190"/>
      <c r="AO67" s="190"/>
      <c r="AP67" s="190"/>
      <c r="AQ67" s="190"/>
      <c r="AR67" s="190"/>
      <c r="AS67" s="190"/>
      <c r="AT67" s="190"/>
      <c r="AU67" s="190"/>
      <c r="AV67" s="190"/>
      <c r="AW67" s="190"/>
      <c r="AX67" s="190"/>
      <c r="AY67" s="190"/>
      <c r="AZ67" s="190"/>
      <c r="BA67" s="190"/>
      <c r="BB67" s="190"/>
      <c r="BC67" s="190"/>
      <c r="BD67" s="190"/>
      <c r="BE67" s="190"/>
      <c r="BF67" s="190"/>
      <c r="BG67" s="190"/>
      <c r="BH67" s="190"/>
      <c r="BI67" s="190"/>
      <c r="BJ67" s="191"/>
      <c r="BK67" s="191"/>
      <c r="BL67" s="191"/>
      <c r="BM67" s="191"/>
      <c r="BN67" s="191"/>
      <c r="BO67" s="191"/>
      <c r="BP67" s="191"/>
      <c r="BQ67" s="191"/>
      <c r="BR67" s="191"/>
      <c r="BS67" s="191"/>
      <c r="BT67" s="191"/>
      <c r="BU67" s="191"/>
      <c r="BV67" s="191"/>
      <c r="BW67" s="191"/>
      <c r="BX67" s="191"/>
    </row>
    <row r="68" spans="1:76" s="121" customFormat="1" ht="14.1" customHeight="1">
      <c r="A68" s="193" t="s">
        <v>24</v>
      </c>
      <c r="B68" s="194">
        <v>30</v>
      </c>
      <c r="C68" s="195">
        <v>0</v>
      </c>
      <c r="D68" s="196">
        <v>1.0416666666666667E-4</v>
      </c>
      <c r="E68" s="197">
        <v>0</v>
      </c>
      <c r="F68" s="197">
        <v>0</v>
      </c>
      <c r="G68" s="198"/>
      <c r="H68" s="183"/>
      <c r="I68" s="184"/>
      <c r="J68" s="184"/>
      <c r="K68" s="184"/>
      <c r="L68" s="184"/>
      <c r="M68" s="185"/>
      <c r="N68" s="186"/>
      <c r="O68" s="187"/>
      <c r="P68" s="184"/>
      <c r="Q68" s="188"/>
      <c r="R68" s="188"/>
      <c r="S68" s="184"/>
      <c r="T68" s="184"/>
      <c r="U68" s="184"/>
      <c r="V68" s="184"/>
      <c r="W68" s="189"/>
      <c r="X68" s="122"/>
      <c r="Y68" s="122"/>
      <c r="Z68" s="122"/>
      <c r="AA68" s="122"/>
      <c r="AB68" s="190"/>
      <c r="AC68" s="190"/>
      <c r="AD68" s="190"/>
      <c r="AE68" s="190"/>
      <c r="AF68" s="190"/>
      <c r="AG68" s="190"/>
      <c r="AH68" s="190"/>
      <c r="AI68" s="190"/>
      <c r="AJ68" s="190"/>
      <c r="AK68" s="190"/>
      <c r="AL68" s="190"/>
      <c r="AM68" s="190"/>
      <c r="AN68" s="190"/>
      <c r="AO68" s="190"/>
      <c r="AP68" s="190"/>
      <c r="AQ68" s="190"/>
      <c r="AR68" s="190"/>
      <c r="AS68" s="190"/>
      <c r="AT68" s="190"/>
      <c r="AU68" s="190"/>
      <c r="AV68" s="190"/>
      <c r="AW68" s="190"/>
      <c r="AX68" s="190"/>
      <c r="AY68" s="190"/>
      <c r="AZ68" s="190"/>
      <c r="BA68" s="190"/>
      <c r="BB68" s="190"/>
      <c r="BC68" s="190"/>
      <c r="BD68" s="190"/>
      <c r="BE68" s="190"/>
      <c r="BF68" s="190"/>
      <c r="BG68" s="190"/>
      <c r="BH68" s="190"/>
      <c r="BI68" s="190"/>
      <c r="BJ68" s="191"/>
      <c r="BK68" s="191"/>
      <c r="BL68" s="191"/>
      <c r="BM68" s="191"/>
      <c r="BN68" s="191"/>
      <c r="BO68" s="191"/>
      <c r="BP68" s="191"/>
      <c r="BQ68" s="191"/>
      <c r="BR68" s="191"/>
      <c r="BS68" s="191"/>
      <c r="BT68" s="191"/>
      <c r="BU68" s="191"/>
      <c r="BV68" s="191"/>
      <c r="BW68" s="191"/>
      <c r="BX68" s="191"/>
    </row>
    <row r="69" spans="1:76" s="192" customFormat="1" ht="14.1" customHeight="1">
      <c r="A69" s="193" t="s">
        <v>25</v>
      </c>
      <c r="B69" s="194">
        <v>40</v>
      </c>
      <c r="C69" s="195">
        <v>0</v>
      </c>
      <c r="D69" s="196">
        <v>1.5046296296296297E-4</v>
      </c>
      <c r="E69" s="197">
        <v>0</v>
      </c>
      <c r="F69" s="197">
        <v>0</v>
      </c>
      <c r="G69" s="198"/>
      <c r="H69" s="183"/>
      <c r="I69" s="184"/>
      <c r="J69" s="184"/>
      <c r="K69" s="184"/>
      <c r="L69" s="184"/>
      <c r="M69" s="185"/>
      <c r="N69" s="186"/>
      <c r="O69" s="187"/>
      <c r="P69" s="184"/>
      <c r="Q69" s="188"/>
      <c r="R69" s="188"/>
      <c r="S69" s="184"/>
      <c r="T69" s="184"/>
      <c r="U69" s="184"/>
      <c r="V69" s="184"/>
      <c r="W69" s="189"/>
      <c r="X69" s="122"/>
      <c r="Y69" s="122"/>
      <c r="Z69" s="122"/>
      <c r="AA69" s="122"/>
      <c r="AB69" s="190"/>
      <c r="AC69" s="190"/>
      <c r="AD69" s="190"/>
      <c r="AE69" s="190"/>
      <c r="AF69" s="190"/>
      <c r="AG69" s="190"/>
      <c r="AH69" s="190"/>
      <c r="AI69" s="190"/>
      <c r="AJ69" s="190"/>
      <c r="AK69" s="190"/>
      <c r="AL69" s="190"/>
      <c r="AM69" s="190"/>
      <c r="AN69" s="190"/>
      <c r="AO69" s="190"/>
      <c r="AP69" s="190"/>
      <c r="AQ69" s="190"/>
      <c r="AR69" s="190"/>
      <c r="AS69" s="190"/>
      <c r="AT69" s="190"/>
      <c r="AU69" s="190"/>
      <c r="AV69" s="190"/>
      <c r="AW69" s="190"/>
      <c r="AX69" s="190"/>
      <c r="AY69" s="190"/>
      <c r="AZ69" s="190"/>
      <c r="BA69" s="190"/>
      <c r="BB69" s="190"/>
      <c r="BC69" s="190"/>
      <c r="BD69" s="190"/>
      <c r="BE69" s="190"/>
      <c r="BF69" s="190"/>
      <c r="BG69" s="190"/>
      <c r="BH69" s="190"/>
      <c r="BI69" s="190"/>
      <c r="BJ69" s="191"/>
      <c r="BK69" s="191"/>
      <c r="BL69" s="191"/>
      <c r="BM69" s="191"/>
      <c r="BN69" s="191"/>
      <c r="BO69" s="191"/>
      <c r="BP69" s="191"/>
      <c r="BQ69" s="191"/>
      <c r="BR69" s="191"/>
      <c r="BS69" s="191"/>
      <c r="BT69" s="191"/>
      <c r="BU69" s="191"/>
      <c r="BV69" s="191"/>
      <c r="BW69" s="191"/>
      <c r="BX69" s="191"/>
    </row>
    <row r="70" spans="1:76" s="192" customFormat="1" ht="14.1" customHeight="1">
      <c r="A70" s="193" t="s">
        <v>26</v>
      </c>
      <c r="B70" s="194">
        <v>20</v>
      </c>
      <c r="C70" s="195">
        <v>0</v>
      </c>
      <c r="D70" s="196">
        <v>1.273148148148148E-4</v>
      </c>
      <c r="E70" s="197">
        <v>0</v>
      </c>
      <c r="F70" s="197">
        <v>0</v>
      </c>
      <c r="G70" s="198"/>
      <c r="H70" s="183"/>
      <c r="I70" s="184"/>
      <c r="J70" s="184"/>
      <c r="K70" s="184"/>
      <c r="L70" s="184"/>
      <c r="M70" s="185"/>
      <c r="N70" s="186"/>
      <c r="O70" s="187"/>
      <c r="P70" s="184"/>
      <c r="Q70" s="188"/>
      <c r="R70" s="188"/>
      <c r="S70" s="184"/>
      <c r="T70" s="184"/>
      <c r="U70" s="184"/>
      <c r="V70" s="184"/>
      <c r="W70" s="189"/>
      <c r="X70" s="122"/>
      <c r="Y70" s="122"/>
      <c r="Z70" s="122"/>
      <c r="AA70" s="122"/>
      <c r="AB70" s="190"/>
      <c r="AC70" s="190"/>
      <c r="AD70" s="190"/>
      <c r="AE70" s="190"/>
      <c r="AF70" s="190"/>
      <c r="AG70" s="190"/>
      <c r="AH70" s="190"/>
      <c r="AI70" s="190"/>
      <c r="AJ70" s="190"/>
      <c r="AK70" s="190"/>
      <c r="AL70" s="190"/>
      <c r="AM70" s="190"/>
      <c r="AN70" s="190"/>
      <c r="AO70" s="190"/>
      <c r="AP70" s="190"/>
      <c r="AQ70" s="190"/>
      <c r="AR70" s="190"/>
      <c r="AS70" s="190"/>
      <c r="AT70" s="190"/>
      <c r="AU70" s="190"/>
      <c r="AV70" s="190"/>
      <c r="AW70" s="190"/>
      <c r="AX70" s="190"/>
      <c r="AY70" s="190"/>
      <c r="AZ70" s="190"/>
      <c r="BA70" s="190"/>
      <c r="BB70" s="190"/>
      <c r="BC70" s="190"/>
      <c r="BD70" s="190"/>
      <c r="BE70" s="190"/>
      <c r="BF70" s="190"/>
      <c r="BG70" s="190"/>
      <c r="BH70" s="190"/>
      <c r="BI70" s="190"/>
      <c r="BJ70" s="191"/>
      <c r="BK70" s="191"/>
      <c r="BL70" s="191"/>
      <c r="BM70" s="191"/>
      <c r="BN70" s="191"/>
      <c r="BO70" s="191"/>
      <c r="BP70" s="191"/>
      <c r="BQ70" s="191"/>
      <c r="BR70" s="191"/>
      <c r="BS70" s="191"/>
      <c r="BT70" s="191"/>
      <c r="BU70" s="191"/>
      <c r="BV70" s="191"/>
      <c r="BW70" s="191"/>
      <c r="BX70" s="191"/>
    </row>
    <row r="71" spans="1:76" s="121" customFormat="1" ht="14.1" customHeight="1">
      <c r="A71" s="193" t="s">
        <v>27</v>
      </c>
      <c r="B71" s="194">
        <v>40</v>
      </c>
      <c r="C71" s="195">
        <v>0</v>
      </c>
      <c r="D71" s="196">
        <v>1.5046296296296297E-4</v>
      </c>
      <c r="E71" s="197">
        <v>0</v>
      </c>
      <c r="F71" s="197">
        <v>0</v>
      </c>
      <c r="G71" s="198"/>
      <c r="H71" s="183"/>
      <c r="I71" s="184"/>
      <c r="J71" s="184"/>
      <c r="K71" s="184"/>
      <c r="L71" s="184"/>
      <c r="M71" s="185"/>
      <c r="N71" s="186"/>
      <c r="O71" s="187"/>
      <c r="P71" s="184"/>
      <c r="Q71" s="188"/>
      <c r="R71" s="188"/>
      <c r="S71" s="184"/>
      <c r="T71" s="184"/>
      <c r="U71" s="184"/>
      <c r="V71" s="184"/>
      <c r="W71" s="189"/>
      <c r="X71" s="122"/>
      <c r="Y71" s="122"/>
      <c r="Z71" s="122"/>
      <c r="AA71" s="122"/>
      <c r="AB71" s="190"/>
      <c r="AC71" s="190"/>
      <c r="AD71" s="190"/>
      <c r="AE71" s="190"/>
      <c r="AF71" s="190"/>
      <c r="AG71" s="190"/>
      <c r="AH71" s="190"/>
      <c r="AI71" s="190"/>
      <c r="AJ71" s="190"/>
      <c r="AK71" s="190"/>
      <c r="AL71" s="190"/>
      <c r="AM71" s="190"/>
      <c r="AN71" s="190"/>
      <c r="AO71" s="190"/>
      <c r="AP71" s="190"/>
      <c r="AQ71" s="190"/>
      <c r="AR71" s="190"/>
      <c r="AS71" s="190"/>
      <c r="AT71" s="190"/>
      <c r="AU71" s="190"/>
      <c r="AV71" s="190"/>
      <c r="AW71" s="190"/>
      <c r="AX71" s="190"/>
      <c r="AY71" s="190"/>
      <c r="AZ71" s="190"/>
      <c r="BA71" s="190"/>
      <c r="BB71" s="190"/>
      <c r="BC71" s="190"/>
      <c r="BD71" s="190"/>
      <c r="BE71" s="190"/>
      <c r="BF71" s="190"/>
      <c r="BG71" s="190"/>
      <c r="BH71" s="190"/>
      <c r="BI71" s="190"/>
      <c r="BJ71" s="191"/>
      <c r="BK71" s="191"/>
      <c r="BL71" s="191"/>
      <c r="BM71" s="191"/>
      <c r="BN71" s="191"/>
      <c r="BO71" s="191"/>
      <c r="BP71" s="191"/>
      <c r="BQ71" s="191"/>
      <c r="BR71" s="191"/>
      <c r="BS71" s="191"/>
      <c r="BT71" s="191"/>
      <c r="BU71" s="191"/>
      <c r="BV71" s="191"/>
      <c r="BW71" s="191"/>
      <c r="BX71" s="191"/>
    </row>
    <row r="72" spans="1:76" s="175" customFormat="1" ht="14.1" customHeight="1">
      <c r="A72" s="211" t="s">
        <v>28</v>
      </c>
      <c r="B72" s="212">
        <v>30</v>
      </c>
      <c r="C72" s="213">
        <v>0</v>
      </c>
      <c r="D72" s="214">
        <v>1.273148148148148E-4</v>
      </c>
      <c r="E72" s="215">
        <v>0</v>
      </c>
      <c r="F72" s="215">
        <v>0</v>
      </c>
      <c r="G72" s="216"/>
      <c r="H72" s="183"/>
      <c r="I72" s="184"/>
      <c r="J72" s="184"/>
      <c r="K72" s="184"/>
      <c r="L72" s="184"/>
      <c r="M72" s="185"/>
      <c r="N72" s="186"/>
      <c r="O72" s="187"/>
      <c r="P72" s="184"/>
      <c r="Q72" s="188"/>
      <c r="R72" s="188"/>
      <c r="S72" s="184"/>
      <c r="T72" s="184"/>
      <c r="U72" s="184"/>
      <c r="V72" s="184"/>
      <c r="W72" s="189"/>
      <c r="X72" s="122"/>
      <c r="Y72" s="122"/>
      <c r="Z72" s="122"/>
      <c r="AA72" s="122"/>
      <c r="AB72" s="190"/>
      <c r="AC72" s="190"/>
      <c r="AD72" s="190"/>
      <c r="AE72" s="190"/>
      <c r="AF72" s="190"/>
      <c r="AG72" s="190"/>
      <c r="AH72" s="190"/>
      <c r="AI72" s="190"/>
      <c r="AJ72" s="190"/>
      <c r="AK72" s="190"/>
      <c r="AL72" s="190"/>
      <c r="AM72" s="190"/>
      <c r="AN72" s="190"/>
      <c r="AO72" s="190"/>
      <c r="AP72" s="190"/>
      <c r="AQ72" s="190"/>
      <c r="AR72" s="190"/>
      <c r="AS72" s="190"/>
      <c r="AT72" s="190"/>
      <c r="AU72" s="190"/>
      <c r="AV72" s="190"/>
      <c r="AW72" s="190"/>
      <c r="AX72" s="190"/>
      <c r="AY72" s="190"/>
      <c r="AZ72" s="190"/>
      <c r="BA72" s="190"/>
      <c r="BB72" s="190"/>
      <c r="BC72" s="190"/>
      <c r="BD72" s="190"/>
      <c r="BE72" s="190"/>
      <c r="BF72" s="190"/>
      <c r="BG72" s="190"/>
      <c r="BH72" s="190"/>
      <c r="BI72" s="190"/>
      <c r="BJ72" s="191"/>
      <c r="BK72" s="191"/>
      <c r="BL72" s="191"/>
      <c r="BM72" s="191"/>
      <c r="BN72" s="191"/>
      <c r="BO72" s="191"/>
      <c r="BP72" s="191"/>
      <c r="BQ72" s="191"/>
      <c r="BR72" s="191"/>
      <c r="BS72" s="191"/>
      <c r="BT72" s="191"/>
      <c r="BU72" s="191"/>
      <c r="BV72" s="191"/>
      <c r="BW72" s="191"/>
      <c r="BX72" s="191"/>
    </row>
    <row r="73" spans="1:76" s="121" customFormat="1" ht="14.1" customHeight="1">
      <c r="A73" s="199" t="s">
        <v>60</v>
      </c>
      <c r="B73" s="200">
        <v>30</v>
      </c>
      <c r="C73" s="201">
        <v>0</v>
      </c>
      <c r="D73" s="202">
        <v>1.5046296296296297E-4</v>
      </c>
      <c r="E73" s="203">
        <v>0</v>
      </c>
      <c r="F73" s="203">
        <v>0</v>
      </c>
      <c r="G73" s="204"/>
      <c r="H73" s="183"/>
      <c r="I73" s="184"/>
      <c r="J73" s="184"/>
      <c r="K73" s="184"/>
      <c r="L73" s="184"/>
      <c r="M73" s="185"/>
      <c r="N73" s="186"/>
      <c r="O73" s="187"/>
      <c r="P73" s="184"/>
      <c r="Q73" s="188"/>
      <c r="R73" s="188"/>
      <c r="S73" s="184"/>
      <c r="T73" s="184"/>
      <c r="U73" s="184"/>
      <c r="V73" s="184"/>
      <c r="W73" s="189"/>
      <c r="X73" s="122"/>
      <c r="Y73" s="122"/>
      <c r="Z73" s="122"/>
      <c r="AA73" s="122"/>
      <c r="AB73" s="190"/>
      <c r="AC73" s="190"/>
      <c r="AD73" s="190"/>
      <c r="AE73" s="190"/>
      <c r="AF73" s="190"/>
      <c r="AG73" s="190"/>
      <c r="AH73" s="190"/>
      <c r="AI73" s="190"/>
      <c r="AJ73" s="190"/>
      <c r="AK73" s="190"/>
      <c r="AL73" s="190"/>
      <c r="AM73" s="190"/>
      <c r="AN73" s="190"/>
      <c r="AO73" s="190"/>
      <c r="AP73" s="190"/>
      <c r="AQ73" s="190"/>
      <c r="AR73" s="190"/>
      <c r="AS73" s="190"/>
      <c r="AT73" s="190"/>
      <c r="AU73" s="190"/>
      <c r="AV73" s="190"/>
      <c r="AW73" s="190"/>
      <c r="AX73" s="190"/>
      <c r="AY73" s="190"/>
      <c r="AZ73" s="190"/>
      <c r="BA73" s="190"/>
      <c r="BB73" s="190"/>
      <c r="BC73" s="190"/>
      <c r="BD73" s="190"/>
      <c r="BE73" s="190"/>
      <c r="BF73" s="190"/>
      <c r="BG73" s="190"/>
      <c r="BH73" s="190"/>
      <c r="BI73" s="190"/>
      <c r="BJ73" s="191"/>
      <c r="BK73" s="191"/>
      <c r="BL73" s="191"/>
      <c r="BM73" s="191"/>
      <c r="BN73" s="191"/>
      <c r="BO73" s="191"/>
      <c r="BP73" s="191"/>
      <c r="BQ73" s="191"/>
      <c r="BR73" s="191"/>
      <c r="BS73" s="191"/>
      <c r="BT73" s="191"/>
      <c r="BU73" s="191"/>
      <c r="BV73" s="191"/>
      <c r="BW73" s="191"/>
      <c r="BX73" s="191"/>
    </row>
    <row r="74" spans="1:76" s="192" customFormat="1" ht="14.1" customHeight="1">
      <c r="A74" s="205" t="s">
        <v>29</v>
      </c>
      <c r="B74" s="206">
        <v>30</v>
      </c>
      <c r="C74" s="207">
        <v>0</v>
      </c>
      <c r="D74" s="208">
        <v>1.7361111111111112E-4</v>
      </c>
      <c r="E74" s="209">
        <v>0</v>
      </c>
      <c r="F74" s="209">
        <v>0</v>
      </c>
      <c r="G74" s="210"/>
      <c r="H74" s="183"/>
      <c r="I74" s="184"/>
      <c r="J74" s="184"/>
      <c r="K74" s="184"/>
      <c r="L74" s="184"/>
      <c r="M74" s="185"/>
      <c r="N74" s="186"/>
      <c r="O74" s="187"/>
      <c r="P74" s="184"/>
      <c r="Q74" s="188"/>
      <c r="R74" s="188"/>
      <c r="S74" s="184"/>
      <c r="T74" s="184"/>
      <c r="U74" s="184"/>
      <c r="V74" s="184"/>
      <c r="W74" s="189"/>
      <c r="X74" s="122"/>
      <c r="Y74" s="122"/>
      <c r="Z74" s="122"/>
      <c r="AA74" s="122"/>
      <c r="AB74" s="190"/>
      <c r="AC74" s="190"/>
      <c r="AD74" s="190"/>
      <c r="AE74" s="190"/>
      <c r="AF74" s="190"/>
      <c r="AG74" s="190"/>
      <c r="AH74" s="190"/>
      <c r="AI74" s="190"/>
      <c r="AJ74" s="190"/>
      <c r="AK74" s="190"/>
      <c r="AL74" s="190"/>
      <c r="AM74" s="190"/>
      <c r="AN74" s="190"/>
      <c r="AO74" s="190"/>
      <c r="AP74" s="190"/>
      <c r="AQ74" s="190"/>
      <c r="AR74" s="190"/>
      <c r="AS74" s="190"/>
      <c r="AT74" s="190"/>
      <c r="AU74" s="190"/>
      <c r="AV74" s="190"/>
      <c r="AW74" s="190"/>
      <c r="AX74" s="190"/>
      <c r="AY74" s="190"/>
      <c r="AZ74" s="190"/>
      <c r="BA74" s="190"/>
      <c r="BB74" s="190"/>
      <c r="BC74" s="190"/>
      <c r="BD74" s="190"/>
      <c r="BE74" s="190"/>
      <c r="BF74" s="190"/>
      <c r="BG74" s="190"/>
      <c r="BH74" s="190"/>
      <c r="BI74" s="190"/>
      <c r="BJ74" s="191"/>
      <c r="BK74" s="191"/>
      <c r="BL74" s="191"/>
      <c r="BM74" s="191"/>
      <c r="BN74" s="191"/>
      <c r="BO74" s="191"/>
      <c r="BP74" s="191"/>
      <c r="BQ74" s="191"/>
      <c r="BR74" s="191"/>
      <c r="BS74" s="191"/>
      <c r="BT74" s="191"/>
      <c r="BU74" s="191"/>
      <c r="BV74" s="191"/>
      <c r="BW74" s="191"/>
      <c r="BX74" s="191"/>
    </row>
    <row r="75" spans="1:76" s="192" customFormat="1" ht="14.1" customHeight="1">
      <c r="A75" s="193" t="s">
        <v>30</v>
      </c>
      <c r="B75" s="194">
        <v>30</v>
      </c>
      <c r="C75" s="195">
        <v>0</v>
      </c>
      <c r="D75" s="196">
        <v>1.9675925925925926E-4</v>
      </c>
      <c r="E75" s="197">
        <v>0</v>
      </c>
      <c r="F75" s="197">
        <v>0</v>
      </c>
      <c r="G75" s="198"/>
      <c r="H75" s="183"/>
      <c r="I75" s="184"/>
      <c r="J75" s="184"/>
      <c r="K75" s="184"/>
      <c r="L75" s="184"/>
      <c r="M75" s="185"/>
      <c r="N75" s="186"/>
      <c r="O75" s="187"/>
      <c r="P75" s="184"/>
      <c r="Q75" s="188"/>
      <c r="R75" s="188"/>
      <c r="S75" s="184"/>
      <c r="T75" s="184"/>
      <c r="U75" s="184"/>
      <c r="V75" s="184"/>
      <c r="W75" s="189"/>
      <c r="X75" s="122"/>
      <c r="Y75" s="122"/>
      <c r="Z75" s="122"/>
      <c r="AA75" s="122"/>
      <c r="AB75" s="190"/>
      <c r="AC75" s="190"/>
      <c r="AD75" s="190"/>
      <c r="AE75" s="190"/>
      <c r="AF75" s="190"/>
      <c r="AG75" s="190"/>
      <c r="AH75" s="190"/>
      <c r="AI75" s="190"/>
      <c r="AJ75" s="190"/>
      <c r="AK75" s="190"/>
      <c r="AL75" s="190"/>
      <c r="AM75" s="190"/>
      <c r="AN75" s="190"/>
      <c r="AO75" s="190"/>
      <c r="AP75" s="190"/>
      <c r="AQ75" s="190"/>
      <c r="AR75" s="190"/>
      <c r="AS75" s="190"/>
      <c r="AT75" s="190"/>
      <c r="AU75" s="190"/>
      <c r="AV75" s="190"/>
      <c r="AW75" s="190"/>
      <c r="AX75" s="190"/>
      <c r="AY75" s="190"/>
      <c r="AZ75" s="190"/>
      <c r="BA75" s="190"/>
      <c r="BB75" s="190"/>
      <c r="BC75" s="190"/>
      <c r="BD75" s="190"/>
      <c r="BE75" s="190"/>
      <c r="BF75" s="190"/>
      <c r="BG75" s="190"/>
      <c r="BH75" s="190"/>
      <c r="BI75" s="190"/>
      <c r="BJ75" s="191"/>
      <c r="BK75" s="191"/>
      <c r="BL75" s="191"/>
      <c r="BM75" s="191"/>
      <c r="BN75" s="191"/>
      <c r="BO75" s="191"/>
      <c r="BP75" s="191"/>
      <c r="BQ75" s="191"/>
      <c r="BR75" s="191"/>
      <c r="BS75" s="191"/>
      <c r="BT75" s="191"/>
      <c r="BU75" s="191"/>
      <c r="BV75" s="191"/>
      <c r="BW75" s="191"/>
      <c r="BX75" s="191"/>
    </row>
    <row r="76" spans="1:76" s="121" customFormat="1" ht="14.1" customHeight="1">
      <c r="A76" s="193" t="s">
        <v>31</v>
      </c>
      <c r="B76" s="194">
        <v>20</v>
      </c>
      <c r="C76" s="195">
        <v>0</v>
      </c>
      <c r="D76" s="196">
        <v>1.0416666666666667E-4</v>
      </c>
      <c r="E76" s="197">
        <v>0</v>
      </c>
      <c r="F76" s="197">
        <v>0</v>
      </c>
      <c r="G76" s="198"/>
      <c r="H76" s="183"/>
      <c r="I76" s="184"/>
      <c r="J76" s="184"/>
      <c r="K76" s="184"/>
      <c r="L76" s="184"/>
      <c r="M76" s="185"/>
      <c r="N76" s="186"/>
      <c r="O76" s="187"/>
      <c r="P76" s="184"/>
      <c r="Q76" s="188"/>
      <c r="R76" s="188"/>
      <c r="S76" s="184"/>
      <c r="T76" s="184"/>
      <c r="U76" s="184"/>
      <c r="V76" s="184"/>
      <c r="W76" s="189"/>
      <c r="X76" s="122"/>
      <c r="Y76" s="122"/>
      <c r="Z76" s="122"/>
      <c r="AA76" s="122"/>
      <c r="AB76" s="190"/>
      <c r="AC76" s="190"/>
      <c r="AD76" s="190"/>
      <c r="AE76" s="190"/>
      <c r="AF76" s="190"/>
      <c r="AG76" s="190"/>
      <c r="AH76" s="190"/>
      <c r="AI76" s="190"/>
      <c r="AJ76" s="190"/>
      <c r="AK76" s="190"/>
      <c r="AL76" s="190"/>
      <c r="AM76" s="190"/>
      <c r="AN76" s="190"/>
      <c r="AO76" s="190"/>
      <c r="AP76" s="190"/>
      <c r="AQ76" s="190"/>
      <c r="AR76" s="190"/>
      <c r="AS76" s="190"/>
      <c r="AT76" s="190"/>
      <c r="AU76" s="190"/>
      <c r="AV76" s="190"/>
      <c r="AW76" s="190"/>
      <c r="AX76" s="190"/>
      <c r="AY76" s="190"/>
      <c r="AZ76" s="190"/>
      <c r="BA76" s="190"/>
      <c r="BB76" s="190"/>
      <c r="BC76" s="190"/>
      <c r="BD76" s="190"/>
      <c r="BE76" s="190"/>
      <c r="BF76" s="190"/>
      <c r="BG76" s="190"/>
      <c r="BH76" s="190"/>
      <c r="BI76" s="190"/>
      <c r="BJ76" s="191"/>
      <c r="BK76" s="191"/>
      <c r="BL76" s="191"/>
      <c r="BM76" s="191"/>
      <c r="BN76" s="191"/>
      <c r="BO76" s="191"/>
      <c r="BP76" s="191"/>
      <c r="BQ76" s="191"/>
      <c r="BR76" s="191"/>
      <c r="BS76" s="191"/>
      <c r="BT76" s="191"/>
      <c r="BU76" s="191"/>
      <c r="BV76" s="191"/>
      <c r="BW76" s="191"/>
      <c r="BX76" s="191"/>
    </row>
    <row r="77" spans="1:76" s="175" customFormat="1" ht="14.1" customHeight="1">
      <c r="A77" s="193" t="s">
        <v>32</v>
      </c>
      <c r="B77" s="194">
        <v>50</v>
      </c>
      <c r="C77" s="195">
        <v>0</v>
      </c>
      <c r="D77" s="196">
        <v>3.1250000000000001E-4</v>
      </c>
      <c r="E77" s="197">
        <v>0</v>
      </c>
      <c r="F77" s="197">
        <v>0</v>
      </c>
      <c r="G77" s="198"/>
      <c r="H77" s="183"/>
      <c r="I77" s="184"/>
      <c r="J77" s="184"/>
      <c r="K77" s="184"/>
      <c r="L77" s="184"/>
      <c r="M77" s="185"/>
      <c r="N77" s="186"/>
      <c r="O77" s="187"/>
      <c r="P77" s="184"/>
      <c r="Q77" s="188"/>
      <c r="R77" s="188"/>
      <c r="S77" s="184"/>
      <c r="T77" s="184"/>
      <c r="U77" s="184"/>
      <c r="V77" s="184"/>
      <c r="W77" s="189"/>
      <c r="X77" s="122"/>
      <c r="Y77" s="122"/>
      <c r="Z77" s="122"/>
      <c r="AA77" s="122"/>
      <c r="AB77" s="190"/>
      <c r="AC77" s="190"/>
      <c r="AD77" s="190"/>
      <c r="AE77" s="190"/>
      <c r="AF77" s="190"/>
      <c r="AG77" s="190"/>
      <c r="AH77" s="190"/>
      <c r="AI77" s="190"/>
      <c r="AJ77" s="190"/>
      <c r="AK77" s="190"/>
      <c r="AL77" s="190"/>
      <c r="AM77" s="190"/>
      <c r="AN77" s="190"/>
      <c r="AO77" s="190"/>
      <c r="AP77" s="190"/>
      <c r="AQ77" s="190"/>
      <c r="AR77" s="190"/>
      <c r="AS77" s="190"/>
      <c r="AT77" s="190"/>
      <c r="AU77" s="190"/>
      <c r="AV77" s="190"/>
      <c r="AW77" s="190"/>
      <c r="AX77" s="190"/>
      <c r="AY77" s="190"/>
      <c r="AZ77" s="190"/>
      <c r="BA77" s="190"/>
      <c r="BB77" s="190"/>
      <c r="BC77" s="190"/>
      <c r="BD77" s="190"/>
      <c r="BE77" s="190"/>
      <c r="BF77" s="190"/>
      <c r="BG77" s="190"/>
      <c r="BH77" s="190"/>
      <c r="BI77" s="190"/>
      <c r="BJ77" s="191"/>
      <c r="BK77" s="191"/>
      <c r="BL77" s="191"/>
      <c r="BM77" s="191"/>
      <c r="BN77" s="191"/>
      <c r="BO77" s="191"/>
      <c r="BP77" s="191"/>
      <c r="BQ77" s="191"/>
      <c r="BR77" s="191"/>
      <c r="BS77" s="191"/>
      <c r="BT77" s="191"/>
      <c r="BU77" s="191"/>
      <c r="BV77" s="191"/>
      <c r="BW77" s="191"/>
      <c r="BX77" s="191"/>
    </row>
    <row r="78" spans="1:76" s="121" customFormat="1" ht="14.1" customHeight="1">
      <c r="A78" s="193" t="s">
        <v>33</v>
      </c>
      <c r="B78" s="194">
        <v>40</v>
      </c>
      <c r="C78" s="195">
        <v>0</v>
      </c>
      <c r="D78" s="196">
        <v>2.6620370370370372E-4</v>
      </c>
      <c r="E78" s="197">
        <v>0</v>
      </c>
      <c r="F78" s="197">
        <v>0</v>
      </c>
      <c r="G78" s="198"/>
      <c r="H78" s="183"/>
      <c r="I78" s="184"/>
      <c r="J78" s="184"/>
      <c r="K78" s="184"/>
      <c r="L78" s="184"/>
      <c r="M78" s="185"/>
      <c r="N78" s="186"/>
      <c r="O78" s="187"/>
      <c r="P78" s="184"/>
      <c r="Q78" s="188"/>
      <c r="R78" s="188"/>
      <c r="S78" s="184"/>
      <c r="T78" s="184"/>
      <c r="U78" s="184"/>
      <c r="V78" s="184"/>
      <c r="W78" s="189"/>
      <c r="X78" s="122"/>
      <c r="Y78" s="122"/>
      <c r="Z78" s="122"/>
      <c r="AA78" s="122"/>
      <c r="AB78" s="190"/>
      <c r="AC78" s="190"/>
      <c r="AD78" s="190"/>
      <c r="AE78" s="190"/>
      <c r="AF78" s="190"/>
      <c r="AG78" s="190"/>
      <c r="AH78" s="190"/>
      <c r="AI78" s="190"/>
      <c r="AJ78" s="190"/>
      <c r="AK78" s="190"/>
      <c r="AL78" s="190"/>
      <c r="AM78" s="190"/>
      <c r="AN78" s="190"/>
      <c r="AO78" s="190"/>
      <c r="AP78" s="190"/>
      <c r="AQ78" s="190"/>
      <c r="AR78" s="190"/>
      <c r="AS78" s="190"/>
      <c r="AT78" s="190"/>
      <c r="AU78" s="190"/>
      <c r="AV78" s="190"/>
      <c r="AW78" s="190"/>
      <c r="AX78" s="190"/>
      <c r="AY78" s="190"/>
      <c r="AZ78" s="190"/>
      <c r="BA78" s="190"/>
      <c r="BB78" s="190"/>
      <c r="BC78" s="190"/>
      <c r="BD78" s="190"/>
      <c r="BE78" s="190"/>
      <c r="BF78" s="190"/>
      <c r="BG78" s="190"/>
      <c r="BH78" s="190"/>
      <c r="BI78" s="190"/>
      <c r="BJ78" s="191"/>
      <c r="BK78" s="191"/>
      <c r="BL78" s="191"/>
      <c r="BM78" s="191"/>
      <c r="BN78" s="191"/>
      <c r="BO78" s="191"/>
      <c r="BP78" s="191"/>
      <c r="BQ78" s="191"/>
      <c r="BR78" s="191"/>
      <c r="BS78" s="191"/>
      <c r="BT78" s="191"/>
      <c r="BU78" s="191"/>
      <c r="BV78" s="191"/>
      <c r="BW78" s="191"/>
      <c r="BX78" s="191"/>
    </row>
    <row r="79" spans="1:76" s="192" customFormat="1" ht="14.1" customHeight="1">
      <c r="A79" s="199" t="s">
        <v>34</v>
      </c>
      <c r="B79" s="200">
        <v>30</v>
      </c>
      <c r="C79" s="201">
        <v>0</v>
      </c>
      <c r="D79" s="202">
        <v>1.6203703703703703E-4</v>
      </c>
      <c r="E79" s="203">
        <v>0</v>
      </c>
      <c r="F79" s="203">
        <v>0</v>
      </c>
      <c r="G79" s="204"/>
      <c r="H79" s="183"/>
      <c r="I79" s="184"/>
      <c r="J79" s="184"/>
      <c r="K79" s="184"/>
      <c r="L79" s="184"/>
      <c r="M79" s="185"/>
      <c r="N79" s="186"/>
      <c r="O79" s="187"/>
      <c r="P79" s="184"/>
      <c r="Q79" s="188"/>
      <c r="R79" s="188"/>
      <c r="S79" s="184"/>
      <c r="T79" s="184"/>
      <c r="U79" s="184"/>
      <c r="V79" s="184"/>
      <c r="W79" s="189"/>
      <c r="X79" s="122"/>
      <c r="Y79" s="122"/>
      <c r="Z79" s="122"/>
      <c r="AA79" s="122"/>
      <c r="AB79" s="190"/>
      <c r="AC79" s="190"/>
      <c r="AD79" s="190"/>
      <c r="AE79" s="190"/>
      <c r="AF79" s="190"/>
      <c r="AG79" s="190"/>
      <c r="AH79" s="190"/>
      <c r="AI79" s="190"/>
      <c r="AJ79" s="190"/>
      <c r="AK79" s="190"/>
      <c r="AL79" s="190"/>
      <c r="AM79" s="190"/>
      <c r="AN79" s="190"/>
      <c r="AO79" s="190"/>
      <c r="AP79" s="190"/>
      <c r="AQ79" s="190"/>
      <c r="AR79" s="190"/>
      <c r="AS79" s="190"/>
      <c r="AT79" s="190"/>
      <c r="AU79" s="190"/>
      <c r="AV79" s="190"/>
      <c r="AW79" s="190"/>
      <c r="AX79" s="190"/>
      <c r="AY79" s="190"/>
      <c r="AZ79" s="190"/>
      <c r="BA79" s="190"/>
      <c r="BB79" s="190"/>
      <c r="BC79" s="190"/>
      <c r="BD79" s="190"/>
      <c r="BE79" s="190"/>
      <c r="BF79" s="190"/>
      <c r="BG79" s="190"/>
      <c r="BH79" s="190"/>
      <c r="BI79" s="190"/>
      <c r="BJ79" s="191"/>
      <c r="BK79" s="191"/>
      <c r="BL79" s="191"/>
      <c r="BM79" s="191"/>
      <c r="BN79" s="191"/>
      <c r="BO79" s="191"/>
      <c r="BP79" s="191"/>
      <c r="BQ79" s="191"/>
      <c r="BR79" s="191"/>
      <c r="BS79" s="191"/>
      <c r="BT79" s="191"/>
      <c r="BU79" s="191"/>
      <c r="BV79" s="191"/>
      <c r="BW79" s="191"/>
      <c r="BX79" s="191"/>
    </row>
    <row r="80" spans="1:76" s="192" customFormat="1" ht="14.1" customHeight="1">
      <c r="A80" s="177" t="s">
        <v>35</v>
      </c>
      <c r="B80" s="178">
        <v>30</v>
      </c>
      <c r="C80" s="179">
        <v>0</v>
      </c>
      <c r="D80" s="180">
        <v>1.5046296296296297E-4</v>
      </c>
      <c r="E80" s="181">
        <v>0</v>
      </c>
      <c r="F80" s="181">
        <v>0</v>
      </c>
      <c r="G80" s="182"/>
      <c r="H80" s="183"/>
      <c r="I80" s="184"/>
      <c r="J80" s="184"/>
      <c r="K80" s="184"/>
      <c r="L80" s="184"/>
      <c r="M80" s="185"/>
      <c r="N80" s="186"/>
      <c r="O80" s="187"/>
      <c r="P80" s="184"/>
      <c r="Q80" s="188"/>
      <c r="R80" s="188"/>
      <c r="S80" s="184"/>
      <c r="T80" s="184"/>
      <c r="U80" s="184"/>
      <c r="V80" s="184"/>
      <c r="W80" s="189"/>
      <c r="X80" s="122"/>
      <c r="Y80" s="122"/>
      <c r="Z80" s="122"/>
      <c r="AA80" s="122"/>
      <c r="AB80" s="190"/>
      <c r="AC80" s="190"/>
      <c r="AD80" s="190"/>
      <c r="AE80" s="190"/>
      <c r="AF80" s="190"/>
      <c r="AG80" s="190"/>
      <c r="AH80" s="190"/>
      <c r="AI80" s="190"/>
      <c r="AJ80" s="190"/>
      <c r="AK80" s="190"/>
      <c r="AL80" s="190"/>
      <c r="AM80" s="190"/>
      <c r="AN80" s="190"/>
      <c r="AO80" s="190"/>
      <c r="AP80" s="190"/>
      <c r="AQ80" s="190"/>
      <c r="AR80" s="190"/>
      <c r="AS80" s="190"/>
      <c r="AT80" s="190"/>
      <c r="AU80" s="190"/>
      <c r="AV80" s="190"/>
      <c r="AW80" s="190"/>
      <c r="AX80" s="190"/>
      <c r="AY80" s="190"/>
      <c r="AZ80" s="190"/>
      <c r="BA80" s="190"/>
      <c r="BB80" s="190"/>
      <c r="BC80" s="190"/>
      <c r="BD80" s="190"/>
      <c r="BE80" s="190"/>
      <c r="BF80" s="190"/>
      <c r="BG80" s="190"/>
      <c r="BH80" s="190"/>
      <c r="BI80" s="190"/>
      <c r="BJ80" s="191"/>
      <c r="BK80" s="191"/>
      <c r="BL80" s="191"/>
      <c r="BM80" s="191"/>
      <c r="BN80" s="191"/>
      <c r="BO80" s="191"/>
      <c r="BP80" s="191"/>
      <c r="BQ80" s="191"/>
      <c r="BR80" s="191"/>
      <c r="BS80" s="191"/>
      <c r="BT80" s="191"/>
      <c r="BU80" s="191"/>
      <c r="BV80" s="191"/>
      <c r="BW80" s="191"/>
      <c r="BX80" s="191"/>
    </row>
    <row r="81" spans="1:109" s="121" customFormat="1" ht="14.1" customHeight="1">
      <c r="A81" s="193" t="s">
        <v>36</v>
      </c>
      <c r="B81" s="194">
        <v>20</v>
      </c>
      <c r="C81" s="195">
        <v>0</v>
      </c>
      <c r="D81" s="196">
        <v>1.5046296296296297E-4</v>
      </c>
      <c r="E81" s="197">
        <v>0</v>
      </c>
      <c r="F81" s="197">
        <v>0</v>
      </c>
      <c r="G81" s="198"/>
      <c r="H81" s="183"/>
      <c r="I81" s="184"/>
      <c r="J81" s="184"/>
      <c r="K81" s="184"/>
      <c r="L81" s="184"/>
      <c r="M81" s="185"/>
      <c r="N81" s="186"/>
      <c r="O81" s="187"/>
      <c r="P81" s="184"/>
      <c r="Q81" s="188"/>
      <c r="R81" s="188"/>
      <c r="S81" s="184"/>
      <c r="T81" s="184"/>
      <c r="U81" s="184"/>
      <c r="V81" s="184"/>
      <c r="W81" s="189"/>
      <c r="X81" s="122"/>
      <c r="Y81" s="122"/>
      <c r="Z81" s="122"/>
      <c r="AA81" s="122"/>
      <c r="AB81" s="190"/>
      <c r="AC81" s="190"/>
      <c r="AD81" s="190"/>
      <c r="AE81" s="190"/>
      <c r="AF81" s="190"/>
      <c r="AG81" s="190"/>
      <c r="AH81" s="190"/>
      <c r="AI81" s="190"/>
      <c r="AJ81" s="190"/>
      <c r="AK81" s="190"/>
      <c r="AL81" s="190"/>
      <c r="AM81" s="190"/>
      <c r="AN81" s="190"/>
      <c r="AO81" s="190"/>
      <c r="AP81" s="190"/>
      <c r="AQ81" s="190"/>
      <c r="AR81" s="190"/>
      <c r="AS81" s="190"/>
      <c r="AT81" s="190"/>
      <c r="AU81" s="190"/>
      <c r="AV81" s="190"/>
      <c r="AW81" s="190"/>
      <c r="AX81" s="190"/>
      <c r="AY81" s="190"/>
      <c r="AZ81" s="190"/>
      <c r="BA81" s="190"/>
      <c r="BB81" s="190"/>
      <c r="BC81" s="190"/>
      <c r="BD81" s="190"/>
      <c r="BE81" s="190"/>
      <c r="BF81" s="190"/>
      <c r="BG81" s="190"/>
      <c r="BH81" s="190"/>
      <c r="BI81" s="190"/>
      <c r="BJ81" s="191"/>
      <c r="BK81" s="191"/>
      <c r="BL81" s="191"/>
      <c r="BM81" s="191"/>
      <c r="BN81" s="191"/>
      <c r="BO81" s="191"/>
      <c r="BP81" s="191"/>
      <c r="BQ81" s="191"/>
      <c r="BR81" s="191"/>
      <c r="BS81" s="191"/>
      <c r="BT81" s="191"/>
      <c r="BU81" s="191"/>
      <c r="BV81" s="191"/>
      <c r="BW81" s="191"/>
      <c r="BX81" s="191"/>
    </row>
    <row r="82" spans="1:109" s="175" customFormat="1" ht="14.1" customHeight="1">
      <c r="A82" s="193" t="s">
        <v>37</v>
      </c>
      <c r="B82" s="194">
        <v>10</v>
      </c>
      <c r="C82" s="195">
        <v>0</v>
      </c>
      <c r="D82" s="196">
        <v>3.4722222222222222E-5</v>
      </c>
      <c r="E82" s="197">
        <v>0</v>
      </c>
      <c r="F82" s="197">
        <v>0</v>
      </c>
      <c r="G82" s="198"/>
      <c r="H82" s="183"/>
      <c r="I82" s="184"/>
      <c r="J82" s="184"/>
      <c r="K82" s="184"/>
      <c r="L82" s="184"/>
      <c r="M82" s="185"/>
      <c r="N82" s="186"/>
      <c r="O82" s="187"/>
      <c r="P82" s="184"/>
      <c r="Q82" s="188"/>
      <c r="R82" s="188"/>
      <c r="S82" s="184"/>
      <c r="T82" s="184"/>
      <c r="U82" s="184"/>
      <c r="V82" s="184"/>
      <c r="W82" s="189"/>
      <c r="X82" s="122"/>
      <c r="Y82" s="122"/>
      <c r="Z82" s="122"/>
      <c r="AA82" s="122"/>
      <c r="AB82" s="190"/>
      <c r="AC82" s="190"/>
      <c r="AD82" s="190"/>
      <c r="AE82" s="190"/>
      <c r="AF82" s="190"/>
      <c r="AG82" s="190"/>
      <c r="AH82" s="190"/>
      <c r="AI82" s="190"/>
      <c r="AJ82" s="190"/>
      <c r="AK82" s="190"/>
      <c r="AL82" s="190"/>
      <c r="AM82" s="190"/>
      <c r="AN82" s="190"/>
      <c r="AO82" s="190"/>
      <c r="AP82" s="190"/>
      <c r="AQ82" s="190"/>
      <c r="AR82" s="190"/>
      <c r="AS82" s="190"/>
      <c r="AT82" s="190"/>
      <c r="AU82" s="190"/>
      <c r="AV82" s="190"/>
      <c r="AW82" s="190"/>
      <c r="AX82" s="190"/>
      <c r="AY82" s="190"/>
      <c r="AZ82" s="190"/>
      <c r="BA82" s="190"/>
      <c r="BB82" s="190"/>
      <c r="BC82" s="190"/>
      <c r="BD82" s="190"/>
      <c r="BE82" s="190"/>
      <c r="BF82" s="190"/>
      <c r="BG82" s="190"/>
      <c r="BH82" s="190"/>
      <c r="BI82" s="190"/>
      <c r="BJ82" s="191"/>
      <c r="BK82" s="191"/>
      <c r="BL82" s="191"/>
      <c r="BM82" s="191"/>
      <c r="BN82" s="191"/>
      <c r="BO82" s="191"/>
      <c r="BP82" s="191"/>
      <c r="BQ82" s="191"/>
      <c r="BR82" s="191"/>
      <c r="BS82" s="191"/>
      <c r="BT82" s="191"/>
      <c r="BU82" s="191"/>
      <c r="BV82" s="191"/>
      <c r="BW82" s="191"/>
      <c r="BX82" s="191"/>
    </row>
    <row r="83" spans="1:109" s="121" customFormat="1" ht="14.1" customHeight="1">
      <c r="A83" s="193" t="s">
        <v>38</v>
      </c>
      <c r="B83" s="194">
        <v>10</v>
      </c>
      <c r="C83" s="195">
        <v>0</v>
      </c>
      <c r="D83" s="196">
        <v>3.4722222222222222E-5</v>
      </c>
      <c r="E83" s="197">
        <v>0</v>
      </c>
      <c r="F83" s="197">
        <v>0</v>
      </c>
      <c r="G83" s="198"/>
      <c r="H83" s="183"/>
      <c r="I83" s="184"/>
      <c r="J83" s="184"/>
      <c r="K83" s="184"/>
      <c r="L83" s="184"/>
      <c r="M83" s="185"/>
      <c r="N83" s="186"/>
      <c r="O83" s="187"/>
      <c r="P83" s="184"/>
      <c r="Q83" s="188"/>
      <c r="R83" s="188"/>
      <c r="S83" s="184"/>
      <c r="T83" s="184"/>
      <c r="U83" s="184"/>
      <c r="V83" s="184"/>
      <c r="W83" s="189"/>
      <c r="X83" s="122"/>
      <c r="Y83" s="122"/>
      <c r="Z83" s="122"/>
      <c r="AA83" s="122"/>
      <c r="AB83" s="190"/>
      <c r="AC83" s="190"/>
      <c r="AD83" s="190"/>
      <c r="AE83" s="190"/>
      <c r="AF83" s="190"/>
      <c r="AG83" s="190"/>
      <c r="AH83" s="190"/>
      <c r="AI83" s="190"/>
      <c r="AJ83" s="190"/>
      <c r="AK83" s="190"/>
      <c r="AL83" s="190"/>
      <c r="AM83" s="190"/>
      <c r="AN83" s="190"/>
      <c r="AO83" s="190"/>
      <c r="AP83" s="190"/>
      <c r="AQ83" s="190"/>
      <c r="AR83" s="190"/>
      <c r="AS83" s="190"/>
      <c r="AT83" s="190"/>
      <c r="AU83" s="190"/>
      <c r="AV83" s="190"/>
      <c r="AW83" s="190"/>
      <c r="AX83" s="190"/>
      <c r="AY83" s="190"/>
      <c r="AZ83" s="190"/>
      <c r="BA83" s="190"/>
      <c r="BB83" s="190"/>
      <c r="BC83" s="190"/>
      <c r="BD83" s="190"/>
      <c r="BE83" s="190"/>
      <c r="BF83" s="190"/>
      <c r="BG83" s="190"/>
      <c r="BH83" s="190"/>
      <c r="BI83" s="190"/>
      <c r="BJ83" s="191"/>
      <c r="BK83" s="191"/>
      <c r="BL83" s="191"/>
      <c r="BM83" s="191"/>
      <c r="BN83" s="191"/>
      <c r="BO83" s="191"/>
      <c r="BP83" s="191"/>
      <c r="BQ83" s="191"/>
      <c r="BR83" s="191"/>
      <c r="BS83" s="191"/>
      <c r="BT83" s="191"/>
      <c r="BU83" s="191"/>
      <c r="BV83" s="191"/>
      <c r="BW83" s="191"/>
      <c r="BX83" s="191"/>
    </row>
    <row r="84" spans="1:109" s="121" customFormat="1" ht="14.1" customHeight="1">
      <c r="A84" s="193" t="s">
        <v>39</v>
      </c>
      <c r="B84" s="194">
        <v>30</v>
      </c>
      <c r="C84" s="195">
        <v>0</v>
      </c>
      <c r="D84" s="196">
        <v>1.0416666666666667E-4</v>
      </c>
      <c r="E84" s="197">
        <v>0</v>
      </c>
      <c r="F84" s="197">
        <v>0</v>
      </c>
      <c r="G84" s="198"/>
      <c r="H84" s="183"/>
      <c r="I84" s="184"/>
      <c r="J84" s="184"/>
      <c r="K84" s="184"/>
      <c r="L84" s="184"/>
      <c r="M84" s="185"/>
      <c r="N84" s="186"/>
      <c r="O84" s="187"/>
      <c r="P84" s="184"/>
      <c r="Q84" s="188"/>
      <c r="R84" s="188"/>
      <c r="S84" s="184"/>
      <c r="T84" s="184"/>
      <c r="U84" s="184"/>
      <c r="V84" s="184"/>
      <c r="W84" s="189"/>
      <c r="X84" s="122"/>
      <c r="Y84" s="122"/>
      <c r="Z84" s="122"/>
      <c r="AA84" s="122"/>
      <c r="AB84" s="190"/>
      <c r="AC84" s="190"/>
      <c r="AD84" s="190"/>
      <c r="AE84" s="190"/>
      <c r="AF84" s="190"/>
      <c r="AG84" s="190"/>
      <c r="AH84" s="190"/>
      <c r="AI84" s="190"/>
      <c r="AJ84" s="190"/>
      <c r="AK84" s="190"/>
      <c r="AL84" s="190"/>
      <c r="AM84" s="190"/>
      <c r="AN84" s="190"/>
      <c r="AO84" s="190"/>
      <c r="AP84" s="190"/>
      <c r="AQ84" s="190"/>
      <c r="AR84" s="190"/>
      <c r="AS84" s="190"/>
      <c r="AT84" s="190"/>
      <c r="AU84" s="190"/>
      <c r="AV84" s="190"/>
      <c r="AW84" s="190"/>
      <c r="AX84" s="190"/>
      <c r="AY84" s="190"/>
      <c r="AZ84" s="190"/>
      <c r="BA84" s="190"/>
      <c r="BB84" s="190"/>
      <c r="BC84" s="190"/>
      <c r="BD84" s="190"/>
      <c r="BE84" s="190"/>
      <c r="BF84" s="190"/>
      <c r="BG84" s="190"/>
      <c r="BH84" s="190"/>
      <c r="BI84" s="190"/>
      <c r="BJ84" s="191"/>
      <c r="BK84" s="191"/>
      <c r="BL84" s="191"/>
      <c r="BM84" s="191"/>
      <c r="BN84" s="191"/>
      <c r="BO84" s="191"/>
      <c r="BP84" s="191"/>
      <c r="BQ84" s="191"/>
      <c r="BR84" s="191"/>
      <c r="BS84" s="191"/>
      <c r="BT84" s="191"/>
      <c r="BU84" s="191"/>
      <c r="BV84" s="191"/>
      <c r="BW84" s="191"/>
      <c r="BX84" s="191"/>
    </row>
    <row r="85" spans="1:109" s="121" customFormat="1" ht="14.1" customHeight="1">
      <c r="A85" s="199" t="s">
        <v>40</v>
      </c>
      <c r="B85" s="200">
        <v>20</v>
      </c>
      <c r="C85" s="201">
        <v>0</v>
      </c>
      <c r="D85" s="202">
        <v>9.2592592592592588E-5</v>
      </c>
      <c r="E85" s="203">
        <v>0</v>
      </c>
      <c r="F85" s="203">
        <v>0</v>
      </c>
      <c r="G85" s="204"/>
      <c r="H85" s="183"/>
      <c r="I85" s="184"/>
      <c r="J85" s="184"/>
      <c r="K85" s="184"/>
      <c r="L85" s="184"/>
      <c r="M85" s="185"/>
      <c r="N85" s="186"/>
      <c r="O85" s="187"/>
      <c r="P85" s="184"/>
      <c r="Q85" s="188"/>
      <c r="R85" s="188"/>
      <c r="S85" s="184"/>
      <c r="T85" s="184"/>
      <c r="U85" s="184"/>
      <c r="V85" s="184"/>
      <c r="W85" s="189"/>
      <c r="X85" s="122"/>
      <c r="Y85" s="122"/>
      <c r="Z85" s="122"/>
      <c r="AA85" s="122"/>
      <c r="AB85" s="190"/>
      <c r="AC85" s="190"/>
      <c r="AD85" s="190"/>
      <c r="AE85" s="190"/>
      <c r="AF85" s="190"/>
      <c r="AG85" s="190"/>
      <c r="AH85" s="190"/>
      <c r="AI85" s="190"/>
      <c r="AJ85" s="190"/>
      <c r="AK85" s="190"/>
      <c r="AL85" s="190"/>
      <c r="AM85" s="190"/>
      <c r="AN85" s="190"/>
      <c r="AO85" s="190"/>
      <c r="AP85" s="190"/>
      <c r="AQ85" s="190"/>
      <c r="AR85" s="190"/>
      <c r="AS85" s="190"/>
      <c r="AT85" s="190"/>
      <c r="AU85" s="190"/>
      <c r="AV85" s="190"/>
      <c r="AW85" s="190"/>
      <c r="AX85" s="190"/>
      <c r="AY85" s="190"/>
      <c r="AZ85" s="190"/>
      <c r="BA85" s="190"/>
      <c r="BB85" s="190"/>
      <c r="BC85" s="190"/>
      <c r="BD85" s="190"/>
      <c r="BE85" s="190"/>
      <c r="BF85" s="190"/>
      <c r="BG85" s="190"/>
      <c r="BH85" s="190"/>
      <c r="BI85" s="190"/>
      <c r="BJ85" s="191"/>
      <c r="BK85" s="191"/>
      <c r="BL85" s="191"/>
      <c r="BM85" s="191"/>
      <c r="BN85" s="191"/>
      <c r="BO85" s="191"/>
      <c r="BP85" s="191"/>
      <c r="BQ85" s="191"/>
      <c r="BR85" s="191"/>
      <c r="BS85" s="191"/>
      <c r="BT85" s="191"/>
      <c r="BU85" s="191"/>
      <c r="BV85" s="191"/>
      <c r="BW85" s="191"/>
      <c r="BX85" s="191"/>
    </row>
    <row r="86" spans="1:109" s="192" customFormat="1" ht="14.1" customHeight="1">
      <c r="A86" s="217" t="s">
        <v>100</v>
      </c>
      <c r="B86" s="218">
        <f>MAX(B54:B85)</f>
        <v>70</v>
      </c>
      <c r="C86" s="219">
        <f>MAX(C54:C85)</f>
        <v>0</v>
      </c>
      <c r="D86" s="220">
        <f>MAX(D54:D85)</f>
        <v>3.1250000000000001E-4</v>
      </c>
      <c r="E86" s="221" t="s">
        <v>106</v>
      </c>
      <c r="F86" s="222">
        <f>MAX(F54:F85)</f>
        <v>0</v>
      </c>
      <c r="G86" s="223" t="s">
        <v>106</v>
      </c>
      <c r="H86" s="224"/>
      <c r="I86" s="225"/>
      <c r="J86" s="225"/>
      <c r="K86" s="225"/>
      <c r="L86" s="225"/>
      <c r="M86" s="225"/>
      <c r="N86" s="226"/>
      <c r="P86" s="227"/>
      <c r="Q86" s="228"/>
      <c r="R86" s="228"/>
      <c r="X86" s="122"/>
      <c r="Y86" s="228"/>
      <c r="Z86" s="228"/>
      <c r="AA86" s="228"/>
    </row>
    <row r="87" spans="1:109">
      <c r="A87" s="229"/>
      <c r="B87" s="191"/>
      <c r="C87" s="230"/>
      <c r="D87" s="230"/>
      <c r="E87" s="230"/>
      <c r="F87" s="230"/>
      <c r="G87" s="231"/>
      <c r="H87" s="230"/>
      <c r="I87" s="230"/>
      <c r="J87" s="230"/>
      <c r="K87" s="230"/>
      <c r="L87" s="230"/>
    </row>
    <row r="88" spans="1:109" ht="12" customHeight="1">
      <c r="A88" s="291" t="s">
        <v>105</v>
      </c>
      <c r="B88" s="236" t="s">
        <v>104</v>
      </c>
      <c r="C88" s="237"/>
      <c r="D88" s="238"/>
      <c r="E88" s="238"/>
      <c r="F88" s="239"/>
      <c r="G88" s="237"/>
      <c r="H88" s="240"/>
      <c r="I88" s="239"/>
      <c r="J88" s="241"/>
      <c r="K88" s="239"/>
      <c r="L88" s="239"/>
      <c r="M88" s="242"/>
      <c r="N88" s="243"/>
      <c r="O88" s="244"/>
      <c r="P88" s="245"/>
      <c r="Q88" s="246"/>
      <c r="R88" s="247"/>
    </row>
    <row r="89" spans="1:109" ht="12" customHeight="1">
      <c r="A89" s="292"/>
      <c r="B89" s="248" t="s">
        <v>101</v>
      </c>
      <c r="C89" s="187"/>
      <c r="D89" s="249"/>
      <c r="E89" s="249"/>
      <c r="F89" s="249"/>
      <c r="G89" s="187"/>
      <c r="H89" s="250"/>
      <c r="I89" s="249"/>
      <c r="J89" s="245"/>
      <c r="K89" s="245"/>
      <c r="L89" s="251"/>
      <c r="M89" s="252"/>
      <c r="N89" s="253"/>
      <c r="O89" s="249"/>
      <c r="P89" s="245"/>
      <c r="Q89" s="246"/>
      <c r="R89" s="247"/>
    </row>
    <row r="90" spans="1:109" ht="12" customHeight="1">
      <c r="A90" s="292"/>
      <c r="B90" s="248" t="s">
        <v>102</v>
      </c>
      <c r="C90" s="187"/>
      <c r="D90" s="249"/>
      <c r="E90" s="249"/>
      <c r="F90" s="249"/>
      <c r="G90" s="187"/>
      <c r="H90" s="250"/>
      <c r="I90" s="249"/>
      <c r="J90" s="245"/>
      <c r="K90" s="245"/>
      <c r="L90" s="251"/>
      <c r="M90" s="252"/>
      <c r="N90" s="253"/>
      <c r="O90" s="249"/>
      <c r="P90" s="245"/>
      <c r="Q90" s="246"/>
      <c r="R90" s="247"/>
    </row>
    <row r="91" spans="1:109" ht="12" customHeight="1">
      <c r="A91" s="293"/>
      <c r="B91" s="254" t="s">
        <v>103</v>
      </c>
      <c r="C91" s="255"/>
      <c r="D91" s="256"/>
      <c r="E91" s="256"/>
      <c r="F91" s="256"/>
      <c r="G91" s="255"/>
      <c r="H91" s="255"/>
      <c r="I91" s="256"/>
      <c r="J91" s="257"/>
      <c r="K91" s="256"/>
      <c r="L91" s="256"/>
      <c r="M91" s="225"/>
      <c r="N91" s="258"/>
      <c r="O91" s="249"/>
      <c r="P91" s="245"/>
      <c r="Q91" s="246"/>
      <c r="R91" s="246"/>
    </row>
    <row r="94" spans="1:109" s="121" customFormat="1" ht="12" customHeight="1">
      <c r="A94" s="151"/>
      <c r="B94" s="152"/>
      <c r="C94" s="144"/>
      <c r="D94" s="144"/>
      <c r="E94" s="144"/>
      <c r="F94" s="144"/>
      <c r="G94" s="144"/>
      <c r="H94" s="138"/>
      <c r="I94" s="138"/>
      <c r="J94" s="138"/>
      <c r="K94" s="138"/>
      <c r="L94" s="138"/>
      <c r="M94" s="139"/>
      <c r="N94" s="144"/>
      <c r="O94" s="146"/>
      <c r="Q94" s="122"/>
      <c r="R94" s="122"/>
      <c r="X94" s="142"/>
      <c r="Y94" s="122"/>
      <c r="Z94" s="142"/>
      <c r="AA94" s="142"/>
      <c r="AB94" s="143"/>
      <c r="AC94" s="143"/>
      <c r="AD94" s="143"/>
      <c r="AE94" s="143"/>
      <c r="AF94" s="143"/>
      <c r="AG94" s="143"/>
      <c r="AH94" s="143"/>
      <c r="AI94" s="143"/>
      <c r="AJ94" s="143"/>
      <c r="AK94" s="143"/>
      <c r="AL94" s="143"/>
      <c r="AM94" s="143"/>
      <c r="AN94" s="143"/>
      <c r="AO94" s="143"/>
      <c r="AP94" s="143"/>
      <c r="AQ94" s="143"/>
      <c r="AR94" s="143"/>
      <c r="AS94" s="143"/>
      <c r="AT94" s="143"/>
      <c r="AU94" s="143"/>
      <c r="AV94" s="143"/>
      <c r="AW94" s="143"/>
      <c r="AX94" s="143"/>
      <c r="AY94" s="143"/>
      <c r="AZ94" s="143"/>
      <c r="BA94" s="143"/>
      <c r="BB94" s="143"/>
      <c r="BC94" s="143"/>
      <c r="BD94" s="143"/>
      <c r="BE94" s="143"/>
      <c r="BF94" s="143"/>
      <c r="BG94" s="143"/>
      <c r="BH94" s="143"/>
      <c r="BI94" s="143"/>
      <c r="BJ94" s="143"/>
      <c r="BK94" s="143"/>
      <c r="BL94" s="143"/>
      <c r="BM94" s="143"/>
      <c r="BN94" s="143"/>
      <c r="BO94" s="143"/>
      <c r="BP94" s="143"/>
      <c r="BQ94" s="143"/>
      <c r="BR94" s="143"/>
      <c r="BS94" s="143"/>
      <c r="BT94" s="143"/>
      <c r="BU94" s="143"/>
      <c r="BV94" s="143"/>
      <c r="BW94" s="143"/>
      <c r="BX94" s="143"/>
    </row>
    <row r="95" spans="1:109" s="121" customFormat="1" ht="14.25" customHeight="1">
      <c r="A95" s="153"/>
      <c r="B95" s="287" t="s">
        <v>109</v>
      </c>
      <c r="C95" s="288"/>
      <c r="D95" s="288"/>
      <c r="E95" s="288"/>
      <c r="F95" s="288"/>
      <c r="G95" s="289"/>
      <c r="H95" s="154"/>
      <c r="I95" s="128"/>
      <c r="J95" s="128"/>
      <c r="K95" s="128"/>
      <c r="L95" s="128"/>
      <c r="M95" s="155"/>
      <c r="N95" s="156"/>
      <c r="O95" s="146"/>
      <c r="Q95" s="122"/>
      <c r="R95" s="122"/>
      <c r="X95" s="142"/>
      <c r="Y95" s="122"/>
      <c r="Z95" s="142"/>
      <c r="AA95" s="142"/>
      <c r="AB95" s="143"/>
      <c r="AC95" s="143"/>
      <c r="AD95" s="143"/>
      <c r="AE95" s="143"/>
      <c r="AF95" s="143"/>
      <c r="AG95" s="143"/>
      <c r="AH95" s="143"/>
      <c r="AI95" s="143"/>
      <c r="AJ95" s="143"/>
      <c r="AK95" s="143"/>
      <c r="AL95" s="143"/>
      <c r="AM95" s="143"/>
      <c r="AN95" s="143"/>
      <c r="AO95" s="143"/>
      <c r="AP95" s="143"/>
      <c r="AQ95" s="143"/>
      <c r="AR95" s="143"/>
      <c r="AS95" s="143"/>
      <c r="AT95" s="143"/>
      <c r="AU95" s="143"/>
      <c r="AV95" s="143"/>
      <c r="AW95" s="143"/>
      <c r="AX95" s="143"/>
      <c r="AY95" s="143"/>
      <c r="AZ95" s="143"/>
      <c r="BA95" s="143"/>
      <c r="BB95" s="143"/>
      <c r="BC95" s="143"/>
      <c r="BD95" s="143"/>
      <c r="BE95" s="143"/>
      <c r="BF95" s="143"/>
      <c r="BG95" s="143"/>
      <c r="BH95" s="143"/>
      <c r="BI95" s="143"/>
      <c r="BJ95" s="143"/>
      <c r="BK95" s="143"/>
      <c r="BL95" s="143"/>
      <c r="BM95" s="143"/>
      <c r="BN95" s="143"/>
      <c r="BO95" s="143"/>
      <c r="BP95" s="143"/>
      <c r="BQ95" s="143"/>
      <c r="BR95" s="143"/>
      <c r="BS95" s="143"/>
      <c r="BT95" s="143"/>
      <c r="BU95" s="143"/>
      <c r="BV95" s="143"/>
      <c r="BW95" s="143"/>
      <c r="BX95" s="143"/>
    </row>
    <row r="96" spans="1:109" s="176" customFormat="1" ht="21">
      <c r="A96" s="157" t="s">
        <v>93</v>
      </c>
      <c r="B96" s="158" t="s">
        <v>94</v>
      </c>
      <c r="C96" s="159" t="s">
        <v>95</v>
      </c>
      <c r="D96" s="160" t="s">
        <v>96</v>
      </c>
      <c r="E96" s="160" t="s">
        <v>97</v>
      </c>
      <c r="F96" s="160" t="s">
        <v>98</v>
      </c>
      <c r="G96" s="161" t="s">
        <v>99</v>
      </c>
      <c r="H96" s="162"/>
      <c r="I96" s="163"/>
      <c r="J96" s="163"/>
      <c r="K96" s="163"/>
      <c r="L96" s="163"/>
      <c r="M96" s="164"/>
      <c r="N96" s="165"/>
      <c r="O96" s="166"/>
      <c r="P96" s="163"/>
      <c r="Q96" s="167"/>
      <c r="R96" s="168"/>
      <c r="S96" s="163"/>
      <c r="T96" s="163"/>
      <c r="U96" s="169"/>
      <c r="V96" s="163"/>
      <c r="W96" s="170"/>
      <c r="X96" s="171"/>
      <c r="Y96" s="172"/>
      <c r="Z96" s="172"/>
      <c r="AA96" s="172"/>
      <c r="AB96" s="173"/>
      <c r="AC96" s="173"/>
      <c r="AD96" s="173"/>
      <c r="AE96" s="173"/>
      <c r="AF96" s="173"/>
      <c r="AG96" s="173"/>
      <c r="AH96" s="173"/>
      <c r="AI96" s="173"/>
      <c r="AJ96" s="173"/>
      <c r="AK96" s="173"/>
      <c r="AL96" s="173"/>
      <c r="AM96" s="173"/>
      <c r="AN96" s="173"/>
      <c r="AO96" s="173"/>
      <c r="AP96" s="173"/>
      <c r="AQ96" s="173"/>
      <c r="AR96" s="173"/>
      <c r="AS96" s="173"/>
      <c r="AT96" s="173"/>
      <c r="AU96" s="173"/>
      <c r="AV96" s="173"/>
      <c r="AW96" s="173"/>
      <c r="AX96" s="173"/>
      <c r="AY96" s="173"/>
      <c r="AZ96" s="173"/>
      <c r="BA96" s="173"/>
      <c r="BB96" s="173"/>
      <c r="BC96" s="173"/>
      <c r="BD96" s="173"/>
      <c r="BE96" s="173"/>
      <c r="BF96" s="173"/>
      <c r="BG96" s="173"/>
      <c r="BH96" s="173"/>
      <c r="BI96" s="173"/>
      <c r="BJ96" s="174"/>
      <c r="BK96" s="174"/>
      <c r="BL96" s="174"/>
      <c r="BM96" s="174"/>
      <c r="BN96" s="174"/>
      <c r="BO96" s="174"/>
      <c r="BP96" s="174"/>
      <c r="BQ96" s="174"/>
      <c r="BR96" s="174"/>
      <c r="BS96" s="174"/>
      <c r="BT96" s="174"/>
      <c r="BU96" s="174"/>
      <c r="BV96" s="174"/>
      <c r="BW96" s="174"/>
      <c r="BX96" s="174"/>
      <c r="BY96" s="175"/>
      <c r="BZ96" s="175"/>
      <c r="CA96" s="175"/>
      <c r="CB96" s="175"/>
      <c r="CC96" s="175"/>
      <c r="CD96" s="175"/>
      <c r="CE96" s="175"/>
      <c r="CF96" s="175"/>
      <c r="CG96" s="175"/>
      <c r="CH96" s="175"/>
      <c r="CI96" s="175"/>
      <c r="CJ96" s="175"/>
      <c r="CK96" s="175"/>
      <c r="CL96" s="175"/>
      <c r="CM96" s="175"/>
      <c r="CN96" s="175"/>
      <c r="CO96" s="175"/>
      <c r="CP96" s="175"/>
      <c r="CQ96" s="175"/>
      <c r="CR96" s="175"/>
      <c r="CS96" s="175"/>
      <c r="CT96" s="175"/>
      <c r="CU96" s="175"/>
      <c r="CV96" s="175"/>
      <c r="CW96" s="175"/>
      <c r="CX96" s="175"/>
      <c r="CY96" s="175"/>
      <c r="CZ96" s="175"/>
      <c r="DA96" s="175"/>
      <c r="DB96" s="175"/>
      <c r="DC96" s="175"/>
      <c r="DD96" s="175"/>
      <c r="DE96" s="175"/>
    </row>
    <row r="97" spans="1:76" s="192" customFormat="1" ht="14.1" customHeight="1">
      <c r="A97" s="177" t="s">
        <v>9</v>
      </c>
      <c r="B97" s="178">
        <v>30</v>
      </c>
      <c r="C97" s="179">
        <v>0</v>
      </c>
      <c r="D97" s="180">
        <v>1.7361111111111112E-4</v>
      </c>
      <c r="E97" s="181">
        <v>1</v>
      </c>
      <c r="F97" s="181">
        <v>0</v>
      </c>
      <c r="G97" s="182"/>
      <c r="H97" s="183"/>
      <c r="I97" s="184"/>
      <c r="J97" s="184"/>
      <c r="K97" s="184"/>
      <c r="L97" s="184"/>
      <c r="M97" s="185"/>
      <c r="N97" s="186"/>
      <c r="O97" s="187"/>
      <c r="P97" s="184"/>
      <c r="Q97" s="188"/>
      <c r="R97" s="188"/>
      <c r="S97" s="184"/>
      <c r="T97" s="184"/>
      <c r="U97" s="184"/>
      <c r="V97" s="184"/>
      <c r="W97" s="189"/>
      <c r="X97" s="122"/>
      <c r="Y97" s="122"/>
      <c r="Z97" s="122"/>
      <c r="AA97" s="122"/>
      <c r="AB97" s="190"/>
      <c r="AC97" s="190"/>
      <c r="AD97" s="190"/>
      <c r="AE97" s="190"/>
      <c r="AF97" s="190"/>
      <c r="AG97" s="190"/>
      <c r="AH97" s="190"/>
      <c r="AI97" s="190"/>
      <c r="AJ97" s="190"/>
      <c r="AK97" s="190"/>
      <c r="AL97" s="190"/>
      <c r="AM97" s="190"/>
      <c r="AN97" s="190"/>
      <c r="AO97" s="190"/>
      <c r="AP97" s="190"/>
      <c r="AQ97" s="190"/>
      <c r="AR97" s="190"/>
      <c r="AS97" s="190"/>
      <c r="AT97" s="190"/>
      <c r="AU97" s="190"/>
      <c r="AV97" s="190"/>
      <c r="AW97" s="190"/>
      <c r="AX97" s="190"/>
      <c r="AY97" s="190"/>
      <c r="AZ97" s="190"/>
      <c r="BA97" s="190"/>
      <c r="BB97" s="190"/>
      <c r="BC97" s="190"/>
      <c r="BD97" s="190"/>
      <c r="BE97" s="190"/>
      <c r="BF97" s="190"/>
      <c r="BG97" s="190"/>
      <c r="BH97" s="190"/>
      <c r="BI97" s="190"/>
      <c r="BJ97" s="191"/>
      <c r="BK97" s="191"/>
      <c r="BL97" s="191"/>
      <c r="BM97" s="191"/>
      <c r="BN97" s="191"/>
      <c r="BO97" s="191"/>
      <c r="BP97" s="191"/>
      <c r="BQ97" s="191"/>
      <c r="BR97" s="191"/>
      <c r="BS97" s="191"/>
      <c r="BT97" s="191"/>
      <c r="BU97" s="191"/>
      <c r="BV97" s="191"/>
      <c r="BW97" s="191"/>
      <c r="BX97" s="191"/>
    </row>
    <row r="98" spans="1:76" s="192" customFormat="1" ht="14.1" customHeight="1">
      <c r="A98" s="193" t="s">
        <v>10</v>
      </c>
      <c r="B98" s="194">
        <v>10</v>
      </c>
      <c r="C98" s="195">
        <v>0</v>
      </c>
      <c r="D98" s="196">
        <v>4.6296296296296294E-5</v>
      </c>
      <c r="E98" s="197">
        <v>1</v>
      </c>
      <c r="F98" s="197">
        <v>0</v>
      </c>
      <c r="G98" s="198"/>
      <c r="H98" s="183"/>
      <c r="I98" s="184"/>
      <c r="J98" s="184"/>
      <c r="K98" s="184"/>
      <c r="L98" s="184"/>
      <c r="M98" s="185"/>
      <c r="N98" s="186"/>
      <c r="O98" s="187"/>
      <c r="P98" s="184"/>
      <c r="Q98" s="188"/>
      <c r="R98" s="188"/>
      <c r="S98" s="184"/>
      <c r="T98" s="184"/>
      <c r="U98" s="184"/>
      <c r="V98" s="184"/>
      <c r="W98" s="189"/>
      <c r="X98" s="122"/>
      <c r="Y98" s="122"/>
      <c r="Z98" s="122"/>
      <c r="AA98" s="122"/>
      <c r="AB98" s="190"/>
      <c r="AC98" s="190"/>
      <c r="AD98" s="190"/>
      <c r="AE98" s="190"/>
      <c r="AF98" s="190"/>
      <c r="AG98" s="190"/>
      <c r="AH98" s="190"/>
      <c r="AI98" s="190"/>
      <c r="AJ98" s="190"/>
      <c r="AK98" s="190"/>
      <c r="AL98" s="190"/>
      <c r="AM98" s="190"/>
      <c r="AN98" s="190"/>
      <c r="AO98" s="190"/>
      <c r="AP98" s="190"/>
      <c r="AQ98" s="190"/>
      <c r="AR98" s="190"/>
      <c r="AS98" s="190"/>
      <c r="AT98" s="190"/>
      <c r="AU98" s="190"/>
      <c r="AV98" s="190"/>
      <c r="AW98" s="190"/>
      <c r="AX98" s="190"/>
      <c r="AY98" s="190"/>
      <c r="AZ98" s="190"/>
      <c r="BA98" s="190"/>
      <c r="BB98" s="190"/>
      <c r="BC98" s="190"/>
      <c r="BD98" s="190"/>
      <c r="BE98" s="190"/>
      <c r="BF98" s="190"/>
      <c r="BG98" s="190"/>
      <c r="BH98" s="190"/>
      <c r="BI98" s="190"/>
      <c r="BJ98" s="191"/>
      <c r="BK98" s="191"/>
      <c r="BL98" s="191"/>
      <c r="BM98" s="191"/>
      <c r="BN98" s="191"/>
      <c r="BO98" s="191"/>
      <c r="BP98" s="191"/>
      <c r="BQ98" s="191"/>
      <c r="BR98" s="191"/>
      <c r="BS98" s="191"/>
      <c r="BT98" s="191"/>
      <c r="BU98" s="191"/>
      <c r="BV98" s="191"/>
      <c r="BW98" s="191"/>
      <c r="BX98" s="191"/>
    </row>
    <row r="99" spans="1:76" s="121" customFormat="1" ht="14.1" customHeight="1">
      <c r="A99" s="193" t="s">
        <v>11</v>
      </c>
      <c r="B99" s="194">
        <v>10</v>
      </c>
      <c r="C99" s="195">
        <v>0</v>
      </c>
      <c r="D99" s="196">
        <v>6.9444444444444444E-5</v>
      </c>
      <c r="E99" s="197">
        <v>1</v>
      </c>
      <c r="F99" s="197">
        <v>0</v>
      </c>
      <c r="G99" s="198"/>
      <c r="H99" s="183"/>
      <c r="I99" s="184"/>
      <c r="J99" s="184"/>
      <c r="K99" s="184"/>
      <c r="L99" s="184"/>
      <c r="M99" s="185"/>
      <c r="N99" s="186"/>
      <c r="O99" s="187"/>
      <c r="P99" s="184"/>
      <c r="Q99" s="188"/>
      <c r="R99" s="188"/>
      <c r="S99" s="184"/>
      <c r="T99" s="184"/>
      <c r="U99" s="184"/>
      <c r="V99" s="184"/>
      <c r="W99" s="189"/>
      <c r="X99" s="122"/>
      <c r="Y99" s="122"/>
      <c r="Z99" s="122"/>
      <c r="AA99" s="122"/>
      <c r="AB99" s="190"/>
      <c r="AC99" s="190"/>
      <c r="AD99" s="190"/>
      <c r="AE99" s="190"/>
      <c r="AF99" s="190"/>
      <c r="AG99" s="190"/>
      <c r="AH99" s="190"/>
      <c r="AI99" s="190"/>
      <c r="AJ99" s="190"/>
      <c r="AK99" s="190"/>
      <c r="AL99" s="190"/>
      <c r="AM99" s="190"/>
      <c r="AN99" s="190"/>
      <c r="AO99" s="190"/>
      <c r="AP99" s="190"/>
      <c r="AQ99" s="190"/>
      <c r="AR99" s="190"/>
      <c r="AS99" s="190"/>
      <c r="AT99" s="190"/>
      <c r="AU99" s="190"/>
      <c r="AV99" s="190"/>
      <c r="AW99" s="190"/>
      <c r="AX99" s="190"/>
      <c r="AY99" s="190"/>
      <c r="AZ99" s="190"/>
      <c r="BA99" s="190"/>
      <c r="BB99" s="190"/>
      <c r="BC99" s="190"/>
      <c r="BD99" s="190"/>
      <c r="BE99" s="190"/>
      <c r="BF99" s="190"/>
      <c r="BG99" s="190"/>
      <c r="BH99" s="190"/>
      <c r="BI99" s="190"/>
      <c r="BJ99" s="191"/>
      <c r="BK99" s="191"/>
      <c r="BL99" s="191"/>
      <c r="BM99" s="191"/>
      <c r="BN99" s="191"/>
      <c r="BO99" s="191"/>
      <c r="BP99" s="191"/>
      <c r="BQ99" s="191"/>
      <c r="BR99" s="191"/>
      <c r="BS99" s="191"/>
      <c r="BT99" s="191"/>
      <c r="BU99" s="191"/>
      <c r="BV99" s="191"/>
      <c r="BW99" s="191"/>
      <c r="BX99" s="191"/>
    </row>
    <row r="100" spans="1:76" s="175" customFormat="1" ht="14.1" customHeight="1">
      <c r="A100" s="193" t="s">
        <v>12</v>
      </c>
      <c r="B100" s="194">
        <v>20</v>
      </c>
      <c r="C100" s="195">
        <v>0</v>
      </c>
      <c r="D100" s="196">
        <v>6.9444444444444444E-5</v>
      </c>
      <c r="E100" s="197">
        <v>1</v>
      </c>
      <c r="F100" s="197">
        <v>0</v>
      </c>
      <c r="G100" s="198"/>
      <c r="H100" s="183"/>
      <c r="I100" s="184"/>
      <c r="J100" s="184"/>
      <c r="K100" s="184"/>
      <c r="L100" s="184"/>
      <c r="M100" s="185"/>
      <c r="N100" s="186"/>
      <c r="O100" s="187"/>
      <c r="P100" s="184"/>
      <c r="Q100" s="188"/>
      <c r="R100" s="188"/>
      <c r="S100" s="184"/>
      <c r="T100" s="184"/>
      <c r="U100" s="184"/>
      <c r="V100" s="184"/>
      <c r="W100" s="189"/>
      <c r="X100" s="122"/>
      <c r="Y100" s="122"/>
      <c r="Z100" s="122"/>
      <c r="AA100" s="122"/>
      <c r="AB100" s="190"/>
      <c r="AC100" s="190"/>
      <c r="AD100" s="190"/>
      <c r="AE100" s="190"/>
      <c r="AF100" s="190"/>
      <c r="AG100" s="190"/>
      <c r="AH100" s="190"/>
      <c r="AI100" s="190"/>
      <c r="AJ100" s="190"/>
      <c r="AK100" s="190"/>
      <c r="AL100" s="190"/>
      <c r="AM100" s="190"/>
      <c r="AN100" s="190"/>
      <c r="AO100" s="190"/>
      <c r="AP100" s="190"/>
      <c r="AQ100" s="190"/>
      <c r="AR100" s="190"/>
      <c r="AS100" s="190"/>
      <c r="AT100" s="190"/>
      <c r="AU100" s="190"/>
      <c r="AV100" s="190"/>
      <c r="AW100" s="190"/>
      <c r="AX100" s="190"/>
      <c r="AY100" s="190"/>
      <c r="AZ100" s="190"/>
      <c r="BA100" s="190"/>
      <c r="BB100" s="190"/>
      <c r="BC100" s="190"/>
      <c r="BD100" s="190"/>
      <c r="BE100" s="190"/>
      <c r="BF100" s="190"/>
      <c r="BG100" s="190"/>
      <c r="BH100" s="190"/>
      <c r="BI100" s="190"/>
      <c r="BJ100" s="191"/>
      <c r="BK100" s="191"/>
      <c r="BL100" s="191"/>
      <c r="BM100" s="191"/>
      <c r="BN100" s="191"/>
      <c r="BO100" s="191"/>
      <c r="BP100" s="191"/>
      <c r="BQ100" s="191"/>
      <c r="BR100" s="191"/>
      <c r="BS100" s="191"/>
      <c r="BT100" s="191"/>
      <c r="BU100" s="191"/>
      <c r="BV100" s="191"/>
      <c r="BW100" s="191"/>
      <c r="BX100" s="191"/>
    </row>
    <row r="101" spans="1:76" s="121" customFormat="1" ht="14.1" customHeight="1">
      <c r="A101" s="193" t="s">
        <v>13</v>
      </c>
      <c r="B101" s="194">
        <v>20</v>
      </c>
      <c r="C101" s="195">
        <v>0</v>
      </c>
      <c r="D101" s="196">
        <v>1.5046296296296297E-4</v>
      </c>
      <c r="E101" s="197">
        <v>2</v>
      </c>
      <c r="F101" s="197">
        <v>0</v>
      </c>
      <c r="G101" s="198"/>
      <c r="H101" s="183"/>
      <c r="I101" s="184"/>
      <c r="J101" s="184"/>
      <c r="K101" s="184"/>
      <c r="L101" s="184"/>
      <c r="M101" s="185"/>
      <c r="N101" s="186"/>
      <c r="O101" s="187"/>
      <c r="P101" s="184"/>
      <c r="Q101" s="188"/>
      <c r="R101" s="188"/>
      <c r="S101" s="184"/>
      <c r="T101" s="184"/>
      <c r="U101" s="184"/>
      <c r="V101" s="184"/>
      <c r="W101" s="189"/>
      <c r="X101" s="122"/>
      <c r="Y101" s="122"/>
      <c r="Z101" s="122"/>
      <c r="AA101" s="122"/>
      <c r="AB101" s="190"/>
      <c r="AC101" s="190"/>
      <c r="AD101" s="190"/>
      <c r="AE101" s="190"/>
      <c r="AF101" s="190"/>
      <c r="AG101" s="190"/>
      <c r="AH101" s="190"/>
      <c r="AI101" s="190"/>
      <c r="AJ101" s="190"/>
      <c r="AK101" s="190"/>
      <c r="AL101" s="190"/>
      <c r="AM101" s="190"/>
      <c r="AN101" s="190"/>
      <c r="AO101" s="190"/>
      <c r="AP101" s="190"/>
      <c r="AQ101" s="190"/>
      <c r="AR101" s="190"/>
      <c r="AS101" s="190"/>
      <c r="AT101" s="190"/>
      <c r="AU101" s="190"/>
      <c r="AV101" s="190"/>
      <c r="AW101" s="190"/>
      <c r="AX101" s="190"/>
      <c r="AY101" s="190"/>
      <c r="AZ101" s="190"/>
      <c r="BA101" s="190"/>
      <c r="BB101" s="190"/>
      <c r="BC101" s="190"/>
      <c r="BD101" s="190"/>
      <c r="BE101" s="190"/>
      <c r="BF101" s="190"/>
      <c r="BG101" s="190"/>
      <c r="BH101" s="190"/>
      <c r="BI101" s="190"/>
      <c r="BJ101" s="191"/>
      <c r="BK101" s="191"/>
      <c r="BL101" s="191"/>
      <c r="BM101" s="191"/>
      <c r="BN101" s="191"/>
      <c r="BO101" s="191"/>
      <c r="BP101" s="191"/>
      <c r="BQ101" s="191"/>
      <c r="BR101" s="191"/>
      <c r="BS101" s="191"/>
      <c r="BT101" s="191"/>
      <c r="BU101" s="191"/>
      <c r="BV101" s="191"/>
      <c r="BW101" s="191"/>
      <c r="BX101" s="191"/>
    </row>
    <row r="102" spans="1:76" s="192" customFormat="1" ht="14.1" customHeight="1">
      <c r="A102" s="199" t="s">
        <v>14</v>
      </c>
      <c r="B102" s="200">
        <v>40</v>
      </c>
      <c r="C102" s="201">
        <v>0</v>
      </c>
      <c r="D102" s="202">
        <v>2.0833333333333335E-4</v>
      </c>
      <c r="E102" s="203">
        <v>2</v>
      </c>
      <c r="F102" s="203">
        <v>0</v>
      </c>
      <c r="G102" s="204"/>
      <c r="H102" s="183"/>
      <c r="I102" s="184"/>
      <c r="J102" s="184"/>
      <c r="K102" s="184"/>
      <c r="L102" s="184"/>
      <c r="M102" s="185"/>
      <c r="N102" s="186"/>
      <c r="O102" s="187"/>
      <c r="P102" s="184"/>
      <c r="Q102" s="188"/>
      <c r="R102" s="188"/>
      <c r="S102" s="184"/>
      <c r="T102" s="184"/>
      <c r="U102" s="184"/>
      <c r="V102" s="184"/>
      <c r="W102" s="189"/>
      <c r="X102" s="122"/>
      <c r="Y102" s="122"/>
      <c r="Z102" s="122"/>
      <c r="AA102" s="122"/>
      <c r="AB102" s="190"/>
      <c r="AC102" s="190"/>
      <c r="AD102" s="190"/>
      <c r="AE102" s="190"/>
      <c r="AF102" s="190"/>
      <c r="AG102" s="190"/>
      <c r="AH102" s="190"/>
      <c r="AI102" s="190"/>
      <c r="AJ102" s="190"/>
      <c r="AK102" s="190"/>
      <c r="AL102" s="190"/>
      <c r="AM102" s="190"/>
      <c r="AN102" s="190"/>
      <c r="AO102" s="190"/>
      <c r="AP102" s="190"/>
      <c r="AQ102" s="190"/>
      <c r="AR102" s="190"/>
      <c r="AS102" s="190"/>
      <c r="AT102" s="190"/>
      <c r="AU102" s="190"/>
      <c r="AV102" s="190"/>
      <c r="AW102" s="190"/>
      <c r="AX102" s="190"/>
      <c r="AY102" s="190"/>
      <c r="AZ102" s="190"/>
      <c r="BA102" s="190"/>
      <c r="BB102" s="190"/>
      <c r="BC102" s="190"/>
      <c r="BD102" s="190"/>
      <c r="BE102" s="190"/>
      <c r="BF102" s="190"/>
      <c r="BG102" s="190"/>
      <c r="BH102" s="190"/>
      <c r="BI102" s="190"/>
      <c r="BJ102" s="191"/>
      <c r="BK102" s="191"/>
      <c r="BL102" s="191"/>
      <c r="BM102" s="191"/>
      <c r="BN102" s="191"/>
      <c r="BO102" s="191"/>
      <c r="BP102" s="191"/>
      <c r="BQ102" s="191"/>
      <c r="BR102" s="191"/>
      <c r="BS102" s="191"/>
      <c r="BT102" s="191"/>
      <c r="BU102" s="191"/>
      <c r="BV102" s="191"/>
      <c r="BW102" s="191"/>
      <c r="BX102" s="191"/>
    </row>
    <row r="103" spans="1:76" s="192" customFormat="1" ht="14.1" customHeight="1">
      <c r="A103" s="177" t="s">
        <v>16</v>
      </c>
      <c r="B103" s="178">
        <v>20</v>
      </c>
      <c r="C103" s="179">
        <v>0</v>
      </c>
      <c r="D103" s="180">
        <v>8.1018518518518516E-5</v>
      </c>
      <c r="E103" s="181">
        <v>1</v>
      </c>
      <c r="F103" s="181">
        <v>0</v>
      </c>
      <c r="G103" s="182"/>
      <c r="H103" s="183"/>
      <c r="I103" s="184"/>
      <c r="J103" s="184"/>
      <c r="K103" s="184"/>
      <c r="L103" s="184"/>
      <c r="M103" s="185"/>
      <c r="N103" s="186"/>
      <c r="O103" s="187"/>
      <c r="P103" s="184"/>
      <c r="Q103" s="188"/>
      <c r="R103" s="188"/>
      <c r="S103" s="184"/>
      <c r="T103" s="184"/>
      <c r="U103" s="184"/>
      <c r="V103" s="184"/>
      <c r="W103" s="189"/>
      <c r="X103" s="122"/>
      <c r="Y103" s="122"/>
      <c r="Z103" s="122"/>
      <c r="AA103" s="122"/>
      <c r="AB103" s="190"/>
      <c r="AC103" s="190"/>
      <c r="AD103" s="190"/>
      <c r="AE103" s="190"/>
      <c r="AF103" s="190"/>
      <c r="AG103" s="190"/>
      <c r="AH103" s="190"/>
      <c r="AI103" s="190"/>
      <c r="AJ103" s="190"/>
      <c r="AK103" s="190"/>
      <c r="AL103" s="190"/>
      <c r="AM103" s="190"/>
      <c r="AN103" s="190"/>
      <c r="AO103" s="190"/>
      <c r="AP103" s="190"/>
      <c r="AQ103" s="190"/>
      <c r="AR103" s="190"/>
      <c r="AS103" s="190"/>
      <c r="AT103" s="190"/>
      <c r="AU103" s="190"/>
      <c r="AV103" s="190"/>
      <c r="AW103" s="190"/>
      <c r="AX103" s="190"/>
      <c r="AY103" s="190"/>
      <c r="AZ103" s="190"/>
      <c r="BA103" s="190"/>
      <c r="BB103" s="190"/>
      <c r="BC103" s="190"/>
      <c r="BD103" s="190"/>
      <c r="BE103" s="190"/>
      <c r="BF103" s="190"/>
      <c r="BG103" s="190"/>
      <c r="BH103" s="190"/>
      <c r="BI103" s="190"/>
      <c r="BJ103" s="191"/>
      <c r="BK103" s="191"/>
      <c r="BL103" s="191"/>
      <c r="BM103" s="191"/>
      <c r="BN103" s="191"/>
      <c r="BO103" s="191"/>
      <c r="BP103" s="191"/>
      <c r="BQ103" s="191"/>
      <c r="BR103" s="191"/>
      <c r="BS103" s="191"/>
      <c r="BT103" s="191"/>
      <c r="BU103" s="191"/>
      <c r="BV103" s="191"/>
      <c r="BW103" s="191"/>
      <c r="BX103" s="191"/>
    </row>
    <row r="104" spans="1:76" s="121" customFormat="1" ht="14.1" customHeight="1">
      <c r="A104" s="193" t="s">
        <v>17</v>
      </c>
      <c r="B104" s="194">
        <v>30</v>
      </c>
      <c r="C104" s="195">
        <v>0</v>
      </c>
      <c r="D104" s="196">
        <v>1.9675925925925926E-4</v>
      </c>
      <c r="E104" s="197">
        <v>1</v>
      </c>
      <c r="F104" s="197">
        <v>0</v>
      </c>
      <c r="G104" s="198"/>
      <c r="H104" s="183"/>
      <c r="I104" s="184"/>
      <c r="J104" s="184"/>
      <c r="K104" s="184"/>
      <c r="L104" s="184"/>
      <c r="M104" s="185"/>
      <c r="N104" s="186"/>
      <c r="O104" s="187"/>
      <c r="P104" s="184"/>
      <c r="Q104" s="188"/>
      <c r="R104" s="188"/>
      <c r="S104" s="184"/>
      <c r="T104" s="184"/>
      <c r="U104" s="184"/>
      <c r="V104" s="184"/>
      <c r="W104" s="189"/>
      <c r="X104" s="122"/>
      <c r="Y104" s="122"/>
      <c r="Z104" s="122"/>
      <c r="AA104" s="122"/>
      <c r="AB104" s="190"/>
      <c r="AC104" s="190"/>
      <c r="AD104" s="190"/>
      <c r="AE104" s="190"/>
      <c r="AF104" s="190"/>
      <c r="AG104" s="190"/>
      <c r="AH104" s="190"/>
      <c r="AI104" s="190"/>
      <c r="AJ104" s="190"/>
      <c r="AK104" s="190"/>
      <c r="AL104" s="190"/>
      <c r="AM104" s="190"/>
      <c r="AN104" s="190"/>
      <c r="AO104" s="190"/>
      <c r="AP104" s="190"/>
      <c r="AQ104" s="190"/>
      <c r="AR104" s="190"/>
      <c r="AS104" s="190"/>
      <c r="AT104" s="190"/>
      <c r="AU104" s="190"/>
      <c r="AV104" s="190"/>
      <c r="AW104" s="190"/>
      <c r="AX104" s="190"/>
      <c r="AY104" s="190"/>
      <c r="AZ104" s="190"/>
      <c r="BA104" s="190"/>
      <c r="BB104" s="190"/>
      <c r="BC104" s="190"/>
      <c r="BD104" s="190"/>
      <c r="BE104" s="190"/>
      <c r="BF104" s="190"/>
      <c r="BG104" s="190"/>
      <c r="BH104" s="190"/>
      <c r="BI104" s="190"/>
      <c r="BJ104" s="191"/>
      <c r="BK104" s="191"/>
      <c r="BL104" s="191"/>
      <c r="BM104" s="191"/>
      <c r="BN104" s="191"/>
      <c r="BO104" s="191"/>
      <c r="BP104" s="191"/>
      <c r="BQ104" s="191"/>
      <c r="BR104" s="191"/>
      <c r="BS104" s="191"/>
      <c r="BT104" s="191"/>
      <c r="BU104" s="191"/>
      <c r="BV104" s="191"/>
      <c r="BW104" s="191"/>
      <c r="BX104" s="191"/>
    </row>
    <row r="105" spans="1:76" s="175" customFormat="1" ht="14.1" customHeight="1">
      <c r="A105" s="193" t="s">
        <v>18</v>
      </c>
      <c r="B105" s="194">
        <v>20</v>
      </c>
      <c r="C105" s="195">
        <v>0</v>
      </c>
      <c r="D105" s="196">
        <v>1.273148148148148E-4</v>
      </c>
      <c r="E105" s="197">
        <v>1</v>
      </c>
      <c r="F105" s="197">
        <v>0</v>
      </c>
      <c r="G105" s="198"/>
      <c r="H105" s="183"/>
      <c r="I105" s="184"/>
      <c r="J105" s="184"/>
      <c r="K105" s="184"/>
      <c r="L105" s="184"/>
      <c r="M105" s="185"/>
      <c r="N105" s="186"/>
      <c r="O105" s="187"/>
      <c r="P105" s="184"/>
      <c r="Q105" s="188"/>
      <c r="R105" s="188"/>
      <c r="S105" s="184"/>
      <c r="T105" s="184"/>
      <c r="U105" s="184"/>
      <c r="V105" s="184"/>
      <c r="W105" s="189"/>
      <c r="X105" s="122"/>
      <c r="Y105" s="122"/>
      <c r="Z105" s="122"/>
      <c r="AA105" s="122"/>
      <c r="AB105" s="190"/>
      <c r="AC105" s="190"/>
      <c r="AD105" s="190"/>
      <c r="AE105" s="190"/>
      <c r="AF105" s="190"/>
      <c r="AG105" s="190"/>
      <c r="AH105" s="190"/>
      <c r="AI105" s="190"/>
      <c r="AJ105" s="190"/>
      <c r="AK105" s="190"/>
      <c r="AL105" s="190"/>
      <c r="AM105" s="190"/>
      <c r="AN105" s="190"/>
      <c r="AO105" s="190"/>
      <c r="AP105" s="190"/>
      <c r="AQ105" s="190"/>
      <c r="AR105" s="190"/>
      <c r="AS105" s="190"/>
      <c r="AT105" s="190"/>
      <c r="AU105" s="190"/>
      <c r="AV105" s="190"/>
      <c r="AW105" s="190"/>
      <c r="AX105" s="190"/>
      <c r="AY105" s="190"/>
      <c r="AZ105" s="190"/>
      <c r="BA105" s="190"/>
      <c r="BB105" s="190"/>
      <c r="BC105" s="190"/>
      <c r="BD105" s="190"/>
      <c r="BE105" s="190"/>
      <c r="BF105" s="190"/>
      <c r="BG105" s="190"/>
      <c r="BH105" s="190"/>
      <c r="BI105" s="190"/>
      <c r="BJ105" s="191"/>
      <c r="BK105" s="191"/>
      <c r="BL105" s="191"/>
      <c r="BM105" s="191"/>
      <c r="BN105" s="191"/>
      <c r="BO105" s="191"/>
      <c r="BP105" s="191"/>
      <c r="BQ105" s="191"/>
      <c r="BR105" s="191"/>
      <c r="BS105" s="191"/>
      <c r="BT105" s="191"/>
      <c r="BU105" s="191"/>
      <c r="BV105" s="191"/>
      <c r="BW105" s="191"/>
      <c r="BX105" s="191"/>
    </row>
    <row r="106" spans="1:76" s="121" customFormat="1" ht="14.1" customHeight="1">
      <c r="A106" s="193" t="s">
        <v>19</v>
      </c>
      <c r="B106" s="194">
        <v>30</v>
      </c>
      <c r="C106" s="195">
        <v>0</v>
      </c>
      <c r="D106" s="196">
        <v>8.1018518518518516E-5</v>
      </c>
      <c r="E106" s="197">
        <v>1</v>
      </c>
      <c r="F106" s="197">
        <v>0</v>
      </c>
      <c r="G106" s="198"/>
      <c r="H106" s="183"/>
      <c r="I106" s="184"/>
      <c r="J106" s="184"/>
      <c r="K106" s="184"/>
      <c r="L106" s="184"/>
      <c r="M106" s="185"/>
      <c r="N106" s="186"/>
      <c r="O106" s="187"/>
      <c r="P106" s="184"/>
      <c r="Q106" s="188"/>
      <c r="R106" s="188"/>
      <c r="S106" s="184"/>
      <c r="T106" s="184"/>
      <c r="U106" s="184"/>
      <c r="V106" s="184"/>
      <c r="W106" s="189"/>
      <c r="X106" s="122"/>
      <c r="Y106" s="122"/>
      <c r="Z106" s="122"/>
      <c r="AA106" s="122"/>
      <c r="AB106" s="190"/>
      <c r="AC106" s="190"/>
      <c r="AD106" s="190"/>
      <c r="AE106" s="190"/>
      <c r="AF106" s="190"/>
      <c r="AG106" s="190"/>
      <c r="AH106" s="190"/>
      <c r="AI106" s="190"/>
      <c r="AJ106" s="190"/>
      <c r="AK106" s="190"/>
      <c r="AL106" s="190"/>
      <c r="AM106" s="190"/>
      <c r="AN106" s="190"/>
      <c r="AO106" s="190"/>
      <c r="AP106" s="190"/>
      <c r="AQ106" s="190"/>
      <c r="AR106" s="190"/>
      <c r="AS106" s="190"/>
      <c r="AT106" s="190"/>
      <c r="AU106" s="190"/>
      <c r="AV106" s="190"/>
      <c r="AW106" s="190"/>
      <c r="AX106" s="190"/>
      <c r="AY106" s="190"/>
      <c r="AZ106" s="190"/>
      <c r="BA106" s="190"/>
      <c r="BB106" s="190"/>
      <c r="BC106" s="190"/>
      <c r="BD106" s="190"/>
      <c r="BE106" s="190"/>
      <c r="BF106" s="190"/>
      <c r="BG106" s="190"/>
      <c r="BH106" s="190"/>
      <c r="BI106" s="190"/>
      <c r="BJ106" s="191"/>
      <c r="BK106" s="191"/>
      <c r="BL106" s="191"/>
      <c r="BM106" s="191"/>
      <c r="BN106" s="191"/>
      <c r="BO106" s="191"/>
      <c r="BP106" s="191"/>
      <c r="BQ106" s="191"/>
      <c r="BR106" s="191"/>
      <c r="BS106" s="191"/>
      <c r="BT106" s="191"/>
      <c r="BU106" s="191"/>
      <c r="BV106" s="191"/>
      <c r="BW106" s="191"/>
      <c r="BX106" s="191"/>
    </row>
    <row r="107" spans="1:76" s="192" customFormat="1" ht="14.1" customHeight="1">
      <c r="A107" s="193" t="s">
        <v>20</v>
      </c>
      <c r="B107" s="194">
        <v>20</v>
      </c>
      <c r="C107" s="195">
        <v>0</v>
      </c>
      <c r="D107" s="196">
        <v>1.0416666666666667E-4</v>
      </c>
      <c r="E107" s="197">
        <v>1</v>
      </c>
      <c r="F107" s="197">
        <v>0</v>
      </c>
      <c r="G107" s="198"/>
      <c r="H107" s="183"/>
      <c r="I107" s="184"/>
      <c r="J107" s="184"/>
      <c r="K107" s="184"/>
      <c r="L107" s="184"/>
      <c r="M107" s="185"/>
      <c r="N107" s="186"/>
      <c r="O107" s="187"/>
      <c r="P107" s="184"/>
      <c r="Q107" s="188"/>
      <c r="R107" s="188"/>
      <c r="S107" s="184"/>
      <c r="T107" s="184"/>
      <c r="U107" s="184"/>
      <c r="V107" s="184"/>
      <c r="W107" s="189"/>
      <c r="X107" s="122"/>
      <c r="Y107" s="122"/>
      <c r="Z107" s="122"/>
      <c r="AA107" s="122"/>
      <c r="AB107" s="190"/>
      <c r="AC107" s="190"/>
      <c r="AD107" s="190"/>
      <c r="AE107" s="190"/>
      <c r="AF107" s="190"/>
      <c r="AG107" s="190"/>
      <c r="AH107" s="190"/>
      <c r="AI107" s="190"/>
      <c r="AJ107" s="190"/>
      <c r="AK107" s="190"/>
      <c r="AL107" s="190"/>
      <c r="AM107" s="190"/>
      <c r="AN107" s="190"/>
      <c r="AO107" s="190"/>
      <c r="AP107" s="190"/>
      <c r="AQ107" s="190"/>
      <c r="AR107" s="190"/>
      <c r="AS107" s="190"/>
      <c r="AT107" s="190"/>
      <c r="AU107" s="190"/>
      <c r="AV107" s="190"/>
      <c r="AW107" s="190"/>
      <c r="AX107" s="190"/>
      <c r="AY107" s="190"/>
      <c r="AZ107" s="190"/>
      <c r="BA107" s="190"/>
      <c r="BB107" s="190"/>
      <c r="BC107" s="190"/>
      <c r="BD107" s="190"/>
      <c r="BE107" s="190"/>
      <c r="BF107" s="190"/>
      <c r="BG107" s="190"/>
      <c r="BH107" s="190"/>
      <c r="BI107" s="190"/>
      <c r="BJ107" s="191"/>
      <c r="BK107" s="191"/>
      <c r="BL107" s="191"/>
      <c r="BM107" s="191"/>
      <c r="BN107" s="191"/>
      <c r="BO107" s="191"/>
      <c r="BP107" s="191"/>
      <c r="BQ107" s="191"/>
      <c r="BR107" s="191"/>
      <c r="BS107" s="191"/>
      <c r="BT107" s="191"/>
      <c r="BU107" s="191"/>
      <c r="BV107" s="191"/>
      <c r="BW107" s="191"/>
      <c r="BX107" s="191"/>
    </row>
    <row r="108" spans="1:76" s="192" customFormat="1" ht="14.1" customHeight="1">
      <c r="A108" s="199" t="s">
        <v>21</v>
      </c>
      <c r="B108" s="200">
        <v>30</v>
      </c>
      <c r="C108" s="201">
        <v>0</v>
      </c>
      <c r="D108" s="202">
        <v>1.1574074074074073E-4</v>
      </c>
      <c r="E108" s="203">
        <v>1</v>
      </c>
      <c r="F108" s="203">
        <v>0</v>
      </c>
      <c r="G108" s="204"/>
      <c r="H108" s="183"/>
      <c r="I108" s="184"/>
      <c r="J108" s="184"/>
      <c r="K108" s="184"/>
      <c r="L108" s="184"/>
      <c r="M108" s="185"/>
      <c r="N108" s="186"/>
      <c r="O108" s="187"/>
      <c r="P108" s="184"/>
      <c r="Q108" s="188"/>
      <c r="R108" s="188"/>
      <c r="S108" s="184"/>
      <c r="T108" s="184"/>
      <c r="U108" s="184"/>
      <c r="V108" s="184"/>
      <c r="W108" s="189"/>
      <c r="X108" s="122"/>
      <c r="Y108" s="122"/>
      <c r="Z108" s="122"/>
      <c r="AA108" s="122"/>
      <c r="AB108" s="190"/>
      <c r="AC108" s="190"/>
      <c r="AD108" s="190"/>
      <c r="AE108" s="190"/>
      <c r="AF108" s="190"/>
      <c r="AG108" s="190"/>
      <c r="AH108" s="190"/>
      <c r="AI108" s="190"/>
      <c r="AJ108" s="190"/>
      <c r="AK108" s="190"/>
      <c r="AL108" s="190"/>
      <c r="AM108" s="190"/>
      <c r="AN108" s="190"/>
      <c r="AO108" s="190"/>
      <c r="AP108" s="190"/>
      <c r="AQ108" s="190"/>
      <c r="AR108" s="190"/>
      <c r="AS108" s="190"/>
      <c r="AT108" s="190"/>
      <c r="AU108" s="190"/>
      <c r="AV108" s="190"/>
      <c r="AW108" s="190"/>
      <c r="AX108" s="190"/>
      <c r="AY108" s="190"/>
      <c r="AZ108" s="190"/>
      <c r="BA108" s="190"/>
      <c r="BB108" s="190"/>
      <c r="BC108" s="190"/>
      <c r="BD108" s="190"/>
      <c r="BE108" s="190"/>
      <c r="BF108" s="190"/>
      <c r="BG108" s="190"/>
      <c r="BH108" s="190"/>
      <c r="BI108" s="190"/>
      <c r="BJ108" s="191"/>
      <c r="BK108" s="191"/>
      <c r="BL108" s="191"/>
      <c r="BM108" s="191"/>
      <c r="BN108" s="191"/>
      <c r="BO108" s="191"/>
      <c r="BP108" s="191"/>
      <c r="BQ108" s="191"/>
      <c r="BR108" s="191"/>
      <c r="BS108" s="191"/>
      <c r="BT108" s="191"/>
      <c r="BU108" s="191"/>
      <c r="BV108" s="191"/>
      <c r="BW108" s="191"/>
      <c r="BX108" s="191"/>
    </row>
    <row r="109" spans="1:76" s="121" customFormat="1" ht="14.1" customHeight="1">
      <c r="A109" s="205" t="s">
        <v>22</v>
      </c>
      <c r="B109" s="206">
        <v>20</v>
      </c>
      <c r="C109" s="207">
        <v>0</v>
      </c>
      <c r="D109" s="208">
        <v>1.273148148148148E-4</v>
      </c>
      <c r="E109" s="209">
        <v>1</v>
      </c>
      <c r="F109" s="209">
        <v>0</v>
      </c>
      <c r="G109" s="210"/>
      <c r="H109" s="183"/>
      <c r="I109" s="184"/>
      <c r="J109" s="184"/>
      <c r="K109" s="184"/>
      <c r="L109" s="184"/>
      <c r="M109" s="185"/>
      <c r="N109" s="186"/>
      <c r="O109" s="187"/>
      <c r="P109" s="184"/>
      <c r="Q109" s="188"/>
      <c r="R109" s="188"/>
      <c r="S109" s="184"/>
      <c r="T109" s="184"/>
      <c r="U109" s="184"/>
      <c r="V109" s="184"/>
      <c r="W109" s="189"/>
      <c r="X109" s="122"/>
      <c r="Y109" s="122"/>
      <c r="Z109" s="122"/>
      <c r="AA109" s="122"/>
      <c r="AB109" s="190"/>
      <c r="AC109" s="190"/>
      <c r="AD109" s="190"/>
      <c r="AE109" s="190"/>
      <c r="AF109" s="190"/>
      <c r="AG109" s="190"/>
      <c r="AH109" s="190"/>
      <c r="AI109" s="190"/>
      <c r="AJ109" s="190"/>
      <c r="AK109" s="190"/>
      <c r="AL109" s="190"/>
      <c r="AM109" s="190"/>
      <c r="AN109" s="190"/>
      <c r="AO109" s="190"/>
      <c r="AP109" s="190"/>
      <c r="AQ109" s="190"/>
      <c r="AR109" s="190"/>
      <c r="AS109" s="190"/>
      <c r="AT109" s="190"/>
      <c r="AU109" s="190"/>
      <c r="AV109" s="190"/>
      <c r="AW109" s="190"/>
      <c r="AX109" s="190"/>
      <c r="AY109" s="190"/>
      <c r="AZ109" s="190"/>
      <c r="BA109" s="190"/>
      <c r="BB109" s="190"/>
      <c r="BC109" s="190"/>
      <c r="BD109" s="190"/>
      <c r="BE109" s="190"/>
      <c r="BF109" s="190"/>
      <c r="BG109" s="190"/>
      <c r="BH109" s="190"/>
      <c r="BI109" s="190"/>
      <c r="BJ109" s="191"/>
      <c r="BK109" s="191"/>
      <c r="BL109" s="191"/>
      <c r="BM109" s="191"/>
      <c r="BN109" s="191"/>
      <c r="BO109" s="191"/>
      <c r="BP109" s="191"/>
      <c r="BQ109" s="191"/>
      <c r="BR109" s="191"/>
      <c r="BS109" s="191"/>
      <c r="BT109" s="191"/>
      <c r="BU109" s="191"/>
      <c r="BV109" s="191"/>
      <c r="BW109" s="191"/>
      <c r="BX109" s="191"/>
    </row>
    <row r="110" spans="1:76" s="175" customFormat="1" ht="14.1" customHeight="1">
      <c r="A110" s="193" t="s">
        <v>23</v>
      </c>
      <c r="B110" s="194">
        <v>30</v>
      </c>
      <c r="C110" s="195">
        <v>0</v>
      </c>
      <c r="D110" s="196">
        <v>1.3888888888888889E-4</v>
      </c>
      <c r="E110" s="197">
        <v>1</v>
      </c>
      <c r="F110" s="197">
        <v>0</v>
      </c>
      <c r="G110" s="198"/>
      <c r="H110" s="183"/>
      <c r="I110" s="184"/>
      <c r="J110" s="184"/>
      <c r="K110" s="184"/>
      <c r="L110" s="184"/>
      <c r="M110" s="185"/>
      <c r="N110" s="186"/>
      <c r="O110" s="187"/>
      <c r="P110" s="184"/>
      <c r="Q110" s="188"/>
      <c r="R110" s="188"/>
      <c r="S110" s="184"/>
      <c r="T110" s="184"/>
      <c r="U110" s="184"/>
      <c r="V110" s="184"/>
      <c r="W110" s="189"/>
      <c r="X110" s="122"/>
      <c r="Y110" s="122"/>
      <c r="Z110" s="122"/>
      <c r="AA110" s="122"/>
      <c r="AB110" s="190"/>
      <c r="AC110" s="190"/>
      <c r="AD110" s="190"/>
      <c r="AE110" s="190"/>
      <c r="AF110" s="190"/>
      <c r="AG110" s="190"/>
      <c r="AH110" s="190"/>
      <c r="AI110" s="190"/>
      <c r="AJ110" s="190"/>
      <c r="AK110" s="190"/>
      <c r="AL110" s="190"/>
      <c r="AM110" s="190"/>
      <c r="AN110" s="190"/>
      <c r="AO110" s="190"/>
      <c r="AP110" s="190"/>
      <c r="AQ110" s="190"/>
      <c r="AR110" s="190"/>
      <c r="AS110" s="190"/>
      <c r="AT110" s="190"/>
      <c r="AU110" s="190"/>
      <c r="AV110" s="190"/>
      <c r="AW110" s="190"/>
      <c r="AX110" s="190"/>
      <c r="AY110" s="190"/>
      <c r="AZ110" s="190"/>
      <c r="BA110" s="190"/>
      <c r="BB110" s="190"/>
      <c r="BC110" s="190"/>
      <c r="BD110" s="190"/>
      <c r="BE110" s="190"/>
      <c r="BF110" s="190"/>
      <c r="BG110" s="190"/>
      <c r="BH110" s="190"/>
      <c r="BI110" s="190"/>
      <c r="BJ110" s="191"/>
      <c r="BK110" s="191"/>
      <c r="BL110" s="191"/>
      <c r="BM110" s="191"/>
      <c r="BN110" s="191"/>
      <c r="BO110" s="191"/>
      <c r="BP110" s="191"/>
      <c r="BQ110" s="191"/>
      <c r="BR110" s="191"/>
      <c r="BS110" s="191"/>
      <c r="BT110" s="191"/>
      <c r="BU110" s="191"/>
      <c r="BV110" s="191"/>
      <c r="BW110" s="191"/>
      <c r="BX110" s="191"/>
    </row>
    <row r="111" spans="1:76" s="121" customFormat="1" ht="14.1" customHeight="1">
      <c r="A111" s="193" t="s">
        <v>24</v>
      </c>
      <c r="B111" s="194">
        <v>40</v>
      </c>
      <c r="C111" s="195">
        <v>0</v>
      </c>
      <c r="D111" s="196">
        <v>1.6203703703703703E-4</v>
      </c>
      <c r="E111" s="197">
        <v>1</v>
      </c>
      <c r="F111" s="197">
        <v>0</v>
      </c>
      <c r="G111" s="198"/>
      <c r="H111" s="183"/>
      <c r="I111" s="184"/>
      <c r="J111" s="184"/>
      <c r="K111" s="184"/>
      <c r="L111" s="184"/>
      <c r="M111" s="185"/>
      <c r="N111" s="186"/>
      <c r="O111" s="187"/>
      <c r="P111" s="184"/>
      <c r="Q111" s="188"/>
      <c r="R111" s="188"/>
      <c r="S111" s="184"/>
      <c r="T111" s="184"/>
      <c r="U111" s="184"/>
      <c r="V111" s="184"/>
      <c r="W111" s="189"/>
      <c r="X111" s="122"/>
      <c r="Y111" s="122"/>
      <c r="Z111" s="122"/>
      <c r="AA111" s="122"/>
      <c r="AB111" s="190"/>
      <c r="AC111" s="190"/>
      <c r="AD111" s="190"/>
      <c r="AE111" s="190"/>
      <c r="AF111" s="190"/>
      <c r="AG111" s="190"/>
      <c r="AH111" s="190"/>
      <c r="AI111" s="190"/>
      <c r="AJ111" s="190"/>
      <c r="AK111" s="190"/>
      <c r="AL111" s="190"/>
      <c r="AM111" s="190"/>
      <c r="AN111" s="190"/>
      <c r="AO111" s="190"/>
      <c r="AP111" s="190"/>
      <c r="AQ111" s="190"/>
      <c r="AR111" s="190"/>
      <c r="AS111" s="190"/>
      <c r="AT111" s="190"/>
      <c r="AU111" s="190"/>
      <c r="AV111" s="190"/>
      <c r="AW111" s="190"/>
      <c r="AX111" s="190"/>
      <c r="AY111" s="190"/>
      <c r="AZ111" s="190"/>
      <c r="BA111" s="190"/>
      <c r="BB111" s="190"/>
      <c r="BC111" s="190"/>
      <c r="BD111" s="190"/>
      <c r="BE111" s="190"/>
      <c r="BF111" s="190"/>
      <c r="BG111" s="190"/>
      <c r="BH111" s="190"/>
      <c r="BI111" s="190"/>
      <c r="BJ111" s="191"/>
      <c r="BK111" s="191"/>
      <c r="BL111" s="191"/>
      <c r="BM111" s="191"/>
      <c r="BN111" s="191"/>
      <c r="BO111" s="191"/>
      <c r="BP111" s="191"/>
      <c r="BQ111" s="191"/>
      <c r="BR111" s="191"/>
      <c r="BS111" s="191"/>
      <c r="BT111" s="191"/>
      <c r="BU111" s="191"/>
      <c r="BV111" s="191"/>
      <c r="BW111" s="191"/>
      <c r="BX111" s="191"/>
    </row>
    <row r="112" spans="1:76" s="192" customFormat="1" ht="14.1" customHeight="1">
      <c r="A112" s="193" t="s">
        <v>25</v>
      </c>
      <c r="B112" s="194">
        <v>30</v>
      </c>
      <c r="C112" s="195">
        <v>0</v>
      </c>
      <c r="D112" s="196">
        <v>1.3888888888888889E-4</v>
      </c>
      <c r="E112" s="197">
        <v>1</v>
      </c>
      <c r="F112" s="197">
        <v>0</v>
      </c>
      <c r="G112" s="198"/>
      <c r="H112" s="183"/>
      <c r="I112" s="184"/>
      <c r="J112" s="184"/>
      <c r="K112" s="184"/>
      <c r="L112" s="184"/>
      <c r="M112" s="185"/>
      <c r="N112" s="186"/>
      <c r="O112" s="187"/>
      <c r="P112" s="184"/>
      <c r="Q112" s="188"/>
      <c r="R112" s="188"/>
      <c r="S112" s="184"/>
      <c r="T112" s="184"/>
      <c r="U112" s="184"/>
      <c r="V112" s="184"/>
      <c r="W112" s="189"/>
      <c r="X112" s="122"/>
      <c r="Y112" s="122"/>
      <c r="Z112" s="122"/>
      <c r="AA112" s="122"/>
      <c r="AB112" s="190"/>
      <c r="AC112" s="190"/>
      <c r="AD112" s="190"/>
      <c r="AE112" s="190"/>
      <c r="AF112" s="190"/>
      <c r="AG112" s="190"/>
      <c r="AH112" s="190"/>
      <c r="AI112" s="190"/>
      <c r="AJ112" s="190"/>
      <c r="AK112" s="190"/>
      <c r="AL112" s="190"/>
      <c r="AM112" s="190"/>
      <c r="AN112" s="190"/>
      <c r="AO112" s="190"/>
      <c r="AP112" s="190"/>
      <c r="AQ112" s="190"/>
      <c r="AR112" s="190"/>
      <c r="AS112" s="190"/>
      <c r="AT112" s="190"/>
      <c r="AU112" s="190"/>
      <c r="AV112" s="190"/>
      <c r="AW112" s="190"/>
      <c r="AX112" s="190"/>
      <c r="AY112" s="190"/>
      <c r="AZ112" s="190"/>
      <c r="BA112" s="190"/>
      <c r="BB112" s="190"/>
      <c r="BC112" s="190"/>
      <c r="BD112" s="190"/>
      <c r="BE112" s="190"/>
      <c r="BF112" s="190"/>
      <c r="BG112" s="190"/>
      <c r="BH112" s="190"/>
      <c r="BI112" s="190"/>
      <c r="BJ112" s="191"/>
      <c r="BK112" s="191"/>
      <c r="BL112" s="191"/>
      <c r="BM112" s="191"/>
      <c r="BN112" s="191"/>
      <c r="BO112" s="191"/>
      <c r="BP112" s="191"/>
      <c r="BQ112" s="191"/>
      <c r="BR112" s="191"/>
      <c r="BS112" s="191"/>
      <c r="BT112" s="191"/>
      <c r="BU112" s="191"/>
      <c r="BV112" s="191"/>
      <c r="BW112" s="191"/>
      <c r="BX112" s="191"/>
    </row>
    <row r="113" spans="1:76" s="192" customFormat="1" ht="14.1" customHeight="1">
      <c r="A113" s="193" t="s">
        <v>26</v>
      </c>
      <c r="B113" s="194">
        <v>20</v>
      </c>
      <c r="C113" s="195">
        <v>0</v>
      </c>
      <c r="D113" s="196">
        <v>8.1018518518518516E-5</v>
      </c>
      <c r="E113" s="197">
        <v>1</v>
      </c>
      <c r="F113" s="197">
        <v>0</v>
      </c>
      <c r="G113" s="198"/>
      <c r="H113" s="183"/>
      <c r="I113" s="184"/>
      <c r="J113" s="184"/>
      <c r="K113" s="184"/>
      <c r="L113" s="184"/>
      <c r="M113" s="185"/>
      <c r="N113" s="186"/>
      <c r="O113" s="187"/>
      <c r="P113" s="184"/>
      <c r="Q113" s="188"/>
      <c r="R113" s="188"/>
      <c r="S113" s="184"/>
      <c r="T113" s="184"/>
      <c r="U113" s="184"/>
      <c r="V113" s="184"/>
      <c r="W113" s="189"/>
      <c r="X113" s="122"/>
      <c r="Y113" s="122"/>
      <c r="Z113" s="122"/>
      <c r="AA113" s="122"/>
      <c r="AB113" s="190"/>
      <c r="AC113" s="190"/>
      <c r="AD113" s="190"/>
      <c r="AE113" s="190"/>
      <c r="AF113" s="190"/>
      <c r="AG113" s="190"/>
      <c r="AH113" s="190"/>
      <c r="AI113" s="190"/>
      <c r="AJ113" s="190"/>
      <c r="AK113" s="190"/>
      <c r="AL113" s="190"/>
      <c r="AM113" s="190"/>
      <c r="AN113" s="190"/>
      <c r="AO113" s="190"/>
      <c r="AP113" s="190"/>
      <c r="AQ113" s="190"/>
      <c r="AR113" s="190"/>
      <c r="AS113" s="190"/>
      <c r="AT113" s="190"/>
      <c r="AU113" s="190"/>
      <c r="AV113" s="190"/>
      <c r="AW113" s="190"/>
      <c r="AX113" s="190"/>
      <c r="AY113" s="190"/>
      <c r="AZ113" s="190"/>
      <c r="BA113" s="190"/>
      <c r="BB113" s="190"/>
      <c r="BC113" s="190"/>
      <c r="BD113" s="190"/>
      <c r="BE113" s="190"/>
      <c r="BF113" s="190"/>
      <c r="BG113" s="190"/>
      <c r="BH113" s="190"/>
      <c r="BI113" s="190"/>
      <c r="BJ113" s="191"/>
      <c r="BK113" s="191"/>
      <c r="BL113" s="191"/>
      <c r="BM113" s="191"/>
      <c r="BN113" s="191"/>
      <c r="BO113" s="191"/>
      <c r="BP113" s="191"/>
      <c r="BQ113" s="191"/>
      <c r="BR113" s="191"/>
      <c r="BS113" s="191"/>
      <c r="BT113" s="191"/>
      <c r="BU113" s="191"/>
      <c r="BV113" s="191"/>
      <c r="BW113" s="191"/>
      <c r="BX113" s="191"/>
    </row>
    <row r="114" spans="1:76" s="121" customFormat="1" ht="14.1" customHeight="1">
      <c r="A114" s="193" t="s">
        <v>27</v>
      </c>
      <c r="B114" s="194">
        <v>40</v>
      </c>
      <c r="C114" s="195">
        <v>0</v>
      </c>
      <c r="D114" s="196">
        <v>1.7361111111111112E-4</v>
      </c>
      <c r="E114" s="197">
        <v>1</v>
      </c>
      <c r="F114" s="197">
        <v>0</v>
      </c>
      <c r="G114" s="198"/>
      <c r="H114" s="183"/>
      <c r="I114" s="184"/>
      <c r="J114" s="184"/>
      <c r="K114" s="184"/>
      <c r="L114" s="184"/>
      <c r="M114" s="185"/>
      <c r="N114" s="186"/>
      <c r="O114" s="187"/>
      <c r="P114" s="184"/>
      <c r="Q114" s="188"/>
      <c r="R114" s="188"/>
      <c r="S114" s="184"/>
      <c r="T114" s="184"/>
      <c r="U114" s="184"/>
      <c r="V114" s="184"/>
      <c r="W114" s="189"/>
      <c r="X114" s="122"/>
      <c r="Y114" s="122"/>
      <c r="Z114" s="122"/>
      <c r="AA114" s="122"/>
      <c r="AB114" s="190"/>
      <c r="AC114" s="190"/>
      <c r="AD114" s="190"/>
      <c r="AE114" s="190"/>
      <c r="AF114" s="190"/>
      <c r="AG114" s="190"/>
      <c r="AH114" s="190"/>
      <c r="AI114" s="190"/>
      <c r="AJ114" s="190"/>
      <c r="AK114" s="190"/>
      <c r="AL114" s="190"/>
      <c r="AM114" s="190"/>
      <c r="AN114" s="190"/>
      <c r="AO114" s="190"/>
      <c r="AP114" s="190"/>
      <c r="AQ114" s="190"/>
      <c r="AR114" s="190"/>
      <c r="AS114" s="190"/>
      <c r="AT114" s="190"/>
      <c r="AU114" s="190"/>
      <c r="AV114" s="190"/>
      <c r="AW114" s="190"/>
      <c r="AX114" s="190"/>
      <c r="AY114" s="190"/>
      <c r="AZ114" s="190"/>
      <c r="BA114" s="190"/>
      <c r="BB114" s="190"/>
      <c r="BC114" s="190"/>
      <c r="BD114" s="190"/>
      <c r="BE114" s="190"/>
      <c r="BF114" s="190"/>
      <c r="BG114" s="190"/>
      <c r="BH114" s="190"/>
      <c r="BI114" s="190"/>
      <c r="BJ114" s="191"/>
      <c r="BK114" s="191"/>
      <c r="BL114" s="191"/>
      <c r="BM114" s="191"/>
      <c r="BN114" s="191"/>
      <c r="BO114" s="191"/>
      <c r="BP114" s="191"/>
      <c r="BQ114" s="191"/>
      <c r="BR114" s="191"/>
      <c r="BS114" s="191"/>
      <c r="BT114" s="191"/>
      <c r="BU114" s="191"/>
      <c r="BV114" s="191"/>
      <c r="BW114" s="191"/>
      <c r="BX114" s="191"/>
    </row>
    <row r="115" spans="1:76" s="175" customFormat="1" ht="14.1" customHeight="1">
      <c r="A115" s="211" t="s">
        <v>28</v>
      </c>
      <c r="B115" s="212">
        <v>40</v>
      </c>
      <c r="C115" s="213">
        <v>0</v>
      </c>
      <c r="D115" s="214">
        <v>1.273148148148148E-4</v>
      </c>
      <c r="E115" s="215">
        <v>1</v>
      </c>
      <c r="F115" s="215">
        <v>0</v>
      </c>
      <c r="G115" s="216"/>
      <c r="H115" s="183"/>
      <c r="I115" s="184"/>
      <c r="J115" s="184"/>
      <c r="K115" s="184"/>
      <c r="L115" s="184"/>
      <c r="M115" s="185"/>
      <c r="N115" s="186"/>
      <c r="O115" s="187"/>
      <c r="P115" s="184"/>
      <c r="Q115" s="188"/>
      <c r="R115" s="188"/>
      <c r="S115" s="184"/>
      <c r="T115" s="184"/>
      <c r="U115" s="184"/>
      <c r="V115" s="184"/>
      <c r="W115" s="189"/>
      <c r="X115" s="122"/>
      <c r="Y115" s="122"/>
      <c r="Z115" s="122"/>
      <c r="AA115" s="122"/>
      <c r="AB115" s="190"/>
      <c r="AC115" s="190"/>
      <c r="AD115" s="190"/>
      <c r="AE115" s="190"/>
      <c r="AF115" s="190"/>
      <c r="AG115" s="190"/>
      <c r="AH115" s="190"/>
      <c r="AI115" s="190"/>
      <c r="AJ115" s="190"/>
      <c r="AK115" s="190"/>
      <c r="AL115" s="190"/>
      <c r="AM115" s="190"/>
      <c r="AN115" s="190"/>
      <c r="AO115" s="190"/>
      <c r="AP115" s="190"/>
      <c r="AQ115" s="190"/>
      <c r="AR115" s="190"/>
      <c r="AS115" s="190"/>
      <c r="AT115" s="190"/>
      <c r="AU115" s="190"/>
      <c r="AV115" s="190"/>
      <c r="AW115" s="190"/>
      <c r="AX115" s="190"/>
      <c r="AY115" s="190"/>
      <c r="AZ115" s="190"/>
      <c r="BA115" s="190"/>
      <c r="BB115" s="190"/>
      <c r="BC115" s="190"/>
      <c r="BD115" s="190"/>
      <c r="BE115" s="190"/>
      <c r="BF115" s="190"/>
      <c r="BG115" s="190"/>
      <c r="BH115" s="190"/>
      <c r="BI115" s="190"/>
      <c r="BJ115" s="191"/>
      <c r="BK115" s="191"/>
      <c r="BL115" s="191"/>
      <c r="BM115" s="191"/>
      <c r="BN115" s="191"/>
      <c r="BO115" s="191"/>
      <c r="BP115" s="191"/>
      <c r="BQ115" s="191"/>
      <c r="BR115" s="191"/>
      <c r="BS115" s="191"/>
      <c r="BT115" s="191"/>
      <c r="BU115" s="191"/>
      <c r="BV115" s="191"/>
      <c r="BW115" s="191"/>
      <c r="BX115" s="191"/>
    </row>
    <row r="116" spans="1:76" s="121" customFormat="1" ht="14.1" customHeight="1">
      <c r="A116" s="199" t="s">
        <v>60</v>
      </c>
      <c r="B116" s="200">
        <v>60</v>
      </c>
      <c r="C116" s="201">
        <v>0</v>
      </c>
      <c r="D116" s="202">
        <v>2.6620370370370372E-4</v>
      </c>
      <c r="E116" s="203">
        <v>1</v>
      </c>
      <c r="F116" s="203">
        <v>0</v>
      </c>
      <c r="G116" s="204"/>
      <c r="H116" s="183"/>
      <c r="I116" s="184"/>
      <c r="J116" s="184"/>
      <c r="K116" s="184"/>
      <c r="L116" s="184"/>
      <c r="M116" s="185"/>
      <c r="N116" s="186"/>
      <c r="O116" s="187"/>
      <c r="P116" s="184"/>
      <c r="Q116" s="188"/>
      <c r="R116" s="188"/>
      <c r="S116" s="184"/>
      <c r="T116" s="184"/>
      <c r="U116" s="184"/>
      <c r="V116" s="184"/>
      <c r="W116" s="189"/>
      <c r="X116" s="122"/>
      <c r="Y116" s="122"/>
      <c r="Z116" s="122"/>
      <c r="AA116" s="122"/>
      <c r="AB116" s="190"/>
      <c r="AC116" s="190"/>
      <c r="AD116" s="190"/>
      <c r="AE116" s="190"/>
      <c r="AF116" s="190"/>
      <c r="AG116" s="190"/>
      <c r="AH116" s="190"/>
      <c r="AI116" s="190"/>
      <c r="AJ116" s="190"/>
      <c r="AK116" s="190"/>
      <c r="AL116" s="190"/>
      <c r="AM116" s="190"/>
      <c r="AN116" s="190"/>
      <c r="AO116" s="190"/>
      <c r="AP116" s="190"/>
      <c r="AQ116" s="190"/>
      <c r="AR116" s="190"/>
      <c r="AS116" s="190"/>
      <c r="AT116" s="190"/>
      <c r="AU116" s="190"/>
      <c r="AV116" s="190"/>
      <c r="AW116" s="190"/>
      <c r="AX116" s="190"/>
      <c r="AY116" s="190"/>
      <c r="AZ116" s="190"/>
      <c r="BA116" s="190"/>
      <c r="BB116" s="190"/>
      <c r="BC116" s="190"/>
      <c r="BD116" s="190"/>
      <c r="BE116" s="190"/>
      <c r="BF116" s="190"/>
      <c r="BG116" s="190"/>
      <c r="BH116" s="190"/>
      <c r="BI116" s="190"/>
      <c r="BJ116" s="191"/>
      <c r="BK116" s="191"/>
      <c r="BL116" s="191"/>
      <c r="BM116" s="191"/>
      <c r="BN116" s="191"/>
      <c r="BO116" s="191"/>
      <c r="BP116" s="191"/>
      <c r="BQ116" s="191"/>
      <c r="BR116" s="191"/>
      <c r="BS116" s="191"/>
      <c r="BT116" s="191"/>
      <c r="BU116" s="191"/>
      <c r="BV116" s="191"/>
      <c r="BW116" s="191"/>
      <c r="BX116" s="191"/>
    </row>
    <row r="117" spans="1:76" s="192" customFormat="1" ht="14.1" customHeight="1">
      <c r="A117" s="205" t="s">
        <v>29</v>
      </c>
      <c r="B117" s="206">
        <v>30</v>
      </c>
      <c r="C117" s="207">
        <v>0</v>
      </c>
      <c r="D117" s="208">
        <v>1.1574074074074073E-4</v>
      </c>
      <c r="E117" s="209">
        <v>1</v>
      </c>
      <c r="F117" s="209">
        <v>0</v>
      </c>
      <c r="G117" s="210"/>
      <c r="H117" s="183"/>
      <c r="I117" s="184"/>
      <c r="J117" s="184"/>
      <c r="K117" s="184"/>
      <c r="L117" s="184"/>
      <c r="M117" s="185"/>
      <c r="N117" s="186"/>
      <c r="O117" s="187"/>
      <c r="P117" s="184"/>
      <c r="Q117" s="188"/>
      <c r="R117" s="188"/>
      <c r="S117" s="184"/>
      <c r="T117" s="184"/>
      <c r="U117" s="184"/>
      <c r="V117" s="184"/>
      <c r="W117" s="189"/>
      <c r="X117" s="122"/>
      <c r="Y117" s="122"/>
      <c r="Z117" s="122"/>
      <c r="AA117" s="122"/>
      <c r="AB117" s="190"/>
      <c r="AC117" s="190"/>
      <c r="AD117" s="190"/>
      <c r="AE117" s="190"/>
      <c r="AF117" s="190"/>
      <c r="AG117" s="190"/>
      <c r="AH117" s="190"/>
      <c r="AI117" s="190"/>
      <c r="AJ117" s="190"/>
      <c r="AK117" s="190"/>
      <c r="AL117" s="190"/>
      <c r="AM117" s="190"/>
      <c r="AN117" s="190"/>
      <c r="AO117" s="190"/>
      <c r="AP117" s="190"/>
      <c r="AQ117" s="190"/>
      <c r="AR117" s="190"/>
      <c r="AS117" s="190"/>
      <c r="AT117" s="190"/>
      <c r="AU117" s="190"/>
      <c r="AV117" s="190"/>
      <c r="AW117" s="190"/>
      <c r="AX117" s="190"/>
      <c r="AY117" s="190"/>
      <c r="AZ117" s="190"/>
      <c r="BA117" s="190"/>
      <c r="BB117" s="190"/>
      <c r="BC117" s="190"/>
      <c r="BD117" s="190"/>
      <c r="BE117" s="190"/>
      <c r="BF117" s="190"/>
      <c r="BG117" s="190"/>
      <c r="BH117" s="190"/>
      <c r="BI117" s="190"/>
      <c r="BJ117" s="191"/>
      <c r="BK117" s="191"/>
      <c r="BL117" s="191"/>
      <c r="BM117" s="191"/>
      <c r="BN117" s="191"/>
      <c r="BO117" s="191"/>
      <c r="BP117" s="191"/>
      <c r="BQ117" s="191"/>
      <c r="BR117" s="191"/>
      <c r="BS117" s="191"/>
      <c r="BT117" s="191"/>
      <c r="BU117" s="191"/>
      <c r="BV117" s="191"/>
      <c r="BW117" s="191"/>
      <c r="BX117" s="191"/>
    </row>
    <row r="118" spans="1:76" s="192" customFormat="1" ht="14.1" customHeight="1">
      <c r="A118" s="193" t="s">
        <v>30</v>
      </c>
      <c r="B118" s="194">
        <v>50</v>
      </c>
      <c r="C118" s="195">
        <v>0</v>
      </c>
      <c r="D118" s="196">
        <v>2.5462962962962961E-4</v>
      </c>
      <c r="E118" s="197">
        <v>2</v>
      </c>
      <c r="F118" s="197">
        <v>0</v>
      </c>
      <c r="G118" s="198"/>
      <c r="H118" s="183"/>
      <c r="I118" s="184"/>
      <c r="J118" s="184"/>
      <c r="K118" s="184"/>
      <c r="L118" s="184"/>
      <c r="M118" s="185"/>
      <c r="N118" s="186"/>
      <c r="O118" s="187"/>
      <c r="P118" s="184"/>
      <c r="Q118" s="188"/>
      <c r="R118" s="188"/>
      <c r="S118" s="184"/>
      <c r="T118" s="184"/>
      <c r="U118" s="184"/>
      <c r="V118" s="184"/>
      <c r="W118" s="189"/>
      <c r="X118" s="122"/>
      <c r="Y118" s="122"/>
      <c r="Z118" s="122"/>
      <c r="AA118" s="122"/>
      <c r="AB118" s="190"/>
      <c r="AC118" s="190"/>
      <c r="AD118" s="190"/>
      <c r="AE118" s="190"/>
      <c r="AF118" s="190"/>
      <c r="AG118" s="190"/>
      <c r="AH118" s="190"/>
      <c r="AI118" s="190"/>
      <c r="AJ118" s="190"/>
      <c r="AK118" s="190"/>
      <c r="AL118" s="190"/>
      <c r="AM118" s="190"/>
      <c r="AN118" s="190"/>
      <c r="AO118" s="190"/>
      <c r="AP118" s="190"/>
      <c r="AQ118" s="190"/>
      <c r="AR118" s="190"/>
      <c r="AS118" s="190"/>
      <c r="AT118" s="190"/>
      <c r="AU118" s="190"/>
      <c r="AV118" s="190"/>
      <c r="AW118" s="190"/>
      <c r="AX118" s="190"/>
      <c r="AY118" s="190"/>
      <c r="AZ118" s="190"/>
      <c r="BA118" s="190"/>
      <c r="BB118" s="190"/>
      <c r="BC118" s="190"/>
      <c r="BD118" s="190"/>
      <c r="BE118" s="190"/>
      <c r="BF118" s="190"/>
      <c r="BG118" s="190"/>
      <c r="BH118" s="190"/>
      <c r="BI118" s="190"/>
      <c r="BJ118" s="191"/>
      <c r="BK118" s="191"/>
      <c r="BL118" s="191"/>
      <c r="BM118" s="191"/>
      <c r="BN118" s="191"/>
      <c r="BO118" s="191"/>
      <c r="BP118" s="191"/>
      <c r="BQ118" s="191"/>
      <c r="BR118" s="191"/>
      <c r="BS118" s="191"/>
      <c r="BT118" s="191"/>
      <c r="BU118" s="191"/>
      <c r="BV118" s="191"/>
      <c r="BW118" s="191"/>
      <c r="BX118" s="191"/>
    </row>
    <row r="119" spans="1:76" s="121" customFormat="1" ht="14.1" customHeight="1">
      <c r="A119" s="193" t="s">
        <v>31</v>
      </c>
      <c r="B119" s="194">
        <v>50</v>
      </c>
      <c r="C119" s="195">
        <v>0</v>
      </c>
      <c r="D119" s="196">
        <v>2.6620370370370372E-4</v>
      </c>
      <c r="E119" s="197">
        <v>1</v>
      </c>
      <c r="F119" s="197">
        <v>0</v>
      </c>
      <c r="G119" s="198"/>
      <c r="H119" s="183"/>
      <c r="I119" s="184"/>
      <c r="J119" s="184"/>
      <c r="K119" s="184"/>
      <c r="L119" s="184"/>
      <c r="M119" s="185"/>
      <c r="N119" s="186"/>
      <c r="O119" s="187"/>
      <c r="P119" s="184"/>
      <c r="Q119" s="188"/>
      <c r="R119" s="188"/>
      <c r="S119" s="184"/>
      <c r="T119" s="184"/>
      <c r="U119" s="184"/>
      <c r="V119" s="184"/>
      <c r="W119" s="189"/>
      <c r="X119" s="122"/>
      <c r="Y119" s="122"/>
      <c r="Z119" s="122"/>
      <c r="AA119" s="122"/>
      <c r="AB119" s="190"/>
      <c r="AC119" s="190"/>
      <c r="AD119" s="190"/>
      <c r="AE119" s="190"/>
      <c r="AF119" s="190"/>
      <c r="AG119" s="190"/>
      <c r="AH119" s="190"/>
      <c r="AI119" s="190"/>
      <c r="AJ119" s="190"/>
      <c r="AK119" s="190"/>
      <c r="AL119" s="190"/>
      <c r="AM119" s="190"/>
      <c r="AN119" s="190"/>
      <c r="AO119" s="190"/>
      <c r="AP119" s="190"/>
      <c r="AQ119" s="190"/>
      <c r="AR119" s="190"/>
      <c r="AS119" s="190"/>
      <c r="AT119" s="190"/>
      <c r="AU119" s="190"/>
      <c r="AV119" s="190"/>
      <c r="AW119" s="190"/>
      <c r="AX119" s="190"/>
      <c r="AY119" s="190"/>
      <c r="AZ119" s="190"/>
      <c r="BA119" s="190"/>
      <c r="BB119" s="190"/>
      <c r="BC119" s="190"/>
      <c r="BD119" s="190"/>
      <c r="BE119" s="190"/>
      <c r="BF119" s="190"/>
      <c r="BG119" s="190"/>
      <c r="BH119" s="190"/>
      <c r="BI119" s="190"/>
      <c r="BJ119" s="191"/>
      <c r="BK119" s="191"/>
      <c r="BL119" s="191"/>
      <c r="BM119" s="191"/>
      <c r="BN119" s="191"/>
      <c r="BO119" s="191"/>
      <c r="BP119" s="191"/>
      <c r="BQ119" s="191"/>
      <c r="BR119" s="191"/>
      <c r="BS119" s="191"/>
      <c r="BT119" s="191"/>
      <c r="BU119" s="191"/>
      <c r="BV119" s="191"/>
      <c r="BW119" s="191"/>
      <c r="BX119" s="191"/>
    </row>
    <row r="120" spans="1:76" s="175" customFormat="1" ht="14.1" customHeight="1">
      <c r="A120" s="193" t="s">
        <v>32</v>
      </c>
      <c r="B120" s="194">
        <v>40</v>
      </c>
      <c r="C120" s="195">
        <v>0</v>
      </c>
      <c r="D120" s="196">
        <v>1.6203703703703703E-4</v>
      </c>
      <c r="E120" s="197">
        <v>1</v>
      </c>
      <c r="F120" s="197">
        <v>0</v>
      </c>
      <c r="G120" s="198"/>
      <c r="H120" s="183"/>
      <c r="I120" s="184"/>
      <c r="J120" s="184"/>
      <c r="K120" s="184"/>
      <c r="L120" s="184"/>
      <c r="M120" s="185"/>
      <c r="N120" s="186"/>
      <c r="O120" s="187"/>
      <c r="P120" s="184"/>
      <c r="Q120" s="188"/>
      <c r="R120" s="188"/>
      <c r="S120" s="184"/>
      <c r="T120" s="184"/>
      <c r="U120" s="184"/>
      <c r="V120" s="184"/>
      <c r="W120" s="189"/>
      <c r="X120" s="122"/>
      <c r="Y120" s="122"/>
      <c r="Z120" s="122"/>
      <c r="AA120" s="122"/>
      <c r="AB120" s="190"/>
      <c r="AC120" s="190"/>
      <c r="AD120" s="190"/>
      <c r="AE120" s="190"/>
      <c r="AF120" s="190"/>
      <c r="AG120" s="190"/>
      <c r="AH120" s="190"/>
      <c r="AI120" s="190"/>
      <c r="AJ120" s="190"/>
      <c r="AK120" s="190"/>
      <c r="AL120" s="190"/>
      <c r="AM120" s="190"/>
      <c r="AN120" s="190"/>
      <c r="AO120" s="190"/>
      <c r="AP120" s="190"/>
      <c r="AQ120" s="190"/>
      <c r="AR120" s="190"/>
      <c r="AS120" s="190"/>
      <c r="AT120" s="190"/>
      <c r="AU120" s="190"/>
      <c r="AV120" s="190"/>
      <c r="AW120" s="190"/>
      <c r="AX120" s="190"/>
      <c r="AY120" s="190"/>
      <c r="AZ120" s="190"/>
      <c r="BA120" s="190"/>
      <c r="BB120" s="190"/>
      <c r="BC120" s="190"/>
      <c r="BD120" s="190"/>
      <c r="BE120" s="190"/>
      <c r="BF120" s="190"/>
      <c r="BG120" s="190"/>
      <c r="BH120" s="190"/>
      <c r="BI120" s="190"/>
      <c r="BJ120" s="191"/>
      <c r="BK120" s="191"/>
      <c r="BL120" s="191"/>
      <c r="BM120" s="191"/>
      <c r="BN120" s="191"/>
      <c r="BO120" s="191"/>
      <c r="BP120" s="191"/>
      <c r="BQ120" s="191"/>
      <c r="BR120" s="191"/>
      <c r="BS120" s="191"/>
      <c r="BT120" s="191"/>
      <c r="BU120" s="191"/>
      <c r="BV120" s="191"/>
      <c r="BW120" s="191"/>
      <c r="BX120" s="191"/>
    </row>
    <row r="121" spans="1:76" s="121" customFormat="1" ht="14.1" customHeight="1">
      <c r="A121" s="193" t="s">
        <v>33</v>
      </c>
      <c r="B121" s="194">
        <v>60</v>
      </c>
      <c r="C121" s="195">
        <v>0</v>
      </c>
      <c r="D121" s="196">
        <v>2.8935185185185189E-4</v>
      </c>
      <c r="E121" s="197">
        <v>1</v>
      </c>
      <c r="F121" s="197">
        <v>0</v>
      </c>
      <c r="G121" s="198"/>
      <c r="H121" s="183"/>
      <c r="I121" s="184"/>
      <c r="J121" s="184"/>
      <c r="K121" s="184"/>
      <c r="L121" s="184"/>
      <c r="M121" s="185"/>
      <c r="N121" s="186"/>
      <c r="O121" s="187"/>
      <c r="P121" s="184"/>
      <c r="Q121" s="188"/>
      <c r="R121" s="188"/>
      <c r="S121" s="184"/>
      <c r="T121" s="184"/>
      <c r="U121" s="184"/>
      <c r="V121" s="184"/>
      <c r="W121" s="189"/>
      <c r="X121" s="122"/>
      <c r="Y121" s="122"/>
      <c r="Z121" s="122"/>
      <c r="AA121" s="122"/>
      <c r="AB121" s="190"/>
      <c r="AC121" s="190"/>
      <c r="AD121" s="190"/>
      <c r="AE121" s="190"/>
      <c r="AF121" s="190"/>
      <c r="AG121" s="190"/>
      <c r="AH121" s="190"/>
      <c r="AI121" s="190"/>
      <c r="AJ121" s="190"/>
      <c r="AK121" s="190"/>
      <c r="AL121" s="190"/>
      <c r="AM121" s="190"/>
      <c r="AN121" s="190"/>
      <c r="AO121" s="190"/>
      <c r="AP121" s="190"/>
      <c r="AQ121" s="190"/>
      <c r="AR121" s="190"/>
      <c r="AS121" s="190"/>
      <c r="AT121" s="190"/>
      <c r="AU121" s="190"/>
      <c r="AV121" s="190"/>
      <c r="AW121" s="190"/>
      <c r="AX121" s="190"/>
      <c r="AY121" s="190"/>
      <c r="AZ121" s="190"/>
      <c r="BA121" s="190"/>
      <c r="BB121" s="190"/>
      <c r="BC121" s="190"/>
      <c r="BD121" s="190"/>
      <c r="BE121" s="190"/>
      <c r="BF121" s="190"/>
      <c r="BG121" s="190"/>
      <c r="BH121" s="190"/>
      <c r="BI121" s="190"/>
      <c r="BJ121" s="191"/>
      <c r="BK121" s="191"/>
      <c r="BL121" s="191"/>
      <c r="BM121" s="191"/>
      <c r="BN121" s="191"/>
      <c r="BO121" s="191"/>
      <c r="BP121" s="191"/>
      <c r="BQ121" s="191"/>
      <c r="BR121" s="191"/>
      <c r="BS121" s="191"/>
      <c r="BT121" s="191"/>
      <c r="BU121" s="191"/>
      <c r="BV121" s="191"/>
      <c r="BW121" s="191"/>
      <c r="BX121" s="191"/>
    </row>
    <row r="122" spans="1:76" s="192" customFormat="1" ht="14.1" customHeight="1">
      <c r="A122" s="199" t="s">
        <v>34</v>
      </c>
      <c r="B122" s="200">
        <v>40</v>
      </c>
      <c r="C122" s="201">
        <v>0</v>
      </c>
      <c r="D122" s="202">
        <v>1.5046296296296297E-4</v>
      </c>
      <c r="E122" s="203">
        <v>2</v>
      </c>
      <c r="F122" s="203">
        <v>0</v>
      </c>
      <c r="G122" s="204"/>
      <c r="H122" s="183"/>
      <c r="I122" s="184"/>
      <c r="J122" s="184"/>
      <c r="K122" s="184"/>
      <c r="L122" s="184"/>
      <c r="M122" s="185"/>
      <c r="N122" s="186"/>
      <c r="O122" s="187"/>
      <c r="P122" s="184"/>
      <c r="Q122" s="188"/>
      <c r="R122" s="188"/>
      <c r="S122" s="184"/>
      <c r="T122" s="184"/>
      <c r="U122" s="184"/>
      <c r="V122" s="184"/>
      <c r="W122" s="189"/>
      <c r="X122" s="122"/>
      <c r="Y122" s="122"/>
      <c r="Z122" s="122"/>
      <c r="AA122" s="122"/>
      <c r="AB122" s="190"/>
      <c r="AC122" s="190"/>
      <c r="AD122" s="190"/>
      <c r="AE122" s="190"/>
      <c r="AF122" s="190"/>
      <c r="AG122" s="190"/>
      <c r="AH122" s="190"/>
      <c r="AI122" s="190"/>
      <c r="AJ122" s="190"/>
      <c r="AK122" s="190"/>
      <c r="AL122" s="190"/>
      <c r="AM122" s="190"/>
      <c r="AN122" s="190"/>
      <c r="AO122" s="190"/>
      <c r="AP122" s="190"/>
      <c r="AQ122" s="190"/>
      <c r="AR122" s="190"/>
      <c r="AS122" s="190"/>
      <c r="AT122" s="190"/>
      <c r="AU122" s="190"/>
      <c r="AV122" s="190"/>
      <c r="AW122" s="190"/>
      <c r="AX122" s="190"/>
      <c r="AY122" s="190"/>
      <c r="AZ122" s="190"/>
      <c r="BA122" s="190"/>
      <c r="BB122" s="190"/>
      <c r="BC122" s="190"/>
      <c r="BD122" s="190"/>
      <c r="BE122" s="190"/>
      <c r="BF122" s="190"/>
      <c r="BG122" s="190"/>
      <c r="BH122" s="190"/>
      <c r="BI122" s="190"/>
      <c r="BJ122" s="191"/>
      <c r="BK122" s="191"/>
      <c r="BL122" s="191"/>
      <c r="BM122" s="191"/>
      <c r="BN122" s="191"/>
      <c r="BO122" s="191"/>
      <c r="BP122" s="191"/>
      <c r="BQ122" s="191"/>
      <c r="BR122" s="191"/>
      <c r="BS122" s="191"/>
      <c r="BT122" s="191"/>
      <c r="BU122" s="191"/>
      <c r="BV122" s="191"/>
      <c r="BW122" s="191"/>
      <c r="BX122" s="191"/>
    </row>
    <row r="123" spans="1:76" s="192" customFormat="1" ht="14.1" customHeight="1">
      <c r="A123" s="177" t="s">
        <v>35</v>
      </c>
      <c r="B123" s="178">
        <v>50</v>
      </c>
      <c r="C123" s="179">
        <v>0</v>
      </c>
      <c r="D123" s="180">
        <v>2.4305555555555552E-4</v>
      </c>
      <c r="E123" s="181">
        <v>1</v>
      </c>
      <c r="F123" s="181">
        <v>0</v>
      </c>
      <c r="G123" s="182"/>
      <c r="H123" s="183"/>
      <c r="I123" s="184"/>
      <c r="J123" s="184"/>
      <c r="K123" s="184"/>
      <c r="L123" s="184"/>
      <c r="M123" s="185"/>
      <c r="N123" s="186"/>
      <c r="O123" s="187"/>
      <c r="P123" s="184"/>
      <c r="Q123" s="188"/>
      <c r="R123" s="188"/>
      <c r="S123" s="184"/>
      <c r="T123" s="184"/>
      <c r="U123" s="184"/>
      <c r="V123" s="184"/>
      <c r="W123" s="189"/>
      <c r="X123" s="122"/>
      <c r="Y123" s="122"/>
      <c r="Z123" s="122"/>
      <c r="AA123" s="122"/>
      <c r="AB123" s="190"/>
      <c r="AC123" s="190"/>
      <c r="AD123" s="190"/>
      <c r="AE123" s="190"/>
      <c r="AF123" s="190"/>
      <c r="AG123" s="190"/>
      <c r="AH123" s="190"/>
      <c r="AI123" s="190"/>
      <c r="AJ123" s="190"/>
      <c r="AK123" s="190"/>
      <c r="AL123" s="190"/>
      <c r="AM123" s="190"/>
      <c r="AN123" s="190"/>
      <c r="AO123" s="190"/>
      <c r="AP123" s="190"/>
      <c r="AQ123" s="190"/>
      <c r="AR123" s="190"/>
      <c r="AS123" s="190"/>
      <c r="AT123" s="190"/>
      <c r="AU123" s="190"/>
      <c r="AV123" s="190"/>
      <c r="AW123" s="190"/>
      <c r="AX123" s="190"/>
      <c r="AY123" s="190"/>
      <c r="AZ123" s="190"/>
      <c r="BA123" s="190"/>
      <c r="BB123" s="190"/>
      <c r="BC123" s="190"/>
      <c r="BD123" s="190"/>
      <c r="BE123" s="190"/>
      <c r="BF123" s="190"/>
      <c r="BG123" s="190"/>
      <c r="BH123" s="190"/>
      <c r="BI123" s="190"/>
      <c r="BJ123" s="191"/>
      <c r="BK123" s="191"/>
      <c r="BL123" s="191"/>
      <c r="BM123" s="191"/>
      <c r="BN123" s="191"/>
      <c r="BO123" s="191"/>
      <c r="BP123" s="191"/>
      <c r="BQ123" s="191"/>
      <c r="BR123" s="191"/>
      <c r="BS123" s="191"/>
      <c r="BT123" s="191"/>
      <c r="BU123" s="191"/>
      <c r="BV123" s="191"/>
      <c r="BW123" s="191"/>
      <c r="BX123" s="191"/>
    </row>
    <row r="124" spans="1:76" s="121" customFormat="1" ht="14.1" customHeight="1">
      <c r="A124" s="193" t="s">
        <v>36</v>
      </c>
      <c r="B124" s="194">
        <v>60</v>
      </c>
      <c r="C124" s="195">
        <v>0</v>
      </c>
      <c r="D124" s="196">
        <v>2.8935185185185189E-4</v>
      </c>
      <c r="E124" s="197">
        <v>1</v>
      </c>
      <c r="F124" s="197">
        <v>0</v>
      </c>
      <c r="G124" s="198"/>
      <c r="H124" s="183"/>
      <c r="I124" s="184"/>
      <c r="J124" s="184"/>
      <c r="K124" s="184"/>
      <c r="L124" s="184"/>
      <c r="M124" s="185"/>
      <c r="N124" s="186"/>
      <c r="O124" s="187"/>
      <c r="P124" s="184"/>
      <c r="Q124" s="188"/>
      <c r="R124" s="188"/>
      <c r="S124" s="184"/>
      <c r="T124" s="184"/>
      <c r="U124" s="184"/>
      <c r="V124" s="184"/>
      <c r="W124" s="189"/>
      <c r="X124" s="122"/>
      <c r="Y124" s="122"/>
      <c r="Z124" s="122"/>
      <c r="AA124" s="122"/>
      <c r="AB124" s="190"/>
      <c r="AC124" s="190"/>
      <c r="AD124" s="190"/>
      <c r="AE124" s="190"/>
      <c r="AF124" s="190"/>
      <c r="AG124" s="190"/>
      <c r="AH124" s="190"/>
      <c r="AI124" s="190"/>
      <c r="AJ124" s="190"/>
      <c r="AK124" s="190"/>
      <c r="AL124" s="190"/>
      <c r="AM124" s="190"/>
      <c r="AN124" s="190"/>
      <c r="AO124" s="190"/>
      <c r="AP124" s="190"/>
      <c r="AQ124" s="190"/>
      <c r="AR124" s="190"/>
      <c r="AS124" s="190"/>
      <c r="AT124" s="190"/>
      <c r="AU124" s="190"/>
      <c r="AV124" s="190"/>
      <c r="AW124" s="190"/>
      <c r="AX124" s="190"/>
      <c r="AY124" s="190"/>
      <c r="AZ124" s="190"/>
      <c r="BA124" s="190"/>
      <c r="BB124" s="190"/>
      <c r="BC124" s="190"/>
      <c r="BD124" s="190"/>
      <c r="BE124" s="190"/>
      <c r="BF124" s="190"/>
      <c r="BG124" s="190"/>
      <c r="BH124" s="190"/>
      <c r="BI124" s="190"/>
      <c r="BJ124" s="191"/>
      <c r="BK124" s="191"/>
      <c r="BL124" s="191"/>
      <c r="BM124" s="191"/>
      <c r="BN124" s="191"/>
      <c r="BO124" s="191"/>
      <c r="BP124" s="191"/>
      <c r="BQ124" s="191"/>
      <c r="BR124" s="191"/>
      <c r="BS124" s="191"/>
      <c r="BT124" s="191"/>
      <c r="BU124" s="191"/>
      <c r="BV124" s="191"/>
      <c r="BW124" s="191"/>
      <c r="BX124" s="191"/>
    </row>
    <row r="125" spans="1:76" s="175" customFormat="1" ht="14.1" customHeight="1">
      <c r="A125" s="193" t="s">
        <v>37</v>
      </c>
      <c r="B125" s="194">
        <v>40</v>
      </c>
      <c r="C125" s="195">
        <v>0</v>
      </c>
      <c r="D125" s="196">
        <v>1.5046296296296297E-4</v>
      </c>
      <c r="E125" s="197">
        <v>2</v>
      </c>
      <c r="F125" s="197">
        <v>0</v>
      </c>
      <c r="G125" s="198"/>
      <c r="H125" s="183"/>
      <c r="I125" s="184"/>
      <c r="J125" s="184"/>
      <c r="K125" s="184"/>
      <c r="L125" s="184"/>
      <c r="M125" s="185"/>
      <c r="N125" s="186"/>
      <c r="O125" s="187"/>
      <c r="P125" s="184"/>
      <c r="Q125" s="188"/>
      <c r="R125" s="188"/>
      <c r="S125" s="184"/>
      <c r="T125" s="184"/>
      <c r="U125" s="184"/>
      <c r="V125" s="184"/>
      <c r="W125" s="189"/>
      <c r="X125" s="122"/>
      <c r="Y125" s="122"/>
      <c r="Z125" s="122"/>
      <c r="AA125" s="122"/>
      <c r="AB125" s="190"/>
      <c r="AC125" s="190"/>
      <c r="AD125" s="190"/>
      <c r="AE125" s="190"/>
      <c r="AF125" s="190"/>
      <c r="AG125" s="190"/>
      <c r="AH125" s="190"/>
      <c r="AI125" s="190"/>
      <c r="AJ125" s="190"/>
      <c r="AK125" s="190"/>
      <c r="AL125" s="190"/>
      <c r="AM125" s="190"/>
      <c r="AN125" s="190"/>
      <c r="AO125" s="190"/>
      <c r="AP125" s="190"/>
      <c r="AQ125" s="190"/>
      <c r="AR125" s="190"/>
      <c r="AS125" s="190"/>
      <c r="AT125" s="190"/>
      <c r="AU125" s="190"/>
      <c r="AV125" s="190"/>
      <c r="AW125" s="190"/>
      <c r="AX125" s="190"/>
      <c r="AY125" s="190"/>
      <c r="AZ125" s="190"/>
      <c r="BA125" s="190"/>
      <c r="BB125" s="190"/>
      <c r="BC125" s="190"/>
      <c r="BD125" s="190"/>
      <c r="BE125" s="190"/>
      <c r="BF125" s="190"/>
      <c r="BG125" s="190"/>
      <c r="BH125" s="190"/>
      <c r="BI125" s="190"/>
      <c r="BJ125" s="191"/>
      <c r="BK125" s="191"/>
      <c r="BL125" s="191"/>
      <c r="BM125" s="191"/>
      <c r="BN125" s="191"/>
      <c r="BO125" s="191"/>
      <c r="BP125" s="191"/>
      <c r="BQ125" s="191"/>
      <c r="BR125" s="191"/>
      <c r="BS125" s="191"/>
      <c r="BT125" s="191"/>
      <c r="BU125" s="191"/>
      <c r="BV125" s="191"/>
      <c r="BW125" s="191"/>
      <c r="BX125" s="191"/>
    </row>
    <row r="126" spans="1:76" s="121" customFormat="1" ht="14.1" customHeight="1">
      <c r="A126" s="193" t="s">
        <v>38</v>
      </c>
      <c r="B126" s="194">
        <v>50</v>
      </c>
      <c r="C126" s="195">
        <v>0</v>
      </c>
      <c r="D126" s="196">
        <v>2.199074074074074E-4</v>
      </c>
      <c r="E126" s="197">
        <v>1</v>
      </c>
      <c r="F126" s="197">
        <v>0</v>
      </c>
      <c r="G126" s="198"/>
      <c r="H126" s="183"/>
      <c r="I126" s="184"/>
      <c r="J126" s="184"/>
      <c r="K126" s="184"/>
      <c r="L126" s="184"/>
      <c r="M126" s="185"/>
      <c r="N126" s="186"/>
      <c r="O126" s="187"/>
      <c r="P126" s="184"/>
      <c r="Q126" s="188"/>
      <c r="R126" s="188"/>
      <c r="S126" s="184"/>
      <c r="T126" s="184"/>
      <c r="U126" s="184"/>
      <c r="V126" s="184"/>
      <c r="W126" s="189"/>
      <c r="X126" s="122"/>
      <c r="Y126" s="122"/>
      <c r="Z126" s="122"/>
      <c r="AA126" s="122"/>
      <c r="AB126" s="190"/>
      <c r="AC126" s="190"/>
      <c r="AD126" s="190"/>
      <c r="AE126" s="190"/>
      <c r="AF126" s="190"/>
      <c r="AG126" s="190"/>
      <c r="AH126" s="190"/>
      <c r="AI126" s="190"/>
      <c r="AJ126" s="190"/>
      <c r="AK126" s="190"/>
      <c r="AL126" s="190"/>
      <c r="AM126" s="190"/>
      <c r="AN126" s="190"/>
      <c r="AO126" s="190"/>
      <c r="AP126" s="190"/>
      <c r="AQ126" s="190"/>
      <c r="AR126" s="190"/>
      <c r="AS126" s="190"/>
      <c r="AT126" s="190"/>
      <c r="AU126" s="190"/>
      <c r="AV126" s="190"/>
      <c r="AW126" s="190"/>
      <c r="AX126" s="190"/>
      <c r="AY126" s="190"/>
      <c r="AZ126" s="190"/>
      <c r="BA126" s="190"/>
      <c r="BB126" s="190"/>
      <c r="BC126" s="190"/>
      <c r="BD126" s="190"/>
      <c r="BE126" s="190"/>
      <c r="BF126" s="190"/>
      <c r="BG126" s="190"/>
      <c r="BH126" s="190"/>
      <c r="BI126" s="190"/>
      <c r="BJ126" s="191"/>
      <c r="BK126" s="191"/>
      <c r="BL126" s="191"/>
      <c r="BM126" s="191"/>
      <c r="BN126" s="191"/>
      <c r="BO126" s="191"/>
      <c r="BP126" s="191"/>
      <c r="BQ126" s="191"/>
      <c r="BR126" s="191"/>
      <c r="BS126" s="191"/>
      <c r="BT126" s="191"/>
      <c r="BU126" s="191"/>
      <c r="BV126" s="191"/>
      <c r="BW126" s="191"/>
      <c r="BX126" s="191"/>
    </row>
    <row r="127" spans="1:76" s="121" customFormat="1" ht="14.1" customHeight="1">
      <c r="A127" s="193" t="s">
        <v>39</v>
      </c>
      <c r="B127" s="194">
        <v>50</v>
      </c>
      <c r="C127" s="195">
        <v>0</v>
      </c>
      <c r="D127" s="196">
        <v>1.8518518518518518E-4</v>
      </c>
      <c r="E127" s="197">
        <v>1</v>
      </c>
      <c r="F127" s="197">
        <v>0</v>
      </c>
      <c r="G127" s="198"/>
      <c r="H127" s="183"/>
      <c r="I127" s="184"/>
      <c r="J127" s="184"/>
      <c r="K127" s="184"/>
      <c r="L127" s="184"/>
      <c r="M127" s="185"/>
      <c r="N127" s="186"/>
      <c r="O127" s="187"/>
      <c r="P127" s="184"/>
      <c r="Q127" s="188"/>
      <c r="R127" s="188"/>
      <c r="S127" s="184"/>
      <c r="T127" s="184"/>
      <c r="U127" s="184"/>
      <c r="V127" s="184"/>
      <c r="W127" s="189"/>
      <c r="X127" s="122"/>
      <c r="Y127" s="122"/>
      <c r="Z127" s="122"/>
      <c r="AA127" s="122"/>
      <c r="AB127" s="190"/>
      <c r="AC127" s="190"/>
      <c r="AD127" s="190"/>
      <c r="AE127" s="190"/>
      <c r="AF127" s="190"/>
      <c r="AG127" s="190"/>
      <c r="AH127" s="190"/>
      <c r="AI127" s="190"/>
      <c r="AJ127" s="190"/>
      <c r="AK127" s="190"/>
      <c r="AL127" s="190"/>
      <c r="AM127" s="190"/>
      <c r="AN127" s="190"/>
      <c r="AO127" s="190"/>
      <c r="AP127" s="190"/>
      <c r="AQ127" s="190"/>
      <c r="AR127" s="190"/>
      <c r="AS127" s="190"/>
      <c r="AT127" s="190"/>
      <c r="AU127" s="190"/>
      <c r="AV127" s="190"/>
      <c r="AW127" s="190"/>
      <c r="AX127" s="190"/>
      <c r="AY127" s="190"/>
      <c r="AZ127" s="190"/>
      <c r="BA127" s="190"/>
      <c r="BB127" s="190"/>
      <c r="BC127" s="190"/>
      <c r="BD127" s="190"/>
      <c r="BE127" s="190"/>
      <c r="BF127" s="190"/>
      <c r="BG127" s="190"/>
      <c r="BH127" s="190"/>
      <c r="BI127" s="190"/>
      <c r="BJ127" s="191"/>
      <c r="BK127" s="191"/>
      <c r="BL127" s="191"/>
      <c r="BM127" s="191"/>
      <c r="BN127" s="191"/>
      <c r="BO127" s="191"/>
      <c r="BP127" s="191"/>
      <c r="BQ127" s="191"/>
      <c r="BR127" s="191"/>
      <c r="BS127" s="191"/>
      <c r="BT127" s="191"/>
      <c r="BU127" s="191"/>
      <c r="BV127" s="191"/>
      <c r="BW127" s="191"/>
      <c r="BX127" s="191"/>
    </row>
    <row r="128" spans="1:76" s="121" customFormat="1" ht="14.1" customHeight="1">
      <c r="A128" s="199" t="s">
        <v>40</v>
      </c>
      <c r="B128" s="200">
        <v>30</v>
      </c>
      <c r="C128" s="201">
        <v>0</v>
      </c>
      <c r="D128" s="202">
        <v>1.1574074074074073E-4</v>
      </c>
      <c r="E128" s="203">
        <v>2</v>
      </c>
      <c r="F128" s="203">
        <v>0</v>
      </c>
      <c r="G128" s="204"/>
      <c r="H128" s="183"/>
      <c r="I128" s="184"/>
      <c r="J128" s="184"/>
      <c r="K128" s="184"/>
      <c r="L128" s="184"/>
      <c r="M128" s="185"/>
      <c r="N128" s="186"/>
      <c r="O128" s="187"/>
      <c r="P128" s="184"/>
      <c r="Q128" s="188"/>
      <c r="R128" s="188"/>
      <c r="S128" s="184"/>
      <c r="T128" s="184"/>
      <c r="U128" s="184"/>
      <c r="V128" s="184"/>
      <c r="W128" s="189"/>
      <c r="X128" s="122"/>
      <c r="Y128" s="122"/>
      <c r="Z128" s="122"/>
      <c r="AA128" s="122"/>
      <c r="AB128" s="190"/>
      <c r="AC128" s="190"/>
      <c r="AD128" s="190"/>
      <c r="AE128" s="190"/>
      <c r="AF128" s="190"/>
      <c r="AG128" s="190"/>
      <c r="AH128" s="190"/>
      <c r="AI128" s="190"/>
      <c r="AJ128" s="190"/>
      <c r="AK128" s="190"/>
      <c r="AL128" s="190"/>
      <c r="AM128" s="190"/>
      <c r="AN128" s="190"/>
      <c r="AO128" s="190"/>
      <c r="AP128" s="190"/>
      <c r="AQ128" s="190"/>
      <c r="AR128" s="190"/>
      <c r="AS128" s="190"/>
      <c r="AT128" s="190"/>
      <c r="AU128" s="190"/>
      <c r="AV128" s="190"/>
      <c r="AW128" s="190"/>
      <c r="AX128" s="190"/>
      <c r="AY128" s="190"/>
      <c r="AZ128" s="190"/>
      <c r="BA128" s="190"/>
      <c r="BB128" s="190"/>
      <c r="BC128" s="190"/>
      <c r="BD128" s="190"/>
      <c r="BE128" s="190"/>
      <c r="BF128" s="190"/>
      <c r="BG128" s="190"/>
      <c r="BH128" s="190"/>
      <c r="BI128" s="190"/>
      <c r="BJ128" s="191"/>
      <c r="BK128" s="191"/>
      <c r="BL128" s="191"/>
      <c r="BM128" s="191"/>
      <c r="BN128" s="191"/>
      <c r="BO128" s="191"/>
      <c r="BP128" s="191"/>
      <c r="BQ128" s="191"/>
      <c r="BR128" s="191"/>
      <c r="BS128" s="191"/>
      <c r="BT128" s="191"/>
      <c r="BU128" s="191"/>
      <c r="BV128" s="191"/>
      <c r="BW128" s="191"/>
      <c r="BX128" s="191"/>
    </row>
    <row r="129" spans="1:109" s="192" customFormat="1" ht="14.1" customHeight="1">
      <c r="A129" s="217" t="s">
        <v>100</v>
      </c>
      <c r="B129" s="218">
        <f>MAX(B97:B128)</f>
        <v>60</v>
      </c>
      <c r="C129" s="219">
        <f>MAX(C97:C128)</f>
        <v>0</v>
      </c>
      <c r="D129" s="220">
        <f>MAX(D97:D128)</f>
        <v>2.8935185185185189E-4</v>
      </c>
      <c r="E129" s="221" t="s">
        <v>106</v>
      </c>
      <c r="F129" s="222">
        <f>MAX(F97:F128)</f>
        <v>0</v>
      </c>
      <c r="G129" s="223" t="s">
        <v>106</v>
      </c>
      <c r="H129" s="224"/>
      <c r="I129" s="225"/>
      <c r="J129" s="225"/>
      <c r="K129" s="225"/>
      <c r="L129" s="225"/>
      <c r="M129" s="225"/>
      <c r="N129" s="226"/>
      <c r="P129" s="227"/>
      <c r="Q129" s="228"/>
      <c r="R129" s="228"/>
      <c r="X129" s="122"/>
      <c r="Y129" s="228"/>
      <c r="Z129" s="228"/>
      <c r="AA129" s="228"/>
    </row>
    <row r="130" spans="1:109">
      <c r="A130" s="229"/>
      <c r="B130" s="191"/>
      <c r="C130" s="230"/>
      <c r="D130" s="230"/>
      <c r="E130" s="230"/>
      <c r="F130" s="230"/>
      <c r="G130" s="231"/>
      <c r="H130" s="230"/>
      <c r="I130" s="230"/>
      <c r="J130" s="230"/>
      <c r="K130" s="230"/>
      <c r="L130" s="230"/>
    </row>
    <row r="131" spans="1:109" ht="12" customHeight="1">
      <c r="A131" s="291" t="s">
        <v>105</v>
      </c>
      <c r="B131" s="236" t="s">
        <v>104</v>
      </c>
      <c r="C131" s="237"/>
      <c r="D131" s="238"/>
      <c r="E131" s="238"/>
      <c r="F131" s="239"/>
      <c r="G131" s="237"/>
      <c r="H131" s="240"/>
      <c r="I131" s="239"/>
      <c r="J131" s="241"/>
      <c r="K131" s="239"/>
      <c r="L131" s="239"/>
      <c r="M131" s="242"/>
      <c r="N131" s="243"/>
      <c r="O131" s="244"/>
      <c r="P131" s="245"/>
      <c r="Q131" s="246"/>
      <c r="R131" s="247"/>
    </row>
    <row r="132" spans="1:109" ht="12" customHeight="1">
      <c r="A132" s="292"/>
      <c r="B132" s="248" t="s">
        <v>101</v>
      </c>
      <c r="C132" s="187"/>
      <c r="D132" s="249"/>
      <c r="E132" s="249"/>
      <c r="F132" s="249"/>
      <c r="G132" s="187"/>
      <c r="H132" s="250"/>
      <c r="I132" s="249"/>
      <c r="J132" s="245"/>
      <c r="K132" s="245"/>
      <c r="L132" s="251"/>
      <c r="M132" s="252"/>
      <c r="N132" s="253"/>
      <c r="O132" s="249"/>
      <c r="P132" s="245"/>
      <c r="Q132" s="246"/>
      <c r="R132" s="247"/>
    </row>
    <row r="133" spans="1:109" ht="12" customHeight="1">
      <c r="A133" s="292"/>
      <c r="B133" s="248" t="s">
        <v>102</v>
      </c>
      <c r="C133" s="187"/>
      <c r="D133" s="249"/>
      <c r="E133" s="249"/>
      <c r="F133" s="249"/>
      <c r="G133" s="187"/>
      <c r="H133" s="250"/>
      <c r="I133" s="249"/>
      <c r="J133" s="245"/>
      <c r="K133" s="245"/>
      <c r="L133" s="251"/>
      <c r="M133" s="252"/>
      <c r="N133" s="253"/>
      <c r="O133" s="249"/>
      <c r="P133" s="245"/>
      <c r="Q133" s="246"/>
      <c r="R133" s="247"/>
    </row>
    <row r="134" spans="1:109" ht="12" customHeight="1">
      <c r="A134" s="293"/>
      <c r="B134" s="254" t="s">
        <v>103</v>
      </c>
      <c r="C134" s="255"/>
      <c r="D134" s="256"/>
      <c r="E134" s="256"/>
      <c r="F134" s="256"/>
      <c r="G134" s="255"/>
      <c r="H134" s="255"/>
      <c r="I134" s="256"/>
      <c r="J134" s="257"/>
      <c r="K134" s="256"/>
      <c r="L134" s="256"/>
      <c r="M134" s="225"/>
      <c r="N134" s="258"/>
      <c r="O134" s="249"/>
      <c r="P134" s="245"/>
      <c r="Q134" s="246"/>
      <c r="R134" s="246"/>
    </row>
    <row r="137" spans="1:109" s="121" customFormat="1" ht="12" customHeight="1">
      <c r="A137" s="151"/>
      <c r="B137" s="152"/>
      <c r="C137" s="144"/>
      <c r="D137" s="144"/>
      <c r="E137" s="144"/>
      <c r="F137" s="144"/>
      <c r="G137" s="144"/>
      <c r="H137" s="138"/>
      <c r="I137" s="138"/>
      <c r="J137" s="138"/>
      <c r="K137" s="138"/>
      <c r="L137" s="138"/>
      <c r="M137" s="139"/>
      <c r="N137" s="144"/>
      <c r="O137" s="146"/>
      <c r="Q137" s="122"/>
      <c r="R137" s="122"/>
      <c r="X137" s="142"/>
      <c r="Y137" s="122"/>
      <c r="Z137" s="142"/>
      <c r="AA137" s="142"/>
      <c r="AB137" s="143"/>
      <c r="AC137" s="143"/>
      <c r="AD137" s="143"/>
      <c r="AE137" s="143"/>
      <c r="AF137" s="143"/>
      <c r="AG137" s="143"/>
      <c r="AH137" s="143"/>
      <c r="AI137" s="143"/>
      <c r="AJ137" s="143"/>
      <c r="AK137" s="143"/>
      <c r="AL137" s="143"/>
      <c r="AM137" s="143"/>
      <c r="AN137" s="143"/>
      <c r="AO137" s="143"/>
      <c r="AP137" s="143"/>
      <c r="AQ137" s="143"/>
      <c r="AR137" s="143"/>
      <c r="AS137" s="143"/>
      <c r="AT137" s="143"/>
      <c r="AU137" s="143"/>
      <c r="AV137" s="143"/>
      <c r="AW137" s="143"/>
      <c r="AX137" s="143"/>
      <c r="AY137" s="143"/>
      <c r="AZ137" s="143"/>
      <c r="BA137" s="143"/>
      <c r="BB137" s="143"/>
      <c r="BC137" s="143"/>
      <c r="BD137" s="143"/>
      <c r="BE137" s="143"/>
      <c r="BF137" s="143"/>
      <c r="BG137" s="143"/>
      <c r="BH137" s="143"/>
      <c r="BI137" s="143"/>
      <c r="BJ137" s="143"/>
      <c r="BK137" s="143"/>
      <c r="BL137" s="143"/>
      <c r="BM137" s="143"/>
      <c r="BN137" s="143"/>
      <c r="BO137" s="143"/>
      <c r="BP137" s="143"/>
      <c r="BQ137" s="143"/>
      <c r="BR137" s="143"/>
      <c r="BS137" s="143"/>
      <c r="BT137" s="143"/>
      <c r="BU137" s="143"/>
      <c r="BV137" s="143"/>
      <c r="BW137" s="143"/>
      <c r="BX137" s="143"/>
    </row>
    <row r="138" spans="1:109" s="121" customFormat="1" ht="14.25" customHeight="1">
      <c r="A138" s="153"/>
      <c r="B138" s="287" t="s">
        <v>108</v>
      </c>
      <c r="C138" s="288"/>
      <c r="D138" s="288"/>
      <c r="E138" s="288"/>
      <c r="F138" s="288"/>
      <c r="G138" s="289"/>
      <c r="H138" s="154"/>
      <c r="I138" s="128"/>
      <c r="J138" s="128"/>
      <c r="K138" s="128"/>
      <c r="L138" s="128"/>
      <c r="M138" s="155"/>
      <c r="N138" s="156"/>
      <c r="O138" s="146"/>
      <c r="Q138" s="122"/>
      <c r="R138" s="122"/>
      <c r="X138" s="142"/>
      <c r="Y138" s="122"/>
      <c r="Z138" s="142"/>
      <c r="AA138" s="142"/>
      <c r="AB138" s="143"/>
      <c r="AC138" s="143"/>
      <c r="AD138" s="143"/>
      <c r="AE138" s="143"/>
      <c r="AF138" s="143"/>
      <c r="AG138" s="143"/>
      <c r="AH138" s="143"/>
      <c r="AI138" s="143"/>
      <c r="AJ138" s="143"/>
      <c r="AK138" s="143"/>
      <c r="AL138" s="143"/>
      <c r="AM138" s="143"/>
      <c r="AN138" s="143"/>
      <c r="AO138" s="143"/>
      <c r="AP138" s="143"/>
      <c r="AQ138" s="143"/>
      <c r="AR138" s="143"/>
      <c r="AS138" s="143"/>
      <c r="AT138" s="143"/>
      <c r="AU138" s="143"/>
      <c r="AV138" s="143"/>
      <c r="AW138" s="143"/>
      <c r="AX138" s="143"/>
      <c r="AY138" s="143"/>
      <c r="AZ138" s="143"/>
      <c r="BA138" s="143"/>
      <c r="BB138" s="143"/>
      <c r="BC138" s="143"/>
      <c r="BD138" s="143"/>
      <c r="BE138" s="143"/>
      <c r="BF138" s="143"/>
      <c r="BG138" s="143"/>
      <c r="BH138" s="143"/>
      <c r="BI138" s="143"/>
      <c r="BJ138" s="143"/>
      <c r="BK138" s="143"/>
      <c r="BL138" s="143"/>
      <c r="BM138" s="143"/>
      <c r="BN138" s="143"/>
      <c r="BO138" s="143"/>
      <c r="BP138" s="143"/>
      <c r="BQ138" s="143"/>
      <c r="BR138" s="143"/>
      <c r="BS138" s="143"/>
      <c r="BT138" s="143"/>
      <c r="BU138" s="143"/>
      <c r="BV138" s="143"/>
      <c r="BW138" s="143"/>
      <c r="BX138" s="143"/>
    </row>
    <row r="139" spans="1:109" s="176" customFormat="1" ht="21">
      <c r="A139" s="157" t="s">
        <v>93</v>
      </c>
      <c r="B139" s="158" t="s">
        <v>94</v>
      </c>
      <c r="C139" s="159" t="s">
        <v>95</v>
      </c>
      <c r="D139" s="160" t="s">
        <v>96</v>
      </c>
      <c r="E139" s="160" t="s">
        <v>97</v>
      </c>
      <c r="F139" s="160" t="s">
        <v>98</v>
      </c>
      <c r="G139" s="161" t="s">
        <v>99</v>
      </c>
      <c r="H139" s="162"/>
      <c r="I139" s="163"/>
      <c r="J139" s="163"/>
      <c r="K139" s="163"/>
      <c r="L139" s="163"/>
      <c r="M139" s="164"/>
      <c r="N139" s="165"/>
      <c r="O139" s="166"/>
      <c r="P139" s="163"/>
      <c r="Q139" s="167"/>
      <c r="R139" s="168"/>
      <c r="S139" s="163"/>
      <c r="T139" s="163"/>
      <c r="U139" s="169"/>
      <c r="V139" s="163"/>
      <c r="W139" s="170"/>
      <c r="X139" s="171"/>
      <c r="Y139" s="172"/>
      <c r="Z139" s="172"/>
      <c r="AA139" s="172"/>
      <c r="AB139" s="173"/>
      <c r="AC139" s="173"/>
      <c r="AD139" s="173"/>
      <c r="AE139" s="173"/>
      <c r="AF139" s="173"/>
      <c r="AG139" s="173"/>
      <c r="AH139" s="173"/>
      <c r="AI139" s="173"/>
      <c r="AJ139" s="173"/>
      <c r="AK139" s="173"/>
      <c r="AL139" s="173"/>
      <c r="AM139" s="173"/>
      <c r="AN139" s="173"/>
      <c r="AO139" s="173"/>
      <c r="AP139" s="173"/>
      <c r="AQ139" s="173"/>
      <c r="AR139" s="173"/>
      <c r="AS139" s="173"/>
      <c r="AT139" s="173"/>
      <c r="AU139" s="173"/>
      <c r="AV139" s="173"/>
      <c r="AW139" s="173"/>
      <c r="AX139" s="173"/>
      <c r="AY139" s="173"/>
      <c r="AZ139" s="173"/>
      <c r="BA139" s="173"/>
      <c r="BB139" s="173"/>
      <c r="BC139" s="173"/>
      <c r="BD139" s="173"/>
      <c r="BE139" s="173"/>
      <c r="BF139" s="173"/>
      <c r="BG139" s="173"/>
      <c r="BH139" s="173"/>
      <c r="BI139" s="173"/>
      <c r="BJ139" s="174"/>
      <c r="BK139" s="174"/>
      <c r="BL139" s="174"/>
      <c r="BM139" s="174"/>
      <c r="BN139" s="174"/>
      <c r="BO139" s="174"/>
      <c r="BP139" s="174"/>
      <c r="BQ139" s="174"/>
      <c r="BR139" s="174"/>
      <c r="BS139" s="174"/>
      <c r="BT139" s="174"/>
      <c r="BU139" s="174"/>
      <c r="BV139" s="174"/>
      <c r="BW139" s="174"/>
      <c r="BX139" s="174"/>
      <c r="BY139" s="175"/>
      <c r="BZ139" s="175"/>
      <c r="CA139" s="175"/>
      <c r="CB139" s="175"/>
      <c r="CC139" s="175"/>
      <c r="CD139" s="175"/>
      <c r="CE139" s="175"/>
      <c r="CF139" s="175"/>
      <c r="CG139" s="175"/>
      <c r="CH139" s="175"/>
      <c r="CI139" s="175"/>
      <c r="CJ139" s="175"/>
      <c r="CK139" s="175"/>
      <c r="CL139" s="175"/>
      <c r="CM139" s="175"/>
      <c r="CN139" s="175"/>
      <c r="CO139" s="175"/>
      <c r="CP139" s="175"/>
      <c r="CQ139" s="175"/>
      <c r="CR139" s="175"/>
      <c r="CS139" s="175"/>
      <c r="CT139" s="175"/>
      <c r="CU139" s="175"/>
      <c r="CV139" s="175"/>
      <c r="CW139" s="175"/>
      <c r="CX139" s="175"/>
      <c r="CY139" s="175"/>
      <c r="CZ139" s="175"/>
      <c r="DA139" s="175"/>
      <c r="DB139" s="175"/>
      <c r="DC139" s="175"/>
      <c r="DD139" s="175"/>
      <c r="DE139" s="175"/>
    </row>
    <row r="140" spans="1:109" s="192" customFormat="1" ht="14.1" customHeight="1">
      <c r="A140" s="177" t="s">
        <v>9</v>
      </c>
      <c r="B140" s="178">
        <v>10</v>
      </c>
      <c r="C140" s="179">
        <v>0</v>
      </c>
      <c r="D140" s="180">
        <v>8.1018518518518516E-5</v>
      </c>
      <c r="E140" s="181">
        <v>0</v>
      </c>
      <c r="F140" s="181">
        <v>0</v>
      </c>
      <c r="G140" s="182"/>
      <c r="H140" s="183"/>
      <c r="I140" s="184"/>
      <c r="J140" s="184"/>
      <c r="K140" s="184"/>
      <c r="L140" s="184"/>
      <c r="M140" s="185"/>
      <c r="N140" s="186"/>
      <c r="O140" s="187"/>
      <c r="P140" s="184"/>
      <c r="Q140" s="188"/>
      <c r="R140" s="188"/>
      <c r="S140" s="184"/>
      <c r="T140" s="184"/>
      <c r="U140" s="184"/>
      <c r="V140" s="184"/>
      <c r="W140" s="189"/>
      <c r="X140" s="122"/>
      <c r="Y140" s="122"/>
      <c r="Z140" s="122"/>
      <c r="AA140" s="122"/>
      <c r="AB140" s="190"/>
      <c r="AC140" s="190"/>
      <c r="AD140" s="190"/>
      <c r="AE140" s="190"/>
      <c r="AF140" s="190"/>
      <c r="AG140" s="190"/>
      <c r="AH140" s="190"/>
      <c r="AI140" s="190"/>
      <c r="AJ140" s="190"/>
      <c r="AK140" s="190"/>
      <c r="AL140" s="190"/>
      <c r="AM140" s="190"/>
      <c r="AN140" s="190"/>
      <c r="AO140" s="190"/>
      <c r="AP140" s="190"/>
      <c r="AQ140" s="190"/>
      <c r="AR140" s="190"/>
      <c r="AS140" s="190"/>
      <c r="AT140" s="190"/>
      <c r="AU140" s="190"/>
      <c r="AV140" s="190"/>
      <c r="AW140" s="190"/>
      <c r="AX140" s="190"/>
      <c r="AY140" s="190"/>
      <c r="AZ140" s="190"/>
      <c r="BA140" s="190"/>
      <c r="BB140" s="190"/>
      <c r="BC140" s="190"/>
      <c r="BD140" s="190"/>
      <c r="BE140" s="190"/>
      <c r="BF140" s="190"/>
      <c r="BG140" s="190"/>
      <c r="BH140" s="190"/>
      <c r="BI140" s="190"/>
      <c r="BJ140" s="191"/>
      <c r="BK140" s="191"/>
      <c r="BL140" s="191"/>
      <c r="BM140" s="191"/>
      <c r="BN140" s="191"/>
      <c r="BO140" s="191"/>
      <c r="BP140" s="191"/>
      <c r="BQ140" s="191"/>
      <c r="BR140" s="191"/>
      <c r="BS140" s="191"/>
      <c r="BT140" s="191"/>
      <c r="BU140" s="191"/>
      <c r="BV140" s="191"/>
      <c r="BW140" s="191"/>
      <c r="BX140" s="191"/>
    </row>
    <row r="141" spans="1:109" s="192" customFormat="1" ht="14.1" customHeight="1">
      <c r="A141" s="193" t="s">
        <v>10</v>
      </c>
      <c r="B141" s="194">
        <v>10</v>
      </c>
      <c r="C141" s="195">
        <v>0</v>
      </c>
      <c r="D141" s="196">
        <v>3.4722222222222222E-5</v>
      </c>
      <c r="E141" s="197">
        <v>0</v>
      </c>
      <c r="F141" s="197">
        <v>0</v>
      </c>
      <c r="G141" s="198"/>
      <c r="H141" s="183"/>
      <c r="I141" s="184"/>
      <c r="J141" s="184"/>
      <c r="K141" s="184"/>
      <c r="L141" s="184"/>
      <c r="M141" s="185"/>
      <c r="N141" s="186"/>
      <c r="O141" s="187"/>
      <c r="P141" s="184"/>
      <c r="Q141" s="188"/>
      <c r="R141" s="188"/>
      <c r="S141" s="184"/>
      <c r="T141" s="184"/>
      <c r="U141" s="184"/>
      <c r="V141" s="184"/>
      <c r="W141" s="189"/>
      <c r="X141" s="122"/>
      <c r="Y141" s="122"/>
      <c r="Z141" s="122"/>
      <c r="AA141" s="122"/>
      <c r="AB141" s="190"/>
      <c r="AC141" s="190"/>
      <c r="AD141" s="190"/>
      <c r="AE141" s="190"/>
      <c r="AF141" s="190"/>
      <c r="AG141" s="190"/>
      <c r="AH141" s="190"/>
      <c r="AI141" s="190"/>
      <c r="AJ141" s="190"/>
      <c r="AK141" s="190"/>
      <c r="AL141" s="190"/>
      <c r="AM141" s="190"/>
      <c r="AN141" s="190"/>
      <c r="AO141" s="190"/>
      <c r="AP141" s="190"/>
      <c r="AQ141" s="190"/>
      <c r="AR141" s="190"/>
      <c r="AS141" s="190"/>
      <c r="AT141" s="190"/>
      <c r="AU141" s="190"/>
      <c r="AV141" s="190"/>
      <c r="AW141" s="190"/>
      <c r="AX141" s="190"/>
      <c r="AY141" s="190"/>
      <c r="AZ141" s="190"/>
      <c r="BA141" s="190"/>
      <c r="BB141" s="190"/>
      <c r="BC141" s="190"/>
      <c r="BD141" s="190"/>
      <c r="BE141" s="190"/>
      <c r="BF141" s="190"/>
      <c r="BG141" s="190"/>
      <c r="BH141" s="190"/>
      <c r="BI141" s="190"/>
      <c r="BJ141" s="191"/>
      <c r="BK141" s="191"/>
      <c r="BL141" s="191"/>
      <c r="BM141" s="191"/>
      <c r="BN141" s="191"/>
      <c r="BO141" s="191"/>
      <c r="BP141" s="191"/>
      <c r="BQ141" s="191"/>
      <c r="BR141" s="191"/>
      <c r="BS141" s="191"/>
      <c r="BT141" s="191"/>
      <c r="BU141" s="191"/>
      <c r="BV141" s="191"/>
      <c r="BW141" s="191"/>
      <c r="BX141" s="191"/>
    </row>
    <row r="142" spans="1:109" s="121" customFormat="1" ht="14.1" customHeight="1">
      <c r="A142" s="193" t="s">
        <v>11</v>
      </c>
      <c r="B142" s="194">
        <v>70</v>
      </c>
      <c r="C142" s="195">
        <v>0</v>
      </c>
      <c r="D142" s="196">
        <v>4.0509259259259258E-4</v>
      </c>
      <c r="E142" s="197">
        <v>0</v>
      </c>
      <c r="F142" s="197">
        <v>0</v>
      </c>
      <c r="G142" s="198"/>
      <c r="H142" s="183"/>
      <c r="I142" s="184"/>
      <c r="J142" s="184"/>
      <c r="K142" s="184"/>
      <c r="L142" s="184"/>
      <c r="M142" s="185"/>
      <c r="N142" s="186"/>
      <c r="O142" s="187"/>
      <c r="P142" s="184"/>
      <c r="Q142" s="188"/>
      <c r="R142" s="188"/>
      <c r="S142" s="184"/>
      <c r="T142" s="184"/>
      <c r="U142" s="184"/>
      <c r="V142" s="184"/>
      <c r="W142" s="189"/>
      <c r="X142" s="122"/>
      <c r="Y142" s="122"/>
      <c r="Z142" s="122"/>
      <c r="AA142" s="122"/>
      <c r="AB142" s="190"/>
      <c r="AC142" s="190"/>
      <c r="AD142" s="190"/>
      <c r="AE142" s="190"/>
      <c r="AF142" s="190"/>
      <c r="AG142" s="190"/>
      <c r="AH142" s="190"/>
      <c r="AI142" s="190"/>
      <c r="AJ142" s="190"/>
      <c r="AK142" s="190"/>
      <c r="AL142" s="190"/>
      <c r="AM142" s="190"/>
      <c r="AN142" s="190"/>
      <c r="AO142" s="190"/>
      <c r="AP142" s="190"/>
      <c r="AQ142" s="190"/>
      <c r="AR142" s="190"/>
      <c r="AS142" s="190"/>
      <c r="AT142" s="190"/>
      <c r="AU142" s="190"/>
      <c r="AV142" s="190"/>
      <c r="AW142" s="190"/>
      <c r="AX142" s="190"/>
      <c r="AY142" s="190"/>
      <c r="AZ142" s="190"/>
      <c r="BA142" s="190"/>
      <c r="BB142" s="190"/>
      <c r="BC142" s="190"/>
      <c r="BD142" s="190"/>
      <c r="BE142" s="190"/>
      <c r="BF142" s="190"/>
      <c r="BG142" s="190"/>
      <c r="BH142" s="190"/>
      <c r="BI142" s="190"/>
      <c r="BJ142" s="191"/>
      <c r="BK142" s="191"/>
      <c r="BL142" s="191"/>
      <c r="BM142" s="191"/>
      <c r="BN142" s="191"/>
      <c r="BO142" s="191"/>
      <c r="BP142" s="191"/>
      <c r="BQ142" s="191"/>
      <c r="BR142" s="191"/>
      <c r="BS142" s="191"/>
      <c r="BT142" s="191"/>
      <c r="BU142" s="191"/>
      <c r="BV142" s="191"/>
      <c r="BW142" s="191"/>
      <c r="BX142" s="191"/>
    </row>
    <row r="143" spans="1:109" s="175" customFormat="1" ht="14.1" customHeight="1">
      <c r="A143" s="193" t="s">
        <v>12</v>
      </c>
      <c r="B143" s="194">
        <v>30</v>
      </c>
      <c r="C143" s="195">
        <v>0</v>
      </c>
      <c r="D143" s="196">
        <v>1.5046296296296297E-4</v>
      </c>
      <c r="E143" s="197">
        <v>0</v>
      </c>
      <c r="F143" s="197">
        <v>0</v>
      </c>
      <c r="G143" s="198"/>
      <c r="H143" s="183"/>
      <c r="I143" s="184"/>
      <c r="J143" s="184"/>
      <c r="K143" s="184"/>
      <c r="L143" s="184"/>
      <c r="M143" s="185"/>
      <c r="N143" s="186"/>
      <c r="O143" s="187"/>
      <c r="P143" s="184"/>
      <c r="Q143" s="188"/>
      <c r="R143" s="188"/>
      <c r="S143" s="184"/>
      <c r="T143" s="184"/>
      <c r="U143" s="184"/>
      <c r="V143" s="184"/>
      <c r="W143" s="189"/>
      <c r="X143" s="122"/>
      <c r="Y143" s="122"/>
      <c r="Z143" s="122"/>
      <c r="AA143" s="122"/>
      <c r="AB143" s="190"/>
      <c r="AC143" s="190"/>
      <c r="AD143" s="190"/>
      <c r="AE143" s="190"/>
      <c r="AF143" s="190"/>
      <c r="AG143" s="190"/>
      <c r="AH143" s="190"/>
      <c r="AI143" s="190"/>
      <c r="AJ143" s="190"/>
      <c r="AK143" s="190"/>
      <c r="AL143" s="190"/>
      <c r="AM143" s="190"/>
      <c r="AN143" s="190"/>
      <c r="AO143" s="190"/>
      <c r="AP143" s="190"/>
      <c r="AQ143" s="190"/>
      <c r="AR143" s="190"/>
      <c r="AS143" s="190"/>
      <c r="AT143" s="190"/>
      <c r="AU143" s="190"/>
      <c r="AV143" s="190"/>
      <c r="AW143" s="190"/>
      <c r="AX143" s="190"/>
      <c r="AY143" s="190"/>
      <c r="AZ143" s="190"/>
      <c r="BA143" s="190"/>
      <c r="BB143" s="190"/>
      <c r="BC143" s="190"/>
      <c r="BD143" s="190"/>
      <c r="BE143" s="190"/>
      <c r="BF143" s="190"/>
      <c r="BG143" s="190"/>
      <c r="BH143" s="190"/>
      <c r="BI143" s="190"/>
      <c r="BJ143" s="191"/>
      <c r="BK143" s="191"/>
      <c r="BL143" s="191"/>
      <c r="BM143" s="191"/>
      <c r="BN143" s="191"/>
      <c r="BO143" s="191"/>
      <c r="BP143" s="191"/>
      <c r="BQ143" s="191"/>
      <c r="BR143" s="191"/>
      <c r="BS143" s="191"/>
      <c r="BT143" s="191"/>
      <c r="BU143" s="191"/>
      <c r="BV143" s="191"/>
      <c r="BW143" s="191"/>
      <c r="BX143" s="191"/>
    </row>
    <row r="144" spans="1:109" s="121" customFormat="1" ht="14.1" customHeight="1">
      <c r="A144" s="193" t="s">
        <v>13</v>
      </c>
      <c r="B144" s="194">
        <v>40</v>
      </c>
      <c r="C144" s="195">
        <v>0</v>
      </c>
      <c r="D144" s="196">
        <v>2.7777777777777778E-4</v>
      </c>
      <c r="E144" s="197">
        <v>0</v>
      </c>
      <c r="F144" s="197">
        <v>0</v>
      </c>
      <c r="G144" s="198"/>
      <c r="H144" s="183"/>
      <c r="I144" s="184"/>
      <c r="J144" s="184"/>
      <c r="K144" s="184"/>
      <c r="L144" s="184"/>
      <c r="M144" s="185"/>
      <c r="N144" s="186"/>
      <c r="O144" s="187"/>
      <c r="P144" s="184"/>
      <c r="Q144" s="188"/>
      <c r="R144" s="188"/>
      <c r="S144" s="184"/>
      <c r="T144" s="184"/>
      <c r="U144" s="184"/>
      <c r="V144" s="184"/>
      <c r="W144" s="189"/>
      <c r="X144" s="122"/>
      <c r="Y144" s="122"/>
      <c r="Z144" s="122"/>
      <c r="AA144" s="122"/>
      <c r="AB144" s="190"/>
      <c r="AC144" s="190"/>
      <c r="AD144" s="190"/>
      <c r="AE144" s="190"/>
      <c r="AF144" s="190"/>
      <c r="AG144" s="190"/>
      <c r="AH144" s="190"/>
      <c r="AI144" s="190"/>
      <c r="AJ144" s="190"/>
      <c r="AK144" s="190"/>
      <c r="AL144" s="190"/>
      <c r="AM144" s="190"/>
      <c r="AN144" s="190"/>
      <c r="AO144" s="190"/>
      <c r="AP144" s="190"/>
      <c r="AQ144" s="190"/>
      <c r="AR144" s="190"/>
      <c r="AS144" s="190"/>
      <c r="AT144" s="190"/>
      <c r="AU144" s="190"/>
      <c r="AV144" s="190"/>
      <c r="AW144" s="190"/>
      <c r="AX144" s="190"/>
      <c r="AY144" s="190"/>
      <c r="AZ144" s="190"/>
      <c r="BA144" s="190"/>
      <c r="BB144" s="190"/>
      <c r="BC144" s="190"/>
      <c r="BD144" s="190"/>
      <c r="BE144" s="190"/>
      <c r="BF144" s="190"/>
      <c r="BG144" s="190"/>
      <c r="BH144" s="190"/>
      <c r="BI144" s="190"/>
      <c r="BJ144" s="191"/>
      <c r="BK144" s="191"/>
      <c r="BL144" s="191"/>
      <c r="BM144" s="191"/>
      <c r="BN144" s="191"/>
      <c r="BO144" s="191"/>
      <c r="BP144" s="191"/>
      <c r="BQ144" s="191"/>
      <c r="BR144" s="191"/>
      <c r="BS144" s="191"/>
      <c r="BT144" s="191"/>
      <c r="BU144" s="191"/>
      <c r="BV144" s="191"/>
      <c r="BW144" s="191"/>
      <c r="BX144" s="191"/>
    </row>
    <row r="145" spans="1:76" s="192" customFormat="1" ht="14.1" customHeight="1">
      <c r="A145" s="199" t="s">
        <v>14</v>
      </c>
      <c r="B145" s="200">
        <v>50</v>
      </c>
      <c r="C145" s="201">
        <v>0</v>
      </c>
      <c r="D145" s="202">
        <v>1.9675925925925926E-4</v>
      </c>
      <c r="E145" s="203">
        <v>0</v>
      </c>
      <c r="F145" s="203">
        <v>0</v>
      </c>
      <c r="G145" s="204"/>
      <c r="H145" s="183"/>
      <c r="I145" s="184"/>
      <c r="J145" s="184"/>
      <c r="K145" s="184"/>
      <c r="L145" s="184"/>
      <c r="M145" s="185"/>
      <c r="N145" s="186"/>
      <c r="O145" s="187"/>
      <c r="P145" s="184"/>
      <c r="Q145" s="188"/>
      <c r="R145" s="188"/>
      <c r="S145" s="184"/>
      <c r="T145" s="184"/>
      <c r="U145" s="184"/>
      <c r="V145" s="184"/>
      <c r="W145" s="189"/>
      <c r="X145" s="122"/>
      <c r="Y145" s="122"/>
      <c r="Z145" s="122"/>
      <c r="AA145" s="122"/>
      <c r="AB145" s="190"/>
      <c r="AC145" s="190"/>
      <c r="AD145" s="190"/>
      <c r="AE145" s="190"/>
      <c r="AF145" s="190"/>
      <c r="AG145" s="190"/>
      <c r="AH145" s="190"/>
      <c r="AI145" s="190"/>
      <c r="AJ145" s="190"/>
      <c r="AK145" s="190"/>
      <c r="AL145" s="190"/>
      <c r="AM145" s="190"/>
      <c r="AN145" s="190"/>
      <c r="AO145" s="190"/>
      <c r="AP145" s="190"/>
      <c r="AQ145" s="190"/>
      <c r="AR145" s="190"/>
      <c r="AS145" s="190"/>
      <c r="AT145" s="190"/>
      <c r="AU145" s="190"/>
      <c r="AV145" s="190"/>
      <c r="AW145" s="190"/>
      <c r="AX145" s="190"/>
      <c r="AY145" s="190"/>
      <c r="AZ145" s="190"/>
      <c r="BA145" s="190"/>
      <c r="BB145" s="190"/>
      <c r="BC145" s="190"/>
      <c r="BD145" s="190"/>
      <c r="BE145" s="190"/>
      <c r="BF145" s="190"/>
      <c r="BG145" s="190"/>
      <c r="BH145" s="190"/>
      <c r="BI145" s="190"/>
      <c r="BJ145" s="191"/>
      <c r="BK145" s="191"/>
      <c r="BL145" s="191"/>
      <c r="BM145" s="191"/>
      <c r="BN145" s="191"/>
      <c r="BO145" s="191"/>
      <c r="BP145" s="191"/>
      <c r="BQ145" s="191"/>
      <c r="BR145" s="191"/>
      <c r="BS145" s="191"/>
      <c r="BT145" s="191"/>
      <c r="BU145" s="191"/>
      <c r="BV145" s="191"/>
      <c r="BW145" s="191"/>
      <c r="BX145" s="191"/>
    </row>
    <row r="146" spans="1:76" s="192" customFormat="1" ht="14.1" customHeight="1">
      <c r="A146" s="177" t="s">
        <v>16</v>
      </c>
      <c r="B146" s="178">
        <v>30</v>
      </c>
      <c r="C146" s="179">
        <v>0</v>
      </c>
      <c r="D146" s="180">
        <v>1.3888888888888889E-4</v>
      </c>
      <c r="E146" s="181">
        <v>0</v>
      </c>
      <c r="F146" s="181">
        <v>0</v>
      </c>
      <c r="G146" s="182"/>
      <c r="H146" s="183"/>
      <c r="I146" s="184"/>
      <c r="J146" s="184"/>
      <c r="K146" s="184"/>
      <c r="L146" s="184"/>
      <c r="M146" s="185"/>
      <c r="N146" s="186"/>
      <c r="O146" s="187"/>
      <c r="P146" s="184"/>
      <c r="Q146" s="188"/>
      <c r="R146" s="188"/>
      <c r="S146" s="184"/>
      <c r="T146" s="184"/>
      <c r="U146" s="184"/>
      <c r="V146" s="184"/>
      <c r="W146" s="189"/>
      <c r="X146" s="122"/>
      <c r="Y146" s="122"/>
      <c r="Z146" s="122"/>
      <c r="AA146" s="122"/>
      <c r="AB146" s="190"/>
      <c r="AC146" s="190"/>
      <c r="AD146" s="190"/>
      <c r="AE146" s="190"/>
      <c r="AF146" s="190"/>
      <c r="AG146" s="190"/>
      <c r="AH146" s="190"/>
      <c r="AI146" s="190"/>
      <c r="AJ146" s="190"/>
      <c r="AK146" s="190"/>
      <c r="AL146" s="190"/>
      <c r="AM146" s="190"/>
      <c r="AN146" s="190"/>
      <c r="AO146" s="190"/>
      <c r="AP146" s="190"/>
      <c r="AQ146" s="190"/>
      <c r="AR146" s="190"/>
      <c r="AS146" s="190"/>
      <c r="AT146" s="190"/>
      <c r="AU146" s="190"/>
      <c r="AV146" s="190"/>
      <c r="AW146" s="190"/>
      <c r="AX146" s="190"/>
      <c r="AY146" s="190"/>
      <c r="AZ146" s="190"/>
      <c r="BA146" s="190"/>
      <c r="BB146" s="190"/>
      <c r="BC146" s="190"/>
      <c r="BD146" s="190"/>
      <c r="BE146" s="190"/>
      <c r="BF146" s="190"/>
      <c r="BG146" s="190"/>
      <c r="BH146" s="190"/>
      <c r="BI146" s="190"/>
      <c r="BJ146" s="191"/>
      <c r="BK146" s="191"/>
      <c r="BL146" s="191"/>
      <c r="BM146" s="191"/>
      <c r="BN146" s="191"/>
      <c r="BO146" s="191"/>
      <c r="BP146" s="191"/>
      <c r="BQ146" s="191"/>
      <c r="BR146" s="191"/>
      <c r="BS146" s="191"/>
      <c r="BT146" s="191"/>
      <c r="BU146" s="191"/>
      <c r="BV146" s="191"/>
      <c r="BW146" s="191"/>
      <c r="BX146" s="191"/>
    </row>
    <row r="147" spans="1:76" s="121" customFormat="1" ht="14.1" customHeight="1">
      <c r="A147" s="193" t="s">
        <v>17</v>
      </c>
      <c r="B147" s="194">
        <v>80</v>
      </c>
      <c r="C147" s="195">
        <v>0</v>
      </c>
      <c r="D147" s="196">
        <v>4.3981481481481481E-4</v>
      </c>
      <c r="E147" s="197">
        <v>0</v>
      </c>
      <c r="F147" s="197">
        <v>0</v>
      </c>
      <c r="G147" s="198"/>
      <c r="H147" s="183"/>
      <c r="I147" s="184"/>
      <c r="J147" s="184"/>
      <c r="K147" s="184"/>
      <c r="L147" s="184"/>
      <c r="M147" s="185"/>
      <c r="N147" s="186"/>
      <c r="O147" s="187"/>
      <c r="P147" s="184"/>
      <c r="Q147" s="188"/>
      <c r="R147" s="188"/>
      <c r="S147" s="184"/>
      <c r="T147" s="184"/>
      <c r="U147" s="184"/>
      <c r="V147" s="184"/>
      <c r="W147" s="189"/>
      <c r="X147" s="122"/>
      <c r="Y147" s="122"/>
      <c r="Z147" s="122"/>
      <c r="AA147" s="122"/>
      <c r="AB147" s="190"/>
      <c r="AC147" s="190"/>
      <c r="AD147" s="190"/>
      <c r="AE147" s="190"/>
      <c r="AF147" s="190"/>
      <c r="AG147" s="190"/>
      <c r="AH147" s="190"/>
      <c r="AI147" s="190"/>
      <c r="AJ147" s="190"/>
      <c r="AK147" s="190"/>
      <c r="AL147" s="190"/>
      <c r="AM147" s="190"/>
      <c r="AN147" s="190"/>
      <c r="AO147" s="190"/>
      <c r="AP147" s="190"/>
      <c r="AQ147" s="190"/>
      <c r="AR147" s="190"/>
      <c r="AS147" s="190"/>
      <c r="AT147" s="190"/>
      <c r="AU147" s="190"/>
      <c r="AV147" s="190"/>
      <c r="AW147" s="190"/>
      <c r="AX147" s="190"/>
      <c r="AY147" s="190"/>
      <c r="AZ147" s="190"/>
      <c r="BA147" s="190"/>
      <c r="BB147" s="190"/>
      <c r="BC147" s="190"/>
      <c r="BD147" s="190"/>
      <c r="BE147" s="190"/>
      <c r="BF147" s="190"/>
      <c r="BG147" s="190"/>
      <c r="BH147" s="190"/>
      <c r="BI147" s="190"/>
      <c r="BJ147" s="191"/>
      <c r="BK147" s="191"/>
      <c r="BL147" s="191"/>
      <c r="BM147" s="191"/>
      <c r="BN147" s="191"/>
      <c r="BO147" s="191"/>
      <c r="BP147" s="191"/>
      <c r="BQ147" s="191"/>
      <c r="BR147" s="191"/>
      <c r="BS147" s="191"/>
      <c r="BT147" s="191"/>
      <c r="BU147" s="191"/>
      <c r="BV147" s="191"/>
      <c r="BW147" s="191"/>
      <c r="BX147" s="191"/>
    </row>
    <row r="148" spans="1:76" s="175" customFormat="1" ht="14.1" customHeight="1">
      <c r="A148" s="193" t="s">
        <v>18</v>
      </c>
      <c r="B148" s="194">
        <v>120</v>
      </c>
      <c r="C148" s="195">
        <v>20</v>
      </c>
      <c r="D148" s="196">
        <v>1.2847222222222223E-3</v>
      </c>
      <c r="E148" s="197">
        <v>0</v>
      </c>
      <c r="F148" s="197">
        <v>1</v>
      </c>
      <c r="G148" s="198" t="s">
        <v>107</v>
      </c>
      <c r="H148" s="183"/>
      <c r="I148" s="184"/>
      <c r="J148" s="184"/>
      <c r="K148" s="184"/>
      <c r="L148" s="184"/>
      <c r="M148" s="185"/>
      <c r="N148" s="186"/>
      <c r="O148" s="187"/>
      <c r="P148" s="184"/>
      <c r="Q148" s="188"/>
      <c r="R148" s="188"/>
      <c r="S148" s="184"/>
      <c r="T148" s="184"/>
      <c r="U148" s="184"/>
      <c r="V148" s="184"/>
      <c r="W148" s="189"/>
      <c r="X148" s="122"/>
      <c r="Y148" s="122"/>
      <c r="Z148" s="122"/>
      <c r="AA148" s="122"/>
      <c r="AB148" s="190"/>
      <c r="AC148" s="190"/>
      <c r="AD148" s="190"/>
      <c r="AE148" s="190"/>
      <c r="AF148" s="190"/>
      <c r="AG148" s="190"/>
      <c r="AH148" s="190"/>
      <c r="AI148" s="190"/>
      <c r="AJ148" s="190"/>
      <c r="AK148" s="190"/>
      <c r="AL148" s="190"/>
      <c r="AM148" s="190"/>
      <c r="AN148" s="190"/>
      <c r="AO148" s="190"/>
      <c r="AP148" s="190"/>
      <c r="AQ148" s="190"/>
      <c r="AR148" s="190"/>
      <c r="AS148" s="190"/>
      <c r="AT148" s="190"/>
      <c r="AU148" s="190"/>
      <c r="AV148" s="190"/>
      <c r="AW148" s="190"/>
      <c r="AX148" s="190"/>
      <c r="AY148" s="190"/>
      <c r="AZ148" s="190"/>
      <c r="BA148" s="190"/>
      <c r="BB148" s="190"/>
      <c r="BC148" s="190"/>
      <c r="BD148" s="190"/>
      <c r="BE148" s="190"/>
      <c r="BF148" s="190"/>
      <c r="BG148" s="190"/>
      <c r="BH148" s="190"/>
      <c r="BI148" s="190"/>
      <c r="BJ148" s="191"/>
      <c r="BK148" s="191"/>
      <c r="BL148" s="191"/>
      <c r="BM148" s="191"/>
      <c r="BN148" s="191"/>
      <c r="BO148" s="191"/>
      <c r="BP148" s="191"/>
      <c r="BQ148" s="191"/>
      <c r="BR148" s="191"/>
      <c r="BS148" s="191"/>
      <c r="BT148" s="191"/>
      <c r="BU148" s="191"/>
      <c r="BV148" s="191"/>
      <c r="BW148" s="191"/>
      <c r="BX148" s="191"/>
    </row>
    <row r="149" spans="1:76" s="121" customFormat="1" ht="14.1" customHeight="1">
      <c r="A149" s="193" t="s">
        <v>19</v>
      </c>
      <c r="B149" s="194">
        <v>110</v>
      </c>
      <c r="C149" s="195">
        <v>0</v>
      </c>
      <c r="D149" s="196">
        <v>5.4398148148148144E-4</v>
      </c>
      <c r="E149" s="197">
        <v>0</v>
      </c>
      <c r="F149" s="197">
        <v>0</v>
      </c>
      <c r="G149" s="198"/>
      <c r="H149" s="183"/>
      <c r="I149" s="184"/>
      <c r="J149" s="184"/>
      <c r="K149" s="184"/>
      <c r="L149" s="184"/>
      <c r="M149" s="185"/>
      <c r="N149" s="186"/>
      <c r="O149" s="187"/>
      <c r="P149" s="184"/>
      <c r="Q149" s="188"/>
      <c r="R149" s="188"/>
      <c r="S149" s="184"/>
      <c r="T149" s="184"/>
      <c r="U149" s="184"/>
      <c r="V149" s="184"/>
      <c r="W149" s="189"/>
      <c r="X149" s="122"/>
      <c r="Y149" s="122"/>
      <c r="Z149" s="122"/>
      <c r="AA149" s="122"/>
      <c r="AB149" s="190"/>
      <c r="AC149" s="190"/>
      <c r="AD149" s="190"/>
      <c r="AE149" s="190"/>
      <c r="AF149" s="190"/>
      <c r="AG149" s="190"/>
      <c r="AH149" s="190"/>
      <c r="AI149" s="190"/>
      <c r="AJ149" s="190"/>
      <c r="AK149" s="190"/>
      <c r="AL149" s="190"/>
      <c r="AM149" s="190"/>
      <c r="AN149" s="190"/>
      <c r="AO149" s="190"/>
      <c r="AP149" s="190"/>
      <c r="AQ149" s="190"/>
      <c r="AR149" s="190"/>
      <c r="AS149" s="190"/>
      <c r="AT149" s="190"/>
      <c r="AU149" s="190"/>
      <c r="AV149" s="190"/>
      <c r="AW149" s="190"/>
      <c r="AX149" s="190"/>
      <c r="AY149" s="190"/>
      <c r="AZ149" s="190"/>
      <c r="BA149" s="190"/>
      <c r="BB149" s="190"/>
      <c r="BC149" s="190"/>
      <c r="BD149" s="190"/>
      <c r="BE149" s="190"/>
      <c r="BF149" s="190"/>
      <c r="BG149" s="190"/>
      <c r="BH149" s="190"/>
      <c r="BI149" s="190"/>
      <c r="BJ149" s="191"/>
      <c r="BK149" s="191"/>
      <c r="BL149" s="191"/>
      <c r="BM149" s="191"/>
      <c r="BN149" s="191"/>
      <c r="BO149" s="191"/>
      <c r="BP149" s="191"/>
      <c r="BQ149" s="191"/>
      <c r="BR149" s="191"/>
      <c r="BS149" s="191"/>
      <c r="BT149" s="191"/>
      <c r="BU149" s="191"/>
      <c r="BV149" s="191"/>
      <c r="BW149" s="191"/>
      <c r="BX149" s="191"/>
    </row>
    <row r="150" spans="1:76" s="192" customFormat="1" ht="14.1" customHeight="1">
      <c r="A150" s="193" t="s">
        <v>20</v>
      </c>
      <c r="B150" s="194">
        <v>30</v>
      </c>
      <c r="C150" s="195">
        <v>0</v>
      </c>
      <c r="D150" s="196">
        <v>1.0416666666666667E-4</v>
      </c>
      <c r="E150" s="197">
        <v>0</v>
      </c>
      <c r="F150" s="197">
        <v>0</v>
      </c>
      <c r="G150" s="198"/>
      <c r="H150" s="183"/>
      <c r="I150" s="184"/>
      <c r="J150" s="184"/>
      <c r="K150" s="184"/>
      <c r="L150" s="184"/>
      <c r="M150" s="185"/>
      <c r="N150" s="186"/>
      <c r="O150" s="187"/>
      <c r="P150" s="184"/>
      <c r="Q150" s="188"/>
      <c r="R150" s="188"/>
      <c r="S150" s="184"/>
      <c r="T150" s="184"/>
      <c r="U150" s="184"/>
      <c r="V150" s="184"/>
      <c r="W150" s="189"/>
      <c r="X150" s="122"/>
      <c r="Y150" s="122"/>
      <c r="Z150" s="122"/>
      <c r="AA150" s="122"/>
      <c r="AB150" s="190"/>
      <c r="AC150" s="190"/>
      <c r="AD150" s="190"/>
      <c r="AE150" s="190"/>
      <c r="AF150" s="190"/>
      <c r="AG150" s="190"/>
      <c r="AH150" s="190"/>
      <c r="AI150" s="190"/>
      <c r="AJ150" s="190"/>
      <c r="AK150" s="190"/>
      <c r="AL150" s="190"/>
      <c r="AM150" s="190"/>
      <c r="AN150" s="190"/>
      <c r="AO150" s="190"/>
      <c r="AP150" s="190"/>
      <c r="AQ150" s="190"/>
      <c r="AR150" s="190"/>
      <c r="AS150" s="190"/>
      <c r="AT150" s="190"/>
      <c r="AU150" s="190"/>
      <c r="AV150" s="190"/>
      <c r="AW150" s="190"/>
      <c r="AX150" s="190"/>
      <c r="AY150" s="190"/>
      <c r="AZ150" s="190"/>
      <c r="BA150" s="190"/>
      <c r="BB150" s="190"/>
      <c r="BC150" s="190"/>
      <c r="BD150" s="190"/>
      <c r="BE150" s="190"/>
      <c r="BF150" s="190"/>
      <c r="BG150" s="190"/>
      <c r="BH150" s="190"/>
      <c r="BI150" s="190"/>
      <c r="BJ150" s="191"/>
      <c r="BK150" s="191"/>
      <c r="BL150" s="191"/>
      <c r="BM150" s="191"/>
      <c r="BN150" s="191"/>
      <c r="BO150" s="191"/>
      <c r="BP150" s="191"/>
      <c r="BQ150" s="191"/>
      <c r="BR150" s="191"/>
      <c r="BS150" s="191"/>
      <c r="BT150" s="191"/>
      <c r="BU150" s="191"/>
      <c r="BV150" s="191"/>
      <c r="BW150" s="191"/>
      <c r="BX150" s="191"/>
    </row>
    <row r="151" spans="1:76" s="192" customFormat="1" ht="14.1" customHeight="1">
      <c r="A151" s="199" t="s">
        <v>21</v>
      </c>
      <c r="B151" s="200">
        <v>40</v>
      </c>
      <c r="C151" s="201">
        <v>0</v>
      </c>
      <c r="D151" s="202">
        <v>2.6620370370370372E-4</v>
      </c>
      <c r="E151" s="203">
        <v>0</v>
      </c>
      <c r="F151" s="203">
        <v>0</v>
      </c>
      <c r="G151" s="204"/>
      <c r="H151" s="183"/>
      <c r="I151" s="184"/>
      <c r="J151" s="184"/>
      <c r="K151" s="184"/>
      <c r="L151" s="184"/>
      <c r="M151" s="185"/>
      <c r="N151" s="186"/>
      <c r="O151" s="187"/>
      <c r="P151" s="184"/>
      <c r="Q151" s="188"/>
      <c r="R151" s="188"/>
      <c r="S151" s="184"/>
      <c r="T151" s="184"/>
      <c r="U151" s="184"/>
      <c r="V151" s="184"/>
      <c r="W151" s="189"/>
      <c r="X151" s="122"/>
      <c r="Y151" s="122"/>
      <c r="Z151" s="122"/>
      <c r="AA151" s="122"/>
      <c r="AB151" s="190"/>
      <c r="AC151" s="190"/>
      <c r="AD151" s="190"/>
      <c r="AE151" s="190"/>
      <c r="AF151" s="190"/>
      <c r="AG151" s="190"/>
      <c r="AH151" s="190"/>
      <c r="AI151" s="190"/>
      <c r="AJ151" s="190"/>
      <c r="AK151" s="190"/>
      <c r="AL151" s="190"/>
      <c r="AM151" s="190"/>
      <c r="AN151" s="190"/>
      <c r="AO151" s="190"/>
      <c r="AP151" s="190"/>
      <c r="AQ151" s="190"/>
      <c r="AR151" s="190"/>
      <c r="AS151" s="190"/>
      <c r="AT151" s="190"/>
      <c r="AU151" s="190"/>
      <c r="AV151" s="190"/>
      <c r="AW151" s="190"/>
      <c r="AX151" s="190"/>
      <c r="AY151" s="190"/>
      <c r="AZ151" s="190"/>
      <c r="BA151" s="190"/>
      <c r="BB151" s="190"/>
      <c r="BC151" s="190"/>
      <c r="BD151" s="190"/>
      <c r="BE151" s="190"/>
      <c r="BF151" s="190"/>
      <c r="BG151" s="190"/>
      <c r="BH151" s="190"/>
      <c r="BI151" s="190"/>
      <c r="BJ151" s="191"/>
      <c r="BK151" s="191"/>
      <c r="BL151" s="191"/>
      <c r="BM151" s="191"/>
      <c r="BN151" s="191"/>
      <c r="BO151" s="191"/>
      <c r="BP151" s="191"/>
      <c r="BQ151" s="191"/>
      <c r="BR151" s="191"/>
      <c r="BS151" s="191"/>
      <c r="BT151" s="191"/>
      <c r="BU151" s="191"/>
      <c r="BV151" s="191"/>
      <c r="BW151" s="191"/>
      <c r="BX151" s="191"/>
    </row>
    <row r="152" spans="1:76" s="121" customFormat="1" ht="14.1" customHeight="1">
      <c r="A152" s="205" t="s">
        <v>22</v>
      </c>
      <c r="B152" s="206">
        <v>30</v>
      </c>
      <c r="C152" s="207">
        <v>0</v>
      </c>
      <c r="D152" s="208">
        <v>8.1018518518518516E-5</v>
      </c>
      <c r="E152" s="209">
        <v>0</v>
      </c>
      <c r="F152" s="209">
        <v>0</v>
      </c>
      <c r="G152" s="210"/>
      <c r="H152" s="183"/>
      <c r="I152" s="184"/>
      <c r="J152" s="184"/>
      <c r="K152" s="184"/>
      <c r="L152" s="184"/>
      <c r="M152" s="185"/>
      <c r="N152" s="186"/>
      <c r="O152" s="187"/>
      <c r="P152" s="184"/>
      <c r="Q152" s="188"/>
      <c r="R152" s="188"/>
      <c r="S152" s="184"/>
      <c r="T152" s="184"/>
      <c r="U152" s="184"/>
      <c r="V152" s="184"/>
      <c r="W152" s="189"/>
      <c r="X152" s="122"/>
      <c r="Y152" s="122"/>
      <c r="Z152" s="122"/>
      <c r="AA152" s="122"/>
      <c r="AB152" s="190"/>
      <c r="AC152" s="190"/>
      <c r="AD152" s="190"/>
      <c r="AE152" s="190"/>
      <c r="AF152" s="190"/>
      <c r="AG152" s="190"/>
      <c r="AH152" s="190"/>
      <c r="AI152" s="190"/>
      <c r="AJ152" s="190"/>
      <c r="AK152" s="190"/>
      <c r="AL152" s="190"/>
      <c r="AM152" s="190"/>
      <c r="AN152" s="190"/>
      <c r="AO152" s="190"/>
      <c r="AP152" s="190"/>
      <c r="AQ152" s="190"/>
      <c r="AR152" s="190"/>
      <c r="AS152" s="190"/>
      <c r="AT152" s="190"/>
      <c r="AU152" s="190"/>
      <c r="AV152" s="190"/>
      <c r="AW152" s="190"/>
      <c r="AX152" s="190"/>
      <c r="AY152" s="190"/>
      <c r="AZ152" s="190"/>
      <c r="BA152" s="190"/>
      <c r="BB152" s="190"/>
      <c r="BC152" s="190"/>
      <c r="BD152" s="190"/>
      <c r="BE152" s="190"/>
      <c r="BF152" s="190"/>
      <c r="BG152" s="190"/>
      <c r="BH152" s="190"/>
      <c r="BI152" s="190"/>
      <c r="BJ152" s="191"/>
      <c r="BK152" s="191"/>
      <c r="BL152" s="191"/>
      <c r="BM152" s="191"/>
      <c r="BN152" s="191"/>
      <c r="BO152" s="191"/>
      <c r="BP152" s="191"/>
      <c r="BQ152" s="191"/>
      <c r="BR152" s="191"/>
      <c r="BS152" s="191"/>
      <c r="BT152" s="191"/>
      <c r="BU152" s="191"/>
      <c r="BV152" s="191"/>
      <c r="BW152" s="191"/>
      <c r="BX152" s="191"/>
    </row>
    <row r="153" spans="1:76" s="175" customFormat="1" ht="14.1" customHeight="1">
      <c r="A153" s="193" t="s">
        <v>23</v>
      </c>
      <c r="B153" s="194">
        <v>50</v>
      </c>
      <c r="C153" s="195">
        <v>0</v>
      </c>
      <c r="D153" s="196">
        <v>3.2407407407407406E-4</v>
      </c>
      <c r="E153" s="197">
        <v>0</v>
      </c>
      <c r="F153" s="197">
        <v>0</v>
      </c>
      <c r="G153" s="198"/>
      <c r="H153" s="183"/>
      <c r="I153" s="184"/>
      <c r="J153" s="184"/>
      <c r="K153" s="184"/>
      <c r="L153" s="184"/>
      <c r="M153" s="185"/>
      <c r="N153" s="186"/>
      <c r="O153" s="187"/>
      <c r="P153" s="184"/>
      <c r="Q153" s="188"/>
      <c r="R153" s="188"/>
      <c r="S153" s="184"/>
      <c r="T153" s="184"/>
      <c r="U153" s="184"/>
      <c r="V153" s="184"/>
      <c r="W153" s="189"/>
      <c r="X153" s="122"/>
      <c r="Y153" s="122"/>
      <c r="Z153" s="122"/>
      <c r="AA153" s="122"/>
      <c r="AB153" s="190"/>
      <c r="AC153" s="190"/>
      <c r="AD153" s="190"/>
      <c r="AE153" s="190"/>
      <c r="AF153" s="190"/>
      <c r="AG153" s="190"/>
      <c r="AH153" s="190"/>
      <c r="AI153" s="190"/>
      <c r="AJ153" s="190"/>
      <c r="AK153" s="190"/>
      <c r="AL153" s="190"/>
      <c r="AM153" s="190"/>
      <c r="AN153" s="190"/>
      <c r="AO153" s="190"/>
      <c r="AP153" s="190"/>
      <c r="AQ153" s="190"/>
      <c r="AR153" s="190"/>
      <c r="AS153" s="190"/>
      <c r="AT153" s="190"/>
      <c r="AU153" s="190"/>
      <c r="AV153" s="190"/>
      <c r="AW153" s="190"/>
      <c r="AX153" s="190"/>
      <c r="AY153" s="190"/>
      <c r="AZ153" s="190"/>
      <c r="BA153" s="190"/>
      <c r="BB153" s="190"/>
      <c r="BC153" s="190"/>
      <c r="BD153" s="190"/>
      <c r="BE153" s="190"/>
      <c r="BF153" s="190"/>
      <c r="BG153" s="190"/>
      <c r="BH153" s="190"/>
      <c r="BI153" s="190"/>
      <c r="BJ153" s="191"/>
      <c r="BK153" s="191"/>
      <c r="BL153" s="191"/>
      <c r="BM153" s="191"/>
      <c r="BN153" s="191"/>
      <c r="BO153" s="191"/>
      <c r="BP153" s="191"/>
      <c r="BQ153" s="191"/>
      <c r="BR153" s="191"/>
      <c r="BS153" s="191"/>
      <c r="BT153" s="191"/>
      <c r="BU153" s="191"/>
      <c r="BV153" s="191"/>
      <c r="BW153" s="191"/>
      <c r="BX153" s="191"/>
    </row>
    <row r="154" spans="1:76" s="121" customFormat="1" ht="14.1" customHeight="1">
      <c r="A154" s="193" t="s">
        <v>24</v>
      </c>
      <c r="B154" s="194">
        <v>40</v>
      </c>
      <c r="C154" s="195">
        <v>0</v>
      </c>
      <c r="D154" s="196">
        <v>1.3888888888888889E-4</v>
      </c>
      <c r="E154" s="197">
        <v>0</v>
      </c>
      <c r="F154" s="197">
        <v>0</v>
      </c>
      <c r="G154" s="198"/>
      <c r="H154" s="183"/>
      <c r="I154" s="184"/>
      <c r="J154" s="184"/>
      <c r="K154" s="184"/>
      <c r="L154" s="184"/>
      <c r="M154" s="185"/>
      <c r="N154" s="186"/>
      <c r="O154" s="187"/>
      <c r="P154" s="184"/>
      <c r="Q154" s="188"/>
      <c r="R154" s="188"/>
      <c r="S154" s="184"/>
      <c r="T154" s="184"/>
      <c r="U154" s="184"/>
      <c r="V154" s="184"/>
      <c r="W154" s="189"/>
      <c r="X154" s="122"/>
      <c r="Y154" s="122"/>
      <c r="Z154" s="122"/>
      <c r="AA154" s="122"/>
      <c r="AB154" s="190"/>
      <c r="AC154" s="190"/>
      <c r="AD154" s="190"/>
      <c r="AE154" s="190"/>
      <c r="AF154" s="190"/>
      <c r="AG154" s="190"/>
      <c r="AH154" s="190"/>
      <c r="AI154" s="190"/>
      <c r="AJ154" s="190"/>
      <c r="AK154" s="190"/>
      <c r="AL154" s="190"/>
      <c r="AM154" s="190"/>
      <c r="AN154" s="190"/>
      <c r="AO154" s="190"/>
      <c r="AP154" s="190"/>
      <c r="AQ154" s="190"/>
      <c r="AR154" s="190"/>
      <c r="AS154" s="190"/>
      <c r="AT154" s="190"/>
      <c r="AU154" s="190"/>
      <c r="AV154" s="190"/>
      <c r="AW154" s="190"/>
      <c r="AX154" s="190"/>
      <c r="AY154" s="190"/>
      <c r="AZ154" s="190"/>
      <c r="BA154" s="190"/>
      <c r="BB154" s="190"/>
      <c r="BC154" s="190"/>
      <c r="BD154" s="190"/>
      <c r="BE154" s="190"/>
      <c r="BF154" s="190"/>
      <c r="BG154" s="190"/>
      <c r="BH154" s="190"/>
      <c r="BI154" s="190"/>
      <c r="BJ154" s="191"/>
      <c r="BK154" s="191"/>
      <c r="BL154" s="191"/>
      <c r="BM154" s="191"/>
      <c r="BN154" s="191"/>
      <c r="BO154" s="191"/>
      <c r="BP154" s="191"/>
      <c r="BQ154" s="191"/>
      <c r="BR154" s="191"/>
      <c r="BS154" s="191"/>
      <c r="BT154" s="191"/>
      <c r="BU154" s="191"/>
      <c r="BV154" s="191"/>
      <c r="BW154" s="191"/>
      <c r="BX154" s="191"/>
    </row>
    <row r="155" spans="1:76" s="192" customFormat="1" ht="14.1" customHeight="1">
      <c r="A155" s="193" t="s">
        <v>25</v>
      </c>
      <c r="B155" s="194">
        <v>100</v>
      </c>
      <c r="C155" s="195">
        <v>0</v>
      </c>
      <c r="D155" s="196">
        <v>5.0925925925925921E-4</v>
      </c>
      <c r="E155" s="197">
        <v>0</v>
      </c>
      <c r="F155" s="197">
        <v>0</v>
      </c>
      <c r="G155" s="198"/>
      <c r="H155" s="183"/>
      <c r="I155" s="184"/>
      <c r="J155" s="184"/>
      <c r="K155" s="184"/>
      <c r="L155" s="184"/>
      <c r="M155" s="185"/>
      <c r="N155" s="186"/>
      <c r="O155" s="187"/>
      <c r="P155" s="184"/>
      <c r="Q155" s="188"/>
      <c r="R155" s="188"/>
      <c r="S155" s="184"/>
      <c r="T155" s="184"/>
      <c r="U155" s="184"/>
      <c r="V155" s="184"/>
      <c r="W155" s="189"/>
      <c r="X155" s="122"/>
      <c r="Y155" s="122"/>
      <c r="Z155" s="122"/>
      <c r="AA155" s="122"/>
      <c r="AB155" s="190"/>
      <c r="AC155" s="190"/>
      <c r="AD155" s="190"/>
      <c r="AE155" s="190"/>
      <c r="AF155" s="190"/>
      <c r="AG155" s="190"/>
      <c r="AH155" s="190"/>
      <c r="AI155" s="190"/>
      <c r="AJ155" s="190"/>
      <c r="AK155" s="190"/>
      <c r="AL155" s="190"/>
      <c r="AM155" s="190"/>
      <c r="AN155" s="190"/>
      <c r="AO155" s="190"/>
      <c r="AP155" s="190"/>
      <c r="AQ155" s="190"/>
      <c r="AR155" s="190"/>
      <c r="AS155" s="190"/>
      <c r="AT155" s="190"/>
      <c r="AU155" s="190"/>
      <c r="AV155" s="190"/>
      <c r="AW155" s="190"/>
      <c r="AX155" s="190"/>
      <c r="AY155" s="190"/>
      <c r="AZ155" s="190"/>
      <c r="BA155" s="190"/>
      <c r="BB155" s="190"/>
      <c r="BC155" s="190"/>
      <c r="BD155" s="190"/>
      <c r="BE155" s="190"/>
      <c r="BF155" s="190"/>
      <c r="BG155" s="190"/>
      <c r="BH155" s="190"/>
      <c r="BI155" s="190"/>
      <c r="BJ155" s="191"/>
      <c r="BK155" s="191"/>
      <c r="BL155" s="191"/>
      <c r="BM155" s="191"/>
      <c r="BN155" s="191"/>
      <c r="BO155" s="191"/>
      <c r="BP155" s="191"/>
      <c r="BQ155" s="191"/>
      <c r="BR155" s="191"/>
      <c r="BS155" s="191"/>
      <c r="BT155" s="191"/>
      <c r="BU155" s="191"/>
      <c r="BV155" s="191"/>
      <c r="BW155" s="191"/>
      <c r="BX155" s="191"/>
    </row>
    <row r="156" spans="1:76" s="192" customFormat="1" ht="14.1" customHeight="1">
      <c r="A156" s="193" t="s">
        <v>26</v>
      </c>
      <c r="B156" s="194">
        <v>30</v>
      </c>
      <c r="C156" s="195">
        <v>0</v>
      </c>
      <c r="D156" s="196">
        <v>1.3888888888888889E-4</v>
      </c>
      <c r="E156" s="197">
        <v>0</v>
      </c>
      <c r="F156" s="197">
        <v>0</v>
      </c>
      <c r="G156" s="198"/>
      <c r="H156" s="183"/>
      <c r="I156" s="184"/>
      <c r="J156" s="184"/>
      <c r="K156" s="184"/>
      <c r="L156" s="184"/>
      <c r="M156" s="185"/>
      <c r="N156" s="186"/>
      <c r="O156" s="187"/>
      <c r="P156" s="184"/>
      <c r="Q156" s="188"/>
      <c r="R156" s="188"/>
      <c r="S156" s="184"/>
      <c r="T156" s="184"/>
      <c r="U156" s="184"/>
      <c r="V156" s="184"/>
      <c r="W156" s="189"/>
      <c r="X156" s="122"/>
      <c r="Y156" s="122"/>
      <c r="Z156" s="122"/>
      <c r="AA156" s="122"/>
      <c r="AB156" s="190"/>
      <c r="AC156" s="190"/>
      <c r="AD156" s="190"/>
      <c r="AE156" s="190"/>
      <c r="AF156" s="190"/>
      <c r="AG156" s="190"/>
      <c r="AH156" s="190"/>
      <c r="AI156" s="190"/>
      <c r="AJ156" s="190"/>
      <c r="AK156" s="190"/>
      <c r="AL156" s="190"/>
      <c r="AM156" s="190"/>
      <c r="AN156" s="190"/>
      <c r="AO156" s="190"/>
      <c r="AP156" s="190"/>
      <c r="AQ156" s="190"/>
      <c r="AR156" s="190"/>
      <c r="AS156" s="190"/>
      <c r="AT156" s="190"/>
      <c r="AU156" s="190"/>
      <c r="AV156" s="190"/>
      <c r="AW156" s="190"/>
      <c r="AX156" s="190"/>
      <c r="AY156" s="190"/>
      <c r="AZ156" s="190"/>
      <c r="BA156" s="190"/>
      <c r="BB156" s="190"/>
      <c r="BC156" s="190"/>
      <c r="BD156" s="190"/>
      <c r="BE156" s="190"/>
      <c r="BF156" s="190"/>
      <c r="BG156" s="190"/>
      <c r="BH156" s="190"/>
      <c r="BI156" s="190"/>
      <c r="BJ156" s="191"/>
      <c r="BK156" s="191"/>
      <c r="BL156" s="191"/>
      <c r="BM156" s="191"/>
      <c r="BN156" s="191"/>
      <c r="BO156" s="191"/>
      <c r="BP156" s="191"/>
      <c r="BQ156" s="191"/>
      <c r="BR156" s="191"/>
      <c r="BS156" s="191"/>
      <c r="BT156" s="191"/>
      <c r="BU156" s="191"/>
      <c r="BV156" s="191"/>
      <c r="BW156" s="191"/>
      <c r="BX156" s="191"/>
    </row>
    <row r="157" spans="1:76" s="121" customFormat="1" ht="14.1" customHeight="1">
      <c r="A157" s="193" t="s">
        <v>27</v>
      </c>
      <c r="B157" s="194">
        <v>120</v>
      </c>
      <c r="C157" s="195">
        <v>10</v>
      </c>
      <c r="D157" s="196">
        <v>1.0879629629629629E-3</v>
      </c>
      <c r="E157" s="197">
        <v>0</v>
      </c>
      <c r="F157" s="197">
        <v>1</v>
      </c>
      <c r="G157" s="198" t="s">
        <v>107</v>
      </c>
      <c r="H157" s="183"/>
      <c r="I157" s="184"/>
      <c r="J157" s="184"/>
      <c r="K157" s="184"/>
      <c r="L157" s="184"/>
      <c r="M157" s="185"/>
      <c r="N157" s="186"/>
      <c r="O157" s="187"/>
      <c r="P157" s="184"/>
      <c r="Q157" s="188"/>
      <c r="R157" s="188"/>
      <c r="S157" s="184"/>
      <c r="T157" s="184"/>
      <c r="U157" s="184"/>
      <c r="V157" s="184"/>
      <c r="W157" s="189"/>
      <c r="X157" s="122"/>
      <c r="Y157" s="122"/>
      <c r="Z157" s="122"/>
      <c r="AA157" s="122"/>
      <c r="AB157" s="190"/>
      <c r="AC157" s="190"/>
      <c r="AD157" s="190"/>
      <c r="AE157" s="190"/>
      <c r="AF157" s="190"/>
      <c r="AG157" s="190"/>
      <c r="AH157" s="190"/>
      <c r="AI157" s="190"/>
      <c r="AJ157" s="190"/>
      <c r="AK157" s="190"/>
      <c r="AL157" s="190"/>
      <c r="AM157" s="190"/>
      <c r="AN157" s="190"/>
      <c r="AO157" s="190"/>
      <c r="AP157" s="190"/>
      <c r="AQ157" s="190"/>
      <c r="AR157" s="190"/>
      <c r="AS157" s="190"/>
      <c r="AT157" s="190"/>
      <c r="AU157" s="190"/>
      <c r="AV157" s="190"/>
      <c r="AW157" s="190"/>
      <c r="AX157" s="190"/>
      <c r="AY157" s="190"/>
      <c r="AZ157" s="190"/>
      <c r="BA157" s="190"/>
      <c r="BB157" s="190"/>
      <c r="BC157" s="190"/>
      <c r="BD157" s="190"/>
      <c r="BE157" s="190"/>
      <c r="BF157" s="190"/>
      <c r="BG157" s="190"/>
      <c r="BH157" s="190"/>
      <c r="BI157" s="190"/>
      <c r="BJ157" s="191"/>
      <c r="BK157" s="191"/>
      <c r="BL157" s="191"/>
      <c r="BM157" s="191"/>
      <c r="BN157" s="191"/>
      <c r="BO157" s="191"/>
      <c r="BP157" s="191"/>
      <c r="BQ157" s="191"/>
      <c r="BR157" s="191"/>
      <c r="BS157" s="191"/>
      <c r="BT157" s="191"/>
      <c r="BU157" s="191"/>
      <c r="BV157" s="191"/>
      <c r="BW157" s="191"/>
      <c r="BX157" s="191"/>
    </row>
    <row r="158" spans="1:76" s="175" customFormat="1" ht="14.1" customHeight="1">
      <c r="A158" s="211" t="s">
        <v>28</v>
      </c>
      <c r="B158" s="212">
        <v>40</v>
      </c>
      <c r="C158" s="213">
        <v>0</v>
      </c>
      <c r="D158" s="214">
        <v>3.3564814814814812E-4</v>
      </c>
      <c r="E158" s="215">
        <v>0</v>
      </c>
      <c r="F158" s="215">
        <v>0</v>
      </c>
      <c r="G158" s="216"/>
      <c r="H158" s="183"/>
      <c r="I158" s="184"/>
      <c r="J158" s="184"/>
      <c r="K158" s="184"/>
      <c r="L158" s="184"/>
      <c r="M158" s="185"/>
      <c r="N158" s="186"/>
      <c r="O158" s="187"/>
      <c r="P158" s="184"/>
      <c r="Q158" s="188"/>
      <c r="R158" s="188"/>
      <c r="S158" s="184"/>
      <c r="T158" s="184"/>
      <c r="U158" s="184"/>
      <c r="V158" s="184"/>
      <c r="W158" s="189"/>
      <c r="X158" s="122"/>
      <c r="Y158" s="122"/>
      <c r="Z158" s="122"/>
      <c r="AA158" s="122"/>
      <c r="AB158" s="190"/>
      <c r="AC158" s="190"/>
      <c r="AD158" s="190"/>
      <c r="AE158" s="190"/>
      <c r="AF158" s="190"/>
      <c r="AG158" s="190"/>
      <c r="AH158" s="190"/>
      <c r="AI158" s="190"/>
      <c r="AJ158" s="190"/>
      <c r="AK158" s="190"/>
      <c r="AL158" s="190"/>
      <c r="AM158" s="190"/>
      <c r="AN158" s="190"/>
      <c r="AO158" s="190"/>
      <c r="AP158" s="190"/>
      <c r="AQ158" s="190"/>
      <c r="AR158" s="190"/>
      <c r="AS158" s="190"/>
      <c r="AT158" s="190"/>
      <c r="AU158" s="190"/>
      <c r="AV158" s="190"/>
      <c r="AW158" s="190"/>
      <c r="AX158" s="190"/>
      <c r="AY158" s="190"/>
      <c r="AZ158" s="190"/>
      <c r="BA158" s="190"/>
      <c r="BB158" s="190"/>
      <c r="BC158" s="190"/>
      <c r="BD158" s="190"/>
      <c r="BE158" s="190"/>
      <c r="BF158" s="190"/>
      <c r="BG158" s="190"/>
      <c r="BH158" s="190"/>
      <c r="BI158" s="190"/>
      <c r="BJ158" s="191"/>
      <c r="BK158" s="191"/>
      <c r="BL158" s="191"/>
      <c r="BM158" s="191"/>
      <c r="BN158" s="191"/>
      <c r="BO158" s="191"/>
      <c r="BP158" s="191"/>
      <c r="BQ158" s="191"/>
      <c r="BR158" s="191"/>
      <c r="BS158" s="191"/>
      <c r="BT158" s="191"/>
      <c r="BU158" s="191"/>
      <c r="BV158" s="191"/>
      <c r="BW158" s="191"/>
      <c r="BX158" s="191"/>
    </row>
    <row r="159" spans="1:76" s="121" customFormat="1" ht="14.1" customHeight="1">
      <c r="A159" s="199" t="s">
        <v>60</v>
      </c>
      <c r="B159" s="200">
        <v>50</v>
      </c>
      <c r="C159" s="201">
        <v>0</v>
      </c>
      <c r="D159" s="202">
        <v>3.2407407407407406E-4</v>
      </c>
      <c r="E159" s="203">
        <v>0</v>
      </c>
      <c r="F159" s="203">
        <v>0</v>
      </c>
      <c r="G159" s="204"/>
      <c r="H159" s="183"/>
      <c r="I159" s="184"/>
      <c r="J159" s="184"/>
      <c r="K159" s="184"/>
      <c r="L159" s="184"/>
      <c r="M159" s="185"/>
      <c r="N159" s="186"/>
      <c r="O159" s="187"/>
      <c r="P159" s="184"/>
      <c r="Q159" s="188"/>
      <c r="R159" s="188"/>
      <c r="S159" s="184"/>
      <c r="T159" s="184"/>
      <c r="U159" s="184"/>
      <c r="V159" s="184"/>
      <c r="W159" s="189"/>
      <c r="X159" s="122"/>
      <c r="Y159" s="122"/>
      <c r="Z159" s="122"/>
      <c r="AA159" s="122"/>
      <c r="AB159" s="190"/>
      <c r="AC159" s="190"/>
      <c r="AD159" s="190"/>
      <c r="AE159" s="190"/>
      <c r="AF159" s="190"/>
      <c r="AG159" s="190"/>
      <c r="AH159" s="190"/>
      <c r="AI159" s="190"/>
      <c r="AJ159" s="190"/>
      <c r="AK159" s="190"/>
      <c r="AL159" s="190"/>
      <c r="AM159" s="190"/>
      <c r="AN159" s="190"/>
      <c r="AO159" s="190"/>
      <c r="AP159" s="190"/>
      <c r="AQ159" s="190"/>
      <c r="AR159" s="190"/>
      <c r="AS159" s="190"/>
      <c r="AT159" s="190"/>
      <c r="AU159" s="190"/>
      <c r="AV159" s="190"/>
      <c r="AW159" s="190"/>
      <c r="AX159" s="190"/>
      <c r="AY159" s="190"/>
      <c r="AZ159" s="190"/>
      <c r="BA159" s="190"/>
      <c r="BB159" s="190"/>
      <c r="BC159" s="190"/>
      <c r="BD159" s="190"/>
      <c r="BE159" s="190"/>
      <c r="BF159" s="190"/>
      <c r="BG159" s="190"/>
      <c r="BH159" s="190"/>
      <c r="BI159" s="190"/>
      <c r="BJ159" s="191"/>
      <c r="BK159" s="191"/>
      <c r="BL159" s="191"/>
      <c r="BM159" s="191"/>
      <c r="BN159" s="191"/>
      <c r="BO159" s="191"/>
      <c r="BP159" s="191"/>
      <c r="BQ159" s="191"/>
      <c r="BR159" s="191"/>
      <c r="BS159" s="191"/>
      <c r="BT159" s="191"/>
      <c r="BU159" s="191"/>
      <c r="BV159" s="191"/>
      <c r="BW159" s="191"/>
      <c r="BX159" s="191"/>
    </row>
    <row r="160" spans="1:76" s="192" customFormat="1" ht="14.1" customHeight="1">
      <c r="A160" s="205" t="s">
        <v>29</v>
      </c>
      <c r="B160" s="206">
        <v>60</v>
      </c>
      <c r="C160" s="207">
        <v>0</v>
      </c>
      <c r="D160" s="208">
        <v>3.4722222222222224E-4</v>
      </c>
      <c r="E160" s="209">
        <v>0</v>
      </c>
      <c r="F160" s="209">
        <v>0</v>
      </c>
      <c r="G160" s="210"/>
      <c r="H160" s="183"/>
      <c r="I160" s="184"/>
      <c r="J160" s="184"/>
      <c r="K160" s="184"/>
      <c r="L160" s="184"/>
      <c r="M160" s="185"/>
      <c r="N160" s="186"/>
      <c r="O160" s="187"/>
      <c r="P160" s="184"/>
      <c r="Q160" s="188"/>
      <c r="R160" s="188"/>
      <c r="S160" s="184"/>
      <c r="T160" s="184"/>
      <c r="U160" s="184"/>
      <c r="V160" s="184"/>
      <c r="W160" s="189"/>
      <c r="X160" s="122"/>
      <c r="Y160" s="122"/>
      <c r="Z160" s="122"/>
      <c r="AA160" s="122"/>
      <c r="AB160" s="190"/>
      <c r="AC160" s="190"/>
      <c r="AD160" s="190"/>
      <c r="AE160" s="190"/>
      <c r="AF160" s="190"/>
      <c r="AG160" s="190"/>
      <c r="AH160" s="190"/>
      <c r="AI160" s="190"/>
      <c r="AJ160" s="190"/>
      <c r="AK160" s="190"/>
      <c r="AL160" s="190"/>
      <c r="AM160" s="190"/>
      <c r="AN160" s="190"/>
      <c r="AO160" s="190"/>
      <c r="AP160" s="190"/>
      <c r="AQ160" s="190"/>
      <c r="AR160" s="190"/>
      <c r="AS160" s="190"/>
      <c r="AT160" s="190"/>
      <c r="AU160" s="190"/>
      <c r="AV160" s="190"/>
      <c r="AW160" s="190"/>
      <c r="AX160" s="190"/>
      <c r="AY160" s="190"/>
      <c r="AZ160" s="190"/>
      <c r="BA160" s="190"/>
      <c r="BB160" s="190"/>
      <c r="BC160" s="190"/>
      <c r="BD160" s="190"/>
      <c r="BE160" s="190"/>
      <c r="BF160" s="190"/>
      <c r="BG160" s="190"/>
      <c r="BH160" s="190"/>
      <c r="BI160" s="190"/>
      <c r="BJ160" s="191"/>
      <c r="BK160" s="191"/>
      <c r="BL160" s="191"/>
      <c r="BM160" s="191"/>
      <c r="BN160" s="191"/>
      <c r="BO160" s="191"/>
      <c r="BP160" s="191"/>
      <c r="BQ160" s="191"/>
      <c r="BR160" s="191"/>
      <c r="BS160" s="191"/>
      <c r="BT160" s="191"/>
      <c r="BU160" s="191"/>
      <c r="BV160" s="191"/>
      <c r="BW160" s="191"/>
      <c r="BX160" s="191"/>
    </row>
    <row r="161" spans="1:76" s="192" customFormat="1" ht="14.1" customHeight="1">
      <c r="A161" s="193" t="s">
        <v>30</v>
      </c>
      <c r="B161" s="194">
        <v>50</v>
      </c>
      <c r="C161" s="195">
        <v>0</v>
      </c>
      <c r="D161" s="196">
        <v>4.1666666666666669E-4</v>
      </c>
      <c r="E161" s="197">
        <v>0</v>
      </c>
      <c r="F161" s="197">
        <v>0</v>
      </c>
      <c r="G161" s="198"/>
      <c r="H161" s="183"/>
      <c r="I161" s="184"/>
      <c r="J161" s="184"/>
      <c r="K161" s="184"/>
      <c r="L161" s="184"/>
      <c r="M161" s="185"/>
      <c r="N161" s="186"/>
      <c r="O161" s="187"/>
      <c r="P161" s="184"/>
      <c r="Q161" s="188"/>
      <c r="R161" s="188"/>
      <c r="S161" s="184"/>
      <c r="T161" s="184"/>
      <c r="U161" s="184"/>
      <c r="V161" s="184"/>
      <c r="W161" s="189"/>
      <c r="X161" s="122"/>
      <c r="Y161" s="122"/>
      <c r="Z161" s="122"/>
      <c r="AA161" s="122"/>
      <c r="AB161" s="190"/>
      <c r="AC161" s="190"/>
      <c r="AD161" s="190"/>
      <c r="AE161" s="190"/>
      <c r="AF161" s="190"/>
      <c r="AG161" s="190"/>
      <c r="AH161" s="190"/>
      <c r="AI161" s="190"/>
      <c r="AJ161" s="190"/>
      <c r="AK161" s="190"/>
      <c r="AL161" s="190"/>
      <c r="AM161" s="190"/>
      <c r="AN161" s="190"/>
      <c r="AO161" s="190"/>
      <c r="AP161" s="190"/>
      <c r="AQ161" s="190"/>
      <c r="AR161" s="190"/>
      <c r="AS161" s="190"/>
      <c r="AT161" s="190"/>
      <c r="AU161" s="190"/>
      <c r="AV161" s="190"/>
      <c r="AW161" s="190"/>
      <c r="AX161" s="190"/>
      <c r="AY161" s="190"/>
      <c r="AZ161" s="190"/>
      <c r="BA161" s="190"/>
      <c r="BB161" s="190"/>
      <c r="BC161" s="190"/>
      <c r="BD161" s="190"/>
      <c r="BE161" s="190"/>
      <c r="BF161" s="190"/>
      <c r="BG161" s="190"/>
      <c r="BH161" s="190"/>
      <c r="BI161" s="190"/>
      <c r="BJ161" s="191"/>
      <c r="BK161" s="191"/>
      <c r="BL161" s="191"/>
      <c r="BM161" s="191"/>
      <c r="BN161" s="191"/>
      <c r="BO161" s="191"/>
      <c r="BP161" s="191"/>
      <c r="BQ161" s="191"/>
      <c r="BR161" s="191"/>
      <c r="BS161" s="191"/>
      <c r="BT161" s="191"/>
      <c r="BU161" s="191"/>
      <c r="BV161" s="191"/>
      <c r="BW161" s="191"/>
      <c r="BX161" s="191"/>
    </row>
    <row r="162" spans="1:76" s="121" customFormat="1" ht="14.1" customHeight="1">
      <c r="A162" s="193" t="s">
        <v>31</v>
      </c>
      <c r="B162" s="194">
        <v>60</v>
      </c>
      <c r="C162" s="195">
        <v>0</v>
      </c>
      <c r="D162" s="196">
        <v>6.2500000000000001E-4</v>
      </c>
      <c r="E162" s="197">
        <v>0</v>
      </c>
      <c r="F162" s="197">
        <v>0</v>
      </c>
      <c r="G162" s="198"/>
      <c r="H162" s="183"/>
      <c r="I162" s="184"/>
      <c r="J162" s="184"/>
      <c r="K162" s="184"/>
      <c r="L162" s="184"/>
      <c r="M162" s="185"/>
      <c r="N162" s="186"/>
      <c r="O162" s="187"/>
      <c r="P162" s="184"/>
      <c r="Q162" s="188"/>
      <c r="R162" s="188"/>
      <c r="S162" s="184"/>
      <c r="T162" s="184"/>
      <c r="U162" s="184"/>
      <c r="V162" s="184"/>
      <c r="W162" s="189"/>
      <c r="X162" s="122"/>
      <c r="Y162" s="122"/>
      <c r="Z162" s="122"/>
      <c r="AA162" s="122"/>
      <c r="AB162" s="190"/>
      <c r="AC162" s="190"/>
      <c r="AD162" s="190"/>
      <c r="AE162" s="190"/>
      <c r="AF162" s="190"/>
      <c r="AG162" s="190"/>
      <c r="AH162" s="190"/>
      <c r="AI162" s="190"/>
      <c r="AJ162" s="190"/>
      <c r="AK162" s="190"/>
      <c r="AL162" s="190"/>
      <c r="AM162" s="190"/>
      <c r="AN162" s="190"/>
      <c r="AO162" s="190"/>
      <c r="AP162" s="190"/>
      <c r="AQ162" s="190"/>
      <c r="AR162" s="190"/>
      <c r="AS162" s="190"/>
      <c r="AT162" s="190"/>
      <c r="AU162" s="190"/>
      <c r="AV162" s="190"/>
      <c r="AW162" s="190"/>
      <c r="AX162" s="190"/>
      <c r="AY162" s="190"/>
      <c r="AZ162" s="190"/>
      <c r="BA162" s="190"/>
      <c r="BB162" s="190"/>
      <c r="BC162" s="190"/>
      <c r="BD162" s="190"/>
      <c r="BE162" s="190"/>
      <c r="BF162" s="190"/>
      <c r="BG162" s="190"/>
      <c r="BH162" s="190"/>
      <c r="BI162" s="190"/>
      <c r="BJ162" s="191"/>
      <c r="BK162" s="191"/>
      <c r="BL162" s="191"/>
      <c r="BM162" s="191"/>
      <c r="BN162" s="191"/>
      <c r="BO162" s="191"/>
      <c r="BP162" s="191"/>
      <c r="BQ162" s="191"/>
      <c r="BR162" s="191"/>
      <c r="BS162" s="191"/>
      <c r="BT162" s="191"/>
      <c r="BU162" s="191"/>
      <c r="BV162" s="191"/>
      <c r="BW162" s="191"/>
      <c r="BX162" s="191"/>
    </row>
    <row r="163" spans="1:76" s="175" customFormat="1" ht="14.1" customHeight="1">
      <c r="A163" s="193" t="s">
        <v>32</v>
      </c>
      <c r="B163" s="194">
        <v>110</v>
      </c>
      <c r="C163" s="195">
        <v>30</v>
      </c>
      <c r="D163" s="196">
        <v>1.2962962962962963E-3</v>
      </c>
      <c r="E163" s="197">
        <v>0</v>
      </c>
      <c r="F163" s="197">
        <v>1</v>
      </c>
      <c r="G163" s="198" t="s">
        <v>107</v>
      </c>
      <c r="H163" s="183"/>
      <c r="I163" s="184"/>
      <c r="J163" s="184"/>
      <c r="K163" s="184"/>
      <c r="L163" s="184"/>
      <c r="M163" s="185"/>
      <c r="N163" s="186"/>
      <c r="O163" s="187"/>
      <c r="P163" s="184"/>
      <c r="Q163" s="188"/>
      <c r="R163" s="188"/>
      <c r="S163" s="184"/>
      <c r="T163" s="184"/>
      <c r="U163" s="184"/>
      <c r="V163" s="184"/>
      <c r="W163" s="189"/>
      <c r="X163" s="122"/>
      <c r="Y163" s="122"/>
      <c r="Z163" s="122"/>
      <c r="AA163" s="122"/>
      <c r="AB163" s="190"/>
      <c r="AC163" s="190"/>
      <c r="AD163" s="190"/>
      <c r="AE163" s="190"/>
      <c r="AF163" s="190"/>
      <c r="AG163" s="190"/>
      <c r="AH163" s="190"/>
      <c r="AI163" s="190"/>
      <c r="AJ163" s="190"/>
      <c r="AK163" s="190"/>
      <c r="AL163" s="190"/>
      <c r="AM163" s="190"/>
      <c r="AN163" s="190"/>
      <c r="AO163" s="190"/>
      <c r="AP163" s="190"/>
      <c r="AQ163" s="190"/>
      <c r="AR163" s="190"/>
      <c r="AS163" s="190"/>
      <c r="AT163" s="190"/>
      <c r="AU163" s="190"/>
      <c r="AV163" s="190"/>
      <c r="AW163" s="190"/>
      <c r="AX163" s="190"/>
      <c r="AY163" s="190"/>
      <c r="AZ163" s="190"/>
      <c r="BA163" s="190"/>
      <c r="BB163" s="190"/>
      <c r="BC163" s="190"/>
      <c r="BD163" s="190"/>
      <c r="BE163" s="190"/>
      <c r="BF163" s="190"/>
      <c r="BG163" s="190"/>
      <c r="BH163" s="190"/>
      <c r="BI163" s="190"/>
      <c r="BJ163" s="191"/>
      <c r="BK163" s="191"/>
      <c r="BL163" s="191"/>
      <c r="BM163" s="191"/>
      <c r="BN163" s="191"/>
      <c r="BO163" s="191"/>
      <c r="BP163" s="191"/>
      <c r="BQ163" s="191"/>
      <c r="BR163" s="191"/>
      <c r="BS163" s="191"/>
      <c r="BT163" s="191"/>
      <c r="BU163" s="191"/>
      <c r="BV163" s="191"/>
      <c r="BW163" s="191"/>
      <c r="BX163" s="191"/>
    </row>
    <row r="164" spans="1:76" s="121" customFormat="1" ht="14.1" customHeight="1">
      <c r="A164" s="193" t="s">
        <v>33</v>
      </c>
      <c r="B164" s="194">
        <v>60</v>
      </c>
      <c r="C164" s="195">
        <v>0</v>
      </c>
      <c r="D164" s="196">
        <v>3.7037037037037035E-4</v>
      </c>
      <c r="E164" s="197">
        <v>0</v>
      </c>
      <c r="F164" s="197">
        <v>0</v>
      </c>
      <c r="G164" s="198"/>
      <c r="H164" s="183"/>
      <c r="I164" s="184"/>
      <c r="J164" s="184"/>
      <c r="K164" s="184"/>
      <c r="L164" s="184"/>
      <c r="M164" s="185"/>
      <c r="N164" s="186"/>
      <c r="O164" s="187"/>
      <c r="P164" s="184"/>
      <c r="Q164" s="188"/>
      <c r="R164" s="188"/>
      <c r="S164" s="184"/>
      <c r="T164" s="184"/>
      <c r="U164" s="184"/>
      <c r="V164" s="184"/>
      <c r="W164" s="189"/>
      <c r="X164" s="122"/>
      <c r="Y164" s="122"/>
      <c r="Z164" s="122"/>
      <c r="AA164" s="122"/>
      <c r="AB164" s="190"/>
      <c r="AC164" s="190"/>
      <c r="AD164" s="190"/>
      <c r="AE164" s="190"/>
      <c r="AF164" s="190"/>
      <c r="AG164" s="190"/>
      <c r="AH164" s="190"/>
      <c r="AI164" s="190"/>
      <c r="AJ164" s="190"/>
      <c r="AK164" s="190"/>
      <c r="AL164" s="190"/>
      <c r="AM164" s="190"/>
      <c r="AN164" s="190"/>
      <c r="AO164" s="190"/>
      <c r="AP164" s="190"/>
      <c r="AQ164" s="190"/>
      <c r="AR164" s="190"/>
      <c r="AS164" s="190"/>
      <c r="AT164" s="190"/>
      <c r="AU164" s="190"/>
      <c r="AV164" s="190"/>
      <c r="AW164" s="190"/>
      <c r="AX164" s="190"/>
      <c r="AY164" s="190"/>
      <c r="AZ164" s="190"/>
      <c r="BA164" s="190"/>
      <c r="BB164" s="190"/>
      <c r="BC164" s="190"/>
      <c r="BD164" s="190"/>
      <c r="BE164" s="190"/>
      <c r="BF164" s="190"/>
      <c r="BG164" s="190"/>
      <c r="BH164" s="190"/>
      <c r="BI164" s="190"/>
      <c r="BJ164" s="191"/>
      <c r="BK164" s="191"/>
      <c r="BL164" s="191"/>
      <c r="BM164" s="191"/>
      <c r="BN164" s="191"/>
      <c r="BO164" s="191"/>
      <c r="BP164" s="191"/>
      <c r="BQ164" s="191"/>
      <c r="BR164" s="191"/>
      <c r="BS164" s="191"/>
      <c r="BT164" s="191"/>
      <c r="BU164" s="191"/>
      <c r="BV164" s="191"/>
      <c r="BW164" s="191"/>
      <c r="BX164" s="191"/>
    </row>
    <row r="165" spans="1:76" s="192" customFormat="1" ht="14.1" customHeight="1">
      <c r="A165" s="199" t="s">
        <v>34</v>
      </c>
      <c r="B165" s="200">
        <v>70</v>
      </c>
      <c r="C165" s="201">
        <v>0</v>
      </c>
      <c r="D165" s="202">
        <v>3.4722222222222224E-4</v>
      </c>
      <c r="E165" s="203">
        <v>0</v>
      </c>
      <c r="F165" s="203">
        <v>0</v>
      </c>
      <c r="G165" s="204"/>
      <c r="H165" s="183"/>
      <c r="I165" s="184"/>
      <c r="J165" s="184"/>
      <c r="K165" s="184"/>
      <c r="L165" s="184"/>
      <c r="M165" s="185"/>
      <c r="N165" s="186"/>
      <c r="O165" s="187"/>
      <c r="P165" s="184"/>
      <c r="Q165" s="188"/>
      <c r="R165" s="188"/>
      <c r="S165" s="184"/>
      <c r="T165" s="184"/>
      <c r="U165" s="184"/>
      <c r="V165" s="184"/>
      <c r="W165" s="189"/>
      <c r="X165" s="122"/>
      <c r="Y165" s="122"/>
      <c r="Z165" s="122"/>
      <c r="AA165" s="122"/>
      <c r="AB165" s="190"/>
      <c r="AC165" s="190"/>
      <c r="AD165" s="190"/>
      <c r="AE165" s="190"/>
      <c r="AF165" s="190"/>
      <c r="AG165" s="190"/>
      <c r="AH165" s="190"/>
      <c r="AI165" s="190"/>
      <c r="AJ165" s="190"/>
      <c r="AK165" s="190"/>
      <c r="AL165" s="190"/>
      <c r="AM165" s="190"/>
      <c r="AN165" s="190"/>
      <c r="AO165" s="190"/>
      <c r="AP165" s="190"/>
      <c r="AQ165" s="190"/>
      <c r="AR165" s="190"/>
      <c r="AS165" s="190"/>
      <c r="AT165" s="190"/>
      <c r="AU165" s="190"/>
      <c r="AV165" s="190"/>
      <c r="AW165" s="190"/>
      <c r="AX165" s="190"/>
      <c r="AY165" s="190"/>
      <c r="AZ165" s="190"/>
      <c r="BA165" s="190"/>
      <c r="BB165" s="190"/>
      <c r="BC165" s="190"/>
      <c r="BD165" s="190"/>
      <c r="BE165" s="190"/>
      <c r="BF165" s="190"/>
      <c r="BG165" s="190"/>
      <c r="BH165" s="190"/>
      <c r="BI165" s="190"/>
      <c r="BJ165" s="191"/>
      <c r="BK165" s="191"/>
      <c r="BL165" s="191"/>
      <c r="BM165" s="191"/>
      <c r="BN165" s="191"/>
      <c r="BO165" s="191"/>
      <c r="BP165" s="191"/>
      <c r="BQ165" s="191"/>
      <c r="BR165" s="191"/>
      <c r="BS165" s="191"/>
      <c r="BT165" s="191"/>
      <c r="BU165" s="191"/>
      <c r="BV165" s="191"/>
      <c r="BW165" s="191"/>
      <c r="BX165" s="191"/>
    </row>
    <row r="166" spans="1:76" s="192" customFormat="1" ht="14.1" customHeight="1">
      <c r="A166" s="177" t="s">
        <v>35</v>
      </c>
      <c r="B166" s="178">
        <v>60</v>
      </c>
      <c r="C166" s="179">
        <v>0</v>
      </c>
      <c r="D166" s="180">
        <v>2.7777777777777778E-4</v>
      </c>
      <c r="E166" s="181">
        <v>0</v>
      </c>
      <c r="F166" s="181">
        <v>0</v>
      </c>
      <c r="G166" s="182"/>
      <c r="H166" s="183"/>
      <c r="I166" s="184"/>
      <c r="J166" s="184"/>
      <c r="K166" s="184"/>
      <c r="L166" s="184"/>
      <c r="M166" s="185"/>
      <c r="N166" s="186"/>
      <c r="O166" s="187"/>
      <c r="P166" s="184"/>
      <c r="Q166" s="188"/>
      <c r="R166" s="188"/>
      <c r="S166" s="184"/>
      <c r="T166" s="184"/>
      <c r="U166" s="184"/>
      <c r="V166" s="184"/>
      <c r="W166" s="189"/>
      <c r="X166" s="122"/>
      <c r="Y166" s="122"/>
      <c r="Z166" s="122"/>
      <c r="AA166" s="122"/>
      <c r="AB166" s="190"/>
      <c r="AC166" s="190"/>
      <c r="AD166" s="190"/>
      <c r="AE166" s="190"/>
      <c r="AF166" s="190"/>
      <c r="AG166" s="190"/>
      <c r="AH166" s="190"/>
      <c r="AI166" s="190"/>
      <c r="AJ166" s="190"/>
      <c r="AK166" s="190"/>
      <c r="AL166" s="190"/>
      <c r="AM166" s="190"/>
      <c r="AN166" s="190"/>
      <c r="AO166" s="190"/>
      <c r="AP166" s="190"/>
      <c r="AQ166" s="190"/>
      <c r="AR166" s="190"/>
      <c r="AS166" s="190"/>
      <c r="AT166" s="190"/>
      <c r="AU166" s="190"/>
      <c r="AV166" s="190"/>
      <c r="AW166" s="190"/>
      <c r="AX166" s="190"/>
      <c r="AY166" s="190"/>
      <c r="AZ166" s="190"/>
      <c r="BA166" s="190"/>
      <c r="BB166" s="190"/>
      <c r="BC166" s="190"/>
      <c r="BD166" s="190"/>
      <c r="BE166" s="190"/>
      <c r="BF166" s="190"/>
      <c r="BG166" s="190"/>
      <c r="BH166" s="190"/>
      <c r="BI166" s="190"/>
      <c r="BJ166" s="191"/>
      <c r="BK166" s="191"/>
      <c r="BL166" s="191"/>
      <c r="BM166" s="191"/>
      <c r="BN166" s="191"/>
      <c r="BO166" s="191"/>
      <c r="BP166" s="191"/>
      <c r="BQ166" s="191"/>
      <c r="BR166" s="191"/>
      <c r="BS166" s="191"/>
      <c r="BT166" s="191"/>
      <c r="BU166" s="191"/>
      <c r="BV166" s="191"/>
      <c r="BW166" s="191"/>
      <c r="BX166" s="191"/>
    </row>
    <row r="167" spans="1:76" s="121" customFormat="1" ht="14.1" customHeight="1">
      <c r="A167" s="193" t="s">
        <v>36</v>
      </c>
      <c r="B167" s="194">
        <v>90</v>
      </c>
      <c r="C167" s="195">
        <v>0</v>
      </c>
      <c r="D167" s="196">
        <v>5.4398148148148144E-4</v>
      </c>
      <c r="E167" s="197">
        <v>0</v>
      </c>
      <c r="F167" s="197">
        <v>0</v>
      </c>
      <c r="G167" s="198"/>
      <c r="H167" s="183"/>
      <c r="I167" s="184"/>
      <c r="J167" s="184"/>
      <c r="K167" s="184"/>
      <c r="L167" s="184"/>
      <c r="M167" s="185"/>
      <c r="N167" s="186"/>
      <c r="O167" s="187"/>
      <c r="P167" s="184"/>
      <c r="Q167" s="188"/>
      <c r="R167" s="188"/>
      <c r="S167" s="184"/>
      <c r="T167" s="184"/>
      <c r="U167" s="184"/>
      <c r="V167" s="184"/>
      <c r="W167" s="189"/>
      <c r="X167" s="122"/>
      <c r="Y167" s="122"/>
      <c r="Z167" s="122"/>
      <c r="AA167" s="122"/>
      <c r="AB167" s="190"/>
      <c r="AC167" s="190"/>
      <c r="AD167" s="190"/>
      <c r="AE167" s="190"/>
      <c r="AF167" s="190"/>
      <c r="AG167" s="190"/>
      <c r="AH167" s="190"/>
      <c r="AI167" s="190"/>
      <c r="AJ167" s="190"/>
      <c r="AK167" s="190"/>
      <c r="AL167" s="190"/>
      <c r="AM167" s="190"/>
      <c r="AN167" s="190"/>
      <c r="AO167" s="190"/>
      <c r="AP167" s="190"/>
      <c r="AQ167" s="190"/>
      <c r="AR167" s="190"/>
      <c r="AS167" s="190"/>
      <c r="AT167" s="190"/>
      <c r="AU167" s="190"/>
      <c r="AV167" s="190"/>
      <c r="AW167" s="190"/>
      <c r="AX167" s="190"/>
      <c r="AY167" s="190"/>
      <c r="AZ167" s="190"/>
      <c r="BA167" s="190"/>
      <c r="BB167" s="190"/>
      <c r="BC167" s="190"/>
      <c r="BD167" s="190"/>
      <c r="BE167" s="190"/>
      <c r="BF167" s="190"/>
      <c r="BG167" s="190"/>
      <c r="BH167" s="190"/>
      <c r="BI167" s="190"/>
      <c r="BJ167" s="191"/>
      <c r="BK167" s="191"/>
      <c r="BL167" s="191"/>
      <c r="BM167" s="191"/>
      <c r="BN167" s="191"/>
      <c r="BO167" s="191"/>
      <c r="BP167" s="191"/>
      <c r="BQ167" s="191"/>
      <c r="BR167" s="191"/>
      <c r="BS167" s="191"/>
      <c r="BT167" s="191"/>
      <c r="BU167" s="191"/>
      <c r="BV167" s="191"/>
      <c r="BW167" s="191"/>
      <c r="BX167" s="191"/>
    </row>
    <row r="168" spans="1:76" s="175" customFormat="1" ht="14.1" customHeight="1">
      <c r="A168" s="193" t="s">
        <v>37</v>
      </c>
      <c r="B168" s="194">
        <v>40</v>
      </c>
      <c r="C168" s="195">
        <v>0</v>
      </c>
      <c r="D168" s="196">
        <v>2.199074074074074E-4</v>
      </c>
      <c r="E168" s="197">
        <v>0</v>
      </c>
      <c r="F168" s="197">
        <v>0</v>
      </c>
      <c r="G168" s="198"/>
      <c r="H168" s="183"/>
      <c r="I168" s="184"/>
      <c r="J168" s="184"/>
      <c r="K168" s="184"/>
      <c r="L168" s="184"/>
      <c r="M168" s="185"/>
      <c r="N168" s="186"/>
      <c r="O168" s="187"/>
      <c r="P168" s="184"/>
      <c r="Q168" s="188"/>
      <c r="R168" s="188"/>
      <c r="S168" s="184"/>
      <c r="T168" s="184"/>
      <c r="U168" s="184"/>
      <c r="V168" s="184"/>
      <c r="W168" s="189"/>
      <c r="X168" s="122"/>
      <c r="Y168" s="122"/>
      <c r="Z168" s="122"/>
      <c r="AA168" s="122"/>
      <c r="AB168" s="190"/>
      <c r="AC168" s="190"/>
      <c r="AD168" s="190"/>
      <c r="AE168" s="190"/>
      <c r="AF168" s="190"/>
      <c r="AG168" s="190"/>
      <c r="AH168" s="190"/>
      <c r="AI168" s="190"/>
      <c r="AJ168" s="190"/>
      <c r="AK168" s="190"/>
      <c r="AL168" s="190"/>
      <c r="AM168" s="190"/>
      <c r="AN168" s="190"/>
      <c r="AO168" s="190"/>
      <c r="AP168" s="190"/>
      <c r="AQ168" s="190"/>
      <c r="AR168" s="190"/>
      <c r="AS168" s="190"/>
      <c r="AT168" s="190"/>
      <c r="AU168" s="190"/>
      <c r="AV168" s="190"/>
      <c r="AW168" s="190"/>
      <c r="AX168" s="190"/>
      <c r="AY168" s="190"/>
      <c r="AZ168" s="190"/>
      <c r="BA168" s="190"/>
      <c r="BB168" s="190"/>
      <c r="BC168" s="190"/>
      <c r="BD168" s="190"/>
      <c r="BE168" s="190"/>
      <c r="BF168" s="190"/>
      <c r="BG168" s="190"/>
      <c r="BH168" s="190"/>
      <c r="BI168" s="190"/>
      <c r="BJ168" s="191"/>
      <c r="BK168" s="191"/>
      <c r="BL168" s="191"/>
      <c r="BM168" s="191"/>
      <c r="BN168" s="191"/>
      <c r="BO168" s="191"/>
      <c r="BP168" s="191"/>
      <c r="BQ168" s="191"/>
      <c r="BR168" s="191"/>
      <c r="BS168" s="191"/>
      <c r="BT168" s="191"/>
      <c r="BU168" s="191"/>
      <c r="BV168" s="191"/>
      <c r="BW168" s="191"/>
      <c r="BX168" s="191"/>
    </row>
    <row r="169" spans="1:76" s="121" customFormat="1" ht="14.1" customHeight="1">
      <c r="A169" s="193" t="s">
        <v>38</v>
      </c>
      <c r="B169" s="194">
        <v>60</v>
      </c>
      <c r="C169" s="195">
        <v>0</v>
      </c>
      <c r="D169" s="196">
        <v>4.7453703703703704E-4</v>
      </c>
      <c r="E169" s="197">
        <v>0</v>
      </c>
      <c r="F169" s="197">
        <v>0</v>
      </c>
      <c r="G169" s="198"/>
      <c r="H169" s="183"/>
      <c r="I169" s="184"/>
      <c r="J169" s="184"/>
      <c r="K169" s="184"/>
      <c r="L169" s="184"/>
      <c r="M169" s="185"/>
      <c r="N169" s="186"/>
      <c r="O169" s="187"/>
      <c r="P169" s="184"/>
      <c r="Q169" s="188"/>
      <c r="R169" s="188"/>
      <c r="S169" s="184"/>
      <c r="T169" s="184"/>
      <c r="U169" s="184"/>
      <c r="V169" s="184"/>
      <c r="W169" s="189"/>
      <c r="X169" s="122"/>
      <c r="Y169" s="122"/>
      <c r="Z169" s="122"/>
      <c r="AA169" s="122"/>
      <c r="AB169" s="190"/>
      <c r="AC169" s="190"/>
      <c r="AD169" s="190"/>
      <c r="AE169" s="190"/>
      <c r="AF169" s="190"/>
      <c r="AG169" s="190"/>
      <c r="AH169" s="190"/>
      <c r="AI169" s="190"/>
      <c r="AJ169" s="190"/>
      <c r="AK169" s="190"/>
      <c r="AL169" s="190"/>
      <c r="AM169" s="190"/>
      <c r="AN169" s="190"/>
      <c r="AO169" s="190"/>
      <c r="AP169" s="190"/>
      <c r="AQ169" s="190"/>
      <c r="AR169" s="190"/>
      <c r="AS169" s="190"/>
      <c r="AT169" s="190"/>
      <c r="AU169" s="190"/>
      <c r="AV169" s="190"/>
      <c r="AW169" s="190"/>
      <c r="AX169" s="190"/>
      <c r="AY169" s="190"/>
      <c r="AZ169" s="190"/>
      <c r="BA169" s="190"/>
      <c r="BB169" s="190"/>
      <c r="BC169" s="190"/>
      <c r="BD169" s="190"/>
      <c r="BE169" s="190"/>
      <c r="BF169" s="190"/>
      <c r="BG169" s="190"/>
      <c r="BH169" s="190"/>
      <c r="BI169" s="190"/>
      <c r="BJ169" s="191"/>
      <c r="BK169" s="191"/>
      <c r="BL169" s="191"/>
      <c r="BM169" s="191"/>
      <c r="BN169" s="191"/>
      <c r="BO169" s="191"/>
      <c r="BP169" s="191"/>
      <c r="BQ169" s="191"/>
      <c r="BR169" s="191"/>
      <c r="BS169" s="191"/>
      <c r="BT169" s="191"/>
      <c r="BU169" s="191"/>
      <c r="BV169" s="191"/>
      <c r="BW169" s="191"/>
      <c r="BX169" s="191"/>
    </row>
    <row r="170" spans="1:76" s="121" customFormat="1" ht="14.1" customHeight="1">
      <c r="A170" s="193" t="s">
        <v>39</v>
      </c>
      <c r="B170" s="194">
        <v>100</v>
      </c>
      <c r="C170" s="195">
        <v>0</v>
      </c>
      <c r="D170" s="196">
        <v>5.2083333333333333E-4</v>
      </c>
      <c r="E170" s="197">
        <v>0</v>
      </c>
      <c r="F170" s="197">
        <v>0</v>
      </c>
      <c r="G170" s="198"/>
      <c r="H170" s="183"/>
      <c r="I170" s="184"/>
      <c r="J170" s="184"/>
      <c r="K170" s="184"/>
      <c r="L170" s="184"/>
      <c r="M170" s="185"/>
      <c r="N170" s="186"/>
      <c r="O170" s="187"/>
      <c r="P170" s="184"/>
      <c r="Q170" s="188"/>
      <c r="R170" s="188"/>
      <c r="S170" s="184"/>
      <c r="T170" s="184"/>
      <c r="U170" s="184"/>
      <c r="V170" s="184"/>
      <c r="W170" s="189"/>
      <c r="X170" s="122"/>
      <c r="Y170" s="122"/>
      <c r="Z170" s="122"/>
      <c r="AA170" s="122"/>
      <c r="AB170" s="190"/>
      <c r="AC170" s="190"/>
      <c r="AD170" s="190"/>
      <c r="AE170" s="190"/>
      <c r="AF170" s="190"/>
      <c r="AG170" s="190"/>
      <c r="AH170" s="190"/>
      <c r="AI170" s="190"/>
      <c r="AJ170" s="190"/>
      <c r="AK170" s="190"/>
      <c r="AL170" s="190"/>
      <c r="AM170" s="190"/>
      <c r="AN170" s="190"/>
      <c r="AO170" s="190"/>
      <c r="AP170" s="190"/>
      <c r="AQ170" s="190"/>
      <c r="AR170" s="190"/>
      <c r="AS170" s="190"/>
      <c r="AT170" s="190"/>
      <c r="AU170" s="190"/>
      <c r="AV170" s="190"/>
      <c r="AW170" s="190"/>
      <c r="AX170" s="190"/>
      <c r="AY170" s="190"/>
      <c r="AZ170" s="190"/>
      <c r="BA170" s="190"/>
      <c r="BB170" s="190"/>
      <c r="BC170" s="190"/>
      <c r="BD170" s="190"/>
      <c r="BE170" s="190"/>
      <c r="BF170" s="190"/>
      <c r="BG170" s="190"/>
      <c r="BH170" s="190"/>
      <c r="BI170" s="190"/>
      <c r="BJ170" s="191"/>
      <c r="BK170" s="191"/>
      <c r="BL170" s="191"/>
      <c r="BM170" s="191"/>
      <c r="BN170" s="191"/>
      <c r="BO170" s="191"/>
      <c r="BP170" s="191"/>
      <c r="BQ170" s="191"/>
      <c r="BR170" s="191"/>
      <c r="BS170" s="191"/>
      <c r="BT170" s="191"/>
      <c r="BU170" s="191"/>
      <c r="BV170" s="191"/>
      <c r="BW170" s="191"/>
      <c r="BX170" s="191"/>
    </row>
    <row r="171" spans="1:76" s="121" customFormat="1" ht="14.1" customHeight="1">
      <c r="A171" s="199" t="s">
        <v>40</v>
      </c>
      <c r="B171" s="200">
        <v>30</v>
      </c>
      <c r="C171" s="201">
        <v>0</v>
      </c>
      <c r="D171" s="202">
        <v>1.7361111111111112E-4</v>
      </c>
      <c r="E171" s="203">
        <v>0</v>
      </c>
      <c r="F171" s="203">
        <v>0</v>
      </c>
      <c r="G171" s="204"/>
      <c r="H171" s="183"/>
      <c r="I171" s="184"/>
      <c r="J171" s="184"/>
      <c r="K171" s="184"/>
      <c r="L171" s="184"/>
      <c r="M171" s="185"/>
      <c r="N171" s="186"/>
      <c r="O171" s="187"/>
      <c r="P171" s="184"/>
      <c r="Q171" s="188"/>
      <c r="R171" s="188"/>
      <c r="S171" s="184"/>
      <c r="T171" s="184"/>
      <c r="U171" s="184"/>
      <c r="V171" s="184"/>
      <c r="W171" s="189"/>
      <c r="X171" s="122"/>
      <c r="Y171" s="122"/>
      <c r="Z171" s="122"/>
      <c r="AA171" s="122"/>
      <c r="AB171" s="190"/>
      <c r="AC171" s="190"/>
      <c r="AD171" s="190"/>
      <c r="AE171" s="190"/>
      <c r="AF171" s="190"/>
      <c r="AG171" s="190"/>
      <c r="AH171" s="190"/>
      <c r="AI171" s="190"/>
      <c r="AJ171" s="190"/>
      <c r="AK171" s="190"/>
      <c r="AL171" s="190"/>
      <c r="AM171" s="190"/>
      <c r="AN171" s="190"/>
      <c r="AO171" s="190"/>
      <c r="AP171" s="190"/>
      <c r="AQ171" s="190"/>
      <c r="AR171" s="190"/>
      <c r="AS171" s="190"/>
      <c r="AT171" s="190"/>
      <c r="AU171" s="190"/>
      <c r="AV171" s="190"/>
      <c r="AW171" s="190"/>
      <c r="AX171" s="190"/>
      <c r="AY171" s="190"/>
      <c r="AZ171" s="190"/>
      <c r="BA171" s="190"/>
      <c r="BB171" s="190"/>
      <c r="BC171" s="190"/>
      <c r="BD171" s="190"/>
      <c r="BE171" s="190"/>
      <c r="BF171" s="190"/>
      <c r="BG171" s="190"/>
      <c r="BH171" s="190"/>
      <c r="BI171" s="190"/>
      <c r="BJ171" s="191"/>
      <c r="BK171" s="191"/>
      <c r="BL171" s="191"/>
      <c r="BM171" s="191"/>
      <c r="BN171" s="191"/>
      <c r="BO171" s="191"/>
      <c r="BP171" s="191"/>
      <c r="BQ171" s="191"/>
      <c r="BR171" s="191"/>
      <c r="BS171" s="191"/>
      <c r="BT171" s="191"/>
      <c r="BU171" s="191"/>
      <c r="BV171" s="191"/>
      <c r="BW171" s="191"/>
      <c r="BX171" s="191"/>
    </row>
    <row r="172" spans="1:76" s="192" customFormat="1" ht="14.1" customHeight="1">
      <c r="A172" s="217" t="s">
        <v>100</v>
      </c>
      <c r="B172" s="218">
        <f>MAX(B140:B171)</f>
        <v>120</v>
      </c>
      <c r="C172" s="219">
        <f>MAX(C140:C171)</f>
        <v>30</v>
      </c>
      <c r="D172" s="220">
        <f>MAX(D140:D171)</f>
        <v>1.2962962962962963E-3</v>
      </c>
      <c r="E172" s="221" t="s">
        <v>106</v>
      </c>
      <c r="F172" s="222">
        <f>MAX(F140:F171)</f>
        <v>1</v>
      </c>
      <c r="G172" s="223" t="s">
        <v>106</v>
      </c>
      <c r="H172" s="224"/>
      <c r="I172" s="225"/>
      <c r="J172" s="225"/>
      <c r="K172" s="225"/>
      <c r="L172" s="225"/>
      <c r="M172" s="225"/>
      <c r="N172" s="226"/>
      <c r="P172" s="227"/>
      <c r="Q172" s="228"/>
      <c r="R172" s="228"/>
      <c r="X172" s="122"/>
      <c r="Y172" s="228"/>
      <c r="Z172" s="228"/>
      <c r="AA172" s="228"/>
    </row>
    <row r="173" spans="1:76">
      <c r="A173" s="229"/>
      <c r="B173" s="191"/>
      <c r="C173" s="230"/>
      <c r="D173" s="230"/>
      <c r="E173" s="230"/>
      <c r="F173" s="230"/>
      <c r="G173" s="231"/>
      <c r="H173" s="230"/>
      <c r="I173" s="230"/>
      <c r="J173" s="230"/>
      <c r="K173" s="230"/>
      <c r="L173" s="230"/>
    </row>
    <row r="174" spans="1:76" ht="12" customHeight="1">
      <c r="A174" s="291" t="s">
        <v>105</v>
      </c>
      <c r="B174" s="236" t="s">
        <v>104</v>
      </c>
      <c r="C174" s="237"/>
      <c r="D174" s="238"/>
      <c r="E174" s="238"/>
      <c r="F174" s="239"/>
      <c r="G174" s="237"/>
      <c r="H174" s="240"/>
      <c r="I174" s="239"/>
      <c r="J174" s="241"/>
      <c r="K174" s="239"/>
      <c r="L174" s="239"/>
      <c r="M174" s="242"/>
      <c r="N174" s="243"/>
      <c r="O174" s="244"/>
      <c r="P174" s="245"/>
      <c r="Q174" s="246"/>
      <c r="R174" s="247"/>
    </row>
    <row r="175" spans="1:76" ht="12" customHeight="1">
      <c r="A175" s="292"/>
      <c r="B175" s="248" t="s">
        <v>101</v>
      </c>
      <c r="C175" s="187"/>
      <c r="D175" s="249"/>
      <c r="E175" s="249"/>
      <c r="F175" s="249"/>
      <c r="G175" s="187"/>
      <c r="H175" s="250"/>
      <c r="I175" s="249"/>
      <c r="J175" s="245"/>
      <c r="K175" s="245"/>
      <c r="L175" s="251"/>
      <c r="M175" s="252"/>
      <c r="N175" s="253"/>
      <c r="O175" s="249"/>
      <c r="P175" s="245"/>
      <c r="Q175" s="246"/>
      <c r="R175" s="247"/>
    </row>
    <row r="176" spans="1:76" ht="12" customHeight="1">
      <c r="A176" s="292"/>
      <c r="B176" s="248" t="s">
        <v>102</v>
      </c>
      <c r="C176" s="187"/>
      <c r="D176" s="249"/>
      <c r="E176" s="249"/>
      <c r="F176" s="249"/>
      <c r="G176" s="187"/>
      <c r="H176" s="250"/>
      <c r="I176" s="249"/>
      <c r="J176" s="245"/>
      <c r="K176" s="245"/>
      <c r="L176" s="251"/>
      <c r="M176" s="252"/>
      <c r="N176" s="253"/>
      <c r="O176" s="249"/>
      <c r="P176" s="245"/>
      <c r="Q176" s="246"/>
      <c r="R176" s="247"/>
    </row>
    <row r="177" spans="1:18" ht="12" customHeight="1">
      <c r="A177" s="293"/>
      <c r="B177" s="254" t="s">
        <v>103</v>
      </c>
      <c r="C177" s="255"/>
      <c r="D177" s="256"/>
      <c r="E177" s="256"/>
      <c r="F177" s="256"/>
      <c r="G177" s="255"/>
      <c r="H177" s="255"/>
      <c r="I177" s="256"/>
      <c r="J177" s="257"/>
      <c r="K177" s="256"/>
      <c r="L177" s="256"/>
      <c r="M177" s="225"/>
      <c r="N177" s="258"/>
      <c r="O177" s="249"/>
      <c r="P177" s="245"/>
      <c r="Q177" s="246"/>
      <c r="R177" s="246"/>
    </row>
  </sheetData>
  <mergeCells count="14">
    <mergeCell ref="A174:A177"/>
    <mergeCell ref="B52:G52"/>
    <mergeCell ref="A88:A91"/>
    <mergeCell ref="B95:G95"/>
    <mergeCell ref="A131:A134"/>
    <mergeCell ref="B138:G138"/>
    <mergeCell ref="B9:G9"/>
    <mergeCell ref="A1:N1"/>
    <mergeCell ref="A45:A48"/>
    <mergeCell ref="A2:F3"/>
    <mergeCell ref="A6:F7"/>
    <mergeCell ref="A4:F4"/>
    <mergeCell ref="A5:F5"/>
    <mergeCell ref="H2:H7"/>
  </mergeCells>
  <phoneticPr fontId="1"/>
  <printOptions horizontalCentered="1"/>
  <pageMargins left="0.78740157480314965" right="0.39370078740157483" top="0.78740157480314965" bottom="0.59055118110236227" header="0.31496062992125984" footer="0.31496062992125984"/>
  <pageSetup paperSize="9" scale="97" orientation="portrait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7</vt:i4>
      </vt:variant>
    </vt:vector>
  </HeadingPairs>
  <TitlesOfParts>
    <vt:vector size="12" baseType="lpstr">
      <vt:lpstr>流動図</vt:lpstr>
      <vt:lpstr>方向別</vt:lpstr>
      <vt:lpstr>断面別</vt:lpstr>
      <vt:lpstr>変動図</vt:lpstr>
      <vt:lpstr>渋滞長</vt:lpstr>
      <vt:lpstr>渋滞長!Print_Area</vt:lpstr>
      <vt:lpstr>変動図!Print_Area</vt:lpstr>
      <vt:lpstr>渋滞長!Print_Titles</vt:lpstr>
      <vt:lpstr>断面別!Print_Titles</vt:lpstr>
      <vt:lpstr>変動図!Print_Titles</vt:lpstr>
      <vt:lpstr>方向別!Print_Titles</vt:lpstr>
      <vt:lpstr>流動図!Print_Titles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浅野　正裕</dc:creator>
  <cp:lastModifiedBy>Maeda</cp:lastModifiedBy>
  <cp:lastPrinted>2017-02-20T05:47:19Z</cp:lastPrinted>
  <dcterms:created xsi:type="dcterms:W3CDTF">2016-05-19T06:04:36Z</dcterms:created>
  <dcterms:modified xsi:type="dcterms:W3CDTF">2017-02-20T05:47:23Z</dcterms:modified>
</cp:coreProperties>
</file>