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3786D9A7-BD85-4616-95B7-AEC006F4CD4C}" xr6:coauthVersionLast="47" xr6:coauthVersionMax="47" xr10:uidLastSave="{00000000-0000-0000-0000-000000000000}"/>
  <bookViews>
    <workbookView xWindow="-120" yWindow="150" windowWidth="22800" windowHeight="14925" tabRatio="643" xr2:uid="{00000000-000D-0000-FFFF-FFFF00000000}"/>
  </bookViews>
  <sheets>
    <sheet name="【新】戸建" sheetId="16" r:id="rId1"/>
    <sheet name="商店（中央・南部）" sheetId="4" r:id="rId2"/>
    <sheet name="商店（印旛）" sheetId="17" r:id="rId3"/>
    <sheet name="飲食業（中央・南部）" sheetId="8" r:id="rId4"/>
    <sheet name="飲食業（印旛）" sheetId="18" r:id="rId5"/>
    <sheet name="大型店舗（中央・南部）" sheetId="9" r:id="rId6"/>
    <sheet name="大型店舗（印旛）" sheetId="19" r:id="rId7"/>
    <sheet name="事務所（中央・南部）" sheetId="10" r:id="rId8"/>
    <sheet name="事務所（印旛）" sheetId="20" r:id="rId9"/>
    <sheet name="宿泊施設・その他（中央・南部）" sheetId="11" r:id="rId10"/>
    <sheet name="宿泊施設・その他（印旛）" sheetId="21" r:id="rId11"/>
    <sheet name="病院（中央・南部）" sheetId="5" r:id="rId12"/>
    <sheet name="病院（印旛）" sheetId="22" r:id="rId13"/>
    <sheet name="学校・官舎（中央・南部）" sheetId="12" r:id="rId14"/>
    <sheet name="学校・官舎（印旛）" sheetId="23" r:id="rId15"/>
    <sheet name="文化施設（中央・南部）" sheetId="13" r:id="rId16"/>
    <sheet name="文化施設（印旛）" sheetId="24" r:id="rId17"/>
    <sheet name="社会福祉施設（中央・南部）" sheetId="14" r:id="rId18"/>
    <sheet name="社会福祉施設（印旛）" sheetId="25" r:id="rId19"/>
  </sheets>
  <definedNames>
    <definedName name="_xlnm.Print_Area" localSheetId="0">【新】戸建!$A$1:$J$52</definedName>
    <definedName name="_xlnm.Print_Area" localSheetId="4">'飲食業（印旛）'!$A$1:$G$39</definedName>
    <definedName name="_xlnm.Print_Area" localSheetId="3">'飲食業（中央・南部）'!$A$1:$G$39</definedName>
    <definedName name="_xlnm.Print_Area" localSheetId="14">'学校・官舎（印旛）'!$A$1:$G$33</definedName>
    <definedName name="_xlnm.Print_Area" localSheetId="13">'学校・官舎（中央・南部）'!$A$1:$G$33</definedName>
    <definedName name="_xlnm.Print_Area" localSheetId="8">'事務所（印旛）'!$A$1:$G$33</definedName>
    <definedName name="_xlnm.Print_Area" localSheetId="7">'事務所（中央・南部）'!$A$1:$G$33</definedName>
    <definedName name="_xlnm.Print_Area" localSheetId="18">'社会福祉施設（印旛）'!$A$1:$G$27</definedName>
    <definedName name="_xlnm.Print_Area" localSheetId="17">'社会福祉施設（中央・南部）'!$A$1:$G$27</definedName>
    <definedName name="_xlnm.Print_Area" localSheetId="10">'宿泊施設・その他（印旛）'!$A$1:$G$30</definedName>
    <definedName name="_xlnm.Print_Area" localSheetId="9">'宿泊施設・その他（中央・南部）'!$A$1:$G$30</definedName>
    <definedName name="_xlnm.Print_Area" localSheetId="2">'商店（印旛）'!$A$1:$G$37</definedName>
    <definedName name="_xlnm.Print_Area" localSheetId="1">'商店（中央・南部）'!$A$1:$G$37</definedName>
    <definedName name="_xlnm.Print_Area" localSheetId="6">'大型店舗（印旛）'!$A$1:$G$27</definedName>
    <definedName name="_xlnm.Print_Area" localSheetId="5">'大型店舗（中央・南部）'!$A$1:$G$27</definedName>
    <definedName name="_xlnm.Print_Area" localSheetId="12">'病院（印旛）'!$A$1:$G$30</definedName>
    <definedName name="_xlnm.Print_Area" localSheetId="11">'病院（中央・南部）'!$A$1:$G$30</definedName>
    <definedName name="_xlnm.Print_Area" localSheetId="16">'文化施設（印旛）'!$A$1:$G$50</definedName>
    <definedName name="_xlnm.Print_Area" localSheetId="15">'文化施設（中央・南部）'!$A$1:$G$50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6" l="1"/>
  <c r="E26" i="25"/>
  <c r="C24" i="25"/>
  <c r="E18" i="25"/>
  <c r="C16" i="25"/>
  <c r="C11" i="25"/>
  <c r="E49" i="24"/>
  <c r="C47" i="24"/>
  <c r="E41" i="24"/>
  <c r="C39" i="24"/>
  <c r="C34" i="24"/>
  <c r="E32" i="23"/>
  <c r="C30" i="23"/>
  <c r="E24" i="23"/>
  <c r="C22" i="23"/>
  <c r="C17" i="23"/>
  <c r="E29" i="22"/>
  <c r="C27" i="22"/>
  <c r="E21" i="22"/>
  <c r="C19" i="22"/>
  <c r="C14" i="22"/>
  <c r="E29" i="21"/>
  <c r="C27" i="21"/>
  <c r="E21" i="21"/>
  <c r="C19" i="21"/>
  <c r="C14" i="21"/>
  <c r="E32" i="20"/>
  <c r="C30" i="20"/>
  <c r="E24" i="20"/>
  <c r="C22" i="20"/>
  <c r="C17" i="20"/>
  <c r="E26" i="19"/>
  <c r="C24" i="19"/>
  <c r="E18" i="19"/>
  <c r="C16" i="19"/>
  <c r="C11" i="19"/>
  <c r="E38" i="18"/>
  <c r="C36" i="18"/>
  <c r="E30" i="18"/>
  <c r="C28" i="18"/>
  <c r="C23" i="18"/>
  <c r="E36" i="17"/>
  <c r="C34" i="17"/>
  <c r="E28" i="17"/>
  <c r="C26" i="17"/>
  <c r="C21" i="17"/>
  <c r="G49" i="16"/>
  <c r="D51" i="16" s="1"/>
  <c r="G45" i="16"/>
  <c r="D46" i="16" s="1"/>
  <c r="G36" i="16"/>
  <c r="D38" i="16" s="1"/>
  <c r="G32" i="16"/>
  <c r="G22" i="16"/>
  <c r="D25" i="16" s="1"/>
  <c r="E26" i="14" l="1"/>
  <c r="C24" i="14"/>
  <c r="E18" i="14"/>
  <c r="C16" i="14"/>
  <c r="C11" i="14"/>
  <c r="E49" i="13"/>
  <c r="C47" i="13"/>
  <c r="E41" i="13"/>
  <c r="C39" i="13"/>
  <c r="C34" i="13"/>
  <c r="E32" i="12"/>
  <c r="C30" i="12"/>
  <c r="E24" i="12"/>
  <c r="C22" i="12"/>
  <c r="C17" i="12"/>
  <c r="E29" i="5"/>
  <c r="C27" i="5"/>
  <c r="E21" i="5"/>
  <c r="C19" i="5"/>
  <c r="C14" i="5"/>
  <c r="E29" i="11"/>
  <c r="C27" i="11"/>
  <c r="E21" i="11"/>
  <c r="C19" i="11"/>
  <c r="C14" i="11"/>
  <c r="E32" i="10"/>
  <c r="C30" i="10"/>
  <c r="E24" i="10"/>
  <c r="C22" i="10"/>
  <c r="C17" i="10"/>
  <c r="E26" i="9"/>
  <c r="C24" i="9"/>
  <c r="E18" i="9"/>
  <c r="C16" i="9"/>
  <c r="C11" i="9"/>
  <c r="C36" i="8"/>
  <c r="E38" i="8"/>
  <c r="E30" i="8"/>
  <c r="C28" i="8"/>
  <c r="C23" i="8"/>
  <c r="E36" i="4"/>
  <c r="C34" i="4"/>
  <c r="E28" i="4"/>
  <c r="C26" i="4"/>
  <c r="C21" i="4"/>
  <c r="D49" i="16"/>
  <c r="D45" i="16"/>
  <c r="D36" i="16"/>
  <c r="D3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2" authorId="0" shapeId="0" xr:uid="{00000000-0006-0000-0000-000001000000}">
      <text>
        <r>
          <rPr>
            <b/>
            <sz val="16"/>
            <color indexed="81"/>
            <rFont val="ＭＳ Ｐゴシック"/>
            <family val="3"/>
            <charset val="128"/>
          </rPr>
          <t>戸数を入力してください。</t>
        </r>
      </text>
    </comment>
  </commentList>
</comments>
</file>

<file path=xl/sharedStrings.xml><?xml version="1.0" encoding="utf-8"?>
<sst xmlns="http://schemas.openxmlformats.org/spreadsheetml/2006/main" count="1338" uniqueCount="245">
  <si>
    <t>原単位</t>
    <rPh sb="0" eb="3">
      <t>ゲンタンイ</t>
    </rPh>
    <phoneticPr fontId="1"/>
  </si>
  <si>
    <t>換算係数</t>
    <rPh sb="0" eb="2">
      <t>カンサン</t>
    </rPh>
    <rPh sb="2" eb="4">
      <t>ケイスウ</t>
    </rPh>
    <phoneticPr fontId="1"/>
  </si>
  <si>
    <t>業態名</t>
    <rPh sb="0" eb="2">
      <t>ギョウタイ</t>
    </rPh>
    <rPh sb="2" eb="3">
      <t>メイ</t>
    </rPh>
    <phoneticPr fontId="1"/>
  </si>
  <si>
    <t>１日平均使用時間</t>
    <rPh sb="1" eb="2">
      <t>ニチ</t>
    </rPh>
    <rPh sb="2" eb="4">
      <t>ヘイキン</t>
    </rPh>
    <rPh sb="4" eb="6">
      <t>シヨウ</t>
    </rPh>
    <rPh sb="6" eb="8">
      <t>ジカン</t>
    </rPh>
    <phoneticPr fontId="1"/>
  </si>
  <si>
    <t>対象業態</t>
    <rPh sb="0" eb="2">
      <t>タイショウ</t>
    </rPh>
    <rPh sb="2" eb="4">
      <t>ギョウタイ</t>
    </rPh>
    <phoneticPr fontId="1"/>
  </si>
  <si>
    <t>Q＝</t>
    <phoneticPr fontId="1"/>
  </si>
  <si>
    <t>計画汚水量（m3/s）</t>
    <rPh sb="0" eb="2">
      <t>ケイカク</t>
    </rPh>
    <rPh sb="2" eb="4">
      <t>オスイ</t>
    </rPh>
    <rPh sb="4" eb="5">
      <t>リョウ</t>
    </rPh>
    <phoneticPr fontId="1"/>
  </si>
  <si>
    <t>Q：</t>
    <phoneticPr fontId="1"/>
  </si>
  <si>
    <t>ｑ：</t>
    <phoneticPr fontId="1"/>
  </si>
  <si>
    <t>S：</t>
    <phoneticPr fontId="1"/>
  </si>
  <si>
    <t>m3/s</t>
    <phoneticPr fontId="1"/>
  </si>
  <si>
    <t>α：</t>
    <phoneticPr fontId="1"/>
  </si>
  <si>
    <t>原単位１日最大使用水量(l)</t>
    <rPh sb="0" eb="3">
      <t>ゲンタンイ</t>
    </rPh>
    <rPh sb="4" eb="5">
      <t>ニチ</t>
    </rPh>
    <rPh sb="5" eb="7">
      <t>サイダイ</t>
    </rPh>
    <rPh sb="7" eb="9">
      <t>シヨウ</t>
    </rPh>
    <rPh sb="9" eb="11">
      <t>スイリョウ</t>
    </rPh>
    <phoneticPr fontId="1"/>
  </si>
  <si>
    <t>商店A</t>
    <rPh sb="0" eb="2">
      <t>ショウテン</t>
    </rPh>
    <phoneticPr fontId="1"/>
  </si>
  <si>
    <t>商店B</t>
    <rPh sb="0" eb="2">
      <t>ショウテン</t>
    </rPh>
    <phoneticPr fontId="1"/>
  </si>
  <si>
    <t>商店C</t>
    <rPh sb="0" eb="2">
      <t>ショウテン</t>
    </rPh>
    <phoneticPr fontId="1"/>
  </si>
  <si>
    <t>商店D</t>
    <rPh sb="0" eb="2">
      <t>ショウテン</t>
    </rPh>
    <phoneticPr fontId="1"/>
  </si>
  <si>
    <t>商店E</t>
    <rPh sb="0" eb="2">
      <t>ショウテン</t>
    </rPh>
    <phoneticPr fontId="1"/>
  </si>
  <si>
    <t>商店F</t>
    <rPh sb="0" eb="2">
      <t>ショウテン</t>
    </rPh>
    <phoneticPr fontId="1"/>
  </si>
  <si>
    <t>商店G</t>
    <rPh sb="0" eb="2">
      <t>ショウテン</t>
    </rPh>
    <phoneticPr fontId="1"/>
  </si>
  <si>
    <t>商店H</t>
    <rPh sb="0" eb="2">
      <t>ショウテン</t>
    </rPh>
    <phoneticPr fontId="1"/>
  </si>
  <si>
    <t>商店I</t>
    <rPh sb="0" eb="2">
      <t>ショウテン</t>
    </rPh>
    <phoneticPr fontId="1"/>
  </si>
  <si>
    <t>コインランドリー</t>
    <phoneticPr fontId="1"/>
  </si>
  <si>
    <t>コンビニエンスストア、新聞・牛乳の配達店</t>
    <rPh sb="11" eb="13">
      <t>シンブン</t>
    </rPh>
    <rPh sb="14" eb="16">
      <t>ギュウニュウ</t>
    </rPh>
    <rPh sb="17" eb="19">
      <t>ハイタツ</t>
    </rPh>
    <rPh sb="19" eb="20">
      <t>テン</t>
    </rPh>
    <phoneticPr fontId="1"/>
  </si>
  <si>
    <t>鮮魚店、豆腐店</t>
    <rPh sb="0" eb="2">
      <t>センギョ</t>
    </rPh>
    <rPh sb="2" eb="3">
      <t>テン</t>
    </rPh>
    <rPh sb="4" eb="6">
      <t>トウフ</t>
    </rPh>
    <rPh sb="6" eb="7">
      <t>テン</t>
    </rPh>
    <phoneticPr fontId="1"/>
  </si>
  <si>
    <t>美容院、理容室</t>
    <rPh sb="4" eb="7">
      <t>リヨウシツ</t>
    </rPh>
    <phoneticPr fontId="1"/>
  </si>
  <si>
    <t>パン・ピザ・寿司・弁当・惣菜・菓子の製造販売店、精肉店</t>
    <phoneticPr fontId="1"/>
  </si>
  <si>
    <t>クリーニング店、ペットショップ、麻雀店</t>
    <phoneticPr fontId="1"/>
  </si>
  <si>
    <t>カラオケスタジオ、カラオケボックス</t>
    <phoneticPr fontId="1"/>
  </si>
  <si>
    <t>写真館</t>
    <phoneticPr fontId="1"/>
  </si>
  <si>
    <t>青果店、生花店、ホームセンター</t>
    <phoneticPr fontId="1"/>
  </si>
  <si>
    <t>囲碁、将棋クラブ等</t>
    <phoneticPr fontId="1"/>
  </si>
  <si>
    <t>商店J</t>
    <phoneticPr fontId="1"/>
  </si>
  <si>
    <t>業態不確定</t>
    <rPh sb="0" eb="2">
      <t>ギョウタイ</t>
    </rPh>
    <rPh sb="2" eb="5">
      <t>フカクテイ</t>
    </rPh>
    <phoneticPr fontId="1"/>
  </si>
  <si>
    <t>商店K</t>
    <phoneticPr fontId="1"/>
  </si>
  <si>
    <t>商店L</t>
    <phoneticPr fontId="1"/>
  </si>
  <si>
    <t>店舗面積
１m2あたり</t>
    <rPh sb="0" eb="2">
      <t>テンポ</t>
    </rPh>
    <rPh sb="2" eb="4">
      <t>メンセキ</t>
    </rPh>
    <phoneticPr fontId="1"/>
  </si>
  <si>
    <t>（商店）</t>
    <rPh sb="1" eb="3">
      <t>ショウテン</t>
    </rPh>
    <phoneticPr fontId="1"/>
  </si>
  <si>
    <t>（病院）</t>
    <rPh sb="1" eb="3">
      <t>ビョウイン</t>
    </rPh>
    <phoneticPr fontId="1"/>
  </si>
  <si>
    <t>大病院</t>
    <rPh sb="0" eb="3">
      <t>ダイビョウイン</t>
    </rPh>
    <phoneticPr fontId="1"/>
  </si>
  <si>
    <t>小病院</t>
    <rPh sb="0" eb="1">
      <t>ショウ</t>
    </rPh>
    <rPh sb="1" eb="3">
      <t>ビョウイン</t>
    </rPh>
    <phoneticPr fontId="1"/>
  </si>
  <si>
    <t>診療所A</t>
    <rPh sb="0" eb="3">
      <t>シンリョウジョ</t>
    </rPh>
    <phoneticPr fontId="1"/>
  </si>
  <si>
    <t>診療所B</t>
    <rPh sb="0" eb="3">
      <t>シンリョウジョ</t>
    </rPh>
    <phoneticPr fontId="1"/>
  </si>
  <si>
    <t>精神病院</t>
    <rPh sb="0" eb="2">
      <t>セイシン</t>
    </rPh>
    <rPh sb="2" eb="4">
      <t>ビョウイン</t>
    </rPh>
    <phoneticPr fontId="1"/>
  </si>
  <si>
    <t>１病床当たり</t>
    <rPh sb="1" eb="3">
      <t>ビョウショウ</t>
    </rPh>
    <rPh sb="3" eb="4">
      <t>ア</t>
    </rPh>
    <phoneticPr fontId="1"/>
  </si>
  <si>
    <t>〃</t>
    <phoneticPr fontId="1"/>
  </si>
  <si>
    <t>医療部門面積1m2当たり</t>
    <rPh sb="0" eb="2">
      <t>イリョウ</t>
    </rPh>
    <rPh sb="2" eb="4">
      <t>ブモン</t>
    </rPh>
    <rPh sb="4" eb="6">
      <t>メンセキ</t>
    </rPh>
    <rPh sb="9" eb="10">
      <t>ア</t>
    </rPh>
    <phoneticPr fontId="1"/>
  </si>
  <si>
    <t>資料等を参考に検討の上決定。</t>
    <rPh sb="0" eb="2">
      <t>シリョウ</t>
    </rPh>
    <rPh sb="2" eb="3">
      <t>トウ</t>
    </rPh>
    <rPh sb="4" eb="6">
      <t>サンコウ</t>
    </rPh>
    <rPh sb="7" eb="9">
      <t>ケントウ</t>
    </rPh>
    <rPh sb="10" eb="11">
      <t>ウエ</t>
    </rPh>
    <rPh sb="11" eb="13">
      <t>ケッテイ</t>
    </rPh>
    <phoneticPr fontId="1"/>
  </si>
  <si>
    <t>規模：100～250病床　病床使用率70%
病院の開設者が公的機関又は学校法人の場合は使用率100%とする。
規模：251病床以上　病床使用率100%
開設者が個人又は医療法人の場合は使用率75%とする。</t>
    <rPh sb="0" eb="2">
      <t>キボ</t>
    </rPh>
    <rPh sb="10" eb="12">
      <t>ビョウショウ</t>
    </rPh>
    <rPh sb="13" eb="15">
      <t>ビョウショウ</t>
    </rPh>
    <rPh sb="15" eb="17">
      <t>シヨウ</t>
    </rPh>
    <rPh sb="17" eb="18">
      <t>リツ</t>
    </rPh>
    <rPh sb="22" eb="24">
      <t>ビョウイン</t>
    </rPh>
    <rPh sb="25" eb="28">
      <t>カイセツシャ</t>
    </rPh>
    <rPh sb="29" eb="31">
      <t>コウテキ</t>
    </rPh>
    <rPh sb="31" eb="33">
      <t>キカン</t>
    </rPh>
    <rPh sb="33" eb="34">
      <t>マタ</t>
    </rPh>
    <rPh sb="35" eb="37">
      <t>ガッコウ</t>
    </rPh>
    <rPh sb="37" eb="39">
      <t>ホウジン</t>
    </rPh>
    <rPh sb="40" eb="42">
      <t>バアイ</t>
    </rPh>
    <rPh sb="43" eb="45">
      <t>シヨウ</t>
    </rPh>
    <rPh sb="45" eb="46">
      <t>リツ</t>
    </rPh>
    <rPh sb="55" eb="57">
      <t>キボ</t>
    </rPh>
    <rPh sb="61" eb="63">
      <t>ビョウショウ</t>
    </rPh>
    <rPh sb="63" eb="65">
      <t>イジョウ</t>
    </rPh>
    <rPh sb="66" eb="68">
      <t>ビョウショウ</t>
    </rPh>
    <rPh sb="68" eb="70">
      <t>シヨウ</t>
    </rPh>
    <rPh sb="70" eb="71">
      <t>リツ</t>
    </rPh>
    <rPh sb="76" eb="79">
      <t>カイセツシャ</t>
    </rPh>
    <rPh sb="80" eb="82">
      <t>コジン</t>
    </rPh>
    <rPh sb="82" eb="83">
      <t>マタ</t>
    </rPh>
    <rPh sb="84" eb="86">
      <t>イリョウ</t>
    </rPh>
    <rPh sb="86" eb="88">
      <t>ホウジン</t>
    </rPh>
    <rPh sb="89" eb="91">
      <t>バアイ</t>
    </rPh>
    <rPh sb="92" eb="94">
      <t>シヨウ</t>
    </rPh>
    <rPh sb="94" eb="95">
      <t>リツ</t>
    </rPh>
    <phoneticPr fontId="1"/>
  </si>
  <si>
    <t>規模：20～99病床　病床使用率70%</t>
    <rPh sb="0" eb="2">
      <t>キボ</t>
    </rPh>
    <rPh sb="8" eb="10">
      <t>ビョウショウ</t>
    </rPh>
    <rPh sb="11" eb="13">
      <t>ビョウショウ</t>
    </rPh>
    <rPh sb="13" eb="15">
      <t>シヨウ</t>
    </rPh>
    <rPh sb="15" eb="16">
      <t>リツ</t>
    </rPh>
    <phoneticPr fontId="1"/>
  </si>
  <si>
    <t>規模：19病床以下　病床使用率70%</t>
    <rPh sb="0" eb="2">
      <t>キボ</t>
    </rPh>
    <rPh sb="5" eb="7">
      <t>ビョウショウ</t>
    </rPh>
    <rPh sb="7" eb="9">
      <t>イカ</t>
    </rPh>
    <rPh sb="10" eb="12">
      <t>ビョウショウ</t>
    </rPh>
    <rPh sb="12" eb="14">
      <t>シヨウ</t>
    </rPh>
    <rPh sb="14" eb="15">
      <t>リツ</t>
    </rPh>
    <phoneticPr fontId="1"/>
  </si>
  <si>
    <t>入院に必要な施設のないもの</t>
    <rPh sb="0" eb="2">
      <t>ニュウイン</t>
    </rPh>
    <rPh sb="3" eb="5">
      <t>ヒツヨウ</t>
    </rPh>
    <rPh sb="6" eb="8">
      <t>シセツ</t>
    </rPh>
    <phoneticPr fontId="1"/>
  </si>
  <si>
    <t>計算式</t>
    <rPh sb="0" eb="2">
      <t>ケイサン</t>
    </rPh>
    <rPh sb="2" eb="3">
      <t>シキ</t>
    </rPh>
    <phoneticPr fontId="7"/>
  </si>
  <si>
    <t>Q　＝</t>
    <phoneticPr fontId="7"/>
  </si>
  <si>
    <t>P　×　ｑ　/　1,000</t>
    <phoneticPr fontId="7"/>
  </si>
  <si>
    <t>(m3/s)</t>
    <phoneticPr fontId="7"/>
  </si>
  <si>
    <t>Q　：　計画汚水量（m3/s）</t>
    <phoneticPr fontId="7"/>
  </si>
  <si>
    <t>q　：　計画１人１日当たり時間最大汚水量（L/人/日）</t>
    <phoneticPr fontId="7"/>
  </si>
  <si>
    <t>処理区名</t>
    <rPh sb="0" eb="2">
      <t>ショリ</t>
    </rPh>
    <rPh sb="2" eb="3">
      <t>ク</t>
    </rPh>
    <rPh sb="3" eb="4">
      <t>メイ</t>
    </rPh>
    <phoneticPr fontId="7"/>
  </si>
  <si>
    <t>中央処理区</t>
    <rPh sb="0" eb="2">
      <t>チュウオウ</t>
    </rPh>
    <rPh sb="2" eb="4">
      <t>ショリ</t>
    </rPh>
    <rPh sb="4" eb="5">
      <t>ク</t>
    </rPh>
    <phoneticPr fontId="7"/>
  </si>
  <si>
    <t>南部処理区</t>
    <rPh sb="0" eb="2">
      <t>ナンブ</t>
    </rPh>
    <rPh sb="2" eb="4">
      <t>ショリ</t>
    </rPh>
    <rPh sb="4" eb="5">
      <t>ク</t>
    </rPh>
    <phoneticPr fontId="7"/>
  </si>
  <si>
    <t>印旛処理区</t>
    <rPh sb="0" eb="2">
      <t>インバ</t>
    </rPh>
    <rPh sb="2" eb="4">
      <t>ショリ</t>
    </rPh>
    <rPh sb="4" eb="5">
      <t>ク</t>
    </rPh>
    <phoneticPr fontId="7"/>
  </si>
  <si>
    <t>Q＝</t>
    <phoneticPr fontId="7"/>
  </si>
  <si>
    <t xml:space="preserve">  ＝</t>
    <phoneticPr fontId="7"/>
  </si>
  <si>
    <t>洋品店、薬局、化粧品店、陶器店、新聞販売店、眼鏡店、電気器具販売店、金物店、厨房用品店、文具店、書籍販売店、手芸店、スポーツ用品店、釣具店、精米店、玩具店、自転車店、建材店、呉服店、煙草店、カー用品販売、インテリア店、写真取次店、製麺店、駅構内の売店、クリーニング取次店、レンタルビデオ店、寝具店、仏具店、民芸店、酒類販売店、履物店、その他非用水型の商店</t>
    <rPh sb="7" eb="10">
      <t>ケショウヒン</t>
    </rPh>
    <rPh sb="10" eb="11">
      <t>テン</t>
    </rPh>
    <rPh sb="12" eb="14">
      <t>トウキ</t>
    </rPh>
    <rPh sb="14" eb="15">
      <t>テン</t>
    </rPh>
    <rPh sb="16" eb="18">
      <t>シンブン</t>
    </rPh>
    <rPh sb="18" eb="21">
      <t>ハンバイテン</t>
    </rPh>
    <rPh sb="22" eb="24">
      <t>メガネ</t>
    </rPh>
    <rPh sb="24" eb="25">
      <t>テン</t>
    </rPh>
    <rPh sb="34" eb="36">
      <t>カナモノ</t>
    </rPh>
    <rPh sb="36" eb="37">
      <t>テン</t>
    </rPh>
    <rPh sb="38" eb="40">
      <t>チュウボウ</t>
    </rPh>
    <rPh sb="40" eb="42">
      <t>ヨウヒン</t>
    </rPh>
    <rPh sb="42" eb="43">
      <t>テン</t>
    </rPh>
    <rPh sb="44" eb="46">
      <t>ブング</t>
    </rPh>
    <rPh sb="46" eb="47">
      <t>テン</t>
    </rPh>
    <rPh sb="48" eb="50">
      <t>ショセキ</t>
    </rPh>
    <rPh sb="50" eb="53">
      <t>ハンバイテン</t>
    </rPh>
    <rPh sb="54" eb="56">
      <t>シュゲイ</t>
    </rPh>
    <rPh sb="56" eb="57">
      <t>テン</t>
    </rPh>
    <rPh sb="62" eb="64">
      <t>ヨウヒン</t>
    </rPh>
    <rPh sb="64" eb="65">
      <t>テン</t>
    </rPh>
    <rPh sb="66" eb="69">
      <t>ツリグテン</t>
    </rPh>
    <rPh sb="70" eb="72">
      <t>セイマイ</t>
    </rPh>
    <rPh sb="72" eb="73">
      <t>テン</t>
    </rPh>
    <rPh sb="74" eb="76">
      <t>ガング</t>
    </rPh>
    <rPh sb="76" eb="77">
      <t>テン</t>
    </rPh>
    <rPh sb="78" eb="81">
      <t>ジテンシャ</t>
    </rPh>
    <rPh sb="81" eb="82">
      <t>テン</t>
    </rPh>
    <rPh sb="83" eb="85">
      <t>ケンザイ</t>
    </rPh>
    <rPh sb="85" eb="86">
      <t>テン</t>
    </rPh>
    <rPh sb="87" eb="89">
      <t>ゴフク</t>
    </rPh>
    <rPh sb="89" eb="90">
      <t>テン</t>
    </rPh>
    <rPh sb="91" eb="93">
      <t>タバコ</t>
    </rPh>
    <rPh sb="93" eb="94">
      <t>テン</t>
    </rPh>
    <rPh sb="97" eb="99">
      <t>ヨウヒン</t>
    </rPh>
    <rPh sb="99" eb="101">
      <t>ハンバイ</t>
    </rPh>
    <rPh sb="107" eb="108">
      <t>テン</t>
    </rPh>
    <rPh sb="109" eb="111">
      <t>シャシン</t>
    </rPh>
    <rPh sb="111" eb="113">
      <t>トリツギ</t>
    </rPh>
    <rPh sb="113" eb="114">
      <t>テン</t>
    </rPh>
    <rPh sb="115" eb="117">
      <t>セイメン</t>
    </rPh>
    <rPh sb="117" eb="118">
      <t>テン</t>
    </rPh>
    <rPh sb="119" eb="122">
      <t>エキコウナイ</t>
    </rPh>
    <rPh sb="123" eb="125">
      <t>バイテン</t>
    </rPh>
    <rPh sb="132" eb="134">
      <t>トリツギ</t>
    </rPh>
    <rPh sb="134" eb="135">
      <t>テン</t>
    </rPh>
    <rPh sb="143" eb="144">
      <t>テン</t>
    </rPh>
    <rPh sb="145" eb="147">
      <t>シング</t>
    </rPh>
    <rPh sb="147" eb="148">
      <t>テン</t>
    </rPh>
    <rPh sb="149" eb="151">
      <t>ブツグ</t>
    </rPh>
    <rPh sb="151" eb="152">
      <t>テン</t>
    </rPh>
    <rPh sb="153" eb="155">
      <t>ミンゲイ</t>
    </rPh>
    <rPh sb="155" eb="156">
      <t>テン</t>
    </rPh>
    <rPh sb="157" eb="159">
      <t>シュルイ</t>
    </rPh>
    <rPh sb="159" eb="161">
      <t>ハンバイ</t>
    </rPh>
    <rPh sb="161" eb="162">
      <t>テン</t>
    </rPh>
    <rPh sb="163" eb="165">
      <t>ハキモノ</t>
    </rPh>
    <rPh sb="165" eb="166">
      <t>テン</t>
    </rPh>
    <rPh sb="169" eb="170">
      <t>タ</t>
    </rPh>
    <rPh sb="170" eb="171">
      <t>ヒ</t>
    </rPh>
    <rPh sb="171" eb="173">
      <t>ヨウスイ</t>
    </rPh>
    <rPh sb="173" eb="174">
      <t>ガタ</t>
    </rPh>
    <rPh sb="175" eb="177">
      <t>ショウテン</t>
    </rPh>
    <phoneticPr fontId="1"/>
  </si>
  <si>
    <t>　〃</t>
    <phoneticPr fontId="1"/>
  </si>
  <si>
    <t>（飲食業）</t>
    <rPh sb="1" eb="4">
      <t>インショクギョウ</t>
    </rPh>
    <phoneticPr fontId="1"/>
  </si>
  <si>
    <t>食堂A</t>
    <rPh sb="0" eb="2">
      <t>ショクドウ</t>
    </rPh>
    <phoneticPr fontId="1"/>
  </si>
  <si>
    <t>食堂B</t>
    <rPh sb="0" eb="2">
      <t>ショクドウ</t>
    </rPh>
    <phoneticPr fontId="1"/>
  </si>
  <si>
    <t>食堂C</t>
    <rPh sb="0" eb="2">
      <t>ショクドウ</t>
    </rPh>
    <phoneticPr fontId="1"/>
  </si>
  <si>
    <t>食堂D</t>
    <rPh sb="0" eb="2">
      <t>ショクドウ</t>
    </rPh>
    <phoneticPr fontId="1"/>
  </si>
  <si>
    <t>食堂E</t>
    <rPh sb="0" eb="2">
      <t>ショクドウ</t>
    </rPh>
    <phoneticPr fontId="1"/>
  </si>
  <si>
    <t>仕出し屋</t>
    <rPh sb="0" eb="2">
      <t>シダ</t>
    </rPh>
    <rPh sb="3" eb="4">
      <t>ヤ</t>
    </rPh>
    <phoneticPr fontId="1"/>
  </si>
  <si>
    <t>料亭</t>
    <rPh sb="0" eb="2">
      <t>リョウテイ</t>
    </rPh>
    <phoneticPr fontId="1"/>
  </si>
  <si>
    <t>スナック</t>
    <phoneticPr fontId="1"/>
  </si>
  <si>
    <t>バー・キャバレー</t>
    <phoneticPr fontId="1"/>
  </si>
  <si>
    <t>喫茶店</t>
    <rPh sb="0" eb="3">
      <t>キッサテン</t>
    </rPh>
    <phoneticPr fontId="1"/>
  </si>
  <si>
    <t>レストランA</t>
    <phoneticPr fontId="1"/>
  </si>
  <si>
    <t>レストランB</t>
    <phoneticPr fontId="1"/>
  </si>
  <si>
    <t>レストランC</t>
    <phoneticPr fontId="1"/>
  </si>
  <si>
    <t>ファーストフード</t>
    <phoneticPr fontId="1"/>
  </si>
  <si>
    <t>厨房＋店舗面積
１m2あたり</t>
    <rPh sb="0" eb="2">
      <t>チュウボウ</t>
    </rPh>
    <rPh sb="3" eb="5">
      <t>テンポ</t>
    </rPh>
    <rPh sb="5" eb="7">
      <t>メンセキ</t>
    </rPh>
    <phoneticPr fontId="1"/>
  </si>
  <si>
    <t>日本そば店</t>
    <rPh sb="0" eb="2">
      <t>ニホン</t>
    </rPh>
    <rPh sb="4" eb="5">
      <t>テン</t>
    </rPh>
    <phoneticPr fontId="1"/>
  </si>
  <si>
    <t>寿司屋、焼き肉店、中華料理店</t>
    <rPh sb="0" eb="3">
      <t>スシヤ</t>
    </rPh>
    <rPh sb="4" eb="5">
      <t>ヤ</t>
    </rPh>
    <rPh sb="6" eb="7">
      <t>ニク</t>
    </rPh>
    <rPh sb="7" eb="8">
      <t>テン</t>
    </rPh>
    <rPh sb="9" eb="11">
      <t>チュウカ</t>
    </rPh>
    <rPh sb="11" eb="13">
      <t>リョウリ</t>
    </rPh>
    <rPh sb="13" eb="14">
      <t>テン</t>
    </rPh>
    <phoneticPr fontId="1"/>
  </si>
  <si>
    <t>とんかつ店、天ぷら店、お好み焼き店、大衆食堂</t>
    <rPh sb="4" eb="5">
      <t>テン</t>
    </rPh>
    <rPh sb="6" eb="7">
      <t>テン</t>
    </rPh>
    <rPh sb="9" eb="10">
      <t>テン</t>
    </rPh>
    <rPh sb="12" eb="13">
      <t>コノ</t>
    </rPh>
    <rPh sb="14" eb="15">
      <t>ヤ</t>
    </rPh>
    <rPh sb="16" eb="17">
      <t>テン</t>
    </rPh>
    <rPh sb="18" eb="20">
      <t>タイシュウ</t>
    </rPh>
    <rPh sb="20" eb="22">
      <t>ショクドウ</t>
    </rPh>
    <phoneticPr fontId="1"/>
  </si>
  <si>
    <t>小料理屋、居酒屋</t>
    <rPh sb="0" eb="4">
      <t>コリョウリヤ</t>
    </rPh>
    <rPh sb="5" eb="8">
      <t>イザカヤ</t>
    </rPh>
    <phoneticPr fontId="1"/>
  </si>
  <si>
    <t>主に弁当の製造販売、出前を業とするもの</t>
    <rPh sb="0" eb="1">
      <t>オモ</t>
    </rPh>
    <rPh sb="2" eb="4">
      <t>ベントウ</t>
    </rPh>
    <rPh sb="5" eb="7">
      <t>セイゾウ</t>
    </rPh>
    <rPh sb="7" eb="9">
      <t>ハンバイ</t>
    </rPh>
    <rPh sb="10" eb="12">
      <t>デマエ</t>
    </rPh>
    <rPh sb="13" eb="14">
      <t>ギョウ</t>
    </rPh>
    <phoneticPr fontId="1"/>
  </si>
  <si>
    <t>キャバレー、バー、クラブ、コンパ、プールバー等</t>
    <rPh sb="22" eb="23">
      <t>トウ</t>
    </rPh>
    <phoneticPr fontId="1"/>
  </si>
  <si>
    <t>喫茶店、甘味店等</t>
    <rPh sb="0" eb="3">
      <t>キッサテン</t>
    </rPh>
    <rPh sb="4" eb="6">
      <t>カンミ</t>
    </rPh>
    <rPh sb="6" eb="7">
      <t>テン</t>
    </rPh>
    <rPh sb="7" eb="8">
      <t>トウ</t>
    </rPh>
    <phoneticPr fontId="1"/>
  </si>
  <si>
    <t>フライドチキン、ハンバーガー、ピザ等の製造販売で客席を有するもの</t>
    <rPh sb="17" eb="18">
      <t>トウ</t>
    </rPh>
    <rPh sb="19" eb="21">
      <t>セイゾウ</t>
    </rPh>
    <rPh sb="21" eb="23">
      <t>ハンバイ</t>
    </rPh>
    <rPh sb="24" eb="26">
      <t>キャクセキ</t>
    </rPh>
    <rPh sb="27" eb="28">
      <t>ユウ</t>
    </rPh>
    <phoneticPr fontId="1"/>
  </si>
  <si>
    <t>（大型店舗）</t>
    <rPh sb="1" eb="3">
      <t>オオガタ</t>
    </rPh>
    <rPh sb="3" eb="5">
      <t>テンポ</t>
    </rPh>
    <phoneticPr fontId="1"/>
  </si>
  <si>
    <t>デパート</t>
    <phoneticPr fontId="1"/>
  </si>
  <si>
    <t>スーパーマーケット</t>
    <phoneticPr fontId="1"/>
  </si>
  <si>
    <t>延床面積
１m2あたり</t>
    <rPh sb="0" eb="1">
      <t>ノ</t>
    </rPh>
    <rPh sb="1" eb="2">
      <t>ユカ</t>
    </rPh>
    <rPh sb="2" eb="4">
      <t>メンセキ</t>
    </rPh>
    <phoneticPr fontId="1"/>
  </si>
  <si>
    <t>大経営の総合小売店</t>
    <rPh sb="0" eb="3">
      <t>ダイケイエイ</t>
    </rPh>
    <rPh sb="4" eb="6">
      <t>ソウゴウ</t>
    </rPh>
    <rPh sb="6" eb="8">
      <t>コウリ</t>
    </rPh>
    <rPh sb="8" eb="9">
      <t>テン</t>
    </rPh>
    <phoneticPr fontId="1"/>
  </si>
  <si>
    <t>生鮮食品、食料品、日用雑貨等を主として扱うセルフサービス方式の店舗</t>
    <rPh sb="0" eb="2">
      <t>セイセン</t>
    </rPh>
    <rPh sb="2" eb="4">
      <t>ショクヒン</t>
    </rPh>
    <rPh sb="5" eb="8">
      <t>ショクリョウヒン</t>
    </rPh>
    <rPh sb="9" eb="11">
      <t>ニチヨウ</t>
    </rPh>
    <rPh sb="11" eb="13">
      <t>ザッカ</t>
    </rPh>
    <rPh sb="13" eb="14">
      <t>トウ</t>
    </rPh>
    <rPh sb="15" eb="16">
      <t>オモ</t>
    </rPh>
    <rPh sb="19" eb="20">
      <t>アツカ</t>
    </rPh>
    <rPh sb="28" eb="30">
      <t>ホウシキ</t>
    </rPh>
    <rPh sb="31" eb="33">
      <t>テンポ</t>
    </rPh>
    <phoneticPr fontId="1"/>
  </si>
  <si>
    <t>（事務所）</t>
    <rPh sb="1" eb="3">
      <t>ジム</t>
    </rPh>
    <rPh sb="3" eb="4">
      <t>ショ</t>
    </rPh>
    <phoneticPr fontId="1"/>
  </si>
  <si>
    <t>銀行</t>
    <rPh sb="0" eb="2">
      <t>ギンコウ</t>
    </rPh>
    <phoneticPr fontId="1"/>
  </si>
  <si>
    <t>保険会社</t>
    <rPh sb="0" eb="2">
      <t>ホケン</t>
    </rPh>
    <rPh sb="2" eb="4">
      <t>カイシャ</t>
    </rPh>
    <phoneticPr fontId="1"/>
  </si>
  <si>
    <t>自動車販売整備会社</t>
    <rPh sb="0" eb="3">
      <t>ジドウシャ</t>
    </rPh>
    <rPh sb="3" eb="5">
      <t>ハンバイ</t>
    </rPh>
    <rPh sb="5" eb="7">
      <t>セイビ</t>
    </rPh>
    <rPh sb="7" eb="9">
      <t>カイシャ</t>
    </rPh>
    <phoneticPr fontId="1"/>
  </si>
  <si>
    <t>事務所A</t>
    <rPh sb="0" eb="2">
      <t>ジム</t>
    </rPh>
    <rPh sb="2" eb="3">
      <t>ショ</t>
    </rPh>
    <phoneticPr fontId="1"/>
  </si>
  <si>
    <t>事務所B</t>
    <rPh sb="0" eb="2">
      <t>ジム</t>
    </rPh>
    <rPh sb="2" eb="3">
      <t>ショ</t>
    </rPh>
    <phoneticPr fontId="1"/>
  </si>
  <si>
    <t>事務所C</t>
    <rPh sb="0" eb="2">
      <t>ジム</t>
    </rPh>
    <rPh sb="2" eb="3">
      <t>ショ</t>
    </rPh>
    <phoneticPr fontId="1"/>
  </si>
  <si>
    <t>事務所D</t>
    <rPh sb="0" eb="2">
      <t>ジム</t>
    </rPh>
    <rPh sb="2" eb="3">
      <t>ショ</t>
    </rPh>
    <phoneticPr fontId="1"/>
  </si>
  <si>
    <t>倉庫</t>
    <rPh sb="0" eb="2">
      <t>ソウコ</t>
    </rPh>
    <phoneticPr fontId="1"/>
  </si>
  <si>
    <t>延床面積
１m2あたり</t>
    <rPh sb="0" eb="2">
      <t>ノベユカ</t>
    </rPh>
    <rPh sb="2" eb="4">
      <t>メンセキ</t>
    </rPh>
    <phoneticPr fontId="1"/>
  </si>
  <si>
    <t>自動車の販売、整備及び修理を行うもの</t>
    <rPh sb="0" eb="3">
      <t>ジドウシャ</t>
    </rPh>
    <rPh sb="4" eb="6">
      <t>ハンバイ</t>
    </rPh>
    <rPh sb="7" eb="9">
      <t>セイビ</t>
    </rPh>
    <rPh sb="9" eb="10">
      <t>オヨ</t>
    </rPh>
    <rPh sb="11" eb="13">
      <t>シュウリ</t>
    </rPh>
    <rPh sb="14" eb="15">
      <t>オコナ</t>
    </rPh>
    <phoneticPr fontId="1"/>
  </si>
  <si>
    <t>事務所等の他の建物から独立して存在する物資の保存及び保管に供する建築物</t>
    <rPh sb="0" eb="2">
      <t>ジム</t>
    </rPh>
    <rPh sb="2" eb="3">
      <t>ショ</t>
    </rPh>
    <rPh sb="3" eb="4">
      <t>トウ</t>
    </rPh>
    <rPh sb="5" eb="6">
      <t>タ</t>
    </rPh>
    <rPh sb="7" eb="9">
      <t>タテモノ</t>
    </rPh>
    <rPh sb="11" eb="13">
      <t>ドクリツ</t>
    </rPh>
    <rPh sb="15" eb="17">
      <t>ソンザイ</t>
    </rPh>
    <rPh sb="19" eb="21">
      <t>ブッシ</t>
    </rPh>
    <rPh sb="22" eb="24">
      <t>ホゾン</t>
    </rPh>
    <rPh sb="24" eb="25">
      <t>オヨ</t>
    </rPh>
    <rPh sb="26" eb="28">
      <t>ホカン</t>
    </rPh>
    <rPh sb="29" eb="30">
      <t>キョウ</t>
    </rPh>
    <rPh sb="32" eb="35">
      <t>ケンチクブツ</t>
    </rPh>
    <phoneticPr fontId="1"/>
  </si>
  <si>
    <t>（宿泊施設・その他）</t>
    <rPh sb="1" eb="3">
      <t>シュクハク</t>
    </rPh>
    <rPh sb="3" eb="5">
      <t>シセツ</t>
    </rPh>
    <rPh sb="8" eb="9">
      <t>タ</t>
    </rPh>
    <phoneticPr fontId="1"/>
  </si>
  <si>
    <t>旅館A</t>
    <rPh sb="0" eb="2">
      <t>リョカン</t>
    </rPh>
    <phoneticPr fontId="1"/>
  </si>
  <si>
    <t>旅館B</t>
    <rPh sb="0" eb="2">
      <t>リョカン</t>
    </rPh>
    <phoneticPr fontId="1"/>
  </si>
  <si>
    <t>ガソリンスタンド</t>
    <phoneticPr fontId="1"/>
  </si>
  <si>
    <t>パチンコ店</t>
    <rPh sb="4" eb="5">
      <t>テン</t>
    </rPh>
    <phoneticPr fontId="1"/>
  </si>
  <si>
    <t>映画館</t>
    <rPh sb="0" eb="3">
      <t>エイガカン</t>
    </rPh>
    <phoneticPr fontId="1"/>
  </si>
  <si>
    <t>1客席当り</t>
    <rPh sb="1" eb="3">
      <t>キャクセキ</t>
    </rPh>
    <rPh sb="3" eb="4">
      <t>アタ</t>
    </rPh>
    <phoneticPr fontId="1"/>
  </si>
  <si>
    <t>各部屋ごとに風呂がついていないもの</t>
    <rPh sb="0" eb="3">
      <t>カクヘヤ</t>
    </rPh>
    <rPh sb="6" eb="8">
      <t>フロ</t>
    </rPh>
    <phoneticPr fontId="1"/>
  </si>
  <si>
    <t>各室の全部又は一部に風呂がついているもの</t>
    <rPh sb="0" eb="2">
      <t>カクシツ</t>
    </rPh>
    <rPh sb="3" eb="5">
      <t>ゼンブ</t>
    </rPh>
    <rPh sb="5" eb="6">
      <t>マタ</t>
    </rPh>
    <rPh sb="7" eb="9">
      <t>イチブ</t>
    </rPh>
    <rPh sb="10" eb="12">
      <t>フロ</t>
    </rPh>
    <phoneticPr fontId="1"/>
  </si>
  <si>
    <t>パチンコ、スマートポール、ビリヤード等</t>
    <rPh sb="18" eb="19">
      <t>トウ</t>
    </rPh>
    <phoneticPr fontId="1"/>
  </si>
  <si>
    <t>映画館、寄席、劇場等</t>
    <rPh sb="0" eb="3">
      <t>エイガカン</t>
    </rPh>
    <rPh sb="4" eb="6">
      <t>ヨセ</t>
    </rPh>
    <rPh sb="7" eb="9">
      <t>ゲキジョウ</t>
    </rPh>
    <rPh sb="9" eb="10">
      <t>トウ</t>
    </rPh>
    <phoneticPr fontId="1"/>
  </si>
  <si>
    <t>（学校・官公庁）</t>
    <rPh sb="1" eb="3">
      <t>ガッコウ</t>
    </rPh>
    <rPh sb="4" eb="7">
      <t>カンコウチョウ</t>
    </rPh>
    <phoneticPr fontId="1"/>
  </si>
  <si>
    <t>保育園</t>
    <rPh sb="0" eb="3">
      <t>ホイクエン</t>
    </rPh>
    <phoneticPr fontId="1"/>
  </si>
  <si>
    <t>幼稚園</t>
    <rPh sb="0" eb="3">
      <t>ヨウチエン</t>
    </rPh>
    <phoneticPr fontId="1"/>
  </si>
  <si>
    <t>小学校</t>
    <rPh sb="0" eb="3">
      <t>ショウガッコウ</t>
    </rPh>
    <phoneticPr fontId="1"/>
  </si>
  <si>
    <t>中学校</t>
    <rPh sb="0" eb="3">
      <t>チュウガッコウ</t>
    </rPh>
    <phoneticPr fontId="1"/>
  </si>
  <si>
    <t>高校・大学</t>
    <rPh sb="0" eb="2">
      <t>コウコウ</t>
    </rPh>
    <rPh sb="3" eb="5">
      <t>ダイガク</t>
    </rPh>
    <phoneticPr fontId="1"/>
  </si>
  <si>
    <t>各種学校</t>
    <rPh sb="0" eb="2">
      <t>カクシュ</t>
    </rPh>
    <rPh sb="2" eb="4">
      <t>ガッコウ</t>
    </rPh>
    <phoneticPr fontId="1"/>
  </si>
  <si>
    <t>各種塾</t>
    <rPh sb="0" eb="2">
      <t>カクシュ</t>
    </rPh>
    <rPh sb="2" eb="3">
      <t>ジュク</t>
    </rPh>
    <phoneticPr fontId="1"/>
  </si>
  <si>
    <t>官公庁</t>
    <rPh sb="0" eb="3">
      <t>カンコウチョウ</t>
    </rPh>
    <phoneticPr fontId="1"/>
  </si>
  <si>
    <t>園児１人当り</t>
    <rPh sb="0" eb="2">
      <t>エンジ</t>
    </rPh>
    <rPh sb="3" eb="4">
      <t>ニン</t>
    </rPh>
    <rPh sb="4" eb="5">
      <t>アタ</t>
    </rPh>
    <phoneticPr fontId="1"/>
  </si>
  <si>
    <t>　〃</t>
    <phoneticPr fontId="1"/>
  </si>
  <si>
    <t>生徒１人当り</t>
    <rPh sb="0" eb="2">
      <t>セイト</t>
    </rPh>
    <rPh sb="3" eb="4">
      <t>ニン</t>
    </rPh>
    <rPh sb="4" eb="5">
      <t>アタ</t>
    </rPh>
    <phoneticPr fontId="1"/>
  </si>
  <si>
    <t>　〃</t>
    <phoneticPr fontId="1"/>
  </si>
  <si>
    <t>　〃</t>
    <phoneticPr fontId="1"/>
  </si>
  <si>
    <t>和洋裁、OA、音楽、経理、進学予備校、理美容等で、１建築物全体で学校施設として使用するもの</t>
    <rPh sb="0" eb="1">
      <t>ワ</t>
    </rPh>
    <rPh sb="1" eb="3">
      <t>ヨウサイ</t>
    </rPh>
    <rPh sb="7" eb="9">
      <t>オンガク</t>
    </rPh>
    <rPh sb="10" eb="12">
      <t>ケイリ</t>
    </rPh>
    <rPh sb="13" eb="15">
      <t>シンガク</t>
    </rPh>
    <rPh sb="15" eb="18">
      <t>ヨビコウ</t>
    </rPh>
    <rPh sb="19" eb="20">
      <t>リ</t>
    </rPh>
    <rPh sb="20" eb="22">
      <t>ビヨウ</t>
    </rPh>
    <rPh sb="22" eb="23">
      <t>トウ</t>
    </rPh>
    <rPh sb="26" eb="29">
      <t>ケンチクブツ</t>
    </rPh>
    <rPh sb="29" eb="31">
      <t>ゼンタイ</t>
    </rPh>
    <rPh sb="32" eb="34">
      <t>ガッコウ</t>
    </rPh>
    <rPh sb="34" eb="36">
      <t>シセツ</t>
    </rPh>
    <rPh sb="39" eb="41">
      <t>シヨウ</t>
    </rPh>
    <phoneticPr fontId="1"/>
  </si>
  <si>
    <t>和洋裁、OA、語学、音楽、経理、進学予備校、学習塾、習字等の各種塾をいう</t>
    <rPh sb="0" eb="1">
      <t>ワ</t>
    </rPh>
    <rPh sb="1" eb="3">
      <t>ヨウサイ</t>
    </rPh>
    <rPh sb="7" eb="9">
      <t>ゴガク</t>
    </rPh>
    <rPh sb="10" eb="12">
      <t>オンガク</t>
    </rPh>
    <rPh sb="13" eb="15">
      <t>ケイリ</t>
    </rPh>
    <rPh sb="16" eb="18">
      <t>シンガク</t>
    </rPh>
    <rPh sb="18" eb="21">
      <t>ヨビコウ</t>
    </rPh>
    <rPh sb="22" eb="25">
      <t>ガクシュウジュク</t>
    </rPh>
    <rPh sb="26" eb="28">
      <t>シュウジ</t>
    </rPh>
    <rPh sb="28" eb="29">
      <t>トウ</t>
    </rPh>
    <rPh sb="30" eb="32">
      <t>カクシュ</t>
    </rPh>
    <rPh sb="32" eb="33">
      <t>ジュク</t>
    </rPh>
    <phoneticPr fontId="1"/>
  </si>
  <si>
    <t>公務員が事務を行うところをいう</t>
    <rPh sb="0" eb="3">
      <t>コウムイン</t>
    </rPh>
    <rPh sb="4" eb="6">
      <t>ジム</t>
    </rPh>
    <rPh sb="7" eb="8">
      <t>オコナ</t>
    </rPh>
    <phoneticPr fontId="1"/>
  </si>
  <si>
    <t>（文化施設）</t>
    <rPh sb="1" eb="3">
      <t>ブンカ</t>
    </rPh>
    <rPh sb="3" eb="5">
      <t>シセツ</t>
    </rPh>
    <phoneticPr fontId="1"/>
  </si>
  <si>
    <t>事務室</t>
    <rPh sb="0" eb="3">
      <t>ジムシツ</t>
    </rPh>
    <phoneticPr fontId="1"/>
  </si>
  <si>
    <t>管理人室</t>
    <rPh sb="0" eb="3">
      <t>カンリニン</t>
    </rPh>
    <rPh sb="3" eb="4">
      <t>シツ</t>
    </rPh>
    <phoneticPr fontId="1"/>
  </si>
  <si>
    <t>館長室</t>
    <rPh sb="0" eb="2">
      <t>カンチョウ</t>
    </rPh>
    <rPh sb="2" eb="3">
      <t>シツ</t>
    </rPh>
    <phoneticPr fontId="1"/>
  </si>
  <si>
    <t>従業員室</t>
    <rPh sb="0" eb="3">
      <t>ジュウギョウイン</t>
    </rPh>
    <rPh sb="3" eb="4">
      <t>シツ</t>
    </rPh>
    <phoneticPr fontId="1"/>
  </si>
  <si>
    <t>図書室</t>
    <rPh sb="0" eb="3">
      <t>トショシツ</t>
    </rPh>
    <phoneticPr fontId="1"/>
  </si>
  <si>
    <t>会議室</t>
    <rPh sb="0" eb="3">
      <t>カイギシツ</t>
    </rPh>
    <phoneticPr fontId="1"/>
  </si>
  <si>
    <t>和室</t>
    <rPh sb="0" eb="2">
      <t>ワシツ</t>
    </rPh>
    <phoneticPr fontId="1"/>
  </si>
  <si>
    <t>その他の室</t>
    <rPh sb="2" eb="3">
      <t>タ</t>
    </rPh>
    <rPh sb="4" eb="5">
      <t>シツ</t>
    </rPh>
    <phoneticPr fontId="1"/>
  </si>
  <si>
    <t>研修室</t>
    <rPh sb="0" eb="3">
      <t>ケンシュウシツ</t>
    </rPh>
    <phoneticPr fontId="1"/>
  </si>
  <si>
    <t>宿泊室</t>
    <rPh sb="0" eb="3">
      <t>シュクハクシツ</t>
    </rPh>
    <phoneticPr fontId="1"/>
  </si>
  <si>
    <t>浴槽</t>
    <rPh sb="0" eb="2">
      <t>ヨクソウ</t>
    </rPh>
    <phoneticPr fontId="1"/>
  </si>
  <si>
    <t>浴室</t>
    <rPh sb="0" eb="2">
      <t>ヨクシツ</t>
    </rPh>
    <phoneticPr fontId="1"/>
  </si>
  <si>
    <t>シャワー室</t>
    <rPh sb="4" eb="5">
      <t>シツ</t>
    </rPh>
    <phoneticPr fontId="1"/>
  </si>
  <si>
    <t>大ホール</t>
    <rPh sb="0" eb="1">
      <t>ダイ</t>
    </rPh>
    <phoneticPr fontId="1"/>
  </si>
  <si>
    <t>大広間</t>
    <rPh sb="0" eb="3">
      <t>オオヒロマ</t>
    </rPh>
    <phoneticPr fontId="1"/>
  </si>
  <si>
    <t>体育館</t>
    <rPh sb="0" eb="3">
      <t>タイイクカン</t>
    </rPh>
    <phoneticPr fontId="1"/>
  </si>
  <si>
    <t>医務室</t>
    <rPh sb="0" eb="3">
      <t>イムシツ</t>
    </rPh>
    <phoneticPr fontId="1"/>
  </si>
  <si>
    <t>役員室</t>
    <rPh sb="0" eb="3">
      <t>ヤクインシツ</t>
    </rPh>
    <phoneticPr fontId="1"/>
  </si>
  <si>
    <t>トレーニング室</t>
    <rPh sb="6" eb="7">
      <t>シツ</t>
    </rPh>
    <phoneticPr fontId="1"/>
  </si>
  <si>
    <t>ゴルフ練習場</t>
    <rPh sb="3" eb="6">
      <t>レンシュウジョウ</t>
    </rPh>
    <phoneticPr fontId="1"/>
  </si>
  <si>
    <t>テニスクラブ</t>
    <phoneticPr fontId="1"/>
  </si>
  <si>
    <t>テニスクラブ(シャワー)</t>
    <phoneticPr fontId="1"/>
  </si>
  <si>
    <t>テニスクラブ(散水)</t>
    <rPh sb="7" eb="9">
      <t>サンスイ</t>
    </rPh>
    <phoneticPr fontId="1"/>
  </si>
  <si>
    <t>床面積もしくは１室当り</t>
    <rPh sb="0" eb="3">
      <t>ユカメンセキ</t>
    </rPh>
    <rPh sb="8" eb="9">
      <t>シツ</t>
    </rPh>
    <rPh sb="9" eb="10">
      <t>アタ</t>
    </rPh>
    <phoneticPr fontId="1"/>
  </si>
  <si>
    <t>【事務所】による</t>
    <rPh sb="1" eb="3">
      <t>ジム</t>
    </rPh>
    <rPh sb="3" eb="4">
      <t>ショ</t>
    </rPh>
    <phoneticPr fontId="1"/>
  </si>
  <si>
    <t>【住宅】による（アパート、寮）</t>
    <rPh sb="1" eb="3">
      <t>ジュウタク</t>
    </rPh>
    <rPh sb="13" eb="14">
      <t>リョウ</t>
    </rPh>
    <phoneticPr fontId="1"/>
  </si>
  <si>
    <t>１室当り</t>
    <rPh sb="1" eb="2">
      <t>シツ</t>
    </rPh>
    <rPh sb="2" eb="3">
      <t>アタ</t>
    </rPh>
    <phoneticPr fontId="1"/>
  </si>
  <si>
    <t>１人当り</t>
    <rPh sb="1" eb="2">
      <t>ニン</t>
    </rPh>
    <rPh sb="2" eb="3">
      <t>アタ</t>
    </rPh>
    <phoneticPr fontId="1"/>
  </si>
  <si>
    <t>利用者１人当り</t>
    <rPh sb="0" eb="3">
      <t>リヨウシャ</t>
    </rPh>
    <rPh sb="4" eb="5">
      <t>ニン</t>
    </rPh>
    <rPh sb="5" eb="6">
      <t>アタ</t>
    </rPh>
    <phoneticPr fontId="1"/>
  </si>
  <si>
    <t>１槽当り</t>
    <rPh sb="1" eb="2">
      <t>ソウ</t>
    </rPh>
    <rPh sb="2" eb="3">
      <t>アタ</t>
    </rPh>
    <phoneticPr fontId="1"/>
  </si>
  <si>
    <t>選手１人当り</t>
    <rPh sb="0" eb="2">
      <t>センシュ</t>
    </rPh>
    <rPh sb="3" eb="4">
      <t>ヒト</t>
    </rPh>
    <rPh sb="4" eb="5">
      <t>アタ</t>
    </rPh>
    <phoneticPr fontId="1"/>
  </si>
  <si>
    <t>観客１人当り</t>
    <rPh sb="0" eb="2">
      <t>カンキャク</t>
    </rPh>
    <rPh sb="3" eb="4">
      <t>ニン</t>
    </rPh>
    <rPh sb="4" eb="5">
      <t>アタ</t>
    </rPh>
    <phoneticPr fontId="1"/>
  </si>
  <si>
    <t>担当１人当り</t>
    <rPh sb="0" eb="2">
      <t>タントウ</t>
    </rPh>
    <rPh sb="3" eb="4">
      <t>ニン</t>
    </rPh>
    <rPh sb="4" eb="5">
      <t>アタ</t>
    </rPh>
    <phoneticPr fontId="1"/>
  </si>
  <si>
    <t>１ヶ所当り</t>
    <rPh sb="2" eb="3">
      <t>ショ</t>
    </rPh>
    <rPh sb="3" eb="4">
      <t>アタ</t>
    </rPh>
    <phoneticPr fontId="1"/>
  </si>
  <si>
    <t>売店員、機械作業員</t>
    <rPh sb="0" eb="3">
      <t>バイテンイン</t>
    </rPh>
    <rPh sb="4" eb="6">
      <t>キカイ</t>
    </rPh>
    <rPh sb="6" eb="9">
      <t>サギョウイン</t>
    </rPh>
    <phoneticPr fontId="1"/>
  </si>
  <si>
    <t>定員数</t>
    <rPh sb="0" eb="3">
      <t>テイインスウ</t>
    </rPh>
    <phoneticPr fontId="1"/>
  </si>
  <si>
    <t>計画人員</t>
    <rPh sb="0" eb="2">
      <t>ケイカク</t>
    </rPh>
    <rPh sb="2" eb="4">
      <t>ジンイン</t>
    </rPh>
    <phoneticPr fontId="1"/>
  </si>
  <si>
    <t>満水容量の８０％</t>
    <rPh sb="0" eb="2">
      <t>マンスイ</t>
    </rPh>
    <rPh sb="2" eb="4">
      <t>ヨウリョウ</t>
    </rPh>
    <phoneticPr fontId="1"/>
  </si>
  <si>
    <t>延選手人員</t>
    <rPh sb="0" eb="1">
      <t>ノベ</t>
    </rPh>
    <rPh sb="1" eb="3">
      <t>センシュ</t>
    </rPh>
    <rPh sb="3" eb="5">
      <t>ジンイン</t>
    </rPh>
    <phoneticPr fontId="1"/>
  </si>
  <si>
    <t>ロッカー数×３回／日</t>
    <rPh sb="4" eb="5">
      <t>スウ</t>
    </rPh>
    <rPh sb="7" eb="8">
      <t>カイ</t>
    </rPh>
    <rPh sb="9" eb="10">
      <t>ヒ</t>
    </rPh>
    <phoneticPr fontId="1"/>
  </si>
  <si>
    <t>浴室・シャワー施設のあるもの
ロッカー数×３回／日</t>
    <rPh sb="0" eb="2">
      <t>ヨクシツ</t>
    </rPh>
    <rPh sb="7" eb="9">
      <t>シセツ</t>
    </rPh>
    <rPh sb="19" eb="20">
      <t>スウ</t>
    </rPh>
    <rPh sb="22" eb="23">
      <t>カイ</t>
    </rPh>
    <rPh sb="24" eb="25">
      <t>ヒ</t>
    </rPh>
    <phoneticPr fontId="1"/>
  </si>
  <si>
    <t>打席数×４回／日</t>
    <rPh sb="0" eb="2">
      <t>ダセキ</t>
    </rPh>
    <rPh sb="2" eb="3">
      <t>スウ</t>
    </rPh>
    <rPh sb="5" eb="6">
      <t>カイ</t>
    </rPh>
    <rPh sb="7" eb="8">
      <t>ヒ</t>
    </rPh>
    <phoneticPr fontId="1"/>
  </si>
  <si>
    <t>４人／コート×４回／日</t>
    <rPh sb="1" eb="2">
      <t>ニン</t>
    </rPh>
    <rPh sb="8" eb="9">
      <t>カイ</t>
    </rPh>
    <rPh sb="10" eb="11">
      <t>ヒ</t>
    </rPh>
    <phoneticPr fontId="1"/>
  </si>
  <si>
    <t>（社会福祉施設）</t>
    <rPh sb="1" eb="3">
      <t>シャカイ</t>
    </rPh>
    <rPh sb="3" eb="5">
      <t>フクシ</t>
    </rPh>
    <rPh sb="5" eb="7">
      <t>シセツ</t>
    </rPh>
    <phoneticPr fontId="1"/>
  </si>
  <si>
    <t>収容施設</t>
    <rPh sb="0" eb="2">
      <t>シュウヨウ</t>
    </rPh>
    <rPh sb="2" eb="4">
      <t>シセツ</t>
    </rPh>
    <phoneticPr fontId="1"/>
  </si>
  <si>
    <t>通園施設</t>
    <rPh sb="0" eb="2">
      <t>ツウエン</t>
    </rPh>
    <rPh sb="2" eb="4">
      <t>シセツ</t>
    </rPh>
    <phoneticPr fontId="1"/>
  </si>
  <si>
    <t>収容者１人当り</t>
    <rPh sb="0" eb="3">
      <t>シュウヨウシャ</t>
    </rPh>
    <rPh sb="4" eb="5">
      <t>ニン</t>
    </rPh>
    <rPh sb="5" eb="6">
      <t>アタ</t>
    </rPh>
    <phoneticPr fontId="1"/>
  </si>
  <si>
    <t>通園者１人当り</t>
    <rPh sb="0" eb="2">
      <t>ツウエン</t>
    </rPh>
    <rPh sb="2" eb="3">
      <t>シャ</t>
    </rPh>
    <rPh sb="4" eb="5">
      <t>ニン</t>
    </rPh>
    <rPh sb="5" eb="6">
      <t>アタ</t>
    </rPh>
    <phoneticPr fontId="1"/>
  </si>
  <si>
    <t>原単位当りの１日最大使用水量（L)</t>
    <rPh sb="0" eb="3">
      <t>ゲンタンイ</t>
    </rPh>
    <rPh sb="3" eb="4">
      <t>ア</t>
    </rPh>
    <rPh sb="7" eb="8">
      <t>ヒ</t>
    </rPh>
    <rPh sb="8" eb="10">
      <t>サイダイ</t>
    </rPh>
    <rPh sb="10" eb="12">
      <t>シヨウ</t>
    </rPh>
    <rPh sb="12" eb="14">
      <t>スイリョウ</t>
    </rPh>
    <phoneticPr fontId="1"/>
  </si>
  <si>
    <t>主に洋食を提供する飲食業。原単位100㎡未満のもの</t>
    <rPh sb="0" eb="1">
      <t>オモ</t>
    </rPh>
    <rPh sb="2" eb="4">
      <t>ヨウショク</t>
    </rPh>
    <rPh sb="5" eb="7">
      <t>テイキョウ</t>
    </rPh>
    <rPh sb="9" eb="12">
      <t>インショクギョウ</t>
    </rPh>
    <rPh sb="13" eb="16">
      <t>ゲンタンイ</t>
    </rPh>
    <rPh sb="20" eb="22">
      <t>ミマン</t>
    </rPh>
    <phoneticPr fontId="1"/>
  </si>
  <si>
    <t>主に洋食を提供する飲食業。原単位200㎡未満のもの</t>
    <rPh sb="0" eb="1">
      <t>オモ</t>
    </rPh>
    <rPh sb="2" eb="4">
      <t>ヨウショク</t>
    </rPh>
    <rPh sb="5" eb="7">
      <t>テイキョウ</t>
    </rPh>
    <rPh sb="9" eb="12">
      <t>インショクギョウ</t>
    </rPh>
    <rPh sb="13" eb="16">
      <t>ゲンタンイ</t>
    </rPh>
    <rPh sb="20" eb="22">
      <t>ミマン</t>
    </rPh>
    <phoneticPr fontId="1"/>
  </si>
  <si>
    <t>主に洋食を提供する飲食業。原単位200㎡以上のもの</t>
    <rPh sb="20" eb="22">
      <t>イジョウ</t>
    </rPh>
    <phoneticPr fontId="1"/>
  </si>
  <si>
    <t>延床面積　　50㎡未満のもの</t>
    <rPh sb="0" eb="2">
      <t>ノベユカ</t>
    </rPh>
    <rPh sb="2" eb="4">
      <t>メンセキ</t>
    </rPh>
    <rPh sb="9" eb="11">
      <t>ミマン</t>
    </rPh>
    <phoneticPr fontId="1"/>
  </si>
  <si>
    <t>延床面積　100㎡未満のもの</t>
    <rPh sb="0" eb="2">
      <t>ノベユカ</t>
    </rPh>
    <rPh sb="2" eb="4">
      <t>メンセキ</t>
    </rPh>
    <rPh sb="9" eb="11">
      <t>ミマン</t>
    </rPh>
    <phoneticPr fontId="1"/>
  </si>
  <si>
    <t>延床面積　500㎡未満のもの</t>
    <rPh sb="0" eb="2">
      <t>ノベユカ</t>
    </rPh>
    <rPh sb="2" eb="4">
      <t>メンセキ</t>
    </rPh>
    <rPh sb="9" eb="11">
      <t>ミマン</t>
    </rPh>
    <phoneticPr fontId="1"/>
  </si>
  <si>
    <t>延床面積　500㎡以上のもの</t>
    <rPh sb="0" eb="2">
      <t>ノベユカ</t>
    </rPh>
    <rPh sb="2" eb="4">
      <t>メンセキ</t>
    </rPh>
    <rPh sb="9" eb="11">
      <t>イジョウ</t>
    </rPh>
    <phoneticPr fontId="1"/>
  </si>
  <si>
    <t>延床面積１㎡当り</t>
    <rPh sb="0" eb="2">
      <t>ノベユカ</t>
    </rPh>
    <rPh sb="2" eb="4">
      <t>メンセキ</t>
    </rPh>
    <rPh sb="6" eb="7">
      <t>アタ</t>
    </rPh>
    <phoneticPr fontId="1"/>
  </si>
  <si>
    <t>敷地面積１㎡当り</t>
    <rPh sb="0" eb="2">
      <t>シキチ</t>
    </rPh>
    <rPh sb="2" eb="4">
      <t>メンセキ</t>
    </rPh>
    <rPh sb="6" eb="7">
      <t>アタ</t>
    </rPh>
    <phoneticPr fontId="1"/>
  </si>
  <si>
    <t>延床面積１㎡当り</t>
    <rPh sb="0" eb="1">
      <t>ノ</t>
    </rPh>
    <rPh sb="1" eb="4">
      <t>ユカメンセキ</t>
    </rPh>
    <rPh sb="6" eb="7">
      <t>アタ</t>
    </rPh>
    <phoneticPr fontId="1"/>
  </si>
  <si>
    <t>０．４人／㎡</t>
    <rPh sb="3" eb="4">
      <t>ニン</t>
    </rPh>
    <phoneticPr fontId="1"/>
  </si>
  <si>
    <t>０．２人／㎡</t>
    <rPh sb="3" eb="4">
      <t>ニン</t>
    </rPh>
    <phoneticPr fontId="1"/>
  </si>
  <si>
    <t>０．３人／㎡</t>
    <rPh sb="3" eb="4">
      <t>ニン</t>
    </rPh>
    <phoneticPr fontId="1"/>
  </si>
  <si>
    <t>０．３人／㎡（児童室、工作室等）</t>
    <rPh sb="3" eb="4">
      <t>ニン</t>
    </rPh>
    <rPh sb="7" eb="9">
      <t>ジドウ</t>
    </rPh>
    <rPh sb="9" eb="10">
      <t>シツ</t>
    </rPh>
    <rPh sb="11" eb="13">
      <t>コウサク</t>
    </rPh>
    <rPh sb="13" eb="14">
      <t>シツ</t>
    </rPh>
    <rPh sb="14" eb="15">
      <t>トウ</t>
    </rPh>
    <phoneticPr fontId="1"/>
  </si>
  <si>
    <t>時間最大汚水量
（L/人/日）</t>
    <rPh sb="0" eb="2">
      <t>ジカン</t>
    </rPh>
    <rPh sb="2" eb="4">
      <t>サイダイ</t>
    </rPh>
    <rPh sb="4" eb="6">
      <t>オスイ</t>
    </rPh>
    <rPh sb="6" eb="7">
      <t>リョウ</t>
    </rPh>
    <phoneticPr fontId="7"/>
  </si>
  <si>
    <t>日平均汚水量
（L/人/日）</t>
    <rPh sb="0" eb="1">
      <t>ニチ</t>
    </rPh>
    <rPh sb="1" eb="3">
      <t>ヘイキン</t>
    </rPh>
    <rPh sb="3" eb="5">
      <t>オスイ</t>
    </rPh>
    <rPh sb="5" eb="6">
      <t>リョウ</t>
    </rPh>
    <phoneticPr fontId="7"/>
  </si>
  <si>
    <t>時間最大汚水量</t>
    <rPh sb="0" eb="2">
      <t>ジカン</t>
    </rPh>
    <rPh sb="2" eb="4">
      <t>サイダイ</t>
    </rPh>
    <rPh sb="4" eb="6">
      <t>オスイ</t>
    </rPh>
    <rPh sb="6" eb="7">
      <t>リョウ</t>
    </rPh>
    <phoneticPr fontId="7"/>
  </si>
  <si>
    <t>汚水発生量（時間最大汚水量）</t>
    <rPh sb="0" eb="2">
      <t>オスイ</t>
    </rPh>
    <rPh sb="2" eb="4">
      <t>ハッセイ</t>
    </rPh>
    <rPh sb="4" eb="5">
      <t>リョウ</t>
    </rPh>
    <rPh sb="6" eb="8">
      <t>ジカン</t>
    </rPh>
    <rPh sb="8" eb="10">
      <t>サイダイ</t>
    </rPh>
    <rPh sb="10" eb="12">
      <t>オスイ</t>
    </rPh>
    <rPh sb="12" eb="13">
      <t>リョウ</t>
    </rPh>
    <phoneticPr fontId="1"/>
  </si>
  <si>
    <t>α2：</t>
    <phoneticPr fontId="1"/>
  </si>
  <si>
    <t>汚水発生量（日平均汚水量）</t>
    <rPh sb="0" eb="2">
      <t>オスイ</t>
    </rPh>
    <rPh sb="2" eb="4">
      <t>ハッセイ</t>
    </rPh>
    <rPh sb="4" eb="5">
      <t>リョウ</t>
    </rPh>
    <rPh sb="6" eb="7">
      <t>ニチ</t>
    </rPh>
    <rPh sb="7" eb="9">
      <t>ヘイキン</t>
    </rPh>
    <rPh sb="9" eb="11">
      <t>オスイ</t>
    </rPh>
    <rPh sb="11" eb="12">
      <t>リョウ</t>
    </rPh>
    <phoneticPr fontId="1"/>
  </si>
  <si>
    <t>q×S×α2/1,000</t>
    <phoneticPr fontId="1"/>
  </si>
  <si>
    <t>q×S×α1/1,000</t>
    <phoneticPr fontId="1"/>
  </si>
  <si>
    <t>α1：</t>
    <phoneticPr fontId="1"/>
  </si>
  <si>
    <t>α3：</t>
  </si>
  <si>
    <t>（時間最大汚水量）</t>
    <rPh sb="1" eb="3">
      <t>ジカン</t>
    </rPh>
    <rPh sb="3" eb="5">
      <t>サイダイ</t>
    </rPh>
    <rPh sb="5" eb="7">
      <t>オスイ</t>
    </rPh>
    <rPh sb="7" eb="8">
      <t>リョウ</t>
    </rPh>
    <phoneticPr fontId="1"/>
  </si>
  <si>
    <t>（日平均汚水量）</t>
    <rPh sb="1" eb="2">
      <t>ヒ</t>
    </rPh>
    <rPh sb="2" eb="4">
      <t>ヘイキン</t>
    </rPh>
    <rPh sb="4" eb="6">
      <t>オスイ</t>
    </rPh>
    <rPh sb="6" eb="7">
      <t>リョウ</t>
    </rPh>
    <phoneticPr fontId="1"/>
  </si>
  <si>
    <t>（日最大汚水量）</t>
    <rPh sb="1" eb="2">
      <t>ヒ</t>
    </rPh>
    <rPh sb="2" eb="4">
      <t>サイダイ</t>
    </rPh>
    <rPh sb="4" eb="6">
      <t>オスイ</t>
    </rPh>
    <rPh sb="6" eb="7">
      <t>リョウ</t>
    </rPh>
    <phoneticPr fontId="1"/>
  </si>
  <si>
    <t>Q＝</t>
    <phoneticPr fontId="1"/>
  </si>
  <si>
    <t>m3/s</t>
    <phoneticPr fontId="1"/>
  </si>
  <si>
    <t>m3/日</t>
    <rPh sb="3" eb="4">
      <t>ヒ</t>
    </rPh>
    <phoneticPr fontId="1"/>
  </si>
  <si>
    <t>m3/日</t>
    <rPh sb="3" eb="4">
      <t>ヒ</t>
    </rPh>
    <phoneticPr fontId="1"/>
  </si>
  <si>
    <t>m3/s ＝</t>
    <phoneticPr fontId="1"/>
  </si>
  <si>
    <t>m3/s</t>
    <phoneticPr fontId="1"/>
  </si>
  <si>
    <t>Q（時間当たり）＝</t>
    <rPh sb="2" eb="4">
      <t>ジカン</t>
    </rPh>
    <rPh sb="4" eb="5">
      <t>ア</t>
    </rPh>
    <phoneticPr fontId="1"/>
  </si>
  <si>
    <t>汚水発生量（日最大汚水量）</t>
    <rPh sb="0" eb="2">
      <t>オスイ</t>
    </rPh>
    <rPh sb="2" eb="4">
      <t>ハッセイ</t>
    </rPh>
    <rPh sb="4" eb="5">
      <t>リョウ</t>
    </rPh>
    <rPh sb="6" eb="7">
      <t>ニチ</t>
    </rPh>
    <rPh sb="7" eb="9">
      <t>サイダイ</t>
    </rPh>
    <rPh sb="9" eb="11">
      <t>オスイ</t>
    </rPh>
    <rPh sb="11" eb="12">
      <t>リョウ</t>
    </rPh>
    <phoneticPr fontId="1"/>
  </si>
  <si>
    <t>q×S×α3/1,000</t>
    <phoneticPr fontId="1"/>
  </si>
  <si>
    <t>日最大汚水量
（L/人/日）</t>
    <rPh sb="0" eb="1">
      <t>ニチ</t>
    </rPh>
    <rPh sb="1" eb="3">
      <t>サイダイ</t>
    </rPh>
    <rPh sb="3" eb="5">
      <t>オスイ</t>
    </rPh>
    <rPh sb="5" eb="6">
      <t>リョウ</t>
    </rPh>
    <phoneticPr fontId="7"/>
  </si>
  <si>
    <t>日平均汚水量</t>
    <rPh sb="0" eb="1">
      <t>ヒ</t>
    </rPh>
    <rPh sb="1" eb="3">
      <t>ヘイキン</t>
    </rPh>
    <rPh sb="3" eb="5">
      <t>オスイ</t>
    </rPh>
    <rPh sb="5" eb="6">
      <t>リョウ</t>
    </rPh>
    <phoneticPr fontId="7"/>
  </si>
  <si>
    <t>(m3/日)</t>
    <rPh sb="4" eb="5">
      <t>ヒ</t>
    </rPh>
    <phoneticPr fontId="7"/>
  </si>
  <si>
    <t>(m3/s)</t>
    <phoneticPr fontId="7"/>
  </si>
  <si>
    <t>(時間当たり)</t>
    <rPh sb="1" eb="3">
      <t>ジカン</t>
    </rPh>
    <rPh sb="3" eb="4">
      <t>ア</t>
    </rPh>
    <phoneticPr fontId="1"/>
  </si>
  <si>
    <t>日最大汚水量</t>
    <rPh sb="0" eb="1">
      <t>ヒ</t>
    </rPh>
    <rPh sb="1" eb="3">
      <t>サイダイ</t>
    </rPh>
    <rPh sb="3" eb="5">
      <t>オスイ</t>
    </rPh>
    <rPh sb="5" eb="6">
      <t>リョウ</t>
    </rPh>
    <phoneticPr fontId="7"/>
  </si>
  <si>
    <t>例</t>
    <rPh sb="0" eb="1">
      <t>レイ</t>
    </rPh>
    <phoneticPr fontId="1"/>
  </si>
  <si>
    <t>延床面積(m2)</t>
    <rPh sb="0" eb="2">
      <t>ノベユカ</t>
    </rPh>
    <rPh sb="2" eb="4">
      <t>メンセキ</t>
    </rPh>
    <phoneticPr fontId="1"/>
  </si>
  <si>
    <t>店舗面積(m2)</t>
    <rPh sb="0" eb="2">
      <t>テンポ</t>
    </rPh>
    <rPh sb="2" eb="4">
      <t>メンセキ</t>
    </rPh>
    <phoneticPr fontId="1"/>
  </si>
  <si>
    <t>延床面積、敷地面積(m2)もしくは客席数</t>
    <rPh sb="0" eb="2">
      <t>ノベユカ</t>
    </rPh>
    <rPh sb="2" eb="4">
      <t>メンセキ</t>
    </rPh>
    <rPh sb="5" eb="7">
      <t>シキチ</t>
    </rPh>
    <rPh sb="7" eb="9">
      <t>メンセキ</t>
    </rPh>
    <rPh sb="17" eb="20">
      <t>キャクセキスウ</t>
    </rPh>
    <phoneticPr fontId="1"/>
  </si>
  <si>
    <t>病床数、もしくは医療部門面積(m2)</t>
    <rPh sb="0" eb="2">
      <t>ビョウショウ</t>
    </rPh>
    <rPh sb="2" eb="3">
      <t>カズ</t>
    </rPh>
    <rPh sb="8" eb="10">
      <t>イリョウ</t>
    </rPh>
    <rPh sb="10" eb="12">
      <t>ブモン</t>
    </rPh>
    <rPh sb="12" eb="14">
      <t>メンセキ</t>
    </rPh>
    <phoneticPr fontId="1"/>
  </si>
  <si>
    <t>園児、生徒数、もしくは延床面積(m2)</t>
    <rPh sb="0" eb="2">
      <t>エンジ</t>
    </rPh>
    <rPh sb="3" eb="6">
      <t>セイトスウ</t>
    </rPh>
    <rPh sb="11" eb="13">
      <t>ノベユカ</t>
    </rPh>
    <rPh sb="13" eb="15">
      <t>メンセキ</t>
    </rPh>
    <phoneticPr fontId="1"/>
  </si>
  <si>
    <t>延床面積(m2)、もしくは利用者数等</t>
    <rPh sb="0" eb="2">
      <t>ノベユカ</t>
    </rPh>
    <rPh sb="2" eb="4">
      <t>メンセキ</t>
    </rPh>
    <rPh sb="13" eb="16">
      <t>リヨウシャ</t>
    </rPh>
    <rPh sb="16" eb="17">
      <t>スウ</t>
    </rPh>
    <rPh sb="17" eb="18">
      <t>トウ</t>
    </rPh>
    <phoneticPr fontId="1"/>
  </si>
  <si>
    <t>宿泊者、通園者数</t>
    <rPh sb="0" eb="2">
      <t>シュクハク</t>
    </rPh>
    <rPh sb="2" eb="3">
      <t>シャ</t>
    </rPh>
    <rPh sb="4" eb="6">
      <t>ツウエン</t>
    </rPh>
    <rPh sb="6" eb="7">
      <t>シャ</t>
    </rPh>
    <rPh sb="7" eb="8">
      <t>スウ</t>
    </rPh>
    <phoneticPr fontId="1"/>
  </si>
  <si>
    <t>P　：　計画人口（人）　※１戸あたり2.1人</t>
    <phoneticPr fontId="7"/>
  </si>
  <si>
    <t>×</t>
    <phoneticPr fontId="7"/>
  </si>
  <si>
    <t>/1000</t>
    <phoneticPr fontId="1"/>
  </si>
  <si>
    <t>2.1×</t>
    <phoneticPr fontId="1"/>
  </si>
  <si>
    <t>　/　1,000</t>
    <phoneticPr fontId="1"/>
  </si>
  <si>
    <t>/　1,000</t>
  </si>
  <si>
    <t>対象の処理区を選択</t>
    <rPh sb="0" eb="2">
      <t>タイショウ</t>
    </rPh>
    <rPh sb="3" eb="6">
      <t>ショリク</t>
    </rPh>
    <rPh sb="7" eb="9">
      <t>センタク</t>
    </rPh>
    <phoneticPr fontId="1"/>
  </si>
  <si>
    <r>
      <t>発生汚水量計算書</t>
    </r>
    <r>
      <rPr>
        <b/>
        <sz val="12"/>
        <color rgb="FFFF0000"/>
        <rFont val="ＭＳ Ｐゴシック"/>
        <family val="3"/>
        <charset val="128"/>
        <scheme val="minor"/>
      </rPr>
      <t>（中央処理区・南部処理区）</t>
    </r>
    <rPh sb="0" eb="2">
      <t>ハッセイ</t>
    </rPh>
    <rPh sb="2" eb="4">
      <t>オスイ</t>
    </rPh>
    <rPh sb="4" eb="5">
      <t>リョウ</t>
    </rPh>
    <rPh sb="5" eb="8">
      <t>ケイサンショ</t>
    </rPh>
    <phoneticPr fontId="1"/>
  </si>
  <si>
    <r>
      <t>発生汚水量計算書</t>
    </r>
    <r>
      <rPr>
        <b/>
        <sz val="12"/>
        <color rgb="FFFF0000"/>
        <rFont val="ＭＳ Ｐゴシック"/>
        <family val="3"/>
        <charset val="128"/>
        <scheme val="minor"/>
      </rPr>
      <t>（印旛処理区）</t>
    </r>
    <rPh sb="0" eb="2">
      <t>ハッセイ</t>
    </rPh>
    <rPh sb="2" eb="4">
      <t>オスイ</t>
    </rPh>
    <rPh sb="4" eb="5">
      <t>リョウ</t>
    </rPh>
    <rPh sb="5" eb="8">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</si>
</sst>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00_ "/>
    <numFmt numFmtId="177" formatCode="#,##0_);\(#,##0\)"/>
    <numFmt numFmtId="178" formatCode="&quot;2.9×&quot;#,##0"/>
    <numFmt numFmtId="179" formatCode="0.000"/>
    <numFmt numFmtId="180" formatCode="0.0000000_);[Red]\(0.0000000\)"/>
    <numFmt numFmtId="181" formatCode="0.00000000_);[Red]\(0.00000000\)"/>
    <numFmt numFmtId="182" formatCode="0.00000000_ "/>
    <numFmt numFmtId="183" formatCode="0_);[Red]\(0\)"/>
  </numFmts>
  <fonts count="27"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b/>
      <sz val="28"/>
      <color theme="1"/>
      <name val="ＭＳ Ｐゴシック"/>
      <family val="3"/>
      <charset val="128"/>
      <scheme val="minor"/>
    </font>
    <font>
      <b/>
      <sz val="26"/>
      <color theme="1"/>
      <name val="ＭＳ Ｐゴシック"/>
      <family val="3"/>
      <charset val="128"/>
      <scheme val="minor"/>
    </font>
    <font>
      <sz val="12"/>
      <color theme="1"/>
      <name val="ＭＳ Ｐゴシック"/>
      <family val="2"/>
      <charset val="128"/>
      <scheme val="minor"/>
    </font>
    <font>
      <sz val="14"/>
      <color theme="1"/>
      <name val="ＭＳ Ｐゴシック"/>
      <family val="3"/>
      <charset val="128"/>
      <scheme val="minor"/>
    </font>
    <font>
      <sz val="13"/>
      <color theme="1"/>
      <name val="ＭＳ Ｐゴシック"/>
      <family val="3"/>
      <charset val="128"/>
      <scheme val="minor"/>
    </font>
    <font>
      <b/>
      <sz val="22"/>
      <color theme="1"/>
      <name val="ＭＳ Ｐゴシック"/>
      <family val="3"/>
      <charset val="128"/>
      <scheme val="minor"/>
    </font>
    <font>
      <sz val="24"/>
      <color theme="1"/>
      <name val="ＭＳ Ｐゴシック"/>
      <family val="3"/>
      <charset val="128"/>
      <scheme val="minor"/>
    </font>
    <font>
      <sz val="22"/>
      <color theme="1"/>
      <name val="ＭＳ Ｐゴシック"/>
      <family val="3"/>
      <charset val="128"/>
      <scheme val="minor"/>
    </font>
    <font>
      <b/>
      <sz val="20"/>
      <color theme="1"/>
      <name val="ＭＳ Ｐゴシック"/>
      <family val="3"/>
      <charset val="128"/>
      <scheme val="minor"/>
    </font>
    <font>
      <b/>
      <sz val="15"/>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6"/>
      <color indexed="81"/>
      <name val="ＭＳ Ｐゴシック"/>
      <family val="3"/>
      <charset val="128"/>
    </font>
    <font>
      <b/>
      <sz val="10"/>
      <color theme="1"/>
      <name val="ＭＳ Ｐゴシック"/>
      <family val="3"/>
      <charset val="128"/>
      <scheme val="minor"/>
    </font>
    <font>
      <sz val="9"/>
      <color theme="1"/>
      <name val="ＭＳ Ｐゴシック"/>
      <family val="3"/>
      <charset val="128"/>
      <scheme val="minor"/>
    </font>
    <font>
      <sz val="11"/>
      <color rgb="FFFF0000"/>
      <name val="ＭＳ Ｐゴシック"/>
      <family val="2"/>
      <charset val="128"/>
      <scheme val="minor"/>
    </font>
    <font>
      <b/>
      <sz val="12"/>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indexed="64"/>
      </top>
      <bottom style="hair">
        <color auto="1"/>
      </bottom>
      <diagonal/>
    </border>
    <border>
      <left style="thin">
        <color auto="1"/>
      </left>
      <right/>
      <top/>
      <bottom style="hair">
        <color auto="1"/>
      </bottom>
      <diagonal/>
    </border>
    <border>
      <left/>
      <right style="thin">
        <color auto="1"/>
      </right>
      <top/>
      <bottom style="hair">
        <color auto="1"/>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hair">
        <color auto="1"/>
      </top>
      <bottom/>
      <diagonal/>
    </border>
    <border>
      <left style="thin">
        <color auto="1"/>
      </left>
      <right/>
      <top style="hair">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133">
    <xf numFmtId="0" fontId="0" fillId="0" borderId="0" xfId="0">
      <alignment vertical="center"/>
    </xf>
    <xf numFmtId="0" fontId="2" fillId="0" borderId="0" xfId="0" applyFont="1">
      <alignment vertical="center"/>
    </xf>
    <xf numFmtId="0" fontId="0" fillId="0" borderId="1" xfId="0" applyBorder="1" applyAlignment="1">
      <alignment horizontal="center" vertical="center"/>
    </xf>
    <xf numFmtId="0" fontId="0" fillId="0" borderId="2" xfId="0" applyBorder="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2" fillId="0" borderId="2"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0" fillId="0" borderId="0" xfId="0" applyAlignment="1">
      <alignment horizontal="left" vertical="center"/>
    </xf>
    <xf numFmtId="0" fontId="0" fillId="0" borderId="2" xfId="0" applyBorder="1" applyAlignment="1">
      <alignment vertical="center" wrapText="1"/>
    </xf>
    <xf numFmtId="0" fontId="0" fillId="0" borderId="4" xfId="0" applyBorder="1">
      <alignment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0" fillId="0" borderId="4" xfId="0" applyBorder="1" applyAlignment="1">
      <alignment vertical="center" wrapText="1"/>
    </xf>
    <xf numFmtId="0" fontId="0" fillId="0" borderId="3" xfId="0" applyBorder="1">
      <alignment vertical="center"/>
    </xf>
    <xf numFmtId="0" fontId="6" fillId="0" borderId="0" xfId="1" applyFont="1">
      <alignment vertical="center"/>
    </xf>
    <xf numFmtId="0" fontId="8" fillId="0" borderId="0" xfId="1" applyFont="1">
      <alignment vertical="center"/>
    </xf>
    <xf numFmtId="0" fontId="5" fillId="0" borderId="0" xfId="1">
      <alignment vertical="center"/>
    </xf>
    <xf numFmtId="0" fontId="6" fillId="0" borderId="7" xfId="1" applyFont="1" applyBorder="1">
      <alignment vertical="center"/>
    </xf>
    <xf numFmtId="0" fontId="4" fillId="0" borderId="7" xfId="1" applyFont="1" applyBorder="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0" fillId="0" borderId="3" xfId="0" applyBorder="1" applyAlignment="1">
      <alignment vertical="center" wrapText="1"/>
    </xf>
    <xf numFmtId="0" fontId="0" fillId="0" borderId="13" xfId="0" applyBorder="1">
      <alignment vertical="center"/>
    </xf>
    <xf numFmtId="0" fontId="4" fillId="0" borderId="13"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vertical="center" wrapText="1"/>
    </xf>
    <xf numFmtId="0" fontId="4" fillId="0" borderId="14" xfId="0" applyFont="1" applyBorder="1" applyAlignment="1">
      <alignment horizontal="center" vertical="center" wrapText="1"/>
    </xf>
    <xf numFmtId="0" fontId="0" fillId="0" borderId="3" xfId="0" applyBorder="1" applyAlignment="1">
      <alignment horizontal="center" vertical="center"/>
    </xf>
    <xf numFmtId="0" fontId="12" fillId="0" borderId="0" xfId="0" applyFont="1">
      <alignment vertical="center"/>
    </xf>
    <xf numFmtId="180" fontId="6" fillId="0" borderId="0" xfId="0" applyNumberFormat="1" applyFont="1">
      <alignment vertical="center"/>
    </xf>
    <xf numFmtId="0" fontId="0" fillId="0" borderId="0" xfId="0" applyAlignment="1">
      <alignment horizontal="right" vertical="center"/>
    </xf>
    <xf numFmtId="176" fontId="6" fillId="0" borderId="0" xfId="0" applyNumberFormat="1" applyFont="1">
      <alignment vertical="center"/>
    </xf>
    <xf numFmtId="0" fontId="3" fillId="0" borderId="0" xfId="0" applyFont="1">
      <alignment vertical="center"/>
    </xf>
    <xf numFmtId="0" fontId="12" fillId="0" borderId="10" xfId="0" applyFont="1" applyBorder="1">
      <alignment vertical="center"/>
    </xf>
    <xf numFmtId="0" fontId="14" fillId="0" borderId="0" xfId="0" applyFont="1" applyAlignment="1">
      <alignment horizontal="center" vertical="center"/>
    </xf>
    <xf numFmtId="0" fontId="14" fillId="0" borderId="0" xfId="0" applyFont="1">
      <alignment vertical="center"/>
    </xf>
    <xf numFmtId="0" fontId="13" fillId="0" borderId="0" xfId="0" applyFont="1" applyAlignment="1">
      <alignment horizontal="right" vertical="center"/>
    </xf>
    <xf numFmtId="0" fontId="17" fillId="0" borderId="0" xfId="1" applyFont="1">
      <alignment vertical="center"/>
    </xf>
    <xf numFmtId="0" fontId="15" fillId="0" borderId="0" xfId="1" applyFont="1">
      <alignment vertical="center"/>
    </xf>
    <xf numFmtId="0" fontId="15" fillId="0" borderId="0" xfId="1" applyFont="1" applyAlignment="1">
      <alignment horizontal="center" vertical="center"/>
    </xf>
    <xf numFmtId="176" fontId="16" fillId="0" borderId="0" xfId="1" applyNumberFormat="1" applyFont="1">
      <alignment vertical="center"/>
    </xf>
    <xf numFmtId="0" fontId="2" fillId="0" borderId="0" xfId="1" applyFont="1">
      <alignment vertical="center"/>
    </xf>
    <xf numFmtId="176" fontId="16" fillId="0" borderId="0" xfId="1" applyNumberFormat="1" applyFont="1" applyAlignment="1">
      <alignment horizontal="right" vertical="center"/>
    </xf>
    <xf numFmtId="0" fontId="18" fillId="0" borderId="0" xfId="1" applyFont="1">
      <alignment vertical="center"/>
    </xf>
    <xf numFmtId="0" fontId="18" fillId="0" borderId="0" xfId="1" applyFont="1" applyAlignment="1">
      <alignment horizontal="center" vertical="center"/>
    </xf>
    <xf numFmtId="181" fontId="19" fillId="0" borderId="0" xfId="0" applyNumberFormat="1" applyFont="1">
      <alignment vertical="center"/>
    </xf>
    <xf numFmtId="182" fontId="19" fillId="0" borderId="0" xfId="0" applyNumberFormat="1" applyFont="1">
      <alignment vertical="center"/>
    </xf>
    <xf numFmtId="0" fontId="0" fillId="0" borderId="13" xfId="0" applyBorder="1" applyAlignment="1">
      <alignment vertical="center" wrapText="1"/>
    </xf>
    <xf numFmtId="0" fontId="0" fillId="0" borderId="16" xfId="0" applyBorder="1">
      <alignment vertical="center"/>
    </xf>
    <xf numFmtId="179" fontId="0" fillId="0" borderId="15" xfId="0" applyNumberFormat="1" applyBorder="1" applyAlignment="1">
      <alignment horizontal="left" vertical="center"/>
    </xf>
    <xf numFmtId="0" fontId="14" fillId="0" borderId="23" xfId="0" applyFont="1" applyBorder="1">
      <alignment vertical="center"/>
    </xf>
    <xf numFmtId="0" fontId="20" fillId="0" borderId="2" xfId="0" applyFont="1" applyBorder="1" applyAlignment="1">
      <alignment vertical="center" wrapText="1"/>
    </xf>
    <xf numFmtId="178" fontId="18" fillId="0" borderId="0" xfId="1" applyNumberFormat="1" applyFont="1" applyAlignment="1">
      <alignment horizontal="right" vertical="center"/>
    </xf>
    <xf numFmtId="183" fontId="18" fillId="0" borderId="1" xfId="1" applyNumberFormat="1" applyFont="1" applyBorder="1">
      <alignment vertical="center"/>
    </xf>
    <xf numFmtId="0" fontId="9" fillId="0" borderId="15" xfId="1" applyFont="1" applyBorder="1" applyAlignment="1">
      <alignment horizontal="centerContinuous" vertical="center"/>
    </xf>
    <xf numFmtId="0" fontId="9" fillId="0" borderId="16" xfId="1" applyFont="1" applyBorder="1" applyAlignment="1">
      <alignment horizontal="centerContinuous" vertical="center"/>
    </xf>
    <xf numFmtId="0" fontId="21" fillId="0" borderId="0" xfId="1" applyFont="1">
      <alignment vertical="center"/>
    </xf>
    <xf numFmtId="183" fontId="18" fillId="0" borderId="0" xfId="1" applyNumberFormat="1" applyFont="1">
      <alignment vertical="center"/>
    </xf>
    <xf numFmtId="0" fontId="25" fillId="0" borderId="15" xfId="0" applyFont="1" applyBorder="1" applyAlignment="1">
      <alignment horizontal="left" vertical="center"/>
    </xf>
    <xf numFmtId="179" fontId="25" fillId="0" borderId="15" xfId="0" applyNumberFormat="1" applyFont="1" applyBorder="1" applyAlignment="1">
      <alignment horizontal="left"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18" fillId="0" borderId="0" xfId="1" applyFont="1" applyAlignment="1">
      <alignment horizontal="center" vertical="center"/>
    </xf>
    <xf numFmtId="182" fontId="17" fillId="0" borderId="0" xfId="1" applyNumberFormat="1" applyFont="1" applyAlignment="1">
      <alignment horizontal="right" vertical="center"/>
    </xf>
    <xf numFmtId="177" fontId="18" fillId="0" borderId="0" xfId="1" applyNumberFormat="1" applyFont="1" applyAlignment="1">
      <alignment horizontal="center" vertical="center"/>
    </xf>
    <xf numFmtId="0" fontId="8" fillId="0" borderId="0" xfId="1" applyFont="1">
      <alignment vertical="center"/>
    </xf>
    <xf numFmtId="0" fontId="8" fillId="0" borderId="0" xfId="1" applyFont="1" applyAlignment="1">
      <alignment horizontal="left" vertical="center"/>
    </xf>
    <xf numFmtId="0" fontId="15" fillId="0" borderId="0" xfId="1" applyFont="1" applyAlignment="1">
      <alignment horizontal="left" vertical="center"/>
    </xf>
    <xf numFmtId="0" fontId="6" fillId="0" borderId="0" xfId="1" applyFont="1" applyAlignment="1">
      <alignment horizontal="center" vertical="center"/>
    </xf>
    <xf numFmtId="0" fontId="8" fillId="0" borderId="0" xfId="1" applyFont="1" applyAlignment="1">
      <alignment horizontal="center" vertical="center"/>
    </xf>
    <xf numFmtId="3" fontId="6" fillId="0" borderId="0" xfId="1" applyNumberFormat="1" applyFont="1" applyAlignment="1">
      <alignment horizontal="center" vertical="center"/>
    </xf>
    <xf numFmtId="0" fontId="15" fillId="0" borderId="0" xfId="1" applyFont="1" applyAlignment="1">
      <alignment horizontal="center" vertical="center"/>
    </xf>
    <xf numFmtId="0" fontId="24" fillId="3" borderId="15" xfId="1" applyFont="1" applyFill="1" applyBorder="1" applyAlignment="1">
      <alignment horizontal="center" vertical="center" wrapText="1"/>
    </xf>
    <xf numFmtId="0" fontId="24" fillId="3" borderId="16" xfId="1" applyFont="1" applyFill="1" applyBorder="1" applyAlignment="1">
      <alignment horizontal="center" vertical="center"/>
    </xf>
    <xf numFmtId="183" fontId="23" fillId="3" borderId="15" xfId="1" applyNumberFormat="1" applyFont="1" applyFill="1" applyBorder="1" applyAlignment="1">
      <alignment horizontal="center" vertical="center"/>
    </xf>
    <xf numFmtId="183" fontId="23" fillId="3" borderId="16" xfId="1" applyNumberFormat="1" applyFont="1" applyFill="1" applyBorder="1" applyAlignment="1">
      <alignment horizontal="center" vertical="center"/>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24" xfId="1" applyFont="1" applyBorder="1" applyAlignment="1">
      <alignment horizontal="center" vertical="center" wrapText="1"/>
    </xf>
    <xf numFmtId="0" fontId="0" fillId="0" borderId="1" xfId="0" applyBorder="1">
      <alignment vertical="center"/>
    </xf>
    <xf numFmtId="0" fontId="0" fillId="0" borderId="1" xfId="0" applyBorder="1" applyAlignment="1">
      <alignment vertical="center" shrinkToFit="1"/>
    </xf>
    <xf numFmtId="0" fontId="3" fillId="0" borderId="0" xfId="0" applyFont="1" applyAlignment="1">
      <alignment horizontal="right" vertical="center"/>
    </xf>
    <xf numFmtId="0" fontId="12" fillId="0" borderId="0" xfId="0" applyFont="1" applyAlignment="1">
      <alignment horizontal="left" vertical="center"/>
    </xf>
    <xf numFmtId="0" fontId="9" fillId="0" borderId="0" xfId="0" applyFont="1" applyAlignment="1">
      <alignment horizontal="left" vertical="center"/>
    </xf>
    <xf numFmtId="181" fontId="19" fillId="0" borderId="0" xfId="0" applyNumberFormat="1" applyFont="1" applyAlignment="1">
      <alignment horizontal="right" vertical="center"/>
    </xf>
    <xf numFmtId="0" fontId="3" fillId="0" borderId="0" xfId="0" applyFont="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3" fillId="0" borderId="0" xfId="0" applyFont="1" applyAlignment="1">
      <alignment horizontal="right"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4" xfId="0" applyFont="1" applyBorder="1" applyAlignment="1">
      <alignment vertical="center" wrapText="1"/>
    </xf>
    <xf numFmtId="0" fontId="5" fillId="0" borderId="19" xfId="0" applyFont="1" applyBorder="1" applyAlignment="1">
      <alignment vertical="center" wrapText="1"/>
    </xf>
    <xf numFmtId="0" fontId="0" fillId="0" borderId="13" xfId="0"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14" xfId="0" applyBorder="1" applyAlignment="1">
      <alignment vertical="center" wrapText="1"/>
    </xf>
    <xf numFmtId="0" fontId="0" fillId="0" borderId="19" xfId="0" applyBorder="1" applyAlignment="1">
      <alignment vertical="center" wrapText="1"/>
    </xf>
    <xf numFmtId="0" fontId="20" fillId="0" borderId="1" xfId="0" applyFont="1" applyBorder="1">
      <alignment vertical="center"/>
    </xf>
    <xf numFmtId="0" fontId="21" fillId="0" borderId="1" xfId="0" applyFont="1" applyBorder="1">
      <alignment vertical="center"/>
    </xf>
    <xf numFmtId="0" fontId="0" fillId="0" borderId="14"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cellXfs>
  <cellStyles count="2">
    <cellStyle name="標準" xfId="0" builtinId="0"/>
    <cellStyle name="標準 2" xfId="1" xr:uid="{00000000-0005-0000-0000-000001000000}"/>
  </cellStyles>
  <dxfs count="1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466725</xdr:colOff>
      <xdr:row>1</xdr:row>
      <xdr:rowOff>47625</xdr:rowOff>
    </xdr:from>
    <xdr:ext cx="2465317" cy="39241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6725" y="219075"/>
          <a:ext cx="246531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800" b="1"/>
            <a:t>発生汚水量計算書</a:t>
          </a:r>
          <a:endParaRPr kumimoji="1" lang="en-US" altLang="ja-JP" sz="1800" b="1"/>
        </a:p>
      </xdr:txBody>
    </xdr:sp>
    <xdr:clientData/>
  </xdr:oneCellAnchor>
  <xdr:twoCellAnchor>
    <xdr:from>
      <xdr:col>2</xdr:col>
      <xdr:colOff>215348</xdr:colOff>
      <xdr:row>22</xdr:row>
      <xdr:rowOff>41413</xdr:rowOff>
    </xdr:from>
    <xdr:to>
      <xdr:col>9</xdr:col>
      <xdr:colOff>190500</xdr:colOff>
      <xdr:row>22</xdr:row>
      <xdr:rowOff>41413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590261" y="4745935"/>
          <a:ext cx="447260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215348</xdr:colOff>
      <xdr:row>36</xdr:row>
      <xdr:rowOff>41413</xdr:rowOff>
    </xdr:from>
    <xdr:to>
      <xdr:col>9</xdr:col>
      <xdr:colOff>190500</xdr:colOff>
      <xdr:row>36</xdr:row>
      <xdr:rowOff>41413</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582466" y="4400501"/>
          <a:ext cx="44462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215348</xdr:colOff>
      <xdr:row>49</xdr:row>
      <xdr:rowOff>41413</xdr:rowOff>
    </xdr:from>
    <xdr:to>
      <xdr:col>9</xdr:col>
      <xdr:colOff>190500</xdr:colOff>
      <xdr:row>49</xdr:row>
      <xdr:rowOff>41413</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582466" y="7101119"/>
          <a:ext cx="444629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N52"/>
  <sheetViews>
    <sheetView tabSelected="1" topLeftCell="A13" zoomScale="85" zoomScaleNormal="85" zoomScaleSheetLayoutView="70" workbookViewId="0">
      <selection activeCell="N28" sqref="N28"/>
    </sheetView>
  </sheetViews>
  <sheetFormatPr defaultRowHeight="13.5" x14ac:dyDescent="0.15"/>
  <cols>
    <col min="1" max="2" width="9" style="22"/>
    <col min="3" max="3" width="5.5" style="22" customWidth="1"/>
    <col min="4" max="5" width="10.75" style="22" customWidth="1"/>
    <col min="6" max="6" width="8.125" style="22" customWidth="1"/>
    <col min="7" max="7" width="9.125" style="22" customWidth="1"/>
    <col min="8" max="8" width="8.125" style="22" customWidth="1"/>
    <col min="9" max="9" width="9.125" style="22" customWidth="1"/>
    <col min="10" max="257" width="9" style="22"/>
    <col min="258" max="258" width="5.5" style="22" customWidth="1"/>
    <col min="259" max="259" width="18.875" style="22" bestFit="1" customWidth="1"/>
    <col min="260" max="260" width="8.125" style="22" customWidth="1"/>
    <col min="261" max="513" width="9" style="22"/>
    <col min="514" max="514" width="5.5" style="22" customWidth="1"/>
    <col min="515" max="515" width="18.875" style="22" bestFit="1" customWidth="1"/>
    <col min="516" max="516" width="8.125" style="22" customWidth="1"/>
    <col min="517" max="769" width="9" style="22"/>
    <col min="770" max="770" width="5.5" style="22" customWidth="1"/>
    <col min="771" max="771" width="18.875" style="22" bestFit="1" customWidth="1"/>
    <col min="772" max="772" width="8.125" style="22" customWidth="1"/>
    <col min="773" max="1025" width="9" style="22"/>
    <col min="1026" max="1026" width="5.5" style="22" customWidth="1"/>
    <col min="1027" max="1027" width="18.875" style="22" bestFit="1" customWidth="1"/>
    <col min="1028" max="1028" width="8.125" style="22" customWidth="1"/>
    <col min="1029" max="1281" width="9" style="22"/>
    <col min="1282" max="1282" width="5.5" style="22" customWidth="1"/>
    <col min="1283" max="1283" width="18.875" style="22" bestFit="1" customWidth="1"/>
    <col min="1284" max="1284" width="8.125" style="22" customWidth="1"/>
    <col min="1285" max="1537" width="9" style="22"/>
    <col min="1538" max="1538" width="5.5" style="22" customWidth="1"/>
    <col min="1539" max="1539" width="18.875" style="22" bestFit="1" customWidth="1"/>
    <col min="1540" max="1540" width="8.125" style="22" customWidth="1"/>
    <col min="1541" max="1793" width="9" style="22"/>
    <col min="1794" max="1794" width="5.5" style="22" customWidth="1"/>
    <col min="1795" max="1795" width="18.875" style="22" bestFit="1" customWidth="1"/>
    <col min="1796" max="1796" width="8.125" style="22" customWidth="1"/>
    <col min="1797" max="2049" width="9" style="22"/>
    <col min="2050" max="2050" width="5.5" style="22" customWidth="1"/>
    <col min="2051" max="2051" width="18.875" style="22" bestFit="1" customWidth="1"/>
    <col min="2052" max="2052" width="8.125" style="22" customWidth="1"/>
    <col min="2053" max="2305" width="9" style="22"/>
    <col min="2306" max="2306" width="5.5" style="22" customWidth="1"/>
    <col min="2307" max="2307" width="18.875" style="22" bestFit="1" customWidth="1"/>
    <col min="2308" max="2308" width="8.125" style="22" customWidth="1"/>
    <col min="2309" max="2561" width="9" style="22"/>
    <col min="2562" max="2562" width="5.5" style="22" customWidth="1"/>
    <col min="2563" max="2563" width="18.875" style="22" bestFit="1" customWidth="1"/>
    <col min="2564" max="2564" width="8.125" style="22" customWidth="1"/>
    <col min="2565" max="2817" width="9" style="22"/>
    <col min="2818" max="2818" width="5.5" style="22" customWidth="1"/>
    <col min="2819" max="2819" width="18.875" style="22" bestFit="1" customWidth="1"/>
    <col min="2820" max="2820" width="8.125" style="22" customWidth="1"/>
    <col min="2821" max="3073" width="9" style="22"/>
    <col min="3074" max="3074" width="5.5" style="22" customWidth="1"/>
    <col min="3075" max="3075" width="18.875" style="22" bestFit="1" customWidth="1"/>
    <col min="3076" max="3076" width="8.125" style="22" customWidth="1"/>
    <col min="3077" max="3329" width="9" style="22"/>
    <col min="3330" max="3330" width="5.5" style="22" customWidth="1"/>
    <col min="3331" max="3331" width="18.875" style="22" bestFit="1" customWidth="1"/>
    <col min="3332" max="3332" width="8.125" style="22" customWidth="1"/>
    <col min="3333" max="3585" width="9" style="22"/>
    <col min="3586" max="3586" width="5.5" style="22" customWidth="1"/>
    <col min="3587" max="3587" width="18.875" style="22" bestFit="1" customWidth="1"/>
    <col min="3588" max="3588" width="8.125" style="22" customWidth="1"/>
    <col min="3589" max="3841" width="9" style="22"/>
    <col min="3842" max="3842" width="5.5" style="22" customWidth="1"/>
    <col min="3843" max="3843" width="18.875" style="22" bestFit="1" customWidth="1"/>
    <col min="3844" max="3844" width="8.125" style="22" customWidth="1"/>
    <col min="3845" max="4097" width="9" style="22"/>
    <col min="4098" max="4098" width="5.5" style="22" customWidth="1"/>
    <col min="4099" max="4099" width="18.875" style="22" bestFit="1" customWidth="1"/>
    <col min="4100" max="4100" width="8.125" style="22" customWidth="1"/>
    <col min="4101" max="4353" width="9" style="22"/>
    <col min="4354" max="4354" width="5.5" style="22" customWidth="1"/>
    <col min="4355" max="4355" width="18.875" style="22" bestFit="1" customWidth="1"/>
    <col min="4356" max="4356" width="8.125" style="22" customWidth="1"/>
    <col min="4357" max="4609" width="9" style="22"/>
    <col min="4610" max="4610" width="5.5" style="22" customWidth="1"/>
    <col min="4611" max="4611" width="18.875" style="22" bestFit="1" customWidth="1"/>
    <col min="4612" max="4612" width="8.125" style="22" customWidth="1"/>
    <col min="4613" max="4865" width="9" style="22"/>
    <col min="4866" max="4866" width="5.5" style="22" customWidth="1"/>
    <col min="4867" max="4867" width="18.875" style="22" bestFit="1" customWidth="1"/>
    <col min="4868" max="4868" width="8.125" style="22" customWidth="1"/>
    <col min="4869" max="5121" width="9" style="22"/>
    <col min="5122" max="5122" width="5.5" style="22" customWidth="1"/>
    <col min="5123" max="5123" width="18.875" style="22" bestFit="1" customWidth="1"/>
    <col min="5124" max="5124" width="8.125" style="22" customWidth="1"/>
    <col min="5125" max="5377" width="9" style="22"/>
    <col min="5378" max="5378" width="5.5" style="22" customWidth="1"/>
    <col min="5379" max="5379" width="18.875" style="22" bestFit="1" customWidth="1"/>
    <col min="5380" max="5380" width="8.125" style="22" customWidth="1"/>
    <col min="5381" max="5633" width="9" style="22"/>
    <col min="5634" max="5634" width="5.5" style="22" customWidth="1"/>
    <col min="5635" max="5635" width="18.875" style="22" bestFit="1" customWidth="1"/>
    <col min="5636" max="5636" width="8.125" style="22" customWidth="1"/>
    <col min="5637" max="5889" width="9" style="22"/>
    <col min="5890" max="5890" width="5.5" style="22" customWidth="1"/>
    <col min="5891" max="5891" width="18.875" style="22" bestFit="1" customWidth="1"/>
    <col min="5892" max="5892" width="8.125" style="22" customWidth="1"/>
    <col min="5893" max="6145" width="9" style="22"/>
    <col min="6146" max="6146" width="5.5" style="22" customWidth="1"/>
    <col min="6147" max="6147" width="18.875" style="22" bestFit="1" customWidth="1"/>
    <col min="6148" max="6148" width="8.125" style="22" customWidth="1"/>
    <col min="6149" max="6401" width="9" style="22"/>
    <col min="6402" max="6402" width="5.5" style="22" customWidth="1"/>
    <col min="6403" max="6403" width="18.875" style="22" bestFit="1" customWidth="1"/>
    <col min="6404" max="6404" width="8.125" style="22" customWidth="1"/>
    <col min="6405" max="6657" width="9" style="22"/>
    <col min="6658" max="6658" width="5.5" style="22" customWidth="1"/>
    <col min="6659" max="6659" width="18.875" style="22" bestFit="1" customWidth="1"/>
    <col min="6660" max="6660" width="8.125" style="22" customWidth="1"/>
    <col min="6661" max="6913" width="9" style="22"/>
    <col min="6914" max="6914" width="5.5" style="22" customWidth="1"/>
    <col min="6915" max="6915" width="18.875" style="22" bestFit="1" customWidth="1"/>
    <col min="6916" max="6916" width="8.125" style="22" customWidth="1"/>
    <col min="6917" max="7169" width="9" style="22"/>
    <col min="7170" max="7170" width="5.5" style="22" customWidth="1"/>
    <col min="7171" max="7171" width="18.875" style="22" bestFit="1" customWidth="1"/>
    <col min="7172" max="7172" width="8.125" style="22" customWidth="1"/>
    <col min="7173" max="7425" width="9" style="22"/>
    <col min="7426" max="7426" width="5.5" style="22" customWidth="1"/>
    <col min="7427" max="7427" width="18.875" style="22" bestFit="1" customWidth="1"/>
    <col min="7428" max="7428" width="8.125" style="22" customWidth="1"/>
    <col min="7429" max="7681" width="9" style="22"/>
    <col min="7682" max="7682" width="5.5" style="22" customWidth="1"/>
    <col min="7683" max="7683" width="18.875" style="22" bestFit="1" customWidth="1"/>
    <col min="7684" max="7684" width="8.125" style="22" customWidth="1"/>
    <col min="7685" max="7937" width="9" style="22"/>
    <col min="7938" max="7938" width="5.5" style="22" customWidth="1"/>
    <col min="7939" max="7939" width="18.875" style="22" bestFit="1" customWidth="1"/>
    <col min="7940" max="7940" width="8.125" style="22" customWidth="1"/>
    <col min="7941" max="8193" width="9" style="22"/>
    <col min="8194" max="8194" width="5.5" style="22" customWidth="1"/>
    <col min="8195" max="8195" width="18.875" style="22" bestFit="1" customWidth="1"/>
    <col min="8196" max="8196" width="8.125" style="22" customWidth="1"/>
    <col min="8197" max="8449" width="9" style="22"/>
    <col min="8450" max="8450" width="5.5" style="22" customWidth="1"/>
    <col min="8451" max="8451" width="18.875" style="22" bestFit="1" customWidth="1"/>
    <col min="8452" max="8452" width="8.125" style="22" customWidth="1"/>
    <col min="8453" max="8705" width="9" style="22"/>
    <col min="8706" max="8706" width="5.5" style="22" customWidth="1"/>
    <col min="8707" max="8707" width="18.875" style="22" bestFit="1" customWidth="1"/>
    <col min="8708" max="8708" width="8.125" style="22" customWidth="1"/>
    <col min="8709" max="8961" width="9" style="22"/>
    <col min="8962" max="8962" width="5.5" style="22" customWidth="1"/>
    <col min="8963" max="8963" width="18.875" style="22" bestFit="1" customWidth="1"/>
    <col min="8964" max="8964" width="8.125" style="22" customWidth="1"/>
    <col min="8965" max="9217" width="9" style="22"/>
    <col min="9218" max="9218" width="5.5" style="22" customWidth="1"/>
    <col min="9219" max="9219" width="18.875" style="22" bestFit="1" customWidth="1"/>
    <col min="9220" max="9220" width="8.125" style="22" customWidth="1"/>
    <col min="9221" max="9473" width="9" style="22"/>
    <col min="9474" max="9474" width="5.5" style="22" customWidth="1"/>
    <col min="9475" max="9475" width="18.875" style="22" bestFit="1" customWidth="1"/>
    <col min="9476" max="9476" width="8.125" style="22" customWidth="1"/>
    <col min="9477" max="9729" width="9" style="22"/>
    <col min="9730" max="9730" width="5.5" style="22" customWidth="1"/>
    <col min="9731" max="9731" width="18.875" style="22" bestFit="1" customWidth="1"/>
    <col min="9732" max="9732" width="8.125" style="22" customWidth="1"/>
    <col min="9733" max="9985" width="9" style="22"/>
    <col min="9986" max="9986" width="5.5" style="22" customWidth="1"/>
    <col min="9987" max="9987" width="18.875" style="22" bestFit="1" customWidth="1"/>
    <col min="9988" max="9988" width="8.125" style="22" customWidth="1"/>
    <col min="9989" max="10241" width="9" style="22"/>
    <col min="10242" max="10242" width="5.5" style="22" customWidth="1"/>
    <col min="10243" max="10243" width="18.875" style="22" bestFit="1" customWidth="1"/>
    <col min="10244" max="10244" width="8.125" style="22" customWidth="1"/>
    <col min="10245" max="10497" width="9" style="22"/>
    <col min="10498" max="10498" width="5.5" style="22" customWidth="1"/>
    <col min="10499" max="10499" width="18.875" style="22" bestFit="1" customWidth="1"/>
    <col min="10500" max="10500" width="8.125" style="22" customWidth="1"/>
    <col min="10501" max="10753" width="9" style="22"/>
    <col min="10754" max="10754" width="5.5" style="22" customWidth="1"/>
    <col min="10755" max="10755" width="18.875" style="22" bestFit="1" customWidth="1"/>
    <col min="10756" max="10756" width="8.125" style="22" customWidth="1"/>
    <col min="10757" max="11009" width="9" style="22"/>
    <col min="11010" max="11010" width="5.5" style="22" customWidth="1"/>
    <col min="11011" max="11011" width="18.875" style="22" bestFit="1" customWidth="1"/>
    <col min="11012" max="11012" width="8.125" style="22" customWidth="1"/>
    <col min="11013" max="11265" width="9" style="22"/>
    <col min="11266" max="11266" width="5.5" style="22" customWidth="1"/>
    <col min="11267" max="11267" width="18.875" style="22" bestFit="1" customWidth="1"/>
    <col min="11268" max="11268" width="8.125" style="22" customWidth="1"/>
    <col min="11269" max="11521" width="9" style="22"/>
    <col min="11522" max="11522" width="5.5" style="22" customWidth="1"/>
    <col min="11523" max="11523" width="18.875" style="22" bestFit="1" customWidth="1"/>
    <col min="11524" max="11524" width="8.125" style="22" customWidth="1"/>
    <col min="11525" max="11777" width="9" style="22"/>
    <col min="11778" max="11778" width="5.5" style="22" customWidth="1"/>
    <col min="11779" max="11779" width="18.875" style="22" bestFit="1" customWidth="1"/>
    <col min="11780" max="11780" width="8.125" style="22" customWidth="1"/>
    <col min="11781" max="12033" width="9" style="22"/>
    <col min="12034" max="12034" width="5.5" style="22" customWidth="1"/>
    <col min="12035" max="12035" width="18.875" style="22" bestFit="1" customWidth="1"/>
    <col min="12036" max="12036" width="8.125" style="22" customWidth="1"/>
    <col min="12037" max="12289" width="9" style="22"/>
    <col min="12290" max="12290" width="5.5" style="22" customWidth="1"/>
    <col min="12291" max="12291" width="18.875" style="22" bestFit="1" customWidth="1"/>
    <col min="12292" max="12292" width="8.125" style="22" customWidth="1"/>
    <col min="12293" max="12545" width="9" style="22"/>
    <col min="12546" max="12546" width="5.5" style="22" customWidth="1"/>
    <col min="12547" max="12547" width="18.875" style="22" bestFit="1" customWidth="1"/>
    <col min="12548" max="12548" width="8.125" style="22" customWidth="1"/>
    <col min="12549" max="12801" width="9" style="22"/>
    <col min="12802" max="12802" width="5.5" style="22" customWidth="1"/>
    <col min="12803" max="12803" width="18.875" style="22" bestFit="1" customWidth="1"/>
    <col min="12804" max="12804" width="8.125" style="22" customWidth="1"/>
    <col min="12805" max="13057" width="9" style="22"/>
    <col min="13058" max="13058" width="5.5" style="22" customWidth="1"/>
    <col min="13059" max="13059" width="18.875" style="22" bestFit="1" customWidth="1"/>
    <col min="13060" max="13060" width="8.125" style="22" customWidth="1"/>
    <col min="13061" max="13313" width="9" style="22"/>
    <col min="13314" max="13314" width="5.5" style="22" customWidth="1"/>
    <col min="13315" max="13315" width="18.875" style="22" bestFit="1" customWidth="1"/>
    <col min="13316" max="13316" width="8.125" style="22" customWidth="1"/>
    <col min="13317" max="13569" width="9" style="22"/>
    <col min="13570" max="13570" width="5.5" style="22" customWidth="1"/>
    <col min="13571" max="13571" width="18.875" style="22" bestFit="1" customWidth="1"/>
    <col min="13572" max="13572" width="8.125" style="22" customWidth="1"/>
    <col min="13573" max="13825" width="9" style="22"/>
    <col min="13826" max="13826" width="5.5" style="22" customWidth="1"/>
    <col min="13827" max="13827" width="18.875" style="22" bestFit="1" customWidth="1"/>
    <col min="13828" max="13828" width="8.125" style="22" customWidth="1"/>
    <col min="13829" max="14081" width="9" style="22"/>
    <col min="14082" max="14082" width="5.5" style="22" customWidth="1"/>
    <col min="14083" max="14083" width="18.875" style="22" bestFit="1" customWidth="1"/>
    <col min="14084" max="14084" width="8.125" style="22" customWidth="1"/>
    <col min="14085" max="14337" width="9" style="22"/>
    <col min="14338" max="14338" width="5.5" style="22" customWidth="1"/>
    <col min="14339" max="14339" width="18.875" style="22" bestFit="1" customWidth="1"/>
    <col min="14340" max="14340" width="8.125" style="22" customWidth="1"/>
    <col min="14341" max="14593" width="9" style="22"/>
    <col min="14594" max="14594" width="5.5" style="22" customWidth="1"/>
    <col min="14595" max="14595" width="18.875" style="22" bestFit="1" customWidth="1"/>
    <col min="14596" max="14596" width="8.125" style="22" customWidth="1"/>
    <col min="14597" max="14849" width="9" style="22"/>
    <col min="14850" max="14850" width="5.5" style="22" customWidth="1"/>
    <col min="14851" max="14851" width="18.875" style="22" bestFit="1" customWidth="1"/>
    <col min="14852" max="14852" width="8.125" style="22" customWidth="1"/>
    <col min="14853" max="15105" width="9" style="22"/>
    <col min="15106" max="15106" width="5.5" style="22" customWidth="1"/>
    <col min="15107" max="15107" width="18.875" style="22" bestFit="1" customWidth="1"/>
    <col min="15108" max="15108" width="8.125" style="22" customWidth="1"/>
    <col min="15109" max="15361" width="9" style="22"/>
    <col min="15362" max="15362" width="5.5" style="22" customWidth="1"/>
    <col min="15363" max="15363" width="18.875" style="22" bestFit="1" customWidth="1"/>
    <col min="15364" max="15364" width="8.125" style="22" customWidth="1"/>
    <col min="15365" max="15617" width="9" style="22"/>
    <col min="15618" max="15618" width="5.5" style="22" customWidth="1"/>
    <col min="15619" max="15619" width="18.875" style="22" bestFit="1" customWidth="1"/>
    <col min="15620" max="15620" width="8.125" style="22" customWidth="1"/>
    <col min="15621" max="15873" width="9" style="22"/>
    <col min="15874" max="15874" width="5.5" style="22" customWidth="1"/>
    <col min="15875" max="15875" width="18.875" style="22" bestFit="1" customWidth="1"/>
    <col min="15876" max="15876" width="8.125" style="22" customWidth="1"/>
    <col min="15877" max="16129" width="9" style="22"/>
    <col min="16130" max="16130" width="5.5" style="22" customWidth="1"/>
    <col min="16131" max="16131" width="18.875" style="22" bestFit="1" customWidth="1"/>
    <col min="16132" max="16132" width="8.125" style="22" customWidth="1"/>
    <col min="16133" max="16384" width="9" style="22"/>
  </cols>
  <sheetData>
    <row r="6" spans="1:14" ht="18.75" x14ac:dyDescent="0.15">
      <c r="B6" s="20" t="s">
        <v>52</v>
      </c>
      <c r="C6" s="21"/>
      <c r="D6" s="21"/>
      <c r="E6" s="21"/>
    </row>
    <row r="7" spans="1:14" ht="18.75" x14ac:dyDescent="0.15">
      <c r="B7" s="79" t="s">
        <v>53</v>
      </c>
      <c r="C7" s="23" t="s">
        <v>54</v>
      </c>
      <c r="D7" s="23"/>
      <c r="E7" s="23"/>
      <c r="F7" s="24"/>
      <c r="G7" s="80" t="s">
        <v>55</v>
      </c>
    </row>
    <row r="8" spans="1:14" ht="18.75" x14ac:dyDescent="0.15">
      <c r="B8" s="79"/>
      <c r="C8" s="81">
        <v>86400</v>
      </c>
      <c r="D8" s="81"/>
      <c r="E8" s="81"/>
      <c r="F8" s="81"/>
      <c r="G8" s="80"/>
    </row>
    <row r="10" spans="1:14" ht="14.25" x14ac:dyDescent="0.15">
      <c r="C10" s="25" t="s">
        <v>56</v>
      </c>
      <c r="D10" s="25"/>
      <c r="E10" s="25"/>
    </row>
    <row r="11" spans="1:14" ht="14.25" x14ac:dyDescent="0.15">
      <c r="C11" s="25" t="s">
        <v>236</v>
      </c>
      <c r="D11" s="25"/>
      <c r="E11" s="25"/>
    </row>
    <row r="12" spans="1:14" ht="14.25" x14ac:dyDescent="0.15">
      <c r="C12" s="25" t="s">
        <v>57</v>
      </c>
      <c r="D12" s="25"/>
      <c r="E12" s="25"/>
    </row>
    <row r="13" spans="1:14" x14ac:dyDescent="0.15">
      <c r="N13" s="63"/>
    </row>
    <row r="14" spans="1:14" ht="29.1" customHeight="1" x14ac:dyDescent="0.15">
      <c r="A14" s="71" t="s">
        <v>58</v>
      </c>
      <c r="B14" s="72"/>
      <c r="C14" s="87" t="s">
        <v>200</v>
      </c>
      <c r="D14" s="88"/>
      <c r="E14" s="87" t="s">
        <v>201</v>
      </c>
      <c r="F14" s="88"/>
      <c r="G14" s="87" t="s">
        <v>222</v>
      </c>
      <c r="H14" s="89"/>
      <c r="I14" s="83" t="s">
        <v>242</v>
      </c>
      <c r="J14" s="84"/>
    </row>
    <row r="15" spans="1:14" ht="14.25" x14ac:dyDescent="0.15">
      <c r="A15" s="61" t="s">
        <v>59</v>
      </c>
      <c r="B15" s="62"/>
      <c r="C15" s="67">
        <v>612</v>
      </c>
      <c r="D15" s="68"/>
      <c r="E15" s="67">
        <v>342</v>
      </c>
      <c r="F15" s="68"/>
      <c r="G15" s="67">
        <v>432</v>
      </c>
      <c r="H15" s="68"/>
      <c r="I15" s="85"/>
      <c r="J15" s="86"/>
    </row>
    <row r="16" spans="1:14" ht="14.25" x14ac:dyDescent="0.15">
      <c r="A16" s="61" t="s">
        <v>60</v>
      </c>
      <c r="B16" s="62"/>
      <c r="C16" s="69"/>
      <c r="D16" s="70"/>
      <c r="E16" s="69"/>
      <c r="F16" s="70"/>
      <c r="G16" s="69"/>
      <c r="H16" s="70"/>
      <c r="I16" s="85"/>
      <c r="J16" s="86"/>
    </row>
    <row r="17" spans="1:10" ht="14.25" x14ac:dyDescent="0.15">
      <c r="A17" s="61" t="s">
        <v>61</v>
      </c>
      <c r="B17" s="62"/>
      <c r="C17" s="71">
        <v>615</v>
      </c>
      <c r="D17" s="72"/>
      <c r="E17" s="71">
        <v>345</v>
      </c>
      <c r="F17" s="72"/>
      <c r="G17" s="71">
        <v>435</v>
      </c>
      <c r="H17" s="72"/>
      <c r="I17" s="85"/>
      <c r="J17" s="86"/>
    </row>
    <row r="19" spans="1:10" ht="15" customHeight="1" x14ac:dyDescent="0.15">
      <c r="B19" s="78" t="s">
        <v>202</v>
      </c>
      <c r="C19" s="78"/>
      <c r="D19" s="78"/>
      <c r="E19" s="78"/>
      <c r="F19" s="78"/>
      <c r="G19" s="78"/>
      <c r="H19" s="78"/>
      <c r="I19" s="78"/>
    </row>
    <row r="20" spans="1:10" ht="15" customHeight="1" x14ac:dyDescent="0.15">
      <c r="B20" s="78"/>
      <c r="C20" s="78"/>
      <c r="D20" s="78"/>
      <c r="E20" s="78"/>
      <c r="F20" s="78"/>
      <c r="G20" s="78"/>
      <c r="H20" s="78"/>
      <c r="I20" s="78"/>
    </row>
    <row r="22" spans="1:10" ht="25.5" customHeight="1" x14ac:dyDescent="0.15">
      <c r="B22" s="73" t="s">
        <v>62</v>
      </c>
      <c r="C22" s="26"/>
      <c r="D22" s="59" t="s">
        <v>239</v>
      </c>
      <c r="E22" s="60"/>
      <c r="F22" s="50" t="s">
        <v>237</v>
      </c>
      <c r="G22" s="64">
        <f>IF($I$15="",0,IF($I$15=$A$15,C15,IF($I$15=$A$16,C15,C17)))</f>
        <v>0</v>
      </c>
      <c r="H22" s="44" t="s">
        <v>238</v>
      </c>
      <c r="I22" s="44"/>
    </row>
    <row r="23" spans="1:10" ht="25.5" customHeight="1" x14ac:dyDescent="0.15">
      <c r="B23" s="73"/>
      <c r="C23" s="26"/>
      <c r="D23" s="75">
        <v>86400</v>
      </c>
      <c r="E23" s="75"/>
      <c r="F23" s="75"/>
      <c r="G23" s="75"/>
      <c r="H23" s="75"/>
      <c r="I23" s="75"/>
    </row>
    <row r="25" spans="1:10" ht="13.5" customHeight="1" x14ac:dyDescent="0.15">
      <c r="B25" s="82" t="s">
        <v>63</v>
      </c>
      <c r="C25" s="27"/>
      <c r="D25" s="74">
        <f>IF(D22="","",ROUNDDOWN(E22*2.1*G22/1000/86400,8))</f>
        <v>0</v>
      </c>
      <c r="E25" s="74"/>
      <c r="F25" s="74"/>
      <c r="G25" s="76" t="s">
        <v>55</v>
      </c>
      <c r="H25" s="47"/>
    </row>
    <row r="26" spans="1:10" ht="13.5" customHeight="1" x14ac:dyDescent="0.15">
      <c r="B26" s="82"/>
      <c r="C26" s="27"/>
      <c r="D26" s="74"/>
      <c r="E26" s="74"/>
      <c r="F26" s="74"/>
      <c r="G26" s="76"/>
      <c r="H26" s="47"/>
    </row>
    <row r="27" spans="1:10" ht="13.5" customHeight="1" x14ac:dyDescent="0.15">
      <c r="B27" s="46"/>
      <c r="C27" s="27"/>
      <c r="D27" s="49"/>
      <c r="E27" s="49"/>
      <c r="F27" s="49"/>
      <c r="G27" s="21"/>
      <c r="H27" s="47"/>
    </row>
    <row r="29" spans="1:10" ht="15" customHeight="1" x14ac:dyDescent="0.15">
      <c r="B29" s="78" t="s">
        <v>223</v>
      </c>
      <c r="C29" s="78"/>
      <c r="D29" s="78"/>
      <c r="E29" s="78"/>
      <c r="F29" s="78"/>
      <c r="G29" s="78"/>
      <c r="H29" s="78"/>
      <c r="I29" s="78"/>
    </row>
    <row r="30" spans="1:10" ht="15" customHeight="1" x14ac:dyDescent="0.15">
      <c r="B30" s="78"/>
      <c r="C30" s="78"/>
      <c r="D30" s="78"/>
      <c r="E30" s="78"/>
      <c r="F30" s="78"/>
      <c r="G30" s="78"/>
      <c r="H30" s="78"/>
      <c r="I30" s="78"/>
    </row>
    <row r="32" spans="1:10" ht="25.5" x14ac:dyDescent="0.15">
      <c r="B32" s="51" t="s">
        <v>62</v>
      </c>
      <c r="C32" s="45"/>
      <c r="D32" s="59" t="str">
        <f>IF(D22="","",D22)</f>
        <v>2.1×</v>
      </c>
      <c r="E32" s="60"/>
      <c r="F32" s="50" t="s">
        <v>237</v>
      </c>
      <c r="G32" s="64">
        <f>IF($I$15="",0,IF($I$15=$A$15,E15,IF($I$15=$A$16,E15,E17)))</f>
        <v>0</v>
      </c>
      <c r="H32" s="44" t="s">
        <v>240</v>
      </c>
      <c r="I32" s="44"/>
    </row>
    <row r="33" spans="1:9" ht="13.5" customHeight="1" x14ac:dyDescent="0.15">
      <c r="B33" s="73" t="s">
        <v>63</v>
      </c>
      <c r="C33" s="27"/>
      <c r="D33" s="74">
        <f>IF(D22="","",ROUNDDOWN(E32*2.1*G32/1000,8))</f>
        <v>0</v>
      </c>
      <c r="E33" s="74"/>
      <c r="F33" s="74"/>
      <c r="G33" s="77" t="s">
        <v>224</v>
      </c>
      <c r="H33" s="77"/>
    </row>
    <row r="34" spans="1:9" ht="13.5" customHeight="1" x14ac:dyDescent="0.15">
      <c r="B34" s="73"/>
      <c r="C34" s="27"/>
      <c r="D34" s="74"/>
      <c r="E34" s="74"/>
      <c r="F34" s="74"/>
      <c r="G34" s="77"/>
      <c r="H34" s="77"/>
    </row>
    <row r="36" spans="1:9" ht="25.5" customHeight="1" x14ac:dyDescent="0.15">
      <c r="A36"/>
      <c r="B36" s="51" t="s">
        <v>62</v>
      </c>
      <c r="C36" s="26"/>
      <c r="D36" s="59" t="str">
        <f>IF(D22="","",D22)</f>
        <v>2.1×</v>
      </c>
      <c r="E36" s="60"/>
      <c r="F36" s="50" t="s">
        <v>237</v>
      </c>
      <c r="G36" s="64">
        <f>IF($I$15="",0,IF($I$15=$A$15,E15,IF($I$15=$A$16,E15,E17)))</f>
        <v>0</v>
      </c>
      <c r="H36" s="44" t="s">
        <v>241</v>
      </c>
      <c r="I36" s="44"/>
    </row>
    <row r="37" spans="1:9" ht="25.5" customHeight="1" x14ac:dyDescent="0.15">
      <c r="A37"/>
      <c r="B37" s="48" t="s">
        <v>226</v>
      </c>
      <c r="C37" s="26"/>
      <c r="D37" s="75">
        <v>86400</v>
      </c>
      <c r="E37" s="75"/>
      <c r="F37" s="75"/>
      <c r="G37" s="75"/>
      <c r="H37" s="75"/>
      <c r="I37" s="75"/>
    </row>
    <row r="38" spans="1:9" ht="12.75" customHeight="1" x14ac:dyDescent="0.15">
      <c r="B38" s="73" t="s">
        <v>63</v>
      </c>
      <c r="C38" s="27"/>
      <c r="D38" s="74">
        <f>IF(D22="","",ROUNDDOWN(E36*2.1*G36/1000/86400,8))</f>
        <v>0</v>
      </c>
      <c r="E38" s="74"/>
      <c r="F38" s="74"/>
      <c r="G38" s="76" t="s">
        <v>225</v>
      </c>
    </row>
    <row r="39" spans="1:9" ht="12.75" customHeight="1" x14ac:dyDescent="0.15">
      <c r="B39" s="73"/>
      <c r="C39" s="27"/>
      <c r="D39" s="74"/>
      <c r="E39" s="74"/>
      <c r="F39" s="74"/>
      <c r="G39" s="76"/>
    </row>
    <row r="42" spans="1:9" ht="15" customHeight="1" x14ac:dyDescent="0.15">
      <c r="B42" s="78" t="s">
        <v>227</v>
      </c>
      <c r="C42" s="78"/>
      <c r="D42" s="78"/>
      <c r="E42" s="78"/>
      <c r="F42" s="78"/>
      <c r="G42" s="78"/>
      <c r="H42" s="78"/>
      <c r="I42" s="78"/>
    </row>
    <row r="43" spans="1:9" ht="15" customHeight="1" x14ac:dyDescent="0.15">
      <c r="B43" s="78"/>
      <c r="C43" s="78"/>
      <c r="D43" s="78"/>
      <c r="E43" s="78"/>
      <c r="F43" s="78"/>
      <c r="G43" s="78"/>
      <c r="H43" s="78"/>
      <c r="I43" s="78"/>
    </row>
    <row r="45" spans="1:9" ht="25.5" x14ac:dyDescent="0.15">
      <c r="B45" s="51" t="s">
        <v>62</v>
      </c>
      <c r="C45" s="45"/>
      <c r="D45" s="59" t="str">
        <f>IF(D22="","",D22)</f>
        <v>2.1×</v>
      </c>
      <c r="E45" s="60"/>
      <c r="F45" s="50" t="s">
        <v>237</v>
      </c>
      <c r="G45" s="64">
        <f>IF($I$15="",0,IF($I$15=$A$15,G15,IF($I$15=$A$16,G15,G17)))</f>
        <v>0</v>
      </c>
      <c r="H45" s="44" t="s">
        <v>241</v>
      </c>
      <c r="I45" s="44"/>
    </row>
    <row r="46" spans="1:9" ht="13.5" customHeight="1" x14ac:dyDescent="0.15">
      <c r="B46" s="73" t="s">
        <v>63</v>
      </c>
      <c r="C46" s="27"/>
      <c r="D46" s="74">
        <f>IF(D22="","",ROUNDDOWN(E45*2.1*G45/1000,8))</f>
        <v>0</v>
      </c>
      <c r="E46" s="74"/>
      <c r="F46" s="74"/>
      <c r="G46" s="77" t="s">
        <v>224</v>
      </c>
      <c r="H46" s="77"/>
    </row>
    <row r="47" spans="1:9" ht="13.5" customHeight="1" x14ac:dyDescent="0.15">
      <c r="B47" s="73"/>
      <c r="C47" s="27"/>
      <c r="D47" s="74"/>
      <c r="E47" s="74"/>
      <c r="F47" s="74"/>
      <c r="G47" s="77"/>
      <c r="H47" s="77"/>
    </row>
    <row r="49" spans="1:9" ht="25.5" customHeight="1" x14ac:dyDescent="0.15">
      <c r="A49"/>
      <c r="B49" s="51" t="s">
        <v>62</v>
      </c>
      <c r="C49" s="26"/>
      <c r="D49" s="59" t="str">
        <f>IF(D22="","",D22)</f>
        <v>2.1×</v>
      </c>
      <c r="E49" s="60"/>
      <c r="F49" s="50" t="s">
        <v>237</v>
      </c>
      <c r="G49" s="64">
        <f>IF($I$15="",0,IF($I$15=$A$15,G15,IF($I$15=$A$16,G15,G17)))</f>
        <v>0</v>
      </c>
      <c r="H49" s="44" t="s">
        <v>241</v>
      </c>
      <c r="I49" s="44"/>
    </row>
    <row r="50" spans="1:9" ht="25.5" customHeight="1" x14ac:dyDescent="0.15">
      <c r="A50"/>
      <c r="B50" s="48" t="s">
        <v>226</v>
      </c>
      <c r="C50" s="26"/>
      <c r="D50" s="75">
        <v>86400</v>
      </c>
      <c r="E50" s="75"/>
      <c r="F50" s="75"/>
      <c r="G50" s="75"/>
      <c r="H50" s="75"/>
      <c r="I50" s="75"/>
    </row>
    <row r="51" spans="1:9" ht="12.75" customHeight="1" x14ac:dyDescent="0.15">
      <c r="B51" s="73" t="s">
        <v>63</v>
      </c>
      <c r="C51" s="27"/>
      <c r="D51" s="74">
        <f>IF(D22="","",ROUNDDOWN(E49*2.1*G49/1000/86400,8))</f>
        <v>0</v>
      </c>
      <c r="E51" s="74"/>
      <c r="F51" s="74"/>
      <c r="G51" s="76" t="s">
        <v>225</v>
      </c>
    </row>
    <row r="52" spans="1:9" ht="12.75" customHeight="1" x14ac:dyDescent="0.15">
      <c r="B52" s="73"/>
      <c r="C52" s="27"/>
      <c r="D52" s="74"/>
      <c r="E52" s="74"/>
      <c r="F52" s="74"/>
      <c r="G52" s="76"/>
    </row>
  </sheetData>
  <mergeCells count="37">
    <mergeCell ref="B7:B8"/>
    <mergeCell ref="G7:G8"/>
    <mergeCell ref="C8:F8"/>
    <mergeCell ref="G33:H34"/>
    <mergeCell ref="B19:I20"/>
    <mergeCell ref="B22:B23"/>
    <mergeCell ref="D23:I23"/>
    <mergeCell ref="B25:B26"/>
    <mergeCell ref="G25:G26"/>
    <mergeCell ref="I14:J14"/>
    <mergeCell ref="I15:J17"/>
    <mergeCell ref="A14:B14"/>
    <mergeCell ref="C14:D14"/>
    <mergeCell ref="E14:F14"/>
    <mergeCell ref="G14:H14"/>
    <mergeCell ref="G17:H17"/>
    <mergeCell ref="B38:B39"/>
    <mergeCell ref="D38:F39"/>
    <mergeCell ref="G38:G39"/>
    <mergeCell ref="B42:I43"/>
    <mergeCell ref="D25:F26"/>
    <mergeCell ref="D33:F34"/>
    <mergeCell ref="D37:I37"/>
    <mergeCell ref="B29:I30"/>
    <mergeCell ref="B33:B34"/>
    <mergeCell ref="B46:B47"/>
    <mergeCell ref="D46:F47"/>
    <mergeCell ref="D50:I50"/>
    <mergeCell ref="B51:B52"/>
    <mergeCell ref="D51:F52"/>
    <mergeCell ref="G51:G52"/>
    <mergeCell ref="G46:H47"/>
    <mergeCell ref="G15:H16"/>
    <mergeCell ref="E17:F17"/>
    <mergeCell ref="E15:F16"/>
    <mergeCell ref="C17:D17"/>
    <mergeCell ref="C15:D16"/>
  </mergeCells>
  <phoneticPr fontId="1"/>
  <conditionalFormatting sqref="E22">
    <cfRule type="cellIs" dxfId="10" priority="15" operator="lessThan">
      <formula>0.1</formula>
    </cfRule>
  </conditionalFormatting>
  <conditionalFormatting sqref="E32">
    <cfRule type="cellIs" dxfId="9" priority="14" operator="lessThan">
      <formula>0.1</formula>
    </cfRule>
  </conditionalFormatting>
  <conditionalFormatting sqref="E36">
    <cfRule type="cellIs" dxfId="8" priority="13" operator="lessThan">
      <formula>0.1</formula>
    </cfRule>
  </conditionalFormatting>
  <conditionalFormatting sqref="E45">
    <cfRule type="cellIs" dxfId="7" priority="12" operator="lessThan">
      <formula>0.1</formula>
    </cfRule>
  </conditionalFormatting>
  <conditionalFormatting sqref="E49">
    <cfRule type="cellIs" dxfId="6" priority="11" operator="lessThan">
      <formula>0.1</formula>
    </cfRule>
  </conditionalFormatting>
  <conditionalFormatting sqref="G22">
    <cfRule type="cellIs" dxfId="5" priority="10" operator="lessThan">
      <formula>0.1</formula>
    </cfRule>
  </conditionalFormatting>
  <conditionalFormatting sqref="G32">
    <cfRule type="cellIs" dxfId="4" priority="4" operator="lessThan">
      <formula>0.1</formula>
    </cfRule>
  </conditionalFormatting>
  <conditionalFormatting sqref="G36">
    <cfRule type="cellIs" dxfId="3" priority="3" operator="lessThan">
      <formula>0.1</formula>
    </cfRule>
  </conditionalFormatting>
  <conditionalFormatting sqref="G45">
    <cfRule type="cellIs" dxfId="2" priority="2" operator="lessThan">
      <formula>0.1</formula>
    </cfRule>
  </conditionalFormatting>
  <conditionalFormatting sqref="G49">
    <cfRule type="cellIs" dxfId="1" priority="1" operator="lessThan">
      <formula>0.1</formula>
    </cfRule>
  </conditionalFormatting>
  <conditionalFormatting sqref="I15">
    <cfRule type="cellIs" dxfId="0" priority="9" operator="lessThan">
      <formula>0.1</formula>
    </cfRule>
  </conditionalFormatting>
  <dataValidations count="1">
    <dataValidation type="list" allowBlank="1" showInputMessage="1" showErrorMessage="1" sqref="I15:J17" xr:uid="{7624C3CB-231F-408F-9E33-A7B475EEF62F}">
      <formula1>$A$15:$A$18</formula1>
    </dataValidation>
  </dataValidations>
  <pageMargins left="0.70866141732283472" right="0.70866141732283472" top="0.74803149606299213" bottom="0.74803149606299213" header="0.31496062992125984" footer="0.31496062992125984"/>
  <pageSetup paperSize="9" scale="93"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0"/>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75" customWidth="1"/>
  </cols>
  <sheetData>
    <row r="1" spans="2:8" ht="18.75" customHeight="1" x14ac:dyDescent="0.15">
      <c r="B1" s="1" t="s">
        <v>243</v>
      </c>
    </row>
    <row r="2" spans="2:8" x14ac:dyDescent="0.15">
      <c r="B2" t="s">
        <v>108</v>
      </c>
    </row>
    <row r="3" spans="2:8" ht="54" x14ac:dyDescent="0.15">
      <c r="B3" s="9" t="s">
        <v>2</v>
      </c>
      <c r="C3" s="9" t="s">
        <v>0</v>
      </c>
      <c r="D3" s="9" t="s">
        <v>12</v>
      </c>
      <c r="E3" s="9" t="s">
        <v>3</v>
      </c>
      <c r="F3" s="103" t="s">
        <v>4</v>
      </c>
      <c r="G3" s="104"/>
    </row>
    <row r="4" spans="2:8" ht="30" customHeight="1" x14ac:dyDescent="0.15">
      <c r="B4" s="15" t="s">
        <v>109</v>
      </c>
      <c r="C4" s="18" t="s">
        <v>193</v>
      </c>
      <c r="D4" s="16">
        <v>15</v>
      </c>
      <c r="E4" s="17">
        <v>12</v>
      </c>
      <c r="F4" s="114" t="s">
        <v>115</v>
      </c>
      <c r="G4" s="115"/>
    </row>
    <row r="5" spans="2:8" ht="30" customHeight="1" x14ac:dyDescent="0.15">
      <c r="B5" s="3" t="s">
        <v>110</v>
      </c>
      <c r="C5" s="14" t="s">
        <v>65</v>
      </c>
      <c r="D5" s="4">
        <v>16</v>
      </c>
      <c r="E5" s="5">
        <v>12</v>
      </c>
      <c r="F5" s="107" t="s">
        <v>116</v>
      </c>
      <c r="G5" s="108"/>
    </row>
    <row r="6" spans="2:8" ht="15" customHeight="1" x14ac:dyDescent="0.15">
      <c r="B6" s="3" t="s">
        <v>111</v>
      </c>
      <c r="C6" s="14" t="s">
        <v>194</v>
      </c>
      <c r="D6" s="4">
        <v>8</v>
      </c>
      <c r="E6" s="5">
        <v>12</v>
      </c>
      <c r="F6" s="109"/>
      <c r="G6" s="110"/>
    </row>
    <row r="7" spans="2:8" ht="30" customHeight="1" x14ac:dyDescent="0.15">
      <c r="B7" s="3" t="s">
        <v>112</v>
      </c>
      <c r="C7" s="14" t="s">
        <v>193</v>
      </c>
      <c r="D7" s="4">
        <v>8</v>
      </c>
      <c r="E7" s="5">
        <v>12</v>
      </c>
      <c r="F7" s="109" t="s">
        <v>117</v>
      </c>
      <c r="G7" s="110"/>
    </row>
    <row r="8" spans="2:8" ht="15" customHeight="1" x14ac:dyDescent="0.15">
      <c r="B8" s="19" t="s">
        <v>113</v>
      </c>
      <c r="C8" s="32" t="s">
        <v>114</v>
      </c>
      <c r="D8" s="33">
        <v>25</v>
      </c>
      <c r="E8" s="34">
        <v>14</v>
      </c>
      <c r="F8" s="116" t="s">
        <v>118</v>
      </c>
      <c r="G8" s="117"/>
    </row>
    <row r="10" spans="2:8" ht="17.25" x14ac:dyDescent="0.15">
      <c r="B10" s="11" t="s">
        <v>203</v>
      </c>
      <c r="E10" s="2" t="s">
        <v>7</v>
      </c>
      <c r="F10" s="90" t="s">
        <v>6</v>
      </c>
      <c r="G10" s="90"/>
    </row>
    <row r="11" spans="2:8" ht="15.75" thickBot="1" x14ac:dyDescent="0.2">
      <c r="B11" s="102" t="s">
        <v>5</v>
      </c>
      <c r="C11" s="57" t="s">
        <v>207</v>
      </c>
      <c r="D11" s="93" t="s">
        <v>10</v>
      </c>
      <c r="E11" s="2" t="s">
        <v>8</v>
      </c>
      <c r="F11" s="91" t="s">
        <v>185</v>
      </c>
      <c r="G11" s="91"/>
    </row>
    <row r="12" spans="2:8" ht="15" x14ac:dyDescent="0.15">
      <c r="B12" s="102"/>
      <c r="C12" s="41">
        <v>86400</v>
      </c>
      <c r="D12" s="94"/>
      <c r="E12" s="2" t="s">
        <v>9</v>
      </c>
      <c r="F12" s="118" t="s">
        <v>231</v>
      </c>
      <c r="G12" s="119"/>
    </row>
    <row r="13" spans="2:8" ht="17.25" x14ac:dyDescent="0.15">
      <c r="B13" s="12"/>
      <c r="C13" s="11"/>
      <c r="D13" s="13"/>
      <c r="E13" s="2" t="s">
        <v>11</v>
      </c>
      <c r="F13" s="90" t="s">
        <v>1</v>
      </c>
      <c r="G13" s="90"/>
    </row>
    <row r="14" spans="2:8" ht="18" x14ac:dyDescent="0.15">
      <c r="B14" s="12" t="s">
        <v>213</v>
      </c>
      <c r="C14" s="52" t="str">
        <f>IF(F15="","",ROUNDDOWN(F15*F16*F17/1000/86400,8))</f>
        <v/>
      </c>
      <c r="D14" s="39" t="s">
        <v>214</v>
      </c>
      <c r="E14" s="10"/>
      <c r="H14" t="s">
        <v>228</v>
      </c>
    </row>
    <row r="15" spans="2:8" ht="18.75" x14ac:dyDescent="0.15">
      <c r="B15" s="12"/>
      <c r="C15" s="36"/>
      <c r="E15" s="2" t="s">
        <v>8</v>
      </c>
      <c r="F15" s="97"/>
      <c r="G15" s="98"/>
      <c r="H15">
        <v>8</v>
      </c>
    </row>
    <row r="16" spans="2:8" ht="21" customHeight="1" x14ac:dyDescent="0.15">
      <c r="B16" s="11" t="s">
        <v>205</v>
      </c>
      <c r="E16" s="2" t="s">
        <v>9</v>
      </c>
      <c r="F16" s="97"/>
      <c r="G16" s="98"/>
      <c r="H16">
        <v>248</v>
      </c>
    </row>
    <row r="17" spans="2:7" ht="21" customHeight="1" x14ac:dyDescent="0.15">
      <c r="B17" s="43" t="s">
        <v>5</v>
      </c>
      <c r="C17" s="42" t="s">
        <v>206</v>
      </c>
      <c r="D17" s="40" t="s">
        <v>215</v>
      </c>
      <c r="E17" s="2" t="s">
        <v>208</v>
      </c>
      <c r="F17" s="65">
        <v>1.4119999999999999</v>
      </c>
      <c r="G17" s="55" t="s">
        <v>210</v>
      </c>
    </row>
    <row r="18" spans="2:7" ht="21" customHeight="1" x14ac:dyDescent="0.15">
      <c r="E18" s="2" t="s">
        <v>204</v>
      </c>
      <c r="F18" s="66">
        <v>0.79200000000000004</v>
      </c>
      <c r="G18" s="55" t="s">
        <v>211</v>
      </c>
    </row>
    <row r="19" spans="2:7" ht="18" customHeight="1" x14ac:dyDescent="0.15">
      <c r="B19" s="12" t="s">
        <v>213</v>
      </c>
      <c r="C19" s="53" t="str">
        <f>IF(F15="","",ROUNDDOWN(F15*F16*F18/1000,8))</f>
        <v/>
      </c>
      <c r="D19" s="39" t="s">
        <v>216</v>
      </c>
      <c r="E19" s="2" t="s">
        <v>209</v>
      </c>
      <c r="F19" s="56">
        <v>1</v>
      </c>
      <c r="G19" s="55" t="s">
        <v>212</v>
      </c>
    </row>
    <row r="20" spans="2:7" ht="18" customHeight="1" x14ac:dyDescent="0.15"/>
    <row r="21" spans="2:7" ht="18" customHeight="1" thickBot="1" x14ac:dyDescent="0.2">
      <c r="B21" s="92" t="s">
        <v>219</v>
      </c>
      <c r="C21" s="57" t="s">
        <v>206</v>
      </c>
      <c r="D21" s="93" t="s">
        <v>217</v>
      </c>
      <c r="E21" s="95" t="str">
        <f>IF(F15="","",ROUNDDOWN(F15*F16*F18/1000/86400,8))</f>
        <v/>
      </c>
      <c r="F21" s="95"/>
      <c r="G21" s="96" t="s">
        <v>218</v>
      </c>
    </row>
    <row r="22" spans="2:7" ht="18" customHeight="1" x14ac:dyDescent="0.15">
      <c r="B22" s="92"/>
      <c r="C22" s="41">
        <v>86400</v>
      </c>
      <c r="D22" s="94"/>
      <c r="E22" s="95"/>
      <c r="F22" s="95"/>
      <c r="G22" s="96"/>
    </row>
    <row r="23" spans="2:7" ht="18" customHeight="1" x14ac:dyDescent="0.15">
      <c r="B23" s="39"/>
      <c r="C23" s="38"/>
    </row>
    <row r="24" spans="2:7" ht="18" customHeight="1" x14ac:dyDescent="0.15">
      <c r="B24" s="11" t="s">
        <v>220</v>
      </c>
    </row>
    <row r="25" spans="2:7" ht="18" customHeight="1" x14ac:dyDescent="0.15">
      <c r="B25" s="43" t="s">
        <v>5</v>
      </c>
      <c r="C25" s="42" t="s">
        <v>221</v>
      </c>
      <c r="D25" s="35" t="s">
        <v>216</v>
      </c>
    </row>
    <row r="27" spans="2:7" ht="18" x14ac:dyDescent="0.15">
      <c r="B27" s="12" t="s">
        <v>213</v>
      </c>
      <c r="C27" s="53" t="str">
        <f>IF(F15="","",ROUNDDOWN(F15*F16*F19/1000,8))</f>
        <v/>
      </c>
      <c r="D27" s="39" t="s">
        <v>216</v>
      </c>
    </row>
    <row r="29" spans="2:7" ht="15.75" thickBot="1" x14ac:dyDescent="0.2">
      <c r="B29" s="92" t="s">
        <v>219</v>
      </c>
      <c r="C29" s="57" t="s">
        <v>221</v>
      </c>
      <c r="D29" s="93" t="s">
        <v>217</v>
      </c>
      <c r="E29" s="95" t="str">
        <f>IF(F15="","",ROUNDDOWN(F15*F16*F19/1000/86400,8))</f>
        <v/>
      </c>
      <c r="F29" s="95"/>
      <c r="G29" s="96" t="s">
        <v>218</v>
      </c>
    </row>
    <row r="30" spans="2:7" ht="15" x14ac:dyDescent="0.15">
      <c r="B30" s="92"/>
      <c r="C30" s="41">
        <v>86400</v>
      </c>
      <c r="D30" s="94"/>
      <c r="E30" s="95"/>
      <c r="F30" s="95"/>
      <c r="G30" s="96"/>
    </row>
  </sheetData>
  <mergeCells count="22">
    <mergeCell ref="F3:G3"/>
    <mergeCell ref="F4:G4"/>
    <mergeCell ref="F5:G5"/>
    <mergeCell ref="F6:G6"/>
    <mergeCell ref="F7:G7"/>
    <mergeCell ref="F8:G8"/>
    <mergeCell ref="F10:G10"/>
    <mergeCell ref="B11:B12"/>
    <mergeCell ref="D11:D12"/>
    <mergeCell ref="F11:G11"/>
    <mergeCell ref="F12:G12"/>
    <mergeCell ref="B29:B30"/>
    <mergeCell ref="D29:D30"/>
    <mergeCell ref="E29:F30"/>
    <mergeCell ref="G29:G30"/>
    <mergeCell ref="F13:G13"/>
    <mergeCell ref="F15:G15"/>
    <mergeCell ref="F16:G16"/>
    <mergeCell ref="E21:F22"/>
    <mergeCell ref="G21:G22"/>
    <mergeCell ref="B21:B22"/>
    <mergeCell ref="D21:D22"/>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A7D98-52C6-49EF-8FB5-0093E64885BC}">
  <dimension ref="B1:H30"/>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75" customWidth="1"/>
  </cols>
  <sheetData>
    <row r="1" spans="2:8" ht="18.75" customHeight="1" x14ac:dyDescent="0.15">
      <c r="B1" s="1" t="s">
        <v>244</v>
      </c>
    </row>
    <row r="2" spans="2:8" x14ac:dyDescent="0.15">
      <c r="B2" t="s">
        <v>108</v>
      </c>
    </row>
    <row r="3" spans="2:8" ht="54" x14ac:dyDescent="0.15">
      <c r="B3" s="9" t="s">
        <v>2</v>
      </c>
      <c r="C3" s="9" t="s">
        <v>0</v>
      </c>
      <c r="D3" s="9" t="s">
        <v>12</v>
      </c>
      <c r="E3" s="9" t="s">
        <v>3</v>
      </c>
      <c r="F3" s="103" t="s">
        <v>4</v>
      </c>
      <c r="G3" s="104"/>
    </row>
    <row r="4" spans="2:8" ht="30" customHeight="1" x14ac:dyDescent="0.15">
      <c r="B4" s="15" t="s">
        <v>109</v>
      </c>
      <c r="C4" s="18" t="s">
        <v>193</v>
      </c>
      <c r="D4" s="16">
        <v>15</v>
      </c>
      <c r="E4" s="17">
        <v>12</v>
      </c>
      <c r="F4" s="114" t="s">
        <v>115</v>
      </c>
      <c r="G4" s="115"/>
    </row>
    <row r="5" spans="2:8" ht="30" customHeight="1" x14ac:dyDescent="0.15">
      <c r="B5" s="3" t="s">
        <v>110</v>
      </c>
      <c r="C5" s="14" t="s">
        <v>65</v>
      </c>
      <c r="D5" s="4">
        <v>16</v>
      </c>
      <c r="E5" s="5">
        <v>12</v>
      </c>
      <c r="F5" s="107" t="s">
        <v>116</v>
      </c>
      <c r="G5" s="108"/>
    </row>
    <row r="6" spans="2:8" ht="15" customHeight="1" x14ac:dyDescent="0.15">
      <c r="B6" s="3" t="s">
        <v>111</v>
      </c>
      <c r="C6" s="14" t="s">
        <v>194</v>
      </c>
      <c r="D6" s="4">
        <v>8</v>
      </c>
      <c r="E6" s="5">
        <v>12</v>
      </c>
      <c r="F6" s="109"/>
      <c r="G6" s="110"/>
    </row>
    <row r="7" spans="2:8" ht="30" customHeight="1" x14ac:dyDescent="0.15">
      <c r="B7" s="3" t="s">
        <v>112</v>
      </c>
      <c r="C7" s="14" t="s">
        <v>193</v>
      </c>
      <c r="D7" s="4">
        <v>8</v>
      </c>
      <c r="E7" s="5">
        <v>12</v>
      </c>
      <c r="F7" s="109" t="s">
        <v>117</v>
      </c>
      <c r="G7" s="110"/>
    </row>
    <row r="8" spans="2:8" ht="15" customHeight="1" x14ac:dyDescent="0.15">
      <c r="B8" s="19" t="s">
        <v>113</v>
      </c>
      <c r="C8" s="32" t="s">
        <v>114</v>
      </c>
      <c r="D8" s="33">
        <v>25</v>
      </c>
      <c r="E8" s="34">
        <v>14</v>
      </c>
      <c r="F8" s="116" t="s">
        <v>118</v>
      </c>
      <c r="G8" s="117"/>
    </row>
    <row r="10" spans="2:8" ht="17.25" x14ac:dyDescent="0.15">
      <c r="B10" s="11" t="s">
        <v>203</v>
      </c>
      <c r="E10" s="2" t="s">
        <v>7</v>
      </c>
      <c r="F10" s="90" t="s">
        <v>6</v>
      </c>
      <c r="G10" s="90"/>
    </row>
    <row r="11" spans="2:8" ht="15.75" thickBot="1" x14ac:dyDescent="0.2">
      <c r="B11" s="102" t="s">
        <v>5</v>
      </c>
      <c r="C11" s="57" t="s">
        <v>207</v>
      </c>
      <c r="D11" s="93" t="s">
        <v>10</v>
      </c>
      <c r="E11" s="2" t="s">
        <v>8</v>
      </c>
      <c r="F11" s="91" t="s">
        <v>185</v>
      </c>
      <c r="G11" s="91"/>
    </row>
    <row r="12" spans="2:8" ht="15" x14ac:dyDescent="0.15">
      <c r="B12" s="102"/>
      <c r="C12" s="41">
        <v>86400</v>
      </c>
      <c r="D12" s="94"/>
      <c r="E12" s="2" t="s">
        <v>9</v>
      </c>
      <c r="F12" s="118" t="s">
        <v>231</v>
      </c>
      <c r="G12" s="119"/>
    </row>
    <row r="13" spans="2:8" ht="17.25" x14ac:dyDescent="0.15">
      <c r="B13" s="12"/>
      <c r="C13" s="11"/>
      <c r="D13" s="13"/>
      <c r="E13" s="2" t="s">
        <v>11</v>
      </c>
      <c r="F13" s="90" t="s">
        <v>1</v>
      </c>
      <c r="G13" s="90"/>
    </row>
    <row r="14" spans="2:8" ht="18" x14ac:dyDescent="0.15">
      <c r="B14" s="12" t="s">
        <v>5</v>
      </c>
      <c r="C14" s="52" t="str">
        <f>IF(F15="","",ROUNDDOWN(F15*F16*F17/1000/86400,8))</f>
        <v/>
      </c>
      <c r="D14" s="39" t="s">
        <v>10</v>
      </c>
      <c r="E14" s="10"/>
      <c r="H14" t="s">
        <v>228</v>
      </c>
    </row>
    <row r="15" spans="2:8" ht="18.75" x14ac:dyDescent="0.15">
      <c r="B15" s="12"/>
      <c r="C15" s="36"/>
      <c r="E15" s="2" t="s">
        <v>8</v>
      </c>
      <c r="F15" s="97"/>
      <c r="G15" s="98"/>
      <c r="H15">
        <v>8</v>
      </c>
    </row>
    <row r="16" spans="2:8" ht="21" customHeight="1" x14ac:dyDescent="0.15">
      <c r="B16" s="11" t="s">
        <v>205</v>
      </c>
      <c r="E16" s="2" t="s">
        <v>9</v>
      </c>
      <c r="F16" s="97"/>
      <c r="G16" s="98"/>
      <c r="H16">
        <v>248</v>
      </c>
    </row>
    <row r="17" spans="2:7" ht="21" customHeight="1" x14ac:dyDescent="0.15">
      <c r="B17" s="43" t="s">
        <v>5</v>
      </c>
      <c r="C17" s="42" t="s">
        <v>206</v>
      </c>
      <c r="D17" s="40" t="s">
        <v>215</v>
      </c>
      <c r="E17" s="2" t="s">
        <v>208</v>
      </c>
      <c r="F17" s="65">
        <v>1.4139999999999999</v>
      </c>
      <c r="G17" s="55" t="s">
        <v>210</v>
      </c>
    </row>
    <row r="18" spans="2:7" ht="21" customHeight="1" x14ac:dyDescent="0.15">
      <c r="E18" s="2" t="s">
        <v>204</v>
      </c>
      <c r="F18" s="66">
        <v>0.79300000000000004</v>
      </c>
      <c r="G18" s="55" t="s">
        <v>211</v>
      </c>
    </row>
    <row r="19" spans="2:7" ht="18" customHeight="1" x14ac:dyDescent="0.15">
      <c r="B19" s="12" t="s">
        <v>5</v>
      </c>
      <c r="C19" s="53" t="str">
        <f>IF(F15="","",ROUNDDOWN(F15*F16*F18/1000,8))</f>
        <v/>
      </c>
      <c r="D19" s="39" t="s">
        <v>215</v>
      </c>
      <c r="E19" s="2" t="s">
        <v>209</v>
      </c>
      <c r="F19" s="56">
        <v>1</v>
      </c>
      <c r="G19" s="55" t="s">
        <v>212</v>
      </c>
    </row>
    <row r="20" spans="2:7" ht="18" customHeight="1" x14ac:dyDescent="0.15"/>
    <row r="21" spans="2:7" ht="18" customHeight="1" thickBot="1" x14ac:dyDescent="0.2">
      <c r="B21" s="92" t="s">
        <v>219</v>
      </c>
      <c r="C21" s="57" t="s">
        <v>206</v>
      </c>
      <c r="D21" s="93" t="s">
        <v>217</v>
      </c>
      <c r="E21" s="95" t="str">
        <f>IF(F15="","",ROUNDDOWN(F15*F16*F18/1000/86400,8))</f>
        <v/>
      </c>
      <c r="F21" s="95"/>
      <c r="G21" s="96" t="s">
        <v>10</v>
      </c>
    </row>
    <row r="22" spans="2:7" ht="18" customHeight="1" x14ac:dyDescent="0.15">
      <c r="B22" s="92"/>
      <c r="C22" s="41">
        <v>86400</v>
      </c>
      <c r="D22" s="94"/>
      <c r="E22" s="95"/>
      <c r="F22" s="95"/>
      <c r="G22" s="96"/>
    </row>
    <row r="23" spans="2:7" ht="18" customHeight="1" x14ac:dyDescent="0.15">
      <c r="B23" s="39"/>
      <c r="C23" s="38"/>
    </row>
    <row r="24" spans="2:7" ht="18" customHeight="1" x14ac:dyDescent="0.15">
      <c r="B24" s="11" t="s">
        <v>220</v>
      </c>
    </row>
    <row r="25" spans="2:7" ht="18" customHeight="1" x14ac:dyDescent="0.15">
      <c r="B25" s="43" t="s">
        <v>5</v>
      </c>
      <c r="C25" s="42" t="s">
        <v>221</v>
      </c>
      <c r="D25" s="35" t="s">
        <v>215</v>
      </c>
    </row>
    <row r="27" spans="2:7" ht="18" x14ac:dyDescent="0.15">
      <c r="B27" s="12" t="s">
        <v>5</v>
      </c>
      <c r="C27" s="53" t="str">
        <f>IF(F15="","",ROUNDDOWN(F15*F16*F19/1000,8))</f>
        <v/>
      </c>
      <c r="D27" s="39" t="s">
        <v>215</v>
      </c>
    </row>
    <row r="29" spans="2:7" ht="15.75" thickBot="1" x14ac:dyDescent="0.2">
      <c r="B29" s="92" t="s">
        <v>219</v>
      </c>
      <c r="C29" s="57" t="s">
        <v>221</v>
      </c>
      <c r="D29" s="93" t="s">
        <v>217</v>
      </c>
      <c r="E29" s="95" t="str">
        <f>IF(F15="","",ROUNDDOWN(F15*F16*F19/1000/86400,8))</f>
        <v/>
      </c>
      <c r="F29" s="95"/>
      <c r="G29" s="96" t="s">
        <v>10</v>
      </c>
    </row>
    <row r="30" spans="2:7" ht="15" x14ac:dyDescent="0.15">
      <c r="B30" s="92"/>
      <c r="C30" s="41">
        <v>86400</v>
      </c>
      <c r="D30" s="94"/>
      <c r="E30" s="95"/>
      <c r="F30" s="95"/>
      <c r="G30" s="96"/>
    </row>
  </sheetData>
  <mergeCells count="22">
    <mergeCell ref="B11:B12"/>
    <mergeCell ref="D11:D12"/>
    <mergeCell ref="F11:G11"/>
    <mergeCell ref="F12:G12"/>
    <mergeCell ref="B29:B30"/>
    <mergeCell ref="D29:D30"/>
    <mergeCell ref="E29:F30"/>
    <mergeCell ref="G29:G30"/>
    <mergeCell ref="F15:G15"/>
    <mergeCell ref="F16:G16"/>
    <mergeCell ref="B21:B22"/>
    <mergeCell ref="D21:D22"/>
    <mergeCell ref="E21:F22"/>
    <mergeCell ref="G21:G22"/>
    <mergeCell ref="F13:G13"/>
    <mergeCell ref="F3:G3"/>
    <mergeCell ref="F4:G4"/>
    <mergeCell ref="F5:G5"/>
    <mergeCell ref="F6:G6"/>
    <mergeCell ref="F7:G7"/>
    <mergeCell ref="F8:G8"/>
    <mergeCell ref="F10:G10"/>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30"/>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4.5" customWidth="1"/>
  </cols>
  <sheetData>
    <row r="1" spans="2:8" ht="18.75" customHeight="1" x14ac:dyDescent="0.15">
      <c r="B1" s="1" t="s">
        <v>243</v>
      </c>
    </row>
    <row r="2" spans="2:8" x14ac:dyDescent="0.15">
      <c r="B2" t="s">
        <v>38</v>
      </c>
    </row>
    <row r="3" spans="2:8" ht="54" x14ac:dyDescent="0.15">
      <c r="B3" s="9" t="s">
        <v>2</v>
      </c>
      <c r="C3" s="9" t="s">
        <v>0</v>
      </c>
      <c r="D3" s="9" t="s">
        <v>12</v>
      </c>
      <c r="E3" s="9" t="s">
        <v>3</v>
      </c>
      <c r="F3" s="103" t="s">
        <v>4</v>
      </c>
      <c r="G3" s="104"/>
    </row>
    <row r="4" spans="2:8" ht="90" customHeight="1" x14ac:dyDescent="0.15">
      <c r="B4" s="15" t="s">
        <v>39</v>
      </c>
      <c r="C4" s="18" t="s">
        <v>44</v>
      </c>
      <c r="D4" s="16">
        <v>970</v>
      </c>
      <c r="E4" s="17">
        <v>10</v>
      </c>
      <c r="F4" s="114" t="s">
        <v>48</v>
      </c>
      <c r="G4" s="115"/>
    </row>
    <row r="5" spans="2:8" ht="15" customHeight="1" x14ac:dyDescent="0.15">
      <c r="B5" s="3" t="s">
        <v>40</v>
      </c>
      <c r="C5" s="14" t="s">
        <v>45</v>
      </c>
      <c r="D5" s="4">
        <v>850</v>
      </c>
      <c r="E5" s="5">
        <v>10</v>
      </c>
      <c r="F5" s="107" t="s">
        <v>49</v>
      </c>
      <c r="G5" s="108"/>
    </row>
    <row r="6" spans="2:8" ht="15" customHeight="1" x14ac:dyDescent="0.15">
      <c r="B6" s="3" t="s">
        <v>41</v>
      </c>
      <c r="C6" s="14" t="s">
        <v>45</v>
      </c>
      <c r="D6" s="6">
        <v>840</v>
      </c>
      <c r="E6" s="5">
        <v>10</v>
      </c>
      <c r="F6" s="109" t="s">
        <v>50</v>
      </c>
      <c r="G6" s="110"/>
    </row>
    <row r="7" spans="2:8" ht="30" customHeight="1" x14ac:dyDescent="0.15">
      <c r="B7" s="3" t="s">
        <v>42</v>
      </c>
      <c r="C7" s="54" t="s">
        <v>46</v>
      </c>
      <c r="D7" s="30">
        <v>10</v>
      </c>
      <c r="E7" s="31">
        <v>10</v>
      </c>
      <c r="F7" s="109" t="s">
        <v>51</v>
      </c>
      <c r="G7" s="110"/>
    </row>
    <row r="8" spans="2:8" ht="27" customHeight="1" x14ac:dyDescent="0.15">
      <c r="B8" s="3" t="s">
        <v>43</v>
      </c>
      <c r="C8" s="120" t="s">
        <v>47</v>
      </c>
      <c r="D8" s="121"/>
      <c r="E8" s="121"/>
      <c r="F8" s="121"/>
      <c r="G8" s="122"/>
    </row>
    <row r="10" spans="2:8" ht="17.25" x14ac:dyDescent="0.15">
      <c r="B10" s="11" t="s">
        <v>203</v>
      </c>
      <c r="E10" s="2" t="s">
        <v>7</v>
      </c>
      <c r="F10" s="90" t="s">
        <v>6</v>
      </c>
      <c r="G10" s="90"/>
    </row>
    <row r="11" spans="2:8" ht="15.75" thickBot="1" x14ac:dyDescent="0.2">
      <c r="B11" s="102" t="s">
        <v>5</v>
      </c>
      <c r="C11" s="57" t="s">
        <v>207</v>
      </c>
      <c r="D11" s="93" t="s">
        <v>10</v>
      </c>
      <c r="E11" s="2" t="s">
        <v>8</v>
      </c>
      <c r="F11" s="91" t="s">
        <v>185</v>
      </c>
      <c r="G11" s="91"/>
    </row>
    <row r="12" spans="2:8" ht="15" x14ac:dyDescent="0.15">
      <c r="B12" s="102"/>
      <c r="C12" s="41">
        <v>86400</v>
      </c>
      <c r="D12" s="94"/>
      <c r="E12" s="2" t="s">
        <v>9</v>
      </c>
      <c r="F12" s="90" t="s">
        <v>232</v>
      </c>
      <c r="G12" s="90"/>
    </row>
    <row r="13" spans="2:8" ht="17.25" x14ac:dyDescent="0.15">
      <c r="B13" s="12"/>
      <c r="C13" s="11"/>
      <c r="D13" s="13"/>
      <c r="E13" s="2" t="s">
        <v>11</v>
      </c>
      <c r="F13" s="90" t="s">
        <v>1</v>
      </c>
      <c r="G13" s="90"/>
    </row>
    <row r="14" spans="2:8" ht="18" x14ac:dyDescent="0.15">
      <c r="B14" s="12" t="s">
        <v>213</v>
      </c>
      <c r="C14" s="52" t="str">
        <f>IF(F15="","",ROUNDDOWN(F15*F16*F17/1000/86400,8))</f>
        <v/>
      </c>
      <c r="D14" s="39" t="s">
        <v>214</v>
      </c>
      <c r="E14" s="10"/>
      <c r="H14" t="s">
        <v>228</v>
      </c>
    </row>
    <row r="15" spans="2:8" ht="18.75" x14ac:dyDescent="0.15">
      <c r="B15" s="12"/>
      <c r="C15" s="36"/>
      <c r="E15" s="2" t="s">
        <v>8</v>
      </c>
      <c r="F15" s="97"/>
      <c r="G15" s="98"/>
      <c r="H15">
        <v>10</v>
      </c>
    </row>
    <row r="16" spans="2:8" ht="21" customHeight="1" x14ac:dyDescent="0.15">
      <c r="B16" s="11" t="s">
        <v>205</v>
      </c>
      <c r="E16" s="2" t="s">
        <v>9</v>
      </c>
      <c r="F16" s="97"/>
      <c r="G16" s="98"/>
      <c r="H16">
        <v>30.5</v>
      </c>
    </row>
    <row r="17" spans="2:7" ht="21" customHeight="1" x14ac:dyDescent="0.15">
      <c r="B17" s="43" t="s">
        <v>5</v>
      </c>
      <c r="C17" s="42" t="s">
        <v>206</v>
      </c>
      <c r="D17" s="40" t="s">
        <v>215</v>
      </c>
      <c r="E17" s="2" t="s">
        <v>208</v>
      </c>
      <c r="F17" s="65">
        <v>1.4119999999999999</v>
      </c>
      <c r="G17" s="55" t="s">
        <v>210</v>
      </c>
    </row>
    <row r="18" spans="2:7" ht="21" customHeight="1" x14ac:dyDescent="0.15">
      <c r="E18" s="2" t="s">
        <v>204</v>
      </c>
      <c r="F18" s="66">
        <v>0.79200000000000004</v>
      </c>
      <c r="G18" s="55" t="s">
        <v>211</v>
      </c>
    </row>
    <row r="19" spans="2:7" ht="18" customHeight="1" x14ac:dyDescent="0.15">
      <c r="B19" s="12" t="s">
        <v>213</v>
      </c>
      <c r="C19" s="53" t="str">
        <f>IF(F15="","",ROUNDDOWN(F15*F16*F18/1000,8))</f>
        <v/>
      </c>
      <c r="D19" s="39" t="s">
        <v>216</v>
      </c>
      <c r="E19" s="2" t="s">
        <v>209</v>
      </c>
      <c r="F19" s="56">
        <v>1</v>
      </c>
      <c r="G19" s="55" t="s">
        <v>212</v>
      </c>
    </row>
    <row r="20" spans="2:7" ht="18" customHeight="1" x14ac:dyDescent="0.15"/>
    <row r="21" spans="2:7" ht="18" customHeight="1" thickBot="1" x14ac:dyDescent="0.2">
      <c r="B21" s="92" t="s">
        <v>219</v>
      </c>
      <c r="C21" s="57" t="s">
        <v>206</v>
      </c>
      <c r="D21" s="93" t="s">
        <v>217</v>
      </c>
      <c r="E21" s="95" t="str">
        <f>IF(F15="","",ROUNDDOWN(F15*F16*F18/1000/86400,8))</f>
        <v/>
      </c>
      <c r="F21" s="95"/>
      <c r="G21" s="96" t="s">
        <v>218</v>
      </c>
    </row>
    <row r="22" spans="2:7" ht="18" customHeight="1" x14ac:dyDescent="0.15">
      <c r="B22" s="92"/>
      <c r="C22" s="41">
        <v>86400</v>
      </c>
      <c r="D22" s="94"/>
      <c r="E22" s="95"/>
      <c r="F22" s="95"/>
      <c r="G22" s="96"/>
    </row>
    <row r="23" spans="2:7" ht="18" customHeight="1" x14ac:dyDescent="0.15">
      <c r="B23" s="39"/>
      <c r="C23" s="38"/>
    </row>
    <row r="24" spans="2:7" ht="18" customHeight="1" x14ac:dyDescent="0.15">
      <c r="B24" s="11" t="s">
        <v>220</v>
      </c>
    </row>
    <row r="25" spans="2:7" ht="18" customHeight="1" x14ac:dyDescent="0.15">
      <c r="B25" s="43" t="s">
        <v>5</v>
      </c>
      <c r="C25" s="42" t="s">
        <v>221</v>
      </c>
      <c r="D25" s="35" t="s">
        <v>216</v>
      </c>
    </row>
    <row r="27" spans="2:7" ht="18" x14ac:dyDescent="0.15">
      <c r="B27" s="12" t="s">
        <v>213</v>
      </c>
      <c r="C27" s="53" t="str">
        <f>IF(F15="","",ROUNDDOWN(F15*F16*F19/1000,8))</f>
        <v/>
      </c>
      <c r="D27" s="39" t="s">
        <v>216</v>
      </c>
    </row>
    <row r="29" spans="2:7" ht="15.75" thickBot="1" x14ac:dyDescent="0.2">
      <c r="B29" s="92" t="s">
        <v>219</v>
      </c>
      <c r="C29" s="57" t="s">
        <v>221</v>
      </c>
      <c r="D29" s="93" t="s">
        <v>217</v>
      </c>
      <c r="E29" s="95" t="str">
        <f>IF(F15="","",ROUNDDOWN(F15*F16*F19/1000/86400,8))</f>
        <v/>
      </c>
      <c r="F29" s="95"/>
      <c r="G29" s="96" t="s">
        <v>218</v>
      </c>
    </row>
    <row r="30" spans="2:7" ht="15" x14ac:dyDescent="0.15">
      <c r="B30" s="92"/>
      <c r="C30" s="41">
        <v>86400</v>
      </c>
      <c r="D30" s="94"/>
      <c r="E30" s="95"/>
      <c r="F30" s="95"/>
      <c r="G30" s="96"/>
    </row>
  </sheetData>
  <mergeCells count="22">
    <mergeCell ref="F13:G13"/>
    <mergeCell ref="F15:G15"/>
    <mergeCell ref="F16:G16"/>
    <mergeCell ref="C8:G8"/>
    <mergeCell ref="F10:G10"/>
    <mergeCell ref="B11:B12"/>
    <mergeCell ref="D11:D12"/>
    <mergeCell ref="F11:G11"/>
    <mergeCell ref="F12:G12"/>
    <mergeCell ref="F3:G3"/>
    <mergeCell ref="F4:G4"/>
    <mergeCell ref="F5:G5"/>
    <mergeCell ref="F6:G6"/>
    <mergeCell ref="F7:G7"/>
    <mergeCell ref="E21:F22"/>
    <mergeCell ref="G21:G22"/>
    <mergeCell ref="B29:B30"/>
    <mergeCell ref="D29:D30"/>
    <mergeCell ref="E29:F30"/>
    <mergeCell ref="G29:G30"/>
    <mergeCell ref="B21:B22"/>
    <mergeCell ref="D21:D22"/>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A999C-392D-4D8A-BE90-F8F93494405F}">
  <dimension ref="B1:H30"/>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4.5" customWidth="1"/>
  </cols>
  <sheetData>
    <row r="1" spans="2:8" ht="18.75" customHeight="1" x14ac:dyDescent="0.15">
      <c r="B1" s="1" t="s">
        <v>244</v>
      </c>
    </row>
    <row r="2" spans="2:8" x14ac:dyDescent="0.15">
      <c r="B2" t="s">
        <v>38</v>
      </c>
    </row>
    <row r="3" spans="2:8" ht="54" x14ac:dyDescent="0.15">
      <c r="B3" s="9" t="s">
        <v>2</v>
      </c>
      <c r="C3" s="9" t="s">
        <v>0</v>
      </c>
      <c r="D3" s="9" t="s">
        <v>12</v>
      </c>
      <c r="E3" s="9" t="s">
        <v>3</v>
      </c>
      <c r="F3" s="103" t="s">
        <v>4</v>
      </c>
      <c r="G3" s="104"/>
    </row>
    <row r="4" spans="2:8" ht="90" customHeight="1" x14ac:dyDescent="0.15">
      <c r="B4" s="15" t="s">
        <v>39</v>
      </c>
      <c r="C4" s="18" t="s">
        <v>44</v>
      </c>
      <c r="D4" s="16">
        <v>970</v>
      </c>
      <c r="E4" s="17">
        <v>10</v>
      </c>
      <c r="F4" s="114" t="s">
        <v>48</v>
      </c>
      <c r="G4" s="115"/>
    </row>
    <row r="5" spans="2:8" ht="15" customHeight="1" x14ac:dyDescent="0.15">
      <c r="B5" s="3" t="s">
        <v>40</v>
      </c>
      <c r="C5" s="14" t="s">
        <v>45</v>
      </c>
      <c r="D5" s="4">
        <v>850</v>
      </c>
      <c r="E5" s="5">
        <v>10</v>
      </c>
      <c r="F5" s="107" t="s">
        <v>49</v>
      </c>
      <c r="G5" s="108"/>
    </row>
    <row r="6" spans="2:8" ht="15" customHeight="1" x14ac:dyDescent="0.15">
      <c r="B6" s="3" t="s">
        <v>41</v>
      </c>
      <c r="C6" s="14" t="s">
        <v>45</v>
      </c>
      <c r="D6" s="6">
        <v>840</v>
      </c>
      <c r="E6" s="5">
        <v>10</v>
      </c>
      <c r="F6" s="109" t="s">
        <v>50</v>
      </c>
      <c r="G6" s="110"/>
    </row>
    <row r="7" spans="2:8" ht="30" customHeight="1" x14ac:dyDescent="0.15">
      <c r="B7" s="3" t="s">
        <v>42</v>
      </c>
      <c r="C7" s="54" t="s">
        <v>46</v>
      </c>
      <c r="D7" s="30">
        <v>10</v>
      </c>
      <c r="E7" s="31">
        <v>10</v>
      </c>
      <c r="F7" s="109" t="s">
        <v>51</v>
      </c>
      <c r="G7" s="110"/>
    </row>
    <row r="8" spans="2:8" ht="27" customHeight="1" x14ac:dyDescent="0.15">
      <c r="B8" s="3" t="s">
        <v>43</v>
      </c>
      <c r="C8" s="120" t="s">
        <v>47</v>
      </c>
      <c r="D8" s="121"/>
      <c r="E8" s="121"/>
      <c r="F8" s="121"/>
      <c r="G8" s="122"/>
    </row>
    <row r="10" spans="2:8" ht="17.25" x14ac:dyDescent="0.15">
      <c r="B10" s="11" t="s">
        <v>203</v>
      </c>
      <c r="E10" s="2" t="s">
        <v>7</v>
      </c>
      <c r="F10" s="90" t="s">
        <v>6</v>
      </c>
      <c r="G10" s="90"/>
    </row>
    <row r="11" spans="2:8" ht="15.75" thickBot="1" x14ac:dyDescent="0.2">
      <c r="B11" s="102" t="s">
        <v>5</v>
      </c>
      <c r="C11" s="57" t="s">
        <v>207</v>
      </c>
      <c r="D11" s="93" t="s">
        <v>10</v>
      </c>
      <c r="E11" s="2" t="s">
        <v>8</v>
      </c>
      <c r="F11" s="91" t="s">
        <v>185</v>
      </c>
      <c r="G11" s="91"/>
    </row>
    <row r="12" spans="2:8" ht="15" x14ac:dyDescent="0.15">
      <c r="B12" s="102"/>
      <c r="C12" s="41">
        <v>86400</v>
      </c>
      <c r="D12" s="94"/>
      <c r="E12" s="2" t="s">
        <v>9</v>
      </c>
      <c r="F12" s="90" t="s">
        <v>232</v>
      </c>
      <c r="G12" s="90"/>
    </row>
    <row r="13" spans="2:8" ht="17.25" x14ac:dyDescent="0.15">
      <c r="B13" s="12"/>
      <c r="C13" s="11"/>
      <c r="D13" s="13"/>
      <c r="E13" s="2" t="s">
        <v>11</v>
      </c>
      <c r="F13" s="90" t="s">
        <v>1</v>
      </c>
      <c r="G13" s="90"/>
    </row>
    <row r="14" spans="2:8" ht="18" x14ac:dyDescent="0.15">
      <c r="B14" s="12" t="s">
        <v>5</v>
      </c>
      <c r="C14" s="52" t="str">
        <f>IF(F15="","",ROUNDDOWN(F15*F16*F17/1000/86400,8))</f>
        <v/>
      </c>
      <c r="D14" s="39" t="s">
        <v>10</v>
      </c>
      <c r="E14" s="10"/>
      <c r="H14" t="s">
        <v>228</v>
      </c>
    </row>
    <row r="15" spans="2:8" ht="18.75" x14ac:dyDescent="0.15">
      <c r="B15" s="12"/>
      <c r="C15" s="36"/>
      <c r="E15" s="2" t="s">
        <v>8</v>
      </c>
      <c r="F15" s="97"/>
      <c r="G15" s="98"/>
      <c r="H15">
        <v>10</v>
      </c>
    </row>
    <row r="16" spans="2:8" ht="21" customHeight="1" x14ac:dyDescent="0.15">
      <c r="B16" s="11" t="s">
        <v>205</v>
      </c>
      <c r="E16" s="2" t="s">
        <v>9</v>
      </c>
      <c r="F16" s="97"/>
      <c r="G16" s="98"/>
      <c r="H16">
        <v>30.5</v>
      </c>
    </row>
    <row r="17" spans="2:7" ht="21" customHeight="1" x14ac:dyDescent="0.15">
      <c r="B17" s="43" t="s">
        <v>5</v>
      </c>
      <c r="C17" s="42" t="s">
        <v>206</v>
      </c>
      <c r="D17" s="40" t="s">
        <v>215</v>
      </c>
      <c r="E17" s="2" t="s">
        <v>208</v>
      </c>
      <c r="F17" s="65">
        <v>1.4139999999999999</v>
      </c>
      <c r="G17" s="55" t="s">
        <v>210</v>
      </c>
    </row>
    <row r="18" spans="2:7" ht="21" customHeight="1" x14ac:dyDescent="0.15">
      <c r="E18" s="2" t="s">
        <v>204</v>
      </c>
      <c r="F18" s="66">
        <v>0.79300000000000004</v>
      </c>
      <c r="G18" s="55" t="s">
        <v>211</v>
      </c>
    </row>
    <row r="19" spans="2:7" ht="18" customHeight="1" x14ac:dyDescent="0.15">
      <c r="B19" s="12" t="s">
        <v>5</v>
      </c>
      <c r="C19" s="53" t="str">
        <f>IF(F15="","",ROUNDDOWN(F15*F16*F18/1000,8))</f>
        <v/>
      </c>
      <c r="D19" s="39" t="s">
        <v>215</v>
      </c>
      <c r="E19" s="2" t="s">
        <v>209</v>
      </c>
      <c r="F19" s="56">
        <v>1</v>
      </c>
      <c r="G19" s="55" t="s">
        <v>212</v>
      </c>
    </row>
    <row r="20" spans="2:7" ht="18" customHeight="1" x14ac:dyDescent="0.15"/>
    <row r="21" spans="2:7" ht="18" customHeight="1" thickBot="1" x14ac:dyDescent="0.2">
      <c r="B21" s="92" t="s">
        <v>219</v>
      </c>
      <c r="C21" s="57" t="s">
        <v>206</v>
      </c>
      <c r="D21" s="93" t="s">
        <v>217</v>
      </c>
      <c r="E21" s="95" t="str">
        <f>IF(F15="","",ROUNDDOWN(F15*F16*F18/1000/86400,8))</f>
        <v/>
      </c>
      <c r="F21" s="95"/>
      <c r="G21" s="96" t="s">
        <v>10</v>
      </c>
    </row>
    <row r="22" spans="2:7" ht="18" customHeight="1" x14ac:dyDescent="0.15">
      <c r="B22" s="92"/>
      <c r="C22" s="41">
        <v>86400</v>
      </c>
      <c r="D22" s="94"/>
      <c r="E22" s="95"/>
      <c r="F22" s="95"/>
      <c r="G22" s="96"/>
    </row>
    <row r="23" spans="2:7" ht="18" customHeight="1" x14ac:dyDescent="0.15">
      <c r="B23" s="39"/>
      <c r="C23" s="38"/>
    </row>
    <row r="24" spans="2:7" ht="18" customHeight="1" x14ac:dyDescent="0.15">
      <c r="B24" s="11" t="s">
        <v>220</v>
      </c>
    </row>
    <row r="25" spans="2:7" ht="18" customHeight="1" x14ac:dyDescent="0.15">
      <c r="B25" s="43" t="s">
        <v>5</v>
      </c>
      <c r="C25" s="42" t="s">
        <v>221</v>
      </c>
      <c r="D25" s="35" t="s">
        <v>215</v>
      </c>
    </row>
    <row r="27" spans="2:7" ht="18" x14ac:dyDescent="0.15">
      <c r="B27" s="12" t="s">
        <v>5</v>
      </c>
      <c r="C27" s="53" t="str">
        <f>IF(F15="","",ROUNDDOWN(F15*F16*F19/1000,8))</f>
        <v/>
      </c>
      <c r="D27" s="39" t="s">
        <v>215</v>
      </c>
    </row>
    <row r="29" spans="2:7" ht="15.75" thickBot="1" x14ac:dyDescent="0.2">
      <c r="B29" s="92" t="s">
        <v>219</v>
      </c>
      <c r="C29" s="57" t="s">
        <v>221</v>
      </c>
      <c r="D29" s="93" t="s">
        <v>217</v>
      </c>
      <c r="E29" s="95" t="str">
        <f>IF(F15="","",ROUNDDOWN(F15*F16*F19/1000/86400,8))</f>
        <v/>
      </c>
      <c r="F29" s="95"/>
      <c r="G29" s="96" t="s">
        <v>10</v>
      </c>
    </row>
    <row r="30" spans="2:7" ht="15" x14ac:dyDescent="0.15">
      <c r="B30" s="92"/>
      <c r="C30" s="41">
        <v>86400</v>
      </c>
      <c r="D30" s="94"/>
      <c r="E30" s="95"/>
      <c r="F30" s="95"/>
      <c r="G30" s="96"/>
    </row>
  </sheetData>
  <mergeCells count="22">
    <mergeCell ref="B11:B12"/>
    <mergeCell ref="D11:D12"/>
    <mergeCell ref="F11:G11"/>
    <mergeCell ref="F12:G12"/>
    <mergeCell ref="B29:B30"/>
    <mergeCell ref="D29:D30"/>
    <mergeCell ref="E29:F30"/>
    <mergeCell ref="G29:G30"/>
    <mergeCell ref="F15:G15"/>
    <mergeCell ref="F16:G16"/>
    <mergeCell ref="B21:B22"/>
    <mergeCell ref="D21:D22"/>
    <mergeCell ref="E21:F22"/>
    <mergeCell ref="G21:G22"/>
    <mergeCell ref="F13:G13"/>
    <mergeCell ref="F3:G3"/>
    <mergeCell ref="F4:G4"/>
    <mergeCell ref="F5:G5"/>
    <mergeCell ref="F6:G6"/>
    <mergeCell ref="F7:G7"/>
    <mergeCell ref="C8:G8"/>
    <mergeCell ref="F10:G10"/>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33"/>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75" customWidth="1"/>
  </cols>
  <sheetData>
    <row r="1" spans="2:7" ht="18.75" customHeight="1" x14ac:dyDescent="0.15">
      <c r="B1" s="1" t="s">
        <v>243</v>
      </c>
    </row>
    <row r="2" spans="2:7" x14ac:dyDescent="0.15">
      <c r="B2" t="s">
        <v>119</v>
      </c>
    </row>
    <row r="3" spans="2:7" ht="54" x14ac:dyDescent="0.15">
      <c r="B3" s="9" t="s">
        <v>2</v>
      </c>
      <c r="C3" s="9" t="s">
        <v>0</v>
      </c>
      <c r="D3" s="9" t="s">
        <v>12</v>
      </c>
      <c r="E3" s="9" t="s">
        <v>3</v>
      </c>
      <c r="F3" s="103" t="s">
        <v>4</v>
      </c>
      <c r="G3" s="104"/>
    </row>
    <row r="4" spans="2:7" ht="15" customHeight="1" x14ac:dyDescent="0.15">
      <c r="B4" s="15" t="s">
        <v>120</v>
      </c>
      <c r="C4" s="18" t="s">
        <v>128</v>
      </c>
      <c r="D4" s="16">
        <v>85</v>
      </c>
      <c r="E4" s="17">
        <v>9</v>
      </c>
      <c r="F4" s="123"/>
      <c r="G4" s="124"/>
    </row>
    <row r="5" spans="2:7" ht="15" customHeight="1" x14ac:dyDescent="0.15">
      <c r="B5" s="3" t="s">
        <v>121</v>
      </c>
      <c r="C5" s="14" t="s">
        <v>129</v>
      </c>
      <c r="D5" s="4">
        <v>25</v>
      </c>
      <c r="E5" s="5">
        <v>5</v>
      </c>
      <c r="F5" s="125"/>
      <c r="G5" s="126"/>
    </row>
    <row r="6" spans="2:7" ht="15" customHeight="1" x14ac:dyDescent="0.15">
      <c r="B6" s="3" t="s">
        <v>122</v>
      </c>
      <c r="C6" s="14" t="s">
        <v>130</v>
      </c>
      <c r="D6" s="4">
        <v>40</v>
      </c>
      <c r="E6" s="5">
        <v>9</v>
      </c>
      <c r="F6" s="127"/>
      <c r="G6" s="128"/>
    </row>
    <row r="7" spans="2:7" ht="15" customHeight="1" x14ac:dyDescent="0.15">
      <c r="B7" s="3" t="s">
        <v>123</v>
      </c>
      <c r="C7" s="14" t="s">
        <v>131</v>
      </c>
      <c r="D7" s="4">
        <v>35</v>
      </c>
      <c r="E7" s="5">
        <v>9</v>
      </c>
      <c r="F7" s="127"/>
      <c r="G7" s="128"/>
    </row>
    <row r="8" spans="2:7" ht="15" customHeight="1" x14ac:dyDescent="0.15">
      <c r="B8" s="3" t="s">
        <v>124</v>
      </c>
      <c r="C8" s="14" t="s">
        <v>132</v>
      </c>
      <c r="D8" s="4">
        <v>40</v>
      </c>
      <c r="E8" s="5">
        <v>9</v>
      </c>
      <c r="F8" s="127"/>
      <c r="G8" s="128"/>
    </row>
    <row r="9" spans="2:7" ht="45" customHeight="1" x14ac:dyDescent="0.15">
      <c r="B9" s="3" t="s">
        <v>125</v>
      </c>
      <c r="C9" s="14" t="s">
        <v>65</v>
      </c>
      <c r="D9" s="4">
        <v>17</v>
      </c>
      <c r="E9" s="5">
        <v>9</v>
      </c>
      <c r="F9" s="109" t="s">
        <v>133</v>
      </c>
      <c r="G9" s="110"/>
    </row>
    <row r="10" spans="2:7" ht="45" customHeight="1" x14ac:dyDescent="0.15">
      <c r="B10" s="3" t="s">
        <v>126</v>
      </c>
      <c r="C10" s="14" t="s">
        <v>193</v>
      </c>
      <c r="D10" s="4">
        <v>2</v>
      </c>
      <c r="E10" s="5">
        <v>8</v>
      </c>
      <c r="F10" s="109" t="s">
        <v>134</v>
      </c>
      <c r="G10" s="110"/>
    </row>
    <row r="11" spans="2:7" ht="15" customHeight="1" x14ac:dyDescent="0.15">
      <c r="B11" s="19" t="s">
        <v>127</v>
      </c>
      <c r="C11" s="28" t="s">
        <v>193</v>
      </c>
      <c r="D11" s="7">
        <v>4</v>
      </c>
      <c r="E11" s="8">
        <v>9</v>
      </c>
      <c r="F11" s="111" t="s">
        <v>135</v>
      </c>
      <c r="G11" s="112"/>
    </row>
    <row r="13" spans="2:7" ht="17.25" x14ac:dyDescent="0.15">
      <c r="B13" s="11" t="s">
        <v>203</v>
      </c>
      <c r="E13" s="2" t="s">
        <v>7</v>
      </c>
      <c r="F13" s="90" t="s">
        <v>6</v>
      </c>
      <c r="G13" s="90"/>
    </row>
    <row r="14" spans="2:7" ht="15.75" thickBot="1" x14ac:dyDescent="0.2">
      <c r="B14" s="102" t="s">
        <v>5</v>
      </c>
      <c r="C14" s="57" t="s">
        <v>207</v>
      </c>
      <c r="D14" s="93" t="s">
        <v>10</v>
      </c>
      <c r="E14" s="2" t="s">
        <v>8</v>
      </c>
      <c r="F14" s="91" t="s">
        <v>185</v>
      </c>
      <c r="G14" s="91"/>
    </row>
    <row r="15" spans="2:7" ht="15" x14ac:dyDescent="0.15">
      <c r="B15" s="102"/>
      <c r="C15" s="41">
        <v>86400</v>
      </c>
      <c r="D15" s="94"/>
      <c r="E15" s="2" t="s">
        <v>9</v>
      </c>
      <c r="F15" s="90" t="s">
        <v>233</v>
      </c>
      <c r="G15" s="90"/>
    </row>
    <row r="16" spans="2:7" ht="17.25" x14ac:dyDescent="0.15">
      <c r="B16" s="12"/>
      <c r="C16" s="11"/>
      <c r="D16" s="13"/>
      <c r="E16" s="2" t="s">
        <v>11</v>
      </c>
      <c r="F16" s="90" t="s">
        <v>1</v>
      </c>
      <c r="G16" s="90"/>
    </row>
    <row r="17" spans="2:8" ht="18" x14ac:dyDescent="0.15">
      <c r="B17" s="12" t="s">
        <v>213</v>
      </c>
      <c r="C17" s="52" t="str">
        <f>IF(F18="","",ROUNDDOWN(F18*F19*F20/1000/86400,8))</f>
        <v/>
      </c>
      <c r="D17" s="39" t="s">
        <v>214</v>
      </c>
      <c r="E17" s="10"/>
      <c r="H17" t="s">
        <v>228</v>
      </c>
    </row>
    <row r="18" spans="2:8" ht="18.75" x14ac:dyDescent="0.15">
      <c r="B18" s="12"/>
      <c r="C18" s="36"/>
      <c r="E18" s="2" t="s">
        <v>8</v>
      </c>
      <c r="F18" s="97"/>
      <c r="G18" s="98"/>
      <c r="H18">
        <v>25</v>
      </c>
    </row>
    <row r="19" spans="2:8" ht="21" customHeight="1" x14ac:dyDescent="0.15">
      <c r="B19" s="11" t="s">
        <v>205</v>
      </c>
      <c r="E19" s="2" t="s">
        <v>9</v>
      </c>
      <c r="F19" s="97"/>
      <c r="G19" s="98"/>
      <c r="H19">
        <v>120</v>
      </c>
    </row>
    <row r="20" spans="2:8" ht="21" customHeight="1" x14ac:dyDescent="0.15">
      <c r="B20" s="43" t="s">
        <v>5</v>
      </c>
      <c r="C20" s="42" t="s">
        <v>206</v>
      </c>
      <c r="D20" s="40" t="s">
        <v>215</v>
      </c>
      <c r="E20" s="2" t="s">
        <v>208</v>
      </c>
      <c r="F20" s="65">
        <v>1.4119999999999999</v>
      </c>
      <c r="G20" s="55" t="s">
        <v>210</v>
      </c>
    </row>
    <row r="21" spans="2:8" ht="21" customHeight="1" x14ac:dyDescent="0.15">
      <c r="E21" s="2" t="s">
        <v>204</v>
      </c>
      <c r="F21" s="66">
        <v>0.79200000000000004</v>
      </c>
      <c r="G21" s="55" t="s">
        <v>211</v>
      </c>
    </row>
    <row r="22" spans="2:8" ht="18" customHeight="1" x14ac:dyDescent="0.15">
      <c r="B22" s="12" t="s">
        <v>213</v>
      </c>
      <c r="C22" s="53" t="str">
        <f>IF(F18="","",ROUNDDOWN(F18*F19*F21/1000,8))</f>
        <v/>
      </c>
      <c r="D22" s="39" t="s">
        <v>216</v>
      </c>
      <c r="E22" s="2" t="s">
        <v>209</v>
      </c>
      <c r="F22" s="56">
        <v>1</v>
      </c>
      <c r="G22" s="55" t="s">
        <v>212</v>
      </c>
    </row>
    <row r="23" spans="2:8" ht="18" customHeight="1" x14ac:dyDescent="0.15"/>
    <row r="24" spans="2:8" ht="18" customHeight="1" thickBot="1" x14ac:dyDescent="0.2">
      <c r="B24" s="92" t="s">
        <v>219</v>
      </c>
      <c r="C24" s="57" t="s">
        <v>206</v>
      </c>
      <c r="D24" s="93" t="s">
        <v>217</v>
      </c>
      <c r="E24" s="95" t="str">
        <f>IF(F18="","",ROUNDDOWN(F18*F19*F21/1000/86400,8))</f>
        <v/>
      </c>
      <c r="F24" s="95"/>
      <c r="G24" s="96" t="s">
        <v>218</v>
      </c>
    </row>
    <row r="25" spans="2:8" ht="18" customHeight="1" x14ac:dyDescent="0.15">
      <c r="B25" s="92"/>
      <c r="C25" s="41">
        <v>86400</v>
      </c>
      <c r="D25" s="94"/>
      <c r="E25" s="95"/>
      <c r="F25" s="95"/>
      <c r="G25" s="96"/>
    </row>
    <row r="26" spans="2:8" ht="18" customHeight="1" x14ac:dyDescent="0.15">
      <c r="B26" s="39"/>
      <c r="C26" s="38"/>
    </row>
    <row r="27" spans="2:8" ht="18" customHeight="1" x14ac:dyDescent="0.15">
      <c r="B27" s="11" t="s">
        <v>220</v>
      </c>
    </row>
    <row r="28" spans="2:8" ht="18" customHeight="1" x14ac:dyDescent="0.15">
      <c r="B28" s="43" t="s">
        <v>5</v>
      </c>
      <c r="C28" s="42" t="s">
        <v>221</v>
      </c>
      <c r="D28" s="35" t="s">
        <v>216</v>
      </c>
    </row>
    <row r="30" spans="2:8" ht="18" x14ac:dyDescent="0.15">
      <c r="B30" s="12" t="s">
        <v>213</v>
      </c>
      <c r="C30" s="53" t="str">
        <f>IF(F18="","",ROUNDDOWN(F18*F19*F22/1000,8))</f>
        <v/>
      </c>
      <c r="D30" s="39" t="s">
        <v>216</v>
      </c>
    </row>
    <row r="32" spans="2:8" ht="15.75" thickBot="1" x14ac:dyDescent="0.2">
      <c r="B32" s="92" t="s">
        <v>219</v>
      </c>
      <c r="C32" s="57" t="s">
        <v>221</v>
      </c>
      <c r="D32" s="93" t="s">
        <v>217</v>
      </c>
      <c r="E32" s="95" t="str">
        <f>IF(F18="","",ROUNDDOWN(F18*F19*F22/1000/86400,8))</f>
        <v/>
      </c>
      <c r="F32" s="95"/>
      <c r="G32" s="96" t="s">
        <v>218</v>
      </c>
    </row>
    <row r="33" spans="2:7" ht="15" x14ac:dyDescent="0.15">
      <c r="B33" s="92"/>
      <c r="C33" s="41">
        <v>86400</v>
      </c>
      <c r="D33" s="94"/>
      <c r="E33" s="95"/>
      <c r="F33" s="95"/>
      <c r="G33" s="96"/>
    </row>
  </sheetData>
  <mergeCells count="25">
    <mergeCell ref="B14:B15"/>
    <mergeCell ref="D14:D15"/>
    <mergeCell ref="F3:G3"/>
    <mergeCell ref="F4:G4"/>
    <mergeCell ref="F5:G5"/>
    <mergeCell ref="F6:G6"/>
    <mergeCell ref="F7:G7"/>
    <mergeCell ref="F8:G8"/>
    <mergeCell ref="F9:G9"/>
    <mergeCell ref="F10:G10"/>
    <mergeCell ref="F11:G11"/>
    <mergeCell ref="F13:G13"/>
    <mergeCell ref="F14:G14"/>
    <mergeCell ref="F15:G15"/>
    <mergeCell ref="F16:G16"/>
    <mergeCell ref="F18:G18"/>
    <mergeCell ref="F19:G19"/>
    <mergeCell ref="E24:F25"/>
    <mergeCell ref="G24:G25"/>
    <mergeCell ref="B32:B33"/>
    <mergeCell ref="D32:D33"/>
    <mergeCell ref="E32:F33"/>
    <mergeCell ref="G32:G33"/>
    <mergeCell ref="B24:B25"/>
    <mergeCell ref="D24:D25"/>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E131-7E49-436C-8FCB-01895B28C360}">
  <dimension ref="B1:H33"/>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75" customWidth="1"/>
  </cols>
  <sheetData>
    <row r="1" spans="2:7" ht="18.75" customHeight="1" x14ac:dyDescent="0.15">
      <c r="B1" s="1" t="s">
        <v>244</v>
      </c>
    </row>
    <row r="2" spans="2:7" x14ac:dyDescent="0.15">
      <c r="B2" t="s">
        <v>119</v>
      </c>
    </row>
    <row r="3" spans="2:7" ht="54" x14ac:dyDescent="0.15">
      <c r="B3" s="9" t="s">
        <v>2</v>
      </c>
      <c r="C3" s="9" t="s">
        <v>0</v>
      </c>
      <c r="D3" s="9" t="s">
        <v>12</v>
      </c>
      <c r="E3" s="9" t="s">
        <v>3</v>
      </c>
      <c r="F3" s="103" t="s">
        <v>4</v>
      </c>
      <c r="G3" s="104"/>
    </row>
    <row r="4" spans="2:7" ht="15" customHeight="1" x14ac:dyDescent="0.15">
      <c r="B4" s="15" t="s">
        <v>120</v>
      </c>
      <c r="C4" s="18" t="s">
        <v>128</v>
      </c>
      <c r="D4" s="16">
        <v>85</v>
      </c>
      <c r="E4" s="17">
        <v>9</v>
      </c>
      <c r="F4" s="123"/>
      <c r="G4" s="124"/>
    </row>
    <row r="5" spans="2:7" ht="15" customHeight="1" x14ac:dyDescent="0.15">
      <c r="B5" s="3" t="s">
        <v>121</v>
      </c>
      <c r="C5" s="14" t="s">
        <v>65</v>
      </c>
      <c r="D5" s="4">
        <v>25</v>
      </c>
      <c r="E5" s="5">
        <v>5</v>
      </c>
      <c r="F5" s="125"/>
      <c r="G5" s="126"/>
    </row>
    <row r="6" spans="2:7" ht="15" customHeight="1" x14ac:dyDescent="0.15">
      <c r="B6" s="3" t="s">
        <v>122</v>
      </c>
      <c r="C6" s="14" t="s">
        <v>130</v>
      </c>
      <c r="D6" s="4">
        <v>40</v>
      </c>
      <c r="E6" s="5">
        <v>9</v>
      </c>
      <c r="F6" s="127"/>
      <c r="G6" s="128"/>
    </row>
    <row r="7" spans="2:7" ht="15" customHeight="1" x14ac:dyDescent="0.15">
      <c r="B7" s="3" t="s">
        <v>123</v>
      </c>
      <c r="C7" s="14" t="s">
        <v>65</v>
      </c>
      <c r="D7" s="4">
        <v>35</v>
      </c>
      <c r="E7" s="5">
        <v>9</v>
      </c>
      <c r="F7" s="127"/>
      <c r="G7" s="128"/>
    </row>
    <row r="8" spans="2:7" ht="15" customHeight="1" x14ac:dyDescent="0.15">
      <c r="B8" s="3" t="s">
        <v>124</v>
      </c>
      <c r="C8" s="14" t="s">
        <v>65</v>
      </c>
      <c r="D8" s="4">
        <v>40</v>
      </c>
      <c r="E8" s="5">
        <v>9</v>
      </c>
      <c r="F8" s="127"/>
      <c r="G8" s="128"/>
    </row>
    <row r="9" spans="2:7" ht="45" customHeight="1" x14ac:dyDescent="0.15">
      <c r="B9" s="3" t="s">
        <v>125</v>
      </c>
      <c r="C9" s="14" t="s">
        <v>65</v>
      </c>
      <c r="D9" s="4">
        <v>17</v>
      </c>
      <c r="E9" s="5">
        <v>9</v>
      </c>
      <c r="F9" s="109" t="s">
        <v>133</v>
      </c>
      <c r="G9" s="110"/>
    </row>
    <row r="10" spans="2:7" ht="45" customHeight="1" x14ac:dyDescent="0.15">
      <c r="B10" s="3" t="s">
        <v>126</v>
      </c>
      <c r="C10" s="14" t="s">
        <v>193</v>
      </c>
      <c r="D10" s="4">
        <v>2</v>
      </c>
      <c r="E10" s="5">
        <v>8</v>
      </c>
      <c r="F10" s="109" t="s">
        <v>134</v>
      </c>
      <c r="G10" s="110"/>
    </row>
    <row r="11" spans="2:7" ht="15" customHeight="1" x14ac:dyDescent="0.15">
      <c r="B11" s="19" t="s">
        <v>127</v>
      </c>
      <c r="C11" s="28" t="s">
        <v>193</v>
      </c>
      <c r="D11" s="7">
        <v>4</v>
      </c>
      <c r="E11" s="8">
        <v>9</v>
      </c>
      <c r="F11" s="111" t="s">
        <v>135</v>
      </c>
      <c r="G11" s="112"/>
    </row>
    <row r="13" spans="2:7" ht="17.25" x14ac:dyDescent="0.15">
      <c r="B13" s="11" t="s">
        <v>203</v>
      </c>
      <c r="E13" s="2" t="s">
        <v>7</v>
      </c>
      <c r="F13" s="90" t="s">
        <v>6</v>
      </c>
      <c r="G13" s="90"/>
    </row>
    <row r="14" spans="2:7" ht="15.75" thickBot="1" x14ac:dyDescent="0.2">
      <c r="B14" s="102" t="s">
        <v>5</v>
      </c>
      <c r="C14" s="57" t="s">
        <v>207</v>
      </c>
      <c r="D14" s="93" t="s">
        <v>10</v>
      </c>
      <c r="E14" s="2" t="s">
        <v>8</v>
      </c>
      <c r="F14" s="91" t="s">
        <v>185</v>
      </c>
      <c r="G14" s="91"/>
    </row>
    <row r="15" spans="2:7" ht="15" x14ac:dyDescent="0.15">
      <c r="B15" s="102"/>
      <c r="C15" s="41">
        <v>86400</v>
      </c>
      <c r="D15" s="94"/>
      <c r="E15" s="2" t="s">
        <v>9</v>
      </c>
      <c r="F15" s="90" t="s">
        <v>233</v>
      </c>
      <c r="G15" s="90"/>
    </row>
    <row r="16" spans="2:7" ht="17.25" x14ac:dyDescent="0.15">
      <c r="B16" s="12"/>
      <c r="C16" s="11"/>
      <c r="D16" s="13"/>
      <c r="E16" s="2" t="s">
        <v>11</v>
      </c>
      <c r="F16" s="90" t="s">
        <v>1</v>
      </c>
      <c r="G16" s="90"/>
    </row>
    <row r="17" spans="2:8" ht="18" x14ac:dyDescent="0.15">
      <c r="B17" s="12" t="s">
        <v>5</v>
      </c>
      <c r="C17" s="52" t="str">
        <f>IF(F18="","",ROUNDDOWN(F18*F19*F20/1000/86400,8))</f>
        <v/>
      </c>
      <c r="D17" s="39" t="s">
        <v>10</v>
      </c>
      <c r="E17" s="10"/>
      <c r="H17" t="s">
        <v>228</v>
      </c>
    </row>
    <row r="18" spans="2:8" ht="18.75" x14ac:dyDescent="0.15">
      <c r="B18" s="12"/>
      <c r="C18" s="36"/>
      <c r="E18" s="2" t="s">
        <v>8</v>
      </c>
      <c r="F18" s="97"/>
      <c r="G18" s="98"/>
      <c r="H18">
        <v>25</v>
      </c>
    </row>
    <row r="19" spans="2:8" ht="21" customHeight="1" x14ac:dyDescent="0.15">
      <c r="B19" s="11" t="s">
        <v>205</v>
      </c>
      <c r="E19" s="2" t="s">
        <v>9</v>
      </c>
      <c r="F19" s="97"/>
      <c r="G19" s="98"/>
      <c r="H19">
        <v>120</v>
      </c>
    </row>
    <row r="20" spans="2:8" ht="21" customHeight="1" x14ac:dyDescent="0.15">
      <c r="B20" s="43" t="s">
        <v>5</v>
      </c>
      <c r="C20" s="42" t="s">
        <v>206</v>
      </c>
      <c r="D20" s="40" t="s">
        <v>215</v>
      </c>
      <c r="E20" s="2" t="s">
        <v>208</v>
      </c>
      <c r="F20" s="65">
        <v>1.4139999999999999</v>
      </c>
      <c r="G20" s="55" t="s">
        <v>210</v>
      </c>
    </row>
    <row r="21" spans="2:8" ht="21" customHeight="1" x14ac:dyDescent="0.15">
      <c r="E21" s="2" t="s">
        <v>204</v>
      </c>
      <c r="F21" s="66">
        <v>0.79300000000000004</v>
      </c>
      <c r="G21" s="55" t="s">
        <v>211</v>
      </c>
    </row>
    <row r="22" spans="2:8" ht="18" customHeight="1" x14ac:dyDescent="0.15">
      <c r="B22" s="12" t="s">
        <v>5</v>
      </c>
      <c r="C22" s="53" t="str">
        <f>IF(F18="","",ROUNDDOWN(F18*F19*F21/1000,8))</f>
        <v/>
      </c>
      <c r="D22" s="39" t="s">
        <v>215</v>
      </c>
      <c r="E22" s="2" t="s">
        <v>209</v>
      </c>
      <c r="F22" s="56">
        <v>1</v>
      </c>
      <c r="G22" s="55" t="s">
        <v>212</v>
      </c>
    </row>
    <row r="23" spans="2:8" ht="18" customHeight="1" x14ac:dyDescent="0.15"/>
    <row r="24" spans="2:8" ht="18" customHeight="1" thickBot="1" x14ac:dyDescent="0.2">
      <c r="B24" s="92" t="s">
        <v>219</v>
      </c>
      <c r="C24" s="57" t="s">
        <v>206</v>
      </c>
      <c r="D24" s="93" t="s">
        <v>217</v>
      </c>
      <c r="E24" s="95" t="str">
        <f>IF(F18="","",ROUNDDOWN(F18*F19*F21/1000/86400,8))</f>
        <v/>
      </c>
      <c r="F24" s="95"/>
      <c r="G24" s="96" t="s">
        <v>10</v>
      </c>
    </row>
    <row r="25" spans="2:8" ht="18" customHeight="1" x14ac:dyDescent="0.15">
      <c r="B25" s="92"/>
      <c r="C25" s="41">
        <v>86400</v>
      </c>
      <c r="D25" s="94"/>
      <c r="E25" s="95"/>
      <c r="F25" s="95"/>
      <c r="G25" s="96"/>
    </row>
    <row r="26" spans="2:8" ht="18" customHeight="1" x14ac:dyDescent="0.15">
      <c r="B26" s="39"/>
      <c r="C26" s="38"/>
    </row>
    <row r="27" spans="2:8" ht="18" customHeight="1" x14ac:dyDescent="0.15">
      <c r="B27" s="11" t="s">
        <v>220</v>
      </c>
    </row>
    <row r="28" spans="2:8" ht="18" customHeight="1" x14ac:dyDescent="0.15">
      <c r="B28" s="43" t="s">
        <v>5</v>
      </c>
      <c r="C28" s="42" t="s">
        <v>221</v>
      </c>
      <c r="D28" s="35" t="s">
        <v>215</v>
      </c>
    </row>
    <row r="30" spans="2:8" ht="18" x14ac:dyDescent="0.15">
      <c r="B30" s="12" t="s">
        <v>5</v>
      </c>
      <c r="C30" s="53" t="str">
        <f>IF(F18="","",ROUNDDOWN(F18*F19*F22/1000,8))</f>
        <v/>
      </c>
      <c r="D30" s="39" t="s">
        <v>215</v>
      </c>
    </row>
    <row r="32" spans="2:8" ht="15.75" thickBot="1" x14ac:dyDescent="0.2">
      <c r="B32" s="92" t="s">
        <v>219</v>
      </c>
      <c r="C32" s="57" t="s">
        <v>221</v>
      </c>
      <c r="D32" s="93" t="s">
        <v>217</v>
      </c>
      <c r="E32" s="95" t="str">
        <f>IF(F18="","",ROUNDDOWN(F18*F19*F22/1000/86400,8))</f>
        <v/>
      </c>
      <c r="F32" s="95"/>
      <c r="G32" s="96" t="s">
        <v>10</v>
      </c>
    </row>
    <row r="33" spans="2:7" ht="15" x14ac:dyDescent="0.15">
      <c r="B33" s="92"/>
      <c r="C33" s="41">
        <v>86400</v>
      </c>
      <c r="D33" s="94"/>
      <c r="E33" s="95"/>
      <c r="F33" s="95"/>
      <c r="G33" s="96"/>
    </row>
  </sheetData>
  <mergeCells count="25">
    <mergeCell ref="B32:B33"/>
    <mergeCell ref="D32:D33"/>
    <mergeCell ref="E32:F33"/>
    <mergeCell ref="G32:G33"/>
    <mergeCell ref="F16:G16"/>
    <mergeCell ref="F18:G18"/>
    <mergeCell ref="F19:G19"/>
    <mergeCell ref="B24:B25"/>
    <mergeCell ref="D24:D25"/>
    <mergeCell ref="E24:F25"/>
    <mergeCell ref="G24:G25"/>
    <mergeCell ref="F9:G9"/>
    <mergeCell ref="F10:G10"/>
    <mergeCell ref="F11:G11"/>
    <mergeCell ref="F13:G13"/>
    <mergeCell ref="B14:B15"/>
    <mergeCell ref="D14:D15"/>
    <mergeCell ref="F14:G14"/>
    <mergeCell ref="F15:G15"/>
    <mergeCell ref="F8:G8"/>
    <mergeCell ref="F3:G3"/>
    <mergeCell ref="F4:G4"/>
    <mergeCell ref="F5:G5"/>
    <mergeCell ref="F6:G6"/>
    <mergeCell ref="F7:G7"/>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50"/>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625" customWidth="1"/>
  </cols>
  <sheetData>
    <row r="1" spans="2:7" ht="18.75" customHeight="1" x14ac:dyDescent="0.15">
      <c r="B1" s="1" t="s">
        <v>243</v>
      </c>
    </row>
    <row r="2" spans="2:7" x14ac:dyDescent="0.15">
      <c r="B2" t="s">
        <v>136</v>
      </c>
    </row>
    <row r="3" spans="2:7" ht="54" x14ac:dyDescent="0.15">
      <c r="B3" s="9" t="s">
        <v>2</v>
      </c>
      <c r="C3" s="9" t="s">
        <v>0</v>
      </c>
      <c r="D3" s="9" t="s">
        <v>12</v>
      </c>
      <c r="E3" s="9" t="s">
        <v>3</v>
      </c>
      <c r="F3" s="103" t="s">
        <v>4</v>
      </c>
      <c r="G3" s="104"/>
    </row>
    <row r="4" spans="2:7" ht="15" customHeight="1" x14ac:dyDescent="0.15">
      <c r="B4" s="15" t="s">
        <v>137</v>
      </c>
      <c r="C4" s="18" t="s">
        <v>195</v>
      </c>
      <c r="D4" s="16"/>
      <c r="E4" s="17"/>
      <c r="F4" s="114" t="s">
        <v>161</v>
      </c>
      <c r="G4" s="115"/>
    </row>
    <row r="5" spans="2:7" ht="15" customHeight="1" x14ac:dyDescent="0.15">
      <c r="B5" s="3" t="s">
        <v>138</v>
      </c>
      <c r="C5" s="58" t="s">
        <v>160</v>
      </c>
      <c r="D5" s="4"/>
      <c r="E5" s="5"/>
      <c r="F5" s="107" t="s">
        <v>162</v>
      </c>
      <c r="G5" s="108"/>
    </row>
    <row r="6" spans="2:7" ht="15" customHeight="1" x14ac:dyDescent="0.15">
      <c r="B6" s="3" t="s">
        <v>139</v>
      </c>
      <c r="C6" s="14" t="s">
        <v>163</v>
      </c>
      <c r="D6" s="6">
        <v>100</v>
      </c>
      <c r="E6" s="5">
        <v>9</v>
      </c>
      <c r="F6" s="109"/>
      <c r="G6" s="110"/>
    </row>
    <row r="7" spans="2:7" ht="15" customHeight="1" x14ac:dyDescent="0.15">
      <c r="B7" s="3" t="s">
        <v>140</v>
      </c>
      <c r="C7" s="14" t="s">
        <v>164</v>
      </c>
      <c r="D7" s="4">
        <v>100</v>
      </c>
      <c r="E7" s="5">
        <v>9</v>
      </c>
      <c r="F7" s="109" t="s">
        <v>171</v>
      </c>
      <c r="G7" s="110"/>
    </row>
    <row r="8" spans="2:7" ht="15" customHeight="1" x14ac:dyDescent="0.15">
      <c r="B8" s="3" t="s">
        <v>141</v>
      </c>
      <c r="C8" s="14" t="s">
        <v>165</v>
      </c>
      <c r="D8" s="4">
        <v>25</v>
      </c>
      <c r="E8" s="5">
        <v>9</v>
      </c>
      <c r="F8" s="109" t="s">
        <v>196</v>
      </c>
      <c r="G8" s="110"/>
    </row>
    <row r="9" spans="2:7" ht="15" customHeight="1" x14ac:dyDescent="0.15">
      <c r="B9" s="3" t="s">
        <v>142</v>
      </c>
      <c r="C9" s="14" t="s">
        <v>65</v>
      </c>
      <c r="D9" s="4">
        <v>25</v>
      </c>
      <c r="E9" s="5">
        <v>9</v>
      </c>
      <c r="F9" s="109" t="s">
        <v>197</v>
      </c>
      <c r="G9" s="110"/>
    </row>
    <row r="10" spans="2:7" ht="15" customHeight="1" x14ac:dyDescent="0.15">
      <c r="B10" s="3" t="s">
        <v>143</v>
      </c>
      <c r="C10" s="14" t="s">
        <v>129</v>
      </c>
      <c r="D10" s="4">
        <v>25</v>
      </c>
      <c r="E10" s="5">
        <v>9</v>
      </c>
      <c r="F10" s="109" t="s">
        <v>198</v>
      </c>
      <c r="G10" s="110"/>
    </row>
    <row r="11" spans="2:7" ht="15" customHeight="1" x14ac:dyDescent="0.15">
      <c r="B11" s="3" t="s">
        <v>144</v>
      </c>
      <c r="C11" s="14" t="s">
        <v>132</v>
      </c>
      <c r="D11" s="4">
        <v>25</v>
      </c>
      <c r="E11" s="5">
        <v>9</v>
      </c>
      <c r="F11" s="109" t="s">
        <v>199</v>
      </c>
      <c r="G11" s="110"/>
    </row>
    <row r="12" spans="2:7" ht="15" customHeight="1" x14ac:dyDescent="0.15">
      <c r="B12" s="3" t="s">
        <v>145</v>
      </c>
      <c r="C12" s="14" t="s">
        <v>132</v>
      </c>
      <c r="D12" s="4">
        <v>50</v>
      </c>
      <c r="E12" s="5">
        <v>9</v>
      </c>
      <c r="F12" s="109" t="s">
        <v>172</v>
      </c>
      <c r="G12" s="110"/>
    </row>
    <row r="13" spans="2:7" ht="15" customHeight="1" x14ac:dyDescent="0.15">
      <c r="B13" s="3" t="s">
        <v>146</v>
      </c>
      <c r="C13" s="14" t="s">
        <v>132</v>
      </c>
      <c r="D13" s="4">
        <v>100</v>
      </c>
      <c r="E13" s="5">
        <v>9</v>
      </c>
      <c r="F13" s="109" t="s">
        <v>173</v>
      </c>
      <c r="G13" s="110"/>
    </row>
    <row r="14" spans="2:7" ht="15" customHeight="1" x14ac:dyDescent="0.15">
      <c r="B14" s="3" t="s">
        <v>147</v>
      </c>
      <c r="C14" s="14" t="s">
        <v>166</v>
      </c>
      <c r="D14" s="4"/>
      <c r="E14" s="5">
        <v>9</v>
      </c>
      <c r="F14" s="109" t="s">
        <v>174</v>
      </c>
      <c r="G14" s="110"/>
    </row>
    <row r="15" spans="2:7" ht="15" customHeight="1" x14ac:dyDescent="0.15">
      <c r="B15" s="29" t="s">
        <v>148</v>
      </c>
      <c r="C15" s="14" t="s">
        <v>165</v>
      </c>
      <c r="D15" s="30">
        <v>50</v>
      </c>
      <c r="E15" s="31">
        <v>9</v>
      </c>
      <c r="F15" s="109" t="s">
        <v>173</v>
      </c>
      <c r="G15" s="110"/>
    </row>
    <row r="16" spans="2:7" ht="15" customHeight="1" x14ac:dyDescent="0.15">
      <c r="B16" s="29" t="s">
        <v>149</v>
      </c>
      <c r="C16" s="14" t="s">
        <v>132</v>
      </c>
      <c r="D16" s="30">
        <v>50</v>
      </c>
      <c r="E16" s="31">
        <v>9</v>
      </c>
      <c r="F16" s="109" t="s">
        <v>173</v>
      </c>
      <c r="G16" s="110"/>
    </row>
    <row r="17" spans="2:7" ht="15" customHeight="1" x14ac:dyDescent="0.15">
      <c r="B17" s="29" t="s">
        <v>150</v>
      </c>
      <c r="C17" s="14" t="s">
        <v>132</v>
      </c>
      <c r="D17" s="30">
        <v>10</v>
      </c>
      <c r="E17" s="31">
        <v>9</v>
      </c>
      <c r="F17" s="109" t="s">
        <v>172</v>
      </c>
      <c r="G17" s="110"/>
    </row>
    <row r="18" spans="2:7" ht="15" customHeight="1" x14ac:dyDescent="0.15">
      <c r="B18" s="29" t="s">
        <v>151</v>
      </c>
      <c r="C18" s="14" t="s">
        <v>132</v>
      </c>
      <c r="D18" s="30">
        <v>10</v>
      </c>
      <c r="E18" s="31">
        <v>9</v>
      </c>
      <c r="F18" s="109" t="s">
        <v>196</v>
      </c>
      <c r="G18" s="110"/>
    </row>
    <row r="19" spans="2:7" ht="15" customHeight="1" x14ac:dyDescent="0.15">
      <c r="B19" s="29" t="s">
        <v>152</v>
      </c>
      <c r="C19" s="14" t="s">
        <v>167</v>
      </c>
      <c r="D19" s="30">
        <v>100</v>
      </c>
      <c r="E19" s="31">
        <v>9</v>
      </c>
      <c r="F19" s="109" t="s">
        <v>175</v>
      </c>
      <c r="G19" s="110"/>
    </row>
    <row r="20" spans="2:7" ht="15" customHeight="1" x14ac:dyDescent="0.15">
      <c r="B20" s="29" t="s">
        <v>152</v>
      </c>
      <c r="C20" s="14" t="s">
        <v>168</v>
      </c>
      <c r="D20" s="30">
        <v>30</v>
      </c>
      <c r="E20" s="31">
        <v>9</v>
      </c>
      <c r="F20" s="109" t="s">
        <v>172</v>
      </c>
      <c r="G20" s="110"/>
    </row>
    <row r="21" spans="2:7" ht="15" customHeight="1" x14ac:dyDescent="0.15">
      <c r="B21" s="29" t="s">
        <v>153</v>
      </c>
      <c r="C21" s="14" t="s">
        <v>169</v>
      </c>
      <c r="D21" s="30">
        <v>50</v>
      </c>
      <c r="E21" s="31">
        <v>9</v>
      </c>
      <c r="F21" s="109" t="s">
        <v>172</v>
      </c>
      <c r="G21" s="110"/>
    </row>
    <row r="22" spans="2:7" ht="15" customHeight="1" x14ac:dyDescent="0.15">
      <c r="B22" s="29" t="s">
        <v>154</v>
      </c>
      <c r="C22" s="14" t="s">
        <v>165</v>
      </c>
      <c r="D22" s="30">
        <v>50</v>
      </c>
      <c r="E22" s="31">
        <v>9</v>
      </c>
      <c r="F22" s="109" t="s">
        <v>172</v>
      </c>
      <c r="G22" s="110"/>
    </row>
    <row r="23" spans="2:7" ht="15" customHeight="1" x14ac:dyDescent="0.15">
      <c r="B23" s="29" t="s">
        <v>155</v>
      </c>
      <c r="C23" s="14" t="s">
        <v>132</v>
      </c>
      <c r="D23" s="30">
        <v>10</v>
      </c>
      <c r="E23" s="31">
        <v>9</v>
      </c>
      <c r="F23" s="109" t="s">
        <v>176</v>
      </c>
      <c r="G23" s="110"/>
    </row>
    <row r="24" spans="2:7" ht="30" customHeight="1" x14ac:dyDescent="0.15">
      <c r="B24" s="29" t="s">
        <v>155</v>
      </c>
      <c r="C24" s="14" t="s">
        <v>132</v>
      </c>
      <c r="D24" s="30">
        <v>60</v>
      </c>
      <c r="E24" s="31">
        <v>9</v>
      </c>
      <c r="F24" s="109" t="s">
        <v>177</v>
      </c>
      <c r="G24" s="110"/>
    </row>
    <row r="25" spans="2:7" ht="15" customHeight="1" x14ac:dyDescent="0.15">
      <c r="B25" s="29" t="s">
        <v>156</v>
      </c>
      <c r="C25" s="14" t="s">
        <v>132</v>
      </c>
      <c r="D25" s="30">
        <v>10</v>
      </c>
      <c r="E25" s="31">
        <v>9</v>
      </c>
      <c r="F25" s="109" t="s">
        <v>178</v>
      </c>
      <c r="G25" s="110"/>
    </row>
    <row r="26" spans="2:7" ht="15" customHeight="1" x14ac:dyDescent="0.15">
      <c r="B26" s="29" t="s">
        <v>157</v>
      </c>
      <c r="C26" s="14" t="s">
        <v>65</v>
      </c>
      <c r="D26" s="30">
        <v>10</v>
      </c>
      <c r="E26" s="31">
        <v>9</v>
      </c>
      <c r="F26" s="109" t="s">
        <v>179</v>
      </c>
      <c r="G26" s="110"/>
    </row>
    <row r="27" spans="2:7" ht="15" customHeight="1" x14ac:dyDescent="0.15">
      <c r="B27" s="29" t="s">
        <v>158</v>
      </c>
      <c r="C27" s="14" t="s">
        <v>132</v>
      </c>
      <c r="D27" s="30">
        <v>50</v>
      </c>
      <c r="E27" s="31">
        <v>9</v>
      </c>
      <c r="F27" s="109" t="s">
        <v>179</v>
      </c>
      <c r="G27" s="110"/>
    </row>
    <row r="28" spans="2:7" ht="15" customHeight="1" x14ac:dyDescent="0.15">
      <c r="B28" s="19" t="s">
        <v>159</v>
      </c>
      <c r="C28" s="28" t="s">
        <v>170</v>
      </c>
      <c r="D28" s="7">
        <v>50</v>
      </c>
      <c r="E28" s="8">
        <v>9</v>
      </c>
      <c r="F28" s="111"/>
      <c r="G28" s="112"/>
    </row>
    <row r="30" spans="2:7" ht="17.25" x14ac:dyDescent="0.15">
      <c r="B30" s="11" t="s">
        <v>203</v>
      </c>
      <c r="E30" s="2" t="s">
        <v>7</v>
      </c>
      <c r="F30" s="90" t="s">
        <v>6</v>
      </c>
      <c r="G30" s="90"/>
    </row>
    <row r="31" spans="2:7" ht="15.75" thickBot="1" x14ac:dyDescent="0.2">
      <c r="B31" s="102" t="s">
        <v>5</v>
      </c>
      <c r="C31" s="57" t="s">
        <v>207</v>
      </c>
      <c r="D31" s="93" t="s">
        <v>10</v>
      </c>
      <c r="E31" s="2" t="s">
        <v>8</v>
      </c>
      <c r="F31" s="91" t="s">
        <v>185</v>
      </c>
      <c r="G31" s="91"/>
    </row>
    <row r="32" spans="2:7" ht="15" x14ac:dyDescent="0.15">
      <c r="B32" s="102"/>
      <c r="C32" s="41">
        <v>86400</v>
      </c>
      <c r="D32" s="94"/>
      <c r="E32" s="2" t="s">
        <v>9</v>
      </c>
      <c r="F32" s="90" t="s">
        <v>234</v>
      </c>
      <c r="G32" s="90"/>
    </row>
    <row r="33" spans="2:8" ht="17.25" x14ac:dyDescent="0.15">
      <c r="B33" s="12"/>
      <c r="C33" s="11"/>
      <c r="D33" s="13"/>
      <c r="E33" s="2" t="s">
        <v>11</v>
      </c>
      <c r="F33" s="90" t="s">
        <v>1</v>
      </c>
      <c r="G33" s="90"/>
    </row>
    <row r="34" spans="2:8" ht="18" x14ac:dyDescent="0.15">
      <c r="B34" s="12" t="s">
        <v>213</v>
      </c>
      <c r="C34" s="52" t="str">
        <f>IF(F35="","",ROUNDDOWN(F35*F36*F37/1000/86400,8))</f>
        <v/>
      </c>
      <c r="D34" s="39" t="s">
        <v>214</v>
      </c>
      <c r="E34" s="10"/>
      <c r="H34" t="s">
        <v>228</v>
      </c>
    </row>
    <row r="35" spans="2:8" ht="18.75" x14ac:dyDescent="0.15">
      <c r="B35" s="12"/>
      <c r="C35" s="36"/>
      <c r="E35" s="2" t="s">
        <v>8</v>
      </c>
      <c r="F35" s="97"/>
      <c r="G35" s="98"/>
      <c r="H35">
        <v>10</v>
      </c>
    </row>
    <row r="36" spans="2:8" ht="21" customHeight="1" x14ac:dyDescent="0.15">
      <c r="B36" s="11" t="s">
        <v>205</v>
      </c>
      <c r="E36" s="2" t="s">
        <v>9</v>
      </c>
      <c r="F36" s="97"/>
      <c r="G36" s="98"/>
      <c r="H36">
        <v>200</v>
      </c>
    </row>
    <row r="37" spans="2:8" ht="21" customHeight="1" x14ac:dyDescent="0.15">
      <c r="B37" s="43" t="s">
        <v>5</v>
      </c>
      <c r="C37" s="42" t="s">
        <v>206</v>
      </c>
      <c r="D37" s="40" t="s">
        <v>215</v>
      </c>
      <c r="E37" s="2" t="s">
        <v>208</v>
      </c>
      <c r="F37" s="65">
        <v>1.4119999999999999</v>
      </c>
      <c r="G37" s="55" t="s">
        <v>210</v>
      </c>
    </row>
    <row r="38" spans="2:8" ht="21" customHeight="1" x14ac:dyDescent="0.15">
      <c r="E38" s="2" t="s">
        <v>204</v>
      </c>
      <c r="F38" s="66">
        <v>0.79200000000000004</v>
      </c>
      <c r="G38" s="55" t="s">
        <v>211</v>
      </c>
    </row>
    <row r="39" spans="2:8" ht="18" customHeight="1" x14ac:dyDescent="0.15">
      <c r="B39" s="12" t="s">
        <v>213</v>
      </c>
      <c r="C39" s="53" t="str">
        <f>IF(F35="","",ROUNDDOWN(F35*F36*F38/1000,8))</f>
        <v/>
      </c>
      <c r="D39" s="39" t="s">
        <v>216</v>
      </c>
      <c r="E39" s="2" t="s">
        <v>209</v>
      </c>
      <c r="F39" s="56">
        <v>1</v>
      </c>
      <c r="G39" s="55" t="s">
        <v>212</v>
      </c>
    </row>
    <row r="40" spans="2:8" ht="18" customHeight="1" x14ac:dyDescent="0.15"/>
    <row r="41" spans="2:8" ht="18" customHeight="1" thickBot="1" x14ac:dyDescent="0.2">
      <c r="B41" s="92" t="s">
        <v>219</v>
      </c>
      <c r="C41" s="57" t="s">
        <v>206</v>
      </c>
      <c r="D41" s="93" t="s">
        <v>217</v>
      </c>
      <c r="E41" s="95" t="str">
        <f>IF(F35="","",ROUNDDOWN(F35*F36*F38/1000/86400,8))</f>
        <v/>
      </c>
      <c r="F41" s="95"/>
      <c r="G41" s="96" t="s">
        <v>218</v>
      </c>
    </row>
    <row r="42" spans="2:8" ht="18" customHeight="1" x14ac:dyDescent="0.15">
      <c r="B42" s="92"/>
      <c r="C42" s="41">
        <v>86400</v>
      </c>
      <c r="D42" s="94"/>
      <c r="E42" s="95"/>
      <c r="F42" s="95"/>
      <c r="G42" s="96"/>
    </row>
    <row r="43" spans="2:8" ht="18" customHeight="1" x14ac:dyDescent="0.15">
      <c r="B43" s="39"/>
      <c r="C43" s="38"/>
    </row>
    <row r="44" spans="2:8" ht="18" customHeight="1" x14ac:dyDescent="0.15">
      <c r="B44" s="11" t="s">
        <v>220</v>
      </c>
    </row>
    <row r="45" spans="2:8" ht="18" customHeight="1" x14ac:dyDescent="0.15">
      <c r="B45" s="43" t="s">
        <v>5</v>
      </c>
      <c r="C45" s="42" t="s">
        <v>221</v>
      </c>
      <c r="D45" s="35" t="s">
        <v>216</v>
      </c>
    </row>
    <row r="47" spans="2:8" ht="18" x14ac:dyDescent="0.15">
      <c r="B47" s="12" t="s">
        <v>213</v>
      </c>
      <c r="C47" s="53" t="str">
        <f>IF(F35="","",ROUNDDOWN(F35*F36*F39/1000,8))</f>
        <v/>
      </c>
      <c r="D47" s="39" t="s">
        <v>216</v>
      </c>
    </row>
    <row r="49" spans="2:7" ht="15.75" thickBot="1" x14ac:dyDescent="0.2">
      <c r="B49" s="92" t="s">
        <v>219</v>
      </c>
      <c r="C49" s="57" t="s">
        <v>221</v>
      </c>
      <c r="D49" s="93" t="s">
        <v>217</v>
      </c>
      <c r="E49" s="95" t="str">
        <f>IF(F35="","",ROUNDDOWN(F35*F36*F39/1000/86400,8))</f>
        <v/>
      </c>
      <c r="F49" s="95"/>
      <c r="G49" s="96" t="s">
        <v>218</v>
      </c>
    </row>
    <row r="50" spans="2:7" ht="15" x14ac:dyDescent="0.15">
      <c r="B50" s="92"/>
      <c r="C50" s="41">
        <v>86400</v>
      </c>
      <c r="D50" s="94"/>
      <c r="E50" s="95"/>
      <c r="F50" s="95"/>
      <c r="G50" s="96"/>
    </row>
  </sheetData>
  <mergeCells count="4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30:G30"/>
    <mergeCell ref="B31:B32"/>
    <mergeCell ref="D31:D32"/>
    <mergeCell ref="F31:G31"/>
    <mergeCell ref="F32:G32"/>
    <mergeCell ref="B49:B50"/>
    <mergeCell ref="D49:D50"/>
    <mergeCell ref="E49:F50"/>
    <mergeCell ref="G49:G50"/>
    <mergeCell ref="F33:G33"/>
    <mergeCell ref="F35:G35"/>
    <mergeCell ref="F36:G36"/>
    <mergeCell ref="E41:F42"/>
    <mergeCell ref="G41:G42"/>
    <mergeCell ref="B41:B42"/>
    <mergeCell ref="D41:D42"/>
  </mergeCells>
  <phoneticPr fontId="1"/>
  <pageMargins left="0.70866141732283472" right="0.70866141732283472" top="0.74803149606299213" bottom="0.74803149606299213" header="0.31496062992125984" footer="0.31496062992125984"/>
  <pageSetup paperSize="9" scale="91"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8A8AB-2789-4785-9D42-6CA09D1700BD}">
  <dimension ref="B1:H50"/>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625" customWidth="1"/>
  </cols>
  <sheetData>
    <row r="1" spans="2:7" ht="18.75" customHeight="1" x14ac:dyDescent="0.15">
      <c r="B1" s="1" t="s">
        <v>244</v>
      </c>
    </row>
    <row r="2" spans="2:7" x14ac:dyDescent="0.15">
      <c r="B2" t="s">
        <v>136</v>
      </c>
    </row>
    <row r="3" spans="2:7" ht="54" x14ac:dyDescent="0.15">
      <c r="B3" s="9" t="s">
        <v>2</v>
      </c>
      <c r="C3" s="9" t="s">
        <v>0</v>
      </c>
      <c r="D3" s="9" t="s">
        <v>12</v>
      </c>
      <c r="E3" s="9" t="s">
        <v>3</v>
      </c>
      <c r="F3" s="103" t="s">
        <v>4</v>
      </c>
      <c r="G3" s="104"/>
    </row>
    <row r="4" spans="2:7" ht="15" customHeight="1" x14ac:dyDescent="0.15">
      <c r="B4" s="15" t="s">
        <v>137</v>
      </c>
      <c r="C4" s="18" t="s">
        <v>195</v>
      </c>
      <c r="D4" s="16"/>
      <c r="E4" s="17"/>
      <c r="F4" s="114" t="s">
        <v>161</v>
      </c>
      <c r="G4" s="115"/>
    </row>
    <row r="5" spans="2:7" ht="15" customHeight="1" x14ac:dyDescent="0.15">
      <c r="B5" s="3" t="s">
        <v>138</v>
      </c>
      <c r="C5" s="58" t="s">
        <v>160</v>
      </c>
      <c r="D5" s="4"/>
      <c r="E5" s="5"/>
      <c r="F5" s="107" t="s">
        <v>162</v>
      </c>
      <c r="G5" s="108"/>
    </row>
    <row r="6" spans="2:7" ht="15" customHeight="1" x14ac:dyDescent="0.15">
      <c r="B6" s="3" t="s">
        <v>139</v>
      </c>
      <c r="C6" s="14" t="s">
        <v>163</v>
      </c>
      <c r="D6" s="6">
        <v>100</v>
      </c>
      <c r="E6" s="5">
        <v>9</v>
      </c>
      <c r="F6" s="109"/>
      <c r="G6" s="110"/>
    </row>
    <row r="7" spans="2:7" ht="15" customHeight="1" x14ac:dyDescent="0.15">
      <c r="B7" s="3" t="s">
        <v>140</v>
      </c>
      <c r="C7" s="14" t="s">
        <v>164</v>
      </c>
      <c r="D7" s="4">
        <v>100</v>
      </c>
      <c r="E7" s="5">
        <v>9</v>
      </c>
      <c r="F7" s="109" t="s">
        <v>171</v>
      </c>
      <c r="G7" s="110"/>
    </row>
    <row r="8" spans="2:7" ht="15" customHeight="1" x14ac:dyDescent="0.15">
      <c r="B8" s="3" t="s">
        <v>141</v>
      </c>
      <c r="C8" s="14" t="s">
        <v>165</v>
      </c>
      <c r="D8" s="4">
        <v>25</v>
      </c>
      <c r="E8" s="5">
        <v>9</v>
      </c>
      <c r="F8" s="109" t="s">
        <v>196</v>
      </c>
      <c r="G8" s="110"/>
    </row>
    <row r="9" spans="2:7" ht="15" customHeight="1" x14ac:dyDescent="0.15">
      <c r="B9" s="3" t="s">
        <v>142</v>
      </c>
      <c r="C9" s="14" t="s">
        <v>65</v>
      </c>
      <c r="D9" s="4">
        <v>25</v>
      </c>
      <c r="E9" s="5">
        <v>9</v>
      </c>
      <c r="F9" s="109" t="s">
        <v>197</v>
      </c>
      <c r="G9" s="110"/>
    </row>
    <row r="10" spans="2:7" ht="15" customHeight="1" x14ac:dyDescent="0.15">
      <c r="B10" s="3" t="s">
        <v>143</v>
      </c>
      <c r="C10" s="14" t="s">
        <v>65</v>
      </c>
      <c r="D10" s="4">
        <v>25</v>
      </c>
      <c r="E10" s="5">
        <v>9</v>
      </c>
      <c r="F10" s="109" t="s">
        <v>198</v>
      </c>
      <c r="G10" s="110"/>
    </row>
    <row r="11" spans="2:7" ht="15" customHeight="1" x14ac:dyDescent="0.15">
      <c r="B11" s="3" t="s">
        <v>144</v>
      </c>
      <c r="C11" s="14" t="s">
        <v>65</v>
      </c>
      <c r="D11" s="4">
        <v>25</v>
      </c>
      <c r="E11" s="5">
        <v>9</v>
      </c>
      <c r="F11" s="109" t="s">
        <v>199</v>
      </c>
      <c r="G11" s="110"/>
    </row>
    <row r="12" spans="2:7" ht="15" customHeight="1" x14ac:dyDescent="0.15">
      <c r="B12" s="3" t="s">
        <v>145</v>
      </c>
      <c r="C12" s="14" t="s">
        <v>65</v>
      </c>
      <c r="D12" s="4">
        <v>50</v>
      </c>
      <c r="E12" s="5">
        <v>9</v>
      </c>
      <c r="F12" s="109" t="s">
        <v>172</v>
      </c>
      <c r="G12" s="110"/>
    </row>
    <row r="13" spans="2:7" ht="15" customHeight="1" x14ac:dyDescent="0.15">
      <c r="B13" s="3" t="s">
        <v>146</v>
      </c>
      <c r="C13" s="14" t="s">
        <v>65</v>
      </c>
      <c r="D13" s="4">
        <v>100</v>
      </c>
      <c r="E13" s="5">
        <v>9</v>
      </c>
      <c r="F13" s="109" t="s">
        <v>173</v>
      </c>
      <c r="G13" s="110"/>
    </row>
    <row r="14" spans="2:7" ht="15" customHeight="1" x14ac:dyDescent="0.15">
      <c r="B14" s="3" t="s">
        <v>147</v>
      </c>
      <c r="C14" s="14" t="s">
        <v>166</v>
      </c>
      <c r="D14" s="4"/>
      <c r="E14" s="5">
        <v>9</v>
      </c>
      <c r="F14" s="109" t="s">
        <v>174</v>
      </c>
      <c r="G14" s="110"/>
    </row>
    <row r="15" spans="2:7" ht="15" customHeight="1" x14ac:dyDescent="0.15">
      <c r="B15" s="29" t="s">
        <v>148</v>
      </c>
      <c r="C15" s="14" t="s">
        <v>165</v>
      </c>
      <c r="D15" s="30">
        <v>50</v>
      </c>
      <c r="E15" s="31">
        <v>9</v>
      </c>
      <c r="F15" s="109" t="s">
        <v>173</v>
      </c>
      <c r="G15" s="110"/>
    </row>
    <row r="16" spans="2:7" ht="15" customHeight="1" x14ac:dyDescent="0.15">
      <c r="B16" s="29" t="s">
        <v>149</v>
      </c>
      <c r="C16" s="14" t="s">
        <v>65</v>
      </c>
      <c r="D16" s="30">
        <v>50</v>
      </c>
      <c r="E16" s="31">
        <v>9</v>
      </c>
      <c r="F16" s="109" t="s">
        <v>173</v>
      </c>
      <c r="G16" s="110"/>
    </row>
    <row r="17" spans="2:7" ht="15" customHeight="1" x14ac:dyDescent="0.15">
      <c r="B17" s="29" t="s">
        <v>150</v>
      </c>
      <c r="C17" s="14" t="s">
        <v>65</v>
      </c>
      <c r="D17" s="30">
        <v>10</v>
      </c>
      <c r="E17" s="31">
        <v>9</v>
      </c>
      <c r="F17" s="109" t="s">
        <v>172</v>
      </c>
      <c r="G17" s="110"/>
    </row>
    <row r="18" spans="2:7" ht="15" customHeight="1" x14ac:dyDescent="0.15">
      <c r="B18" s="29" t="s">
        <v>151</v>
      </c>
      <c r="C18" s="14" t="s">
        <v>65</v>
      </c>
      <c r="D18" s="30">
        <v>10</v>
      </c>
      <c r="E18" s="31">
        <v>9</v>
      </c>
      <c r="F18" s="109" t="s">
        <v>196</v>
      </c>
      <c r="G18" s="110"/>
    </row>
    <row r="19" spans="2:7" ht="15" customHeight="1" x14ac:dyDescent="0.15">
      <c r="B19" s="29" t="s">
        <v>152</v>
      </c>
      <c r="C19" s="14" t="s">
        <v>167</v>
      </c>
      <c r="D19" s="30">
        <v>100</v>
      </c>
      <c r="E19" s="31">
        <v>9</v>
      </c>
      <c r="F19" s="109" t="s">
        <v>175</v>
      </c>
      <c r="G19" s="110"/>
    </row>
    <row r="20" spans="2:7" ht="15" customHeight="1" x14ac:dyDescent="0.15">
      <c r="B20" s="29" t="s">
        <v>152</v>
      </c>
      <c r="C20" s="14" t="s">
        <v>168</v>
      </c>
      <c r="D20" s="30">
        <v>30</v>
      </c>
      <c r="E20" s="31">
        <v>9</v>
      </c>
      <c r="F20" s="109" t="s">
        <v>172</v>
      </c>
      <c r="G20" s="110"/>
    </row>
    <row r="21" spans="2:7" ht="15" customHeight="1" x14ac:dyDescent="0.15">
      <c r="B21" s="29" t="s">
        <v>153</v>
      </c>
      <c r="C21" s="14" t="s">
        <v>169</v>
      </c>
      <c r="D21" s="30">
        <v>50</v>
      </c>
      <c r="E21" s="31">
        <v>9</v>
      </c>
      <c r="F21" s="109" t="s">
        <v>172</v>
      </c>
      <c r="G21" s="110"/>
    </row>
    <row r="22" spans="2:7" ht="15" customHeight="1" x14ac:dyDescent="0.15">
      <c r="B22" s="29" t="s">
        <v>154</v>
      </c>
      <c r="C22" s="14" t="s">
        <v>165</v>
      </c>
      <c r="D22" s="30">
        <v>50</v>
      </c>
      <c r="E22" s="31">
        <v>9</v>
      </c>
      <c r="F22" s="109" t="s">
        <v>172</v>
      </c>
      <c r="G22" s="110"/>
    </row>
    <row r="23" spans="2:7" ht="15" customHeight="1" x14ac:dyDescent="0.15">
      <c r="B23" s="29" t="s">
        <v>155</v>
      </c>
      <c r="C23" s="14" t="s">
        <v>65</v>
      </c>
      <c r="D23" s="30">
        <v>10</v>
      </c>
      <c r="E23" s="31">
        <v>9</v>
      </c>
      <c r="F23" s="109" t="s">
        <v>176</v>
      </c>
      <c r="G23" s="110"/>
    </row>
    <row r="24" spans="2:7" ht="30" customHeight="1" x14ac:dyDescent="0.15">
      <c r="B24" s="29" t="s">
        <v>155</v>
      </c>
      <c r="C24" s="14" t="s">
        <v>65</v>
      </c>
      <c r="D24" s="30">
        <v>60</v>
      </c>
      <c r="E24" s="31">
        <v>9</v>
      </c>
      <c r="F24" s="109" t="s">
        <v>177</v>
      </c>
      <c r="G24" s="110"/>
    </row>
    <row r="25" spans="2:7" ht="15" customHeight="1" x14ac:dyDescent="0.15">
      <c r="B25" s="29" t="s">
        <v>156</v>
      </c>
      <c r="C25" s="14" t="s">
        <v>65</v>
      </c>
      <c r="D25" s="30">
        <v>10</v>
      </c>
      <c r="E25" s="31">
        <v>9</v>
      </c>
      <c r="F25" s="109" t="s">
        <v>178</v>
      </c>
      <c r="G25" s="110"/>
    </row>
    <row r="26" spans="2:7" ht="15" customHeight="1" x14ac:dyDescent="0.15">
      <c r="B26" s="29" t="s">
        <v>157</v>
      </c>
      <c r="C26" s="14" t="s">
        <v>65</v>
      </c>
      <c r="D26" s="30">
        <v>10</v>
      </c>
      <c r="E26" s="31">
        <v>9</v>
      </c>
      <c r="F26" s="109" t="s">
        <v>179</v>
      </c>
      <c r="G26" s="110"/>
    </row>
    <row r="27" spans="2:7" ht="15" customHeight="1" x14ac:dyDescent="0.15">
      <c r="B27" s="29" t="s">
        <v>158</v>
      </c>
      <c r="C27" s="14" t="s">
        <v>65</v>
      </c>
      <c r="D27" s="30">
        <v>50</v>
      </c>
      <c r="E27" s="31">
        <v>9</v>
      </c>
      <c r="F27" s="109" t="s">
        <v>179</v>
      </c>
      <c r="G27" s="110"/>
    </row>
    <row r="28" spans="2:7" ht="15" customHeight="1" x14ac:dyDescent="0.15">
      <c r="B28" s="19" t="s">
        <v>159</v>
      </c>
      <c r="C28" s="28" t="s">
        <v>170</v>
      </c>
      <c r="D28" s="7">
        <v>50</v>
      </c>
      <c r="E28" s="8">
        <v>9</v>
      </c>
      <c r="F28" s="111"/>
      <c r="G28" s="112"/>
    </row>
    <row r="30" spans="2:7" ht="17.25" x14ac:dyDescent="0.15">
      <c r="B30" s="11" t="s">
        <v>203</v>
      </c>
      <c r="E30" s="2" t="s">
        <v>7</v>
      </c>
      <c r="F30" s="90" t="s">
        <v>6</v>
      </c>
      <c r="G30" s="90"/>
    </row>
    <row r="31" spans="2:7" ht="15.75" thickBot="1" x14ac:dyDescent="0.2">
      <c r="B31" s="102" t="s">
        <v>5</v>
      </c>
      <c r="C31" s="57" t="s">
        <v>207</v>
      </c>
      <c r="D31" s="93" t="s">
        <v>10</v>
      </c>
      <c r="E31" s="2" t="s">
        <v>8</v>
      </c>
      <c r="F31" s="91" t="s">
        <v>185</v>
      </c>
      <c r="G31" s="91"/>
    </row>
    <row r="32" spans="2:7" ht="15" x14ac:dyDescent="0.15">
      <c r="B32" s="102"/>
      <c r="C32" s="41">
        <v>86400</v>
      </c>
      <c r="D32" s="94"/>
      <c r="E32" s="2" t="s">
        <v>9</v>
      </c>
      <c r="F32" s="90" t="s">
        <v>234</v>
      </c>
      <c r="G32" s="90"/>
    </row>
    <row r="33" spans="2:8" ht="17.25" x14ac:dyDescent="0.15">
      <c r="B33" s="12"/>
      <c r="C33" s="11"/>
      <c r="D33" s="13"/>
      <c r="E33" s="2" t="s">
        <v>11</v>
      </c>
      <c r="F33" s="90" t="s">
        <v>1</v>
      </c>
      <c r="G33" s="90"/>
    </row>
    <row r="34" spans="2:8" ht="18" x14ac:dyDescent="0.15">
      <c r="B34" s="12" t="s">
        <v>5</v>
      </c>
      <c r="C34" s="52" t="str">
        <f>IF(F35="","",ROUNDDOWN(F35*F36*F37/1000/86400,8))</f>
        <v/>
      </c>
      <c r="D34" s="39" t="s">
        <v>10</v>
      </c>
      <c r="E34" s="10"/>
      <c r="H34" t="s">
        <v>228</v>
      </c>
    </row>
    <row r="35" spans="2:8" ht="18.75" x14ac:dyDescent="0.15">
      <c r="B35" s="12"/>
      <c r="C35" s="36"/>
      <c r="E35" s="2" t="s">
        <v>8</v>
      </c>
      <c r="F35" s="97"/>
      <c r="G35" s="98"/>
      <c r="H35">
        <v>10</v>
      </c>
    </row>
    <row r="36" spans="2:8" ht="21" customHeight="1" x14ac:dyDescent="0.15">
      <c r="B36" s="11" t="s">
        <v>205</v>
      </c>
      <c r="E36" s="2" t="s">
        <v>9</v>
      </c>
      <c r="F36" s="97"/>
      <c r="G36" s="98"/>
      <c r="H36">
        <v>200</v>
      </c>
    </row>
    <row r="37" spans="2:8" ht="21" customHeight="1" x14ac:dyDescent="0.15">
      <c r="B37" s="43" t="s">
        <v>5</v>
      </c>
      <c r="C37" s="42" t="s">
        <v>206</v>
      </c>
      <c r="D37" s="40" t="s">
        <v>215</v>
      </c>
      <c r="E37" s="2" t="s">
        <v>208</v>
      </c>
      <c r="F37" s="65">
        <v>1.4139999999999999</v>
      </c>
      <c r="G37" s="55" t="s">
        <v>210</v>
      </c>
    </row>
    <row r="38" spans="2:8" ht="21" customHeight="1" x14ac:dyDescent="0.15">
      <c r="E38" s="2" t="s">
        <v>204</v>
      </c>
      <c r="F38" s="66">
        <v>0.79300000000000004</v>
      </c>
      <c r="G38" s="55" t="s">
        <v>211</v>
      </c>
    </row>
    <row r="39" spans="2:8" ht="18" customHeight="1" x14ac:dyDescent="0.15">
      <c r="B39" s="12" t="s">
        <v>5</v>
      </c>
      <c r="C39" s="53" t="str">
        <f>IF(F35="","",ROUNDDOWN(F35*F36*F38/1000,8))</f>
        <v/>
      </c>
      <c r="D39" s="39" t="s">
        <v>215</v>
      </c>
      <c r="E39" s="2" t="s">
        <v>209</v>
      </c>
      <c r="F39" s="56">
        <v>1</v>
      </c>
      <c r="G39" s="55" t="s">
        <v>212</v>
      </c>
    </row>
    <row r="40" spans="2:8" ht="18" customHeight="1" x14ac:dyDescent="0.15"/>
    <row r="41" spans="2:8" ht="18" customHeight="1" thickBot="1" x14ac:dyDescent="0.2">
      <c r="B41" s="92" t="s">
        <v>219</v>
      </c>
      <c r="C41" s="57" t="s">
        <v>206</v>
      </c>
      <c r="D41" s="93" t="s">
        <v>217</v>
      </c>
      <c r="E41" s="95" t="str">
        <f>IF(F35="","",ROUNDDOWN(F35*F36*F38/1000/86400,8))</f>
        <v/>
      </c>
      <c r="F41" s="95"/>
      <c r="G41" s="96" t="s">
        <v>10</v>
      </c>
    </row>
    <row r="42" spans="2:8" ht="18" customHeight="1" x14ac:dyDescent="0.15">
      <c r="B42" s="92"/>
      <c r="C42" s="41">
        <v>86400</v>
      </c>
      <c r="D42" s="94"/>
      <c r="E42" s="95"/>
      <c r="F42" s="95"/>
      <c r="G42" s="96"/>
    </row>
    <row r="43" spans="2:8" ht="18" customHeight="1" x14ac:dyDescent="0.15">
      <c r="B43" s="39"/>
      <c r="C43" s="38"/>
    </row>
    <row r="44" spans="2:8" ht="18" customHeight="1" x14ac:dyDescent="0.15">
      <c r="B44" s="11" t="s">
        <v>220</v>
      </c>
    </row>
    <row r="45" spans="2:8" ht="18" customHeight="1" x14ac:dyDescent="0.15">
      <c r="B45" s="43" t="s">
        <v>5</v>
      </c>
      <c r="C45" s="42" t="s">
        <v>221</v>
      </c>
      <c r="D45" s="35" t="s">
        <v>215</v>
      </c>
    </row>
    <row r="47" spans="2:8" ht="18" x14ac:dyDescent="0.15">
      <c r="B47" s="12" t="s">
        <v>5</v>
      </c>
      <c r="C47" s="53" t="str">
        <f>IF(F35="","",ROUNDDOWN(F35*F36*F39/1000,8))</f>
        <v/>
      </c>
      <c r="D47" s="39" t="s">
        <v>215</v>
      </c>
    </row>
    <row r="49" spans="2:7" ht="15.75" thickBot="1" x14ac:dyDescent="0.2">
      <c r="B49" s="92" t="s">
        <v>219</v>
      </c>
      <c r="C49" s="57" t="s">
        <v>221</v>
      </c>
      <c r="D49" s="93" t="s">
        <v>217</v>
      </c>
      <c r="E49" s="95" t="str">
        <f>IF(F35="","",ROUNDDOWN(F35*F36*F39/1000/86400,8))</f>
        <v/>
      </c>
      <c r="F49" s="95"/>
      <c r="G49" s="96" t="s">
        <v>10</v>
      </c>
    </row>
    <row r="50" spans="2:7" ht="15" x14ac:dyDescent="0.15">
      <c r="B50" s="92"/>
      <c r="C50" s="41">
        <v>86400</v>
      </c>
      <c r="D50" s="94"/>
      <c r="E50" s="95"/>
      <c r="F50" s="95"/>
      <c r="G50" s="96"/>
    </row>
  </sheetData>
  <mergeCells count="42">
    <mergeCell ref="B49:B50"/>
    <mergeCell ref="D49:D50"/>
    <mergeCell ref="E49:F50"/>
    <mergeCell ref="G49:G50"/>
    <mergeCell ref="F33:G33"/>
    <mergeCell ref="F35:G35"/>
    <mergeCell ref="F36:G36"/>
    <mergeCell ref="B41:B42"/>
    <mergeCell ref="D41:D42"/>
    <mergeCell ref="E41:F42"/>
    <mergeCell ref="G41:G42"/>
    <mergeCell ref="F27:G27"/>
    <mergeCell ref="F28:G28"/>
    <mergeCell ref="F30:G30"/>
    <mergeCell ref="B31:B32"/>
    <mergeCell ref="D31:D32"/>
    <mergeCell ref="F31:G31"/>
    <mergeCell ref="F32:G32"/>
    <mergeCell ref="F26:G26"/>
    <mergeCell ref="F15:G15"/>
    <mergeCell ref="F16:G16"/>
    <mergeCell ref="F17:G17"/>
    <mergeCell ref="F18:G18"/>
    <mergeCell ref="F19:G19"/>
    <mergeCell ref="F20:G20"/>
    <mergeCell ref="F21:G21"/>
    <mergeCell ref="F22:G22"/>
    <mergeCell ref="F23:G23"/>
    <mergeCell ref="F24:G24"/>
    <mergeCell ref="F25:G25"/>
    <mergeCell ref="F14:G14"/>
    <mergeCell ref="F3:G3"/>
    <mergeCell ref="F4:G4"/>
    <mergeCell ref="F5:G5"/>
    <mergeCell ref="F6:G6"/>
    <mergeCell ref="F7:G7"/>
    <mergeCell ref="F8:G8"/>
    <mergeCell ref="F9:G9"/>
    <mergeCell ref="F10:G10"/>
    <mergeCell ref="F11:G11"/>
    <mergeCell ref="F12:G12"/>
    <mergeCell ref="F13:G13"/>
  </mergeCells>
  <phoneticPr fontId="1"/>
  <pageMargins left="0.70866141732283472" right="0.70866141732283472" top="0.74803149606299213" bottom="0.74803149606299213" header="0.31496062992125984" footer="0.31496062992125984"/>
  <pageSetup paperSize="9" scale="91"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27"/>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625" customWidth="1"/>
  </cols>
  <sheetData>
    <row r="1" spans="2:8" ht="18.75" customHeight="1" x14ac:dyDescent="0.15">
      <c r="B1" s="1" t="s">
        <v>243</v>
      </c>
    </row>
    <row r="2" spans="2:8" x14ac:dyDescent="0.15">
      <c r="B2" t="s">
        <v>180</v>
      </c>
    </row>
    <row r="3" spans="2:8" ht="54" x14ac:dyDescent="0.15">
      <c r="B3" s="9" t="s">
        <v>2</v>
      </c>
      <c r="C3" s="9" t="s">
        <v>0</v>
      </c>
      <c r="D3" s="9" t="s">
        <v>12</v>
      </c>
      <c r="E3" s="9" t="s">
        <v>3</v>
      </c>
      <c r="F3" s="103" t="s">
        <v>4</v>
      </c>
      <c r="G3" s="104"/>
    </row>
    <row r="4" spans="2:8" ht="15" customHeight="1" x14ac:dyDescent="0.15">
      <c r="B4" s="15" t="s">
        <v>181</v>
      </c>
      <c r="C4" s="18" t="s">
        <v>183</v>
      </c>
      <c r="D4" s="16">
        <v>500</v>
      </c>
      <c r="E4" s="17">
        <v>10</v>
      </c>
      <c r="F4" s="129"/>
      <c r="G4" s="130"/>
    </row>
    <row r="5" spans="2:8" ht="15" customHeight="1" x14ac:dyDescent="0.15">
      <c r="B5" s="19" t="s">
        <v>182</v>
      </c>
      <c r="C5" s="32" t="s">
        <v>184</v>
      </c>
      <c r="D5" s="33">
        <v>210</v>
      </c>
      <c r="E5" s="34">
        <v>9</v>
      </c>
      <c r="F5" s="131"/>
      <c r="G5" s="132"/>
    </row>
    <row r="7" spans="2:8" ht="17.25" x14ac:dyDescent="0.15">
      <c r="B7" s="11" t="s">
        <v>203</v>
      </c>
      <c r="E7" s="2" t="s">
        <v>7</v>
      </c>
      <c r="F7" s="90" t="s">
        <v>6</v>
      </c>
      <c r="G7" s="90"/>
    </row>
    <row r="8" spans="2:8" ht="15.75" thickBot="1" x14ac:dyDescent="0.2">
      <c r="B8" s="102" t="s">
        <v>5</v>
      </c>
      <c r="C8" s="57" t="s">
        <v>207</v>
      </c>
      <c r="D8" s="93" t="s">
        <v>10</v>
      </c>
      <c r="E8" s="2" t="s">
        <v>8</v>
      </c>
      <c r="F8" s="91" t="s">
        <v>185</v>
      </c>
      <c r="G8" s="91"/>
    </row>
    <row r="9" spans="2:8" ht="15" x14ac:dyDescent="0.15">
      <c r="B9" s="102"/>
      <c r="C9" s="41">
        <v>86400</v>
      </c>
      <c r="D9" s="94"/>
      <c r="E9" s="2" t="s">
        <v>9</v>
      </c>
      <c r="F9" s="90" t="s">
        <v>235</v>
      </c>
      <c r="G9" s="90"/>
    </row>
    <row r="10" spans="2:8" ht="17.25" x14ac:dyDescent="0.15">
      <c r="B10" s="12"/>
      <c r="C10" s="11"/>
      <c r="D10" s="13"/>
      <c r="E10" s="2" t="s">
        <v>11</v>
      </c>
      <c r="F10" s="90" t="s">
        <v>1</v>
      </c>
      <c r="G10" s="90"/>
    </row>
    <row r="11" spans="2:8" ht="18" x14ac:dyDescent="0.15">
      <c r="B11" s="12" t="s">
        <v>213</v>
      </c>
      <c r="C11" s="52" t="str">
        <f>IF(F12="","",ROUNDDOWN(F12*F13*F14/1000/86400,8))</f>
        <v/>
      </c>
      <c r="D11" s="39" t="s">
        <v>214</v>
      </c>
      <c r="E11" s="10"/>
      <c r="H11" t="s">
        <v>228</v>
      </c>
    </row>
    <row r="12" spans="2:8" ht="18.75" x14ac:dyDescent="0.15">
      <c r="B12" s="12"/>
      <c r="C12" s="36"/>
      <c r="E12" s="2" t="s">
        <v>8</v>
      </c>
      <c r="F12" s="97"/>
      <c r="G12" s="98"/>
      <c r="H12">
        <v>210</v>
      </c>
    </row>
    <row r="13" spans="2:8" ht="17.25" x14ac:dyDescent="0.15">
      <c r="B13" s="11" t="s">
        <v>205</v>
      </c>
      <c r="E13" s="2" t="s">
        <v>9</v>
      </c>
      <c r="F13" s="97"/>
      <c r="G13" s="98"/>
      <c r="H13">
        <v>20</v>
      </c>
    </row>
    <row r="14" spans="2:8" ht="17.25" x14ac:dyDescent="0.15">
      <c r="B14" s="43" t="s">
        <v>5</v>
      </c>
      <c r="C14" s="42" t="s">
        <v>206</v>
      </c>
      <c r="D14" s="40" t="s">
        <v>215</v>
      </c>
      <c r="E14" s="2" t="s">
        <v>208</v>
      </c>
      <c r="F14" s="65">
        <v>1.4119999999999999</v>
      </c>
      <c r="G14" s="55" t="s">
        <v>210</v>
      </c>
    </row>
    <row r="15" spans="2:8" ht="21" customHeight="1" x14ac:dyDescent="0.15">
      <c r="E15" s="2" t="s">
        <v>204</v>
      </c>
      <c r="F15" s="66">
        <v>0.79200000000000004</v>
      </c>
      <c r="G15" s="55" t="s">
        <v>211</v>
      </c>
    </row>
    <row r="16" spans="2:8" ht="21" customHeight="1" x14ac:dyDescent="0.15">
      <c r="B16" s="12" t="s">
        <v>213</v>
      </c>
      <c r="C16" s="53" t="str">
        <f>IF(F12="","",ROUNDDOWN(F12*F13*F15/1000,8))</f>
        <v/>
      </c>
      <c r="D16" s="39" t="s">
        <v>216</v>
      </c>
      <c r="E16" s="2" t="s">
        <v>209</v>
      </c>
      <c r="F16" s="56">
        <v>1</v>
      </c>
      <c r="G16" s="55" t="s">
        <v>212</v>
      </c>
    </row>
    <row r="17" spans="2:7" ht="21" customHeight="1" x14ac:dyDescent="0.15"/>
    <row r="18" spans="2:7" ht="18" customHeight="1" thickBot="1" x14ac:dyDescent="0.2">
      <c r="B18" s="92" t="s">
        <v>219</v>
      </c>
      <c r="C18" s="57" t="s">
        <v>206</v>
      </c>
      <c r="D18" s="93" t="s">
        <v>217</v>
      </c>
      <c r="E18" s="95" t="str">
        <f>IF(F12="","",ROUNDDOWN(F12*F13*F15/1000/86400,8))</f>
        <v/>
      </c>
      <c r="F18" s="95"/>
      <c r="G18" s="96" t="s">
        <v>218</v>
      </c>
    </row>
    <row r="19" spans="2:7" ht="18" customHeight="1" x14ac:dyDescent="0.15">
      <c r="B19" s="92"/>
      <c r="C19" s="41">
        <v>86400</v>
      </c>
      <c r="D19" s="94"/>
      <c r="E19" s="95"/>
      <c r="F19" s="95"/>
      <c r="G19" s="96"/>
    </row>
    <row r="20" spans="2:7" ht="18" customHeight="1" x14ac:dyDescent="0.15">
      <c r="B20" s="39"/>
      <c r="C20" s="38"/>
    </row>
    <row r="21" spans="2:7" ht="18" customHeight="1" x14ac:dyDescent="0.15">
      <c r="B21" s="11" t="s">
        <v>220</v>
      </c>
    </row>
    <row r="22" spans="2:7" ht="18" customHeight="1" x14ac:dyDescent="0.15">
      <c r="B22" s="43" t="s">
        <v>5</v>
      </c>
      <c r="C22" s="42" t="s">
        <v>221</v>
      </c>
      <c r="D22" s="35" t="s">
        <v>216</v>
      </c>
    </row>
    <row r="23" spans="2:7" ht="18" customHeight="1" x14ac:dyDescent="0.15"/>
    <row r="24" spans="2:7" ht="18" customHeight="1" x14ac:dyDescent="0.15">
      <c r="B24" s="12" t="s">
        <v>213</v>
      </c>
      <c r="C24" s="53" t="str">
        <f>IF(F12="","",ROUNDDOWN(F12*F13*F16/1000,8))</f>
        <v/>
      </c>
      <c r="D24" s="39" t="s">
        <v>216</v>
      </c>
    </row>
    <row r="26" spans="2:7" ht="15.75" thickBot="1" x14ac:dyDescent="0.2">
      <c r="B26" s="92" t="s">
        <v>219</v>
      </c>
      <c r="C26" s="57" t="s">
        <v>221</v>
      </c>
      <c r="D26" s="93" t="s">
        <v>217</v>
      </c>
      <c r="E26" s="95" t="str">
        <f>IF(F12="","",ROUNDDOWN(F12*F13*F16/1000/86400,8))</f>
        <v/>
      </c>
      <c r="F26" s="95"/>
      <c r="G26" s="96" t="s">
        <v>218</v>
      </c>
    </row>
    <row r="27" spans="2:7" ht="15" x14ac:dyDescent="0.15">
      <c r="B27" s="92"/>
      <c r="C27" s="41">
        <v>86400</v>
      </c>
      <c r="D27" s="94"/>
      <c r="E27" s="95"/>
      <c r="F27" s="95"/>
      <c r="G27" s="96"/>
    </row>
  </sheetData>
  <mergeCells count="19">
    <mergeCell ref="F3:G3"/>
    <mergeCell ref="F4:G4"/>
    <mergeCell ref="F5:G5"/>
    <mergeCell ref="F7:G7"/>
    <mergeCell ref="B8:B9"/>
    <mergeCell ref="D8:D9"/>
    <mergeCell ref="F8:G8"/>
    <mergeCell ref="F9:G9"/>
    <mergeCell ref="B26:B27"/>
    <mergeCell ref="D26:D27"/>
    <mergeCell ref="E26:F27"/>
    <mergeCell ref="G26:G27"/>
    <mergeCell ref="F10:G10"/>
    <mergeCell ref="F12:G12"/>
    <mergeCell ref="F13:G13"/>
    <mergeCell ref="B18:B19"/>
    <mergeCell ref="D18:D19"/>
    <mergeCell ref="E18:F19"/>
    <mergeCell ref="G18:G19"/>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2E29-625D-4159-ADD7-BF00FE636370}">
  <dimension ref="B1:H27"/>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625" customWidth="1"/>
  </cols>
  <sheetData>
    <row r="1" spans="2:8" ht="18.75" customHeight="1" x14ac:dyDescent="0.15">
      <c r="B1" s="1" t="s">
        <v>244</v>
      </c>
    </row>
    <row r="2" spans="2:8" x14ac:dyDescent="0.15">
      <c r="B2" t="s">
        <v>180</v>
      </c>
    </row>
    <row r="3" spans="2:8" ht="54" x14ac:dyDescent="0.15">
      <c r="B3" s="9" t="s">
        <v>2</v>
      </c>
      <c r="C3" s="9" t="s">
        <v>0</v>
      </c>
      <c r="D3" s="9" t="s">
        <v>12</v>
      </c>
      <c r="E3" s="9" t="s">
        <v>3</v>
      </c>
      <c r="F3" s="103" t="s">
        <v>4</v>
      </c>
      <c r="G3" s="104"/>
    </row>
    <row r="4" spans="2:8" ht="15" customHeight="1" x14ac:dyDescent="0.15">
      <c r="B4" s="15" t="s">
        <v>181</v>
      </c>
      <c r="C4" s="18" t="s">
        <v>183</v>
      </c>
      <c r="D4" s="16">
        <v>500</v>
      </c>
      <c r="E4" s="17">
        <v>10</v>
      </c>
      <c r="F4" s="129"/>
      <c r="G4" s="130"/>
    </row>
    <row r="5" spans="2:8" ht="15" customHeight="1" x14ac:dyDescent="0.15">
      <c r="B5" s="19" t="s">
        <v>182</v>
      </c>
      <c r="C5" s="32" t="s">
        <v>184</v>
      </c>
      <c r="D5" s="33">
        <v>210</v>
      </c>
      <c r="E5" s="34">
        <v>9</v>
      </c>
      <c r="F5" s="131"/>
      <c r="G5" s="132"/>
    </row>
    <row r="7" spans="2:8" ht="17.25" x14ac:dyDescent="0.15">
      <c r="B7" s="11" t="s">
        <v>203</v>
      </c>
      <c r="E7" s="2" t="s">
        <v>7</v>
      </c>
      <c r="F7" s="90" t="s">
        <v>6</v>
      </c>
      <c r="G7" s="90"/>
    </row>
    <row r="8" spans="2:8" ht="15.75" thickBot="1" x14ac:dyDescent="0.2">
      <c r="B8" s="102" t="s">
        <v>5</v>
      </c>
      <c r="C8" s="57" t="s">
        <v>207</v>
      </c>
      <c r="D8" s="93" t="s">
        <v>10</v>
      </c>
      <c r="E8" s="2" t="s">
        <v>8</v>
      </c>
      <c r="F8" s="91" t="s">
        <v>185</v>
      </c>
      <c r="G8" s="91"/>
    </row>
    <row r="9" spans="2:8" ht="15" x14ac:dyDescent="0.15">
      <c r="B9" s="102"/>
      <c r="C9" s="41">
        <v>86400</v>
      </c>
      <c r="D9" s="94"/>
      <c r="E9" s="2" t="s">
        <v>9</v>
      </c>
      <c r="F9" s="90" t="s">
        <v>235</v>
      </c>
      <c r="G9" s="90"/>
    </row>
    <row r="10" spans="2:8" ht="17.25" x14ac:dyDescent="0.15">
      <c r="B10" s="12"/>
      <c r="C10" s="11"/>
      <c r="D10" s="13"/>
      <c r="E10" s="2" t="s">
        <v>11</v>
      </c>
      <c r="F10" s="90" t="s">
        <v>1</v>
      </c>
      <c r="G10" s="90"/>
    </row>
    <row r="11" spans="2:8" ht="18" x14ac:dyDescent="0.15">
      <c r="B11" s="12" t="s">
        <v>5</v>
      </c>
      <c r="C11" s="52" t="str">
        <f>IF(F12="","",ROUNDDOWN(F12*F13*F14/1000/86400,8))</f>
        <v/>
      </c>
      <c r="D11" s="39" t="s">
        <v>10</v>
      </c>
      <c r="E11" s="10"/>
      <c r="H11" t="s">
        <v>228</v>
      </c>
    </row>
    <row r="12" spans="2:8" ht="18.75" x14ac:dyDescent="0.15">
      <c r="B12" s="12"/>
      <c r="C12" s="36"/>
      <c r="E12" s="2" t="s">
        <v>8</v>
      </c>
      <c r="F12" s="97"/>
      <c r="G12" s="98"/>
      <c r="H12">
        <v>210</v>
      </c>
    </row>
    <row r="13" spans="2:8" ht="17.25" x14ac:dyDescent="0.15">
      <c r="B13" s="11" t="s">
        <v>205</v>
      </c>
      <c r="E13" s="2" t="s">
        <v>9</v>
      </c>
      <c r="F13" s="97"/>
      <c r="G13" s="98"/>
      <c r="H13">
        <v>20</v>
      </c>
    </row>
    <row r="14" spans="2:8" ht="17.25" x14ac:dyDescent="0.15">
      <c r="B14" s="43" t="s">
        <v>5</v>
      </c>
      <c r="C14" s="42" t="s">
        <v>206</v>
      </c>
      <c r="D14" s="40" t="s">
        <v>215</v>
      </c>
      <c r="E14" s="2" t="s">
        <v>208</v>
      </c>
      <c r="F14" s="65">
        <v>1.4139999999999999</v>
      </c>
      <c r="G14" s="55" t="s">
        <v>210</v>
      </c>
    </row>
    <row r="15" spans="2:8" ht="21" customHeight="1" x14ac:dyDescent="0.15">
      <c r="E15" s="2" t="s">
        <v>204</v>
      </c>
      <c r="F15" s="66">
        <v>0.79300000000000004</v>
      </c>
      <c r="G15" s="55" t="s">
        <v>211</v>
      </c>
    </row>
    <row r="16" spans="2:8" ht="21" customHeight="1" x14ac:dyDescent="0.15">
      <c r="B16" s="12" t="s">
        <v>5</v>
      </c>
      <c r="C16" s="53" t="str">
        <f>IF(F12="","",ROUNDDOWN(F12*F13*F15/1000,8))</f>
        <v/>
      </c>
      <c r="D16" s="39" t="s">
        <v>215</v>
      </c>
      <c r="E16" s="2" t="s">
        <v>209</v>
      </c>
      <c r="F16" s="56">
        <v>1</v>
      </c>
      <c r="G16" s="55" t="s">
        <v>212</v>
      </c>
    </row>
    <row r="17" spans="2:7" ht="21" customHeight="1" x14ac:dyDescent="0.15"/>
    <row r="18" spans="2:7" ht="18" customHeight="1" thickBot="1" x14ac:dyDescent="0.2">
      <c r="B18" s="92" t="s">
        <v>219</v>
      </c>
      <c r="C18" s="57" t="s">
        <v>206</v>
      </c>
      <c r="D18" s="93" t="s">
        <v>217</v>
      </c>
      <c r="E18" s="95" t="str">
        <f>IF(F12="","",ROUNDDOWN(F12*F13*F15/1000/86400,8))</f>
        <v/>
      </c>
      <c r="F18" s="95"/>
      <c r="G18" s="96" t="s">
        <v>10</v>
      </c>
    </row>
    <row r="19" spans="2:7" ht="18" customHeight="1" x14ac:dyDescent="0.15">
      <c r="B19" s="92"/>
      <c r="C19" s="41">
        <v>86400</v>
      </c>
      <c r="D19" s="94"/>
      <c r="E19" s="95"/>
      <c r="F19" s="95"/>
      <c r="G19" s="96"/>
    </row>
    <row r="20" spans="2:7" ht="18" customHeight="1" x14ac:dyDescent="0.15">
      <c r="B20" s="39"/>
      <c r="C20" s="38"/>
    </row>
    <row r="21" spans="2:7" ht="18" customHeight="1" x14ac:dyDescent="0.15">
      <c r="B21" s="11" t="s">
        <v>220</v>
      </c>
    </row>
    <row r="22" spans="2:7" ht="18" customHeight="1" x14ac:dyDescent="0.15">
      <c r="B22" s="43" t="s">
        <v>5</v>
      </c>
      <c r="C22" s="42" t="s">
        <v>221</v>
      </c>
      <c r="D22" s="35" t="s">
        <v>215</v>
      </c>
    </row>
    <row r="23" spans="2:7" ht="18" customHeight="1" x14ac:dyDescent="0.15"/>
    <row r="24" spans="2:7" ht="18" customHeight="1" x14ac:dyDescent="0.15">
      <c r="B24" s="12" t="s">
        <v>5</v>
      </c>
      <c r="C24" s="53" t="str">
        <f>IF(F12="","",ROUNDDOWN(F12*F13*F16/1000,8))</f>
        <v/>
      </c>
      <c r="D24" s="39" t="s">
        <v>215</v>
      </c>
    </row>
    <row r="26" spans="2:7" ht="15.75" thickBot="1" x14ac:dyDescent="0.2">
      <c r="B26" s="92" t="s">
        <v>219</v>
      </c>
      <c r="C26" s="57" t="s">
        <v>221</v>
      </c>
      <c r="D26" s="93" t="s">
        <v>217</v>
      </c>
      <c r="E26" s="95" t="str">
        <f>IF(F12="","",ROUNDDOWN(F12*F13*F16/1000/86400,8))</f>
        <v/>
      </c>
      <c r="F26" s="95"/>
      <c r="G26" s="96" t="s">
        <v>10</v>
      </c>
    </row>
    <row r="27" spans="2:7" ht="15" x14ac:dyDescent="0.15">
      <c r="B27" s="92"/>
      <c r="C27" s="41">
        <v>86400</v>
      </c>
      <c r="D27" s="94"/>
      <c r="E27" s="95"/>
      <c r="F27" s="95"/>
      <c r="G27" s="96"/>
    </row>
  </sheetData>
  <mergeCells count="19">
    <mergeCell ref="B26:B27"/>
    <mergeCell ref="D26:D27"/>
    <mergeCell ref="E26:F27"/>
    <mergeCell ref="G26:G27"/>
    <mergeCell ref="F10:G10"/>
    <mergeCell ref="F12:G12"/>
    <mergeCell ref="F13:G13"/>
    <mergeCell ref="B18:B19"/>
    <mergeCell ref="D18:D19"/>
    <mergeCell ref="E18:F19"/>
    <mergeCell ref="G18:G19"/>
    <mergeCell ref="F3:G3"/>
    <mergeCell ref="F4:G4"/>
    <mergeCell ref="F5:G5"/>
    <mergeCell ref="F7:G7"/>
    <mergeCell ref="B8:B9"/>
    <mergeCell ref="D8:D9"/>
    <mergeCell ref="F8:G8"/>
    <mergeCell ref="F9:G9"/>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75" customWidth="1"/>
    <col min="6" max="6" width="8.125" customWidth="1"/>
    <col min="7" max="7" width="23.75" customWidth="1"/>
  </cols>
  <sheetData>
    <row r="1" spans="2:7" ht="18.75" customHeight="1" x14ac:dyDescent="0.15">
      <c r="B1" s="1" t="s">
        <v>243</v>
      </c>
    </row>
    <row r="2" spans="2:7" x14ac:dyDescent="0.15">
      <c r="B2" t="s">
        <v>37</v>
      </c>
    </row>
    <row r="3" spans="2:7" ht="54" x14ac:dyDescent="0.15">
      <c r="B3" s="9" t="s">
        <v>2</v>
      </c>
      <c r="C3" s="9" t="s">
        <v>0</v>
      </c>
      <c r="D3" s="9" t="s">
        <v>12</v>
      </c>
      <c r="E3" s="9" t="s">
        <v>3</v>
      </c>
      <c r="F3" s="103" t="s">
        <v>4</v>
      </c>
      <c r="G3" s="104"/>
    </row>
    <row r="4" spans="2:7" ht="15" customHeight="1" x14ac:dyDescent="0.15">
      <c r="B4" s="15" t="s">
        <v>13</v>
      </c>
      <c r="C4" s="99" t="s">
        <v>36</v>
      </c>
      <c r="D4" s="16">
        <v>90</v>
      </c>
      <c r="E4" s="17">
        <v>10</v>
      </c>
      <c r="F4" s="105" t="s">
        <v>22</v>
      </c>
      <c r="G4" s="106"/>
    </row>
    <row r="5" spans="2:7" ht="15" customHeight="1" x14ac:dyDescent="0.15">
      <c r="B5" s="3" t="s">
        <v>14</v>
      </c>
      <c r="C5" s="100"/>
      <c r="D5" s="4">
        <v>50</v>
      </c>
      <c r="E5" s="5">
        <v>10</v>
      </c>
      <c r="F5" s="107" t="s">
        <v>24</v>
      </c>
      <c r="G5" s="108"/>
    </row>
    <row r="6" spans="2:7" ht="15" customHeight="1" x14ac:dyDescent="0.15">
      <c r="B6" s="3" t="s">
        <v>15</v>
      </c>
      <c r="C6" s="100"/>
      <c r="D6" s="6">
        <v>25</v>
      </c>
      <c r="E6" s="5">
        <v>10</v>
      </c>
      <c r="F6" s="109" t="s">
        <v>25</v>
      </c>
      <c r="G6" s="110"/>
    </row>
    <row r="7" spans="2:7" ht="30" customHeight="1" x14ac:dyDescent="0.15">
      <c r="B7" s="3" t="s">
        <v>16</v>
      </c>
      <c r="C7" s="100"/>
      <c r="D7" s="4">
        <v>25</v>
      </c>
      <c r="E7" s="5">
        <v>10</v>
      </c>
      <c r="F7" s="109" t="s">
        <v>26</v>
      </c>
      <c r="G7" s="110"/>
    </row>
    <row r="8" spans="2:7" ht="30" customHeight="1" x14ac:dyDescent="0.15">
      <c r="B8" s="3" t="s">
        <v>17</v>
      </c>
      <c r="C8" s="100"/>
      <c r="D8" s="4">
        <v>20</v>
      </c>
      <c r="E8" s="5">
        <v>10</v>
      </c>
      <c r="F8" s="109" t="s">
        <v>27</v>
      </c>
      <c r="G8" s="110"/>
    </row>
    <row r="9" spans="2:7" ht="15" customHeight="1" x14ac:dyDescent="0.15">
      <c r="B9" s="3" t="s">
        <v>18</v>
      </c>
      <c r="C9" s="100"/>
      <c r="D9" s="4">
        <v>12</v>
      </c>
      <c r="E9" s="5">
        <v>10</v>
      </c>
      <c r="F9" s="109" t="s">
        <v>28</v>
      </c>
      <c r="G9" s="110"/>
    </row>
    <row r="10" spans="2:7" ht="30" customHeight="1" x14ac:dyDescent="0.15">
      <c r="B10" s="3" t="s">
        <v>19</v>
      </c>
      <c r="C10" s="100"/>
      <c r="D10" s="4">
        <v>11</v>
      </c>
      <c r="E10" s="5">
        <v>10</v>
      </c>
      <c r="F10" s="109" t="s">
        <v>23</v>
      </c>
      <c r="G10" s="110"/>
    </row>
    <row r="11" spans="2:7" ht="15" customHeight="1" x14ac:dyDescent="0.15">
      <c r="B11" s="3" t="s">
        <v>20</v>
      </c>
      <c r="C11" s="100"/>
      <c r="D11" s="4">
        <v>5</v>
      </c>
      <c r="E11" s="5">
        <v>10</v>
      </c>
      <c r="F11" s="109" t="s">
        <v>30</v>
      </c>
      <c r="G11" s="110"/>
    </row>
    <row r="12" spans="2:7" ht="15" customHeight="1" x14ac:dyDescent="0.15">
      <c r="B12" s="3" t="s">
        <v>21</v>
      </c>
      <c r="C12" s="100"/>
      <c r="D12" s="4">
        <v>4</v>
      </c>
      <c r="E12" s="5">
        <v>10</v>
      </c>
      <c r="F12" s="109" t="s">
        <v>31</v>
      </c>
      <c r="G12" s="110"/>
    </row>
    <row r="13" spans="2:7" ht="15" customHeight="1" x14ac:dyDescent="0.15">
      <c r="B13" s="3" t="s">
        <v>32</v>
      </c>
      <c r="C13" s="100"/>
      <c r="D13" s="4">
        <v>3</v>
      </c>
      <c r="E13" s="5">
        <v>10</v>
      </c>
      <c r="F13" s="109" t="s">
        <v>29</v>
      </c>
      <c r="G13" s="110"/>
    </row>
    <row r="14" spans="2:7" ht="150" customHeight="1" x14ac:dyDescent="0.15">
      <c r="B14" s="3" t="s">
        <v>34</v>
      </c>
      <c r="C14" s="100"/>
      <c r="D14" s="4">
        <v>2</v>
      </c>
      <c r="E14" s="5">
        <v>10</v>
      </c>
      <c r="F14" s="109" t="s">
        <v>64</v>
      </c>
      <c r="G14" s="110"/>
    </row>
    <row r="15" spans="2:7" ht="15" customHeight="1" x14ac:dyDescent="0.15">
      <c r="B15" s="19" t="s">
        <v>35</v>
      </c>
      <c r="C15" s="101"/>
      <c r="D15" s="7">
        <v>25</v>
      </c>
      <c r="E15" s="8">
        <v>10</v>
      </c>
      <c r="F15" s="111" t="s">
        <v>33</v>
      </c>
      <c r="G15" s="112"/>
    </row>
    <row r="17" spans="1:8" ht="17.25" customHeight="1" x14ac:dyDescent="0.15">
      <c r="A17" s="37"/>
      <c r="B17" s="11" t="s">
        <v>203</v>
      </c>
      <c r="E17" s="2" t="s">
        <v>7</v>
      </c>
      <c r="F17" s="90" t="s">
        <v>6</v>
      </c>
      <c r="G17" s="90"/>
    </row>
    <row r="18" spans="1:8" ht="17.25" customHeight="1" thickBot="1" x14ac:dyDescent="0.2">
      <c r="B18" s="102" t="s">
        <v>5</v>
      </c>
      <c r="C18" s="57" t="s">
        <v>207</v>
      </c>
      <c r="D18" s="93" t="s">
        <v>10</v>
      </c>
      <c r="E18" s="2" t="s">
        <v>8</v>
      </c>
      <c r="F18" s="91" t="s">
        <v>185</v>
      </c>
      <c r="G18" s="91"/>
    </row>
    <row r="19" spans="1:8" ht="17.25" customHeight="1" x14ac:dyDescent="0.15">
      <c r="B19" s="102"/>
      <c r="C19" s="41">
        <v>86400</v>
      </c>
      <c r="D19" s="94"/>
      <c r="E19" s="2" t="s">
        <v>9</v>
      </c>
      <c r="F19" s="90" t="s">
        <v>230</v>
      </c>
      <c r="G19" s="90"/>
    </row>
    <row r="20" spans="1:8" ht="17.25" customHeight="1" x14ac:dyDescent="0.15">
      <c r="B20" s="12"/>
      <c r="C20" s="11"/>
      <c r="D20" s="13"/>
      <c r="E20" s="2" t="s">
        <v>11</v>
      </c>
      <c r="F20" s="90" t="s">
        <v>1</v>
      </c>
      <c r="G20" s="90"/>
    </row>
    <row r="21" spans="1:8" ht="17.25" customHeight="1" x14ac:dyDescent="0.15">
      <c r="B21" s="12" t="s">
        <v>213</v>
      </c>
      <c r="C21" s="52" t="str">
        <f>IF(F22="","",ROUNDDOWN(F22*F23*F24/1000/86400,8))</f>
        <v/>
      </c>
      <c r="D21" s="39" t="s">
        <v>214</v>
      </c>
      <c r="E21" s="10"/>
      <c r="H21" t="s">
        <v>228</v>
      </c>
    </row>
    <row r="22" spans="1:8" ht="16.5" customHeight="1" x14ac:dyDescent="0.15">
      <c r="B22" s="12"/>
      <c r="C22" s="36"/>
      <c r="E22" s="2" t="s">
        <v>8</v>
      </c>
      <c r="F22" s="97"/>
      <c r="G22" s="98"/>
      <c r="H22">
        <v>25</v>
      </c>
    </row>
    <row r="23" spans="1:8" ht="16.5" customHeight="1" x14ac:dyDescent="0.15">
      <c r="A23" s="37"/>
      <c r="B23" s="11" t="s">
        <v>205</v>
      </c>
      <c r="E23" s="2" t="s">
        <v>9</v>
      </c>
      <c r="F23" s="97"/>
      <c r="G23" s="98"/>
      <c r="H23">
        <v>35.799999999999997</v>
      </c>
    </row>
    <row r="24" spans="1:8" ht="16.5" customHeight="1" x14ac:dyDescent="0.15">
      <c r="B24" s="43" t="s">
        <v>5</v>
      </c>
      <c r="C24" s="42" t="s">
        <v>206</v>
      </c>
      <c r="D24" s="40" t="s">
        <v>215</v>
      </c>
      <c r="E24" s="2" t="s">
        <v>208</v>
      </c>
      <c r="F24" s="65">
        <v>1.4119999999999999</v>
      </c>
      <c r="G24" s="55" t="s">
        <v>210</v>
      </c>
    </row>
    <row r="25" spans="1:8" ht="16.5" customHeight="1" x14ac:dyDescent="0.15">
      <c r="E25" s="2" t="s">
        <v>204</v>
      </c>
      <c r="F25" s="66">
        <v>0.79200000000000004</v>
      </c>
      <c r="G25" s="55" t="s">
        <v>211</v>
      </c>
    </row>
    <row r="26" spans="1:8" ht="16.5" customHeight="1" x14ac:dyDescent="0.15">
      <c r="B26" s="12" t="s">
        <v>213</v>
      </c>
      <c r="C26" s="53" t="str">
        <f>IF(F22="","",ROUNDDOWN(F22*F23*F25/1000,8))</f>
        <v/>
      </c>
      <c r="D26" s="39" t="s">
        <v>216</v>
      </c>
      <c r="E26" s="2" t="s">
        <v>209</v>
      </c>
      <c r="F26" s="56">
        <v>1</v>
      </c>
      <c r="G26" s="55" t="s">
        <v>212</v>
      </c>
    </row>
    <row r="27" spans="1:8" ht="16.5" customHeight="1" x14ac:dyDescent="0.15"/>
    <row r="28" spans="1:8" ht="16.5" customHeight="1" thickBot="1" x14ac:dyDescent="0.2">
      <c r="B28" s="92" t="s">
        <v>219</v>
      </c>
      <c r="C28" s="57" t="s">
        <v>206</v>
      </c>
      <c r="D28" s="93" t="s">
        <v>217</v>
      </c>
      <c r="E28" s="95" t="str">
        <f>IF(F22="","",ROUNDDOWN(F22*F23*F25/1000/86400,8))</f>
        <v/>
      </c>
      <c r="F28" s="95"/>
      <c r="G28" s="96" t="s">
        <v>218</v>
      </c>
    </row>
    <row r="29" spans="1:8" ht="16.5" customHeight="1" x14ac:dyDescent="0.15">
      <c r="B29" s="92"/>
      <c r="C29" s="41">
        <v>86400</v>
      </c>
      <c r="D29" s="94"/>
      <c r="E29" s="95"/>
      <c r="F29" s="95"/>
      <c r="G29" s="96"/>
    </row>
    <row r="30" spans="1:8" ht="16.5" customHeight="1" x14ac:dyDescent="0.15">
      <c r="B30" s="39"/>
      <c r="C30" s="38"/>
    </row>
    <row r="31" spans="1:8" ht="16.5" customHeight="1" x14ac:dyDescent="0.15">
      <c r="A31" s="37"/>
      <c r="B31" s="11" t="s">
        <v>220</v>
      </c>
    </row>
    <row r="32" spans="1:8" ht="16.5" customHeight="1" x14ac:dyDescent="0.15">
      <c r="B32" s="43" t="s">
        <v>5</v>
      </c>
      <c r="C32" s="42" t="s">
        <v>221</v>
      </c>
      <c r="D32" s="35" t="s">
        <v>216</v>
      </c>
    </row>
    <row r="33" spans="2:7" ht="16.5" customHeight="1" x14ac:dyDescent="0.15"/>
    <row r="34" spans="2:7" ht="16.5" customHeight="1" x14ac:dyDescent="0.15">
      <c r="B34" s="12" t="s">
        <v>213</v>
      </c>
      <c r="C34" s="53" t="str">
        <f>IF(F22="","",ROUNDDOWN(F22*F23*F26/1000,8))</f>
        <v/>
      </c>
      <c r="D34" s="39" t="s">
        <v>216</v>
      </c>
    </row>
    <row r="35" spans="2:7" ht="16.5" customHeight="1" x14ac:dyDescent="0.15"/>
    <row r="36" spans="2:7" ht="16.5" customHeight="1" thickBot="1" x14ac:dyDescent="0.2">
      <c r="B36" s="92" t="s">
        <v>219</v>
      </c>
      <c r="C36" s="57" t="s">
        <v>221</v>
      </c>
      <c r="D36" s="93" t="s">
        <v>217</v>
      </c>
      <c r="E36" s="95" t="str">
        <f>IF(F22="","",ROUNDDOWN(F22*F23*F26/1000/86400,8))</f>
        <v/>
      </c>
      <c r="F36" s="95"/>
      <c r="G36" s="96" t="s">
        <v>218</v>
      </c>
    </row>
    <row r="37" spans="2:7" ht="16.5" customHeight="1" x14ac:dyDescent="0.15">
      <c r="B37" s="92"/>
      <c r="C37" s="41">
        <v>86400</v>
      </c>
      <c r="D37" s="94"/>
      <c r="E37" s="95"/>
      <c r="F37" s="95"/>
      <c r="G37" s="96"/>
    </row>
    <row r="38" spans="2:7" ht="16.5" customHeight="1" x14ac:dyDescent="0.15"/>
  </sheetData>
  <mergeCells count="30">
    <mergeCell ref="C4:C15"/>
    <mergeCell ref="B18:B19"/>
    <mergeCell ref="D18:D19"/>
    <mergeCell ref="F3:G3"/>
    <mergeCell ref="F4:G4"/>
    <mergeCell ref="F5:G5"/>
    <mergeCell ref="F6:G6"/>
    <mergeCell ref="F7:G7"/>
    <mergeCell ref="F8:G8"/>
    <mergeCell ref="F9:G9"/>
    <mergeCell ref="F10:G10"/>
    <mergeCell ref="F11:G11"/>
    <mergeCell ref="F12:G12"/>
    <mergeCell ref="F13:G13"/>
    <mergeCell ref="F14:G14"/>
    <mergeCell ref="F15:G15"/>
    <mergeCell ref="F17:G17"/>
    <mergeCell ref="F18:G18"/>
    <mergeCell ref="B36:B37"/>
    <mergeCell ref="D36:D37"/>
    <mergeCell ref="E36:F37"/>
    <mergeCell ref="G36:G37"/>
    <mergeCell ref="F19:G19"/>
    <mergeCell ref="F20:G20"/>
    <mergeCell ref="F22:G22"/>
    <mergeCell ref="F23:G23"/>
    <mergeCell ref="B28:B29"/>
    <mergeCell ref="D28:D29"/>
    <mergeCell ref="E28:F29"/>
    <mergeCell ref="G28:G29"/>
  </mergeCells>
  <phoneticPr fontId="1"/>
  <pageMargins left="0.70866141732283472" right="0.70866141732283472" top="0.74803149606299213" bottom="0.74803149606299213" header="0.31496062992125984" footer="0.31496062992125984"/>
  <pageSetup paperSize="9" scale="96"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1F12-153B-4AB2-B1F9-B2C8DB73BEE1}">
  <dimension ref="A1:H38"/>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75" customWidth="1"/>
    <col min="6" max="6" width="8.125" customWidth="1"/>
    <col min="7" max="7" width="23.75" customWidth="1"/>
  </cols>
  <sheetData>
    <row r="1" spans="2:7" ht="18.75" customHeight="1" x14ac:dyDescent="0.15">
      <c r="B1" s="1" t="s">
        <v>244</v>
      </c>
    </row>
    <row r="2" spans="2:7" x14ac:dyDescent="0.15">
      <c r="B2" t="s">
        <v>37</v>
      </c>
    </row>
    <row r="3" spans="2:7" ht="54" x14ac:dyDescent="0.15">
      <c r="B3" s="9" t="s">
        <v>2</v>
      </c>
      <c r="C3" s="9" t="s">
        <v>0</v>
      </c>
      <c r="D3" s="9" t="s">
        <v>12</v>
      </c>
      <c r="E3" s="9" t="s">
        <v>3</v>
      </c>
      <c r="F3" s="103" t="s">
        <v>4</v>
      </c>
      <c r="G3" s="104"/>
    </row>
    <row r="4" spans="2:7" ht="15" customHeight="1" x14ac:dyDescent="0.15">
      <c r="B4" s="15" t="s">
        <v>13</v>
      </c>
      <c r="C4" s="99" t="s">
        <v>36</v>
      </c>
      <c r="D4" s="16">
        <v>90</v>
      </c>
      <c r="E4" s="17">
        <v>10</v>
      </c>
      <c r="F4" s="105" t="s">
        <v>22</v>
      </c>
      <c r="G4" s="106"/>
    </row>
    <row r="5" spans="2:7" ht="15" customHeight="1" x14ac:dyDescent="0.15">
      <c r="B5" s="3" t="s">
        <v>14</v>
      </c>
      <c r="C5" s="100"/>
      <c r="D5" s="4">
        <v>50</v>
      </c>
      <c r="E5" s="5">
        <v>10</v>
      </c>
      <c r="F5" s="107" t="s">
        <v>24</v>
      </c>
      <c r="G5" s="108"/>
    </row>
    <row r="6" spans="2:7" ht="15" customHeight="1" x14ac:dyDescent="0.15">
      <c r="B6" s="3" t="s">
        <v>15</v>
      </c>
      <c r="C6" s="100"/>
      <c r="D6" s="6">
        <v>25</v>
      </c>
      <c r="E6" s="5">
        <v>10</v>
      </c>
      <c r="F6" s="109" t="s">
        <v>25</v>
      </c>
      <c r="G6" s="110"/>
    </row>
    <row r="7" spans="2:7" ht="30" customHeight="1" x14ac:dyDescent="0.15">
      <c r="B7" s="3" t="s">
        <v>16</v>
      </c>
      <c r="C7" s="100"/>
      <c r="D7" s="4">
        <v>25</v>
      </c>
      <c r="E7" s="5">
        <v>10</v>
      </c>
      <c r="F7" s="109" t="s">
        <v>26</v>
      </c>
      <c r="G7" s="110"/>
    </row>
    <row r="8" spans="2:7" ht="30" customHeight="1" x14ac:dyDescent="0.15">
      <c r="B8" s="3" t="s">
        <v>17</v>
      </c>
      <c r="C8" s="100"/>
      <c r="D8" s="4">
        <v>20</v>
      </c>
      <c r="E8" s="5">
        <v>10</v>
      </c>
      <c r="F8" s="109" t="s">
        <v>27</v>
      </c>
      <c r="G8" s="110"/>
    </row>
    <row r="9" spans="2:7" ht="15" customHeight="1" x14ac:dyDescent="0.15">
      <c r="B9" s="3" t="s">
        <v>18</v>
      </c>
      <c r="C9" s="100"/>
      <c r="D9" s="4">
        <v>12</v>
      </c>
      <c r="E9" s="5">
        <v>10</v>
      </c>
      <c r="F9" s="109" t="s">
        <v>28</v>
      </c>
      <c r="G9" s="110"/>
    </row>
    <row r="10" spans="2:7" ht="30" customHeight="1" x14ac:dyDescent="0.15">
      <c r="B10" s="3" t="s">
        <v>19</v>
      </c>
      <c r="C10" s="100"/>
      <c r="D10" s="4">
        <v>11</v>
      </c>
      <c r="E10" s="5">
        <v>10</v>
      </c>
      <c r="F10" s="109" t="s">
        <v>23</v>
      </c>
      <c r="G10" s="110"/>
    </row>
    <row r="11" spans="2:7" ht="15" customHeight="1" x14ac:dyDescent="0.15">
      <c r="B11" s="3" t="s">
        <v>20</v>
      </c>
      <c r="C11" s="100"/>
      <c r="D11" s="4">
        <v>5</v>
      </c>
      <c r="E11" s="5">
        <v>10</v>
      </c>
      <c r="F11" s="109" t="s">
        <v>30</v>
      </c>
      <c r="G11" s="110"/>
    </row>
    <row r="12" spans="2:7" ht="15" customHeight="1" x14ac:dyDescent="0.15">
      <c r="B12" s="3" t="s">
        <v>21</v>
      </c>
      <c r="C12" s="100"/>
      <c r="D12" s="4">
        <v>4</v>
      </c>
      <c r="E12" s="5">
        <v>10</v>
      </c>
      <c r="F12" s="109" t="s">
        <v>31</v>
      </c>
      <c r="G12" s="110"/>
    </row>
    <row r="13" spans="2:7" ht="15" customHeight="1" x14ac:dyDescent="0.15">
      <c r="B13" s="3" t="s">
        <v>32</v>
      </c>
      <c r="C13" s="100"/>
      <c r="D13" s="4">
        <v>3</v>
      </c>
      <c r="E13" s="5">
        <v>10</v>
      </c>
      <c r="F13" s="109" t="s">
        <v>29</v>
      </c>
      <c r="G13" s="110"/>
    </row>
    <row r="14" spans="2:7" ht="150" customHeight="1" x14ac:dyDescent="0.15">
      <c r="B14" s="3" t="s">
        <v>34</v>
      </c>
      <c r="C14" s="100"/>
      <c r="D14" s="4">
        <v>2</v>
      </c>
      <c r="E14" s="5">
        <v>10</v>
      </c>
      <c r="F14" s="109" t="s">
        <v>64</v>
      </c>
      <c r="G14" s="110"/>
    </row>
    <row r="15" spans="2:7" ht="15" customHeight="1" x14ac:dyDescent="0.15">
      <c r="B15" s="19" t="s">
        <v>35</v>
      </c>
      <c r="C15" s="101"/>
      <c r="D15" s="7">
        <v>25</v>
      </c>
      <c r="E15" s="8">
        <v>10</v>
      </c>
      <c r="F15" s="111" t="s">
        <v>33</v>
      </c>
      <c r="G15" s="112"/>
    </row>
    <row r="17" spans="1:8" ht="17.25" customHeight="1" x14ac:dyDescent="0.15">
      <c r="A17" s="37"/>
      <c r="B17" s="11" t="s">
        <v>203</v>
      </c>
      <c r="E17" s="2" t="s">
        <v>7</v>
      </c>
      <c r="F17" s="90" t="s">
        <v>6</v>
      </c>
      <c r="G17" s="90"/>
    </row>
    <row r="18" spans="1:8" ht="17.25" customHeight="1" thickBot="1" x14ac:dyDescent="0.2">
      <c r="B18" s="102" t="s">
        <v>5</v>
      </c>
      <c r="C18" s="57" t="s">
        <v>207</v>
      </c>
      <c r="D18" s="93" t="s">
        <v>10</v>
      </c>
      <c r="E18" s="2" t="s">
        <v>8</v>
      </c>
      <c r="F18" s="91" t="s">
        <v>185</v>
      </c>
      <c r="G18" s="91"/>
    </row>
    <row r="19" spans="1:8" ht="17.25" customHeight="1" x14ac:dyDescent="0.15">
      <c r="B19" s="102"/>
      <c r="C19" s="41">
        <v>86400</v>
      </c>
      <c r="D19" s="94"/>
      <c r="E19" s="2" t="s">
        <v>9</v>
      </c>
      <c r="F19" s="90" t="s">
        <v>230</v>
      </c>
      <c r="G19" s="90"/>
    </row>
    <row r="20" spans="1:8" ht="17.25" customHeight="1" x14ac:dyDescent="0.15">
      <c r="B20" s="12"/>
      <c r="C20" s="11"/>
      <c r="D20" s="13"/>
      <c r="E20" s="2" t="s">
        <v>11</v>
      </c>
      <c r="F20" s="90" t="s">
        <v>1</v>
      </c>
      <c r="G20" s="90"/>
    </row>
    <row r="21" spans="1:8" ht="17.25" customHeight="1" x14ac:dyDescent="0.15">
      <c r="B21" s="12" t="s">
        <v>5</v>
      </c>
      <c r="C21" s="52" t="str">
        <f>IF(F22="","",ROUNDDOWN(F22*F23*F24/1000/86400,8))</f>
        <v/>
      </c>
      <c r="D21" s="39" t="s">
        <v>10</v>
      </c>
      <c r="E21" s="10"/>
      <c r="H21" t="s">
        <v>228</v>
      </c>
    </row>
    <row r="22" spans="1:8" ht="16.5" customHeight="1" x14ac:dyDescent="0.15">
      <c r="B22" s="12"/>
      <c r="C22" s="36"/>
      <c r="E22" s="2" t="s">
        <v>8</v>
      </c>
      <c r="F22" s="97"/>
      <c r="G22" s="98"/>
      <c r="H22">
        <v>25</v>
      </c>
    </row>
    <row r="23" spans="1:8" ht="16.5" customHeight="1" x14ac:dyDescent="0.15">
      <c r="A23" s="37"/>
      <c r="B23" s="11" t="s">
        <v>205</v>
      </c>
      <c r="E23" s="2" t="s">
        <v>9</v>
      </c>
      <c r="F23" s="97"/>
      <c r="G23" s="98"/>
      <c r="H23">
        <v>35.799999999999997</v>
      </c>
    </row>
    <row r="24" spans="1:8" ht="16.5" customHeight="1" x14ac:dyDescent="0.15">
      <c r="B24" s="43" t="s">
        <v>5</v>
      </c>
      <c r="C24" s="42" t="s">
        <v>206</v>
      </c>
      <c r="D24" s="40" t="s">
        <v>215</v>
      </c>
      <c r="E24" s="2" t="s">
        <v>208</v>
      </c>
      <c r="F24" s="65">
        <v>1.4139999999999999</v>
      </c>
      <c r="G24" s="55" t="s">
        <v>210</v>
      </c>
    </row>
    <row r="25" spans="1:8" ht="16.5" customHeight="1" x14ac:dyDescent="0.15">
      <c r="E25" s="2" t="s">
        <v>204</v>
      </c>
      <c r="F25" s="66">
        <v>0.79300000000000004</v>
      </c>
      <c r="G25" s="55" t="s">
        <v>211</v>
      </c>
    </row>
    <row r="26" spans="1:8" ht="16.5" customHeight="1" x14ac:dyDescent="0.15">
      <c r="B26" s="12" t="s">
        <v>5</v>
      </c>
      <c r="C26" s="53" t="str">
        <f>IF(F22="","",ROUNDDOWN(F22*F23*F25/1000,8))</f>
        <v/>
      </c>
      <c r="D26" s="39" t="s">
        <v>215</v>
      </c>
      <c r="E26" s="2" t="s">
        <v>209</v>
      </c>
      <c r="F26" s="56">
        <v>1</v>
      </c>
      <c r="G26" s="55" t="s">
        <v>212</v>
      </c>
    </row>
    <row r="27" spans="1:8" ht="16.5" customHeight="1" x14ac:dyDescent="0.15"/>
    <row r="28" spans="1:8" ht="16.5" customHeight="1" thickBot="1" x14ac:dyDescent="0.2">
      <c r="B28" s="92" t="s">
        <v>219</v>
      </c>
      <c r="C28" s="57" t="s">
        <v>206</v>
      </c>
      <c r="D28" s="93" t="s">
        <v>217</v>
      </c>
      <c r="E28" s="95" t="str">
        <f>IF(F22="","",ROUNDDOWN(F22*F23*F25/1000/86400,8))</f>
        <v/>
      </c>
      <c r="F28" s="95"/>
      <c r="G28" s="96" t="s">
        <v>10</v>
      </c>
    </row>
    <row r="29" spans="1:8" ht="16.5" customHeight="1" x14ac:dyDescent="0.15">
      <c r="B29" s="92"/>
      <c r="C29" s="41">
        <v>86400</v>
      </c>
      <c r="D29" s="94"/>
      <c r="E29" s="95"/>
      <c r="F29" s="95"/>
      <c r="G29" s="96"/>
    </row>
    <row r="30" spans="1:8" ht="16.5" customHeight="1" x14ac:dyDescent="0.15">
      <c r="B30" s="39"/>
      <c r="C30" s="38"/>
    </row>
    <row r="31" spans="1:8" ht="16.5" customHeight="1" x14ac:dyDescent="0.15">
      <c r="A31" s="37"/>
      <c r="B31" s="11" t="s">
        <v>220</v>
      </c>
    </row>
    <row r="32" spans="1:8" ht="16.5" customHeight="1" x14ac:dyDescent="0.15">
      <c r="B32" s="43" t="s">
        <v>5</v>
      </c>
      <c r="C32" s="42" t="s">
        <v>221</v>
      </c>
      <c r="D32" s="35" t="s">
        <v>215</v>
      </c>
    </row>
    <row r="33" spans="2:7" ht="16.5" customHeight="1" x14ac:dyDescent="0.15"/>
    <row r="34" spans="2:7" ht="16.5" customHeight="1" x14ac:dyDescent="0.15">
      <c r="B34" s="12" t="s">
        <v>5</v>
      </c>
      <c r="C34" s="53" t="str">
        <f>IF(F22="","",ROUNDDOWN(F22*F23*F26/1000,8))</f>
        <v/>
      </c>
      <c r="D34" s="39" t="s">
        <v>215</v>
      </c>
    </row>
    <row r="35" spans="2:7" ht="16.5" customHeight="1" x14ac:dyDescent="0.15"/>
    <row r="36" spans="2:7" ht="16.5" customHeight="1" thickBot="1" x14ac:dyDescent="0.2">
      <c r="B36" s="92" t="s">
        <v>219</v>
      </c>
      <c r="C36" s="57" t="s">
        <v>221</v>
      </c>
      <c r="D36" s="93" t="s">
        <v>217</v>
      </c>
      <c r="E36" s="95" t="str">
        <f>IF(F22="","",ROUNDDOWN(F22*F23*F26/1000/86400,8))</f>
        <v/>
      </c>
      <c r="F36" s="95"/>
      <c r="G36" s="96" t="s">
        <v>10</v>
      </c>
    </row>
    <row r="37" spans="2:7" ht="16.5" customHeight="1" x14ac:dyDescent="0.15">
      <c r="B37" s="92"/>
      <c r="C37" s="41">
        <v>86400</v>
      </c>
      <c r="D37" s="94"/>
      <c r="E37" s="95"/>
      <c r="F37" s="95"/>
      <c r="G37" s="96"/>
    </row>
    <row r="38" spans="2:7" ht="16.5" customHeight="1" x14ac:dyDescent="0.15"/>
  </sheetData>
  <mergeCells count="30">
    <mergeCell ref="F14:G14"/>
    <mergeCell ref="F15:G15"/>
    <mergeCell ref="F17:G17"/>
    <mergeCell ref="B36:B37"/>
    <mergeCell ref="D36:D37"/>
    <mergeCell ref="E36:F37"/>
    <mergeCell ref="G36:G37"/>
    <mergeCell ref="F20:G20"/>
    <mergeCell ref="F22:G22"/>
    <mergeCell ref="F23:G23"/>
    <mergeCell ref="B28:B29"/>
    <mergeCell ref="D28:D29"/>
    <mergeCell ref="E28:F29"/>
    <mergeCell ref="G28:G29"/>
    <mergeCell ref="B18:B19"/>
    <mergeCell ref="D18:D19"/>
    <mergeCell ref="F18:G18"/>
    <mergeCell ref="F19:G19"/>
    <mergeCell ref="F3:G3"/>
    <mergeCell ref="C4:C15"/>
    <mergeCell ref="F4:G4"/>
    <mergeCell ref="F5:G5"/>
    <mergeCell ref="F6:G6"/>
    <mergeCell ref="F7:G7"/>
    <mergeCell ref="F8:G8"/>
    <mergeCell ref="F9:G9"/>
    <mergeCell ref="F10:G10"/>
    <mergeCell ref="F11:G11"/>
    <mergeCell ref="F12:G12"/>
    <mergeCell ref="F13:G13"/>
  </mergeCells>
  <phoneticPr fontId="1"/>
  <pageMargins left="0.70866141732283472" right="0.70866141732283472" top="0.74803149606299213" bottom="0.74803149606299213" header="0.31496062992125984" footer="0.31496062992125984"/>
  <pageSetup paperSize="9" scale="96"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9"/>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75" customWidth="1"/>
  </cols>
  <sheetData>
    <row r="1" spans="2:7" ht="18.75" customHeight="1" x14ac:dyDescent="0.15">
      <c r="B1" s="1" t="s">
        <v>243</v>
      </c>
    </row>
    <row r="2" spans="2:7" x14ac:dyDescent="0.15">
      <c r="B2" t="s">
        <v>66</v>
      </c>
    </row>
    <row r="3" spans="2:7" ht="54" x14ac:dyDescent="0.15">
      <c r="B3" s="9" t="s">
        <v>2</v>
      </c>
      <c r="C3" s="9" t="s">
        <v>0</v>
      </c>
      <c r="D3" s="9" t="s">
        <v>12</v>
      </c>
      <c r="E3" s="9" t="s">
        <v>3</v>
      </c>
      <c r="F3" s="103" t="s">
        <v>4</v>
      </c>
      <c r="G3" s="104"/>
    </row>
    <row r="4" spans="2:7" ht="15" customHeight="1" x14ac:dyDescent="0.15">
      <c r="B4" s="15" t="s">
        <v>67</v>
      </c>
      <c r="C4" s="99" t="s">
        <v>81</v>
      </c>
      <c r="D4" s="16">
        <v>60</v>
      </c>
      <c r="E4" s="17">
        <v>10</v>
      </c>
      <c r="F4" s="114" t="s">
        <v>82</v>
      </c>
      <c r="G4" s="115"/>
    </row>
    <row r="5" spans="2:7" ht="15" customHeight="1" x14ac:dyDescent="0.15">
      <c r="B5" s="3" t="s">
        <v>68</v>
      </c>
      <c r="C5" s="100"/>
      <c r="D5" s="4">
        <v>55</v>
      </c>
      <c r="E5" s="5">
        <v>10</v>
      </c>
      <c r="F5" s="107" t="s">
        <v>83</v>
      </c>
      <c r="G5" s="108"/>
    </row>
    <row r="6" spans="2:7" ht="30" customHeight="1" x14ac:dyDescent="0.15">
      <c r="B6" s="3" t="s">
        <v>69</v>
      </c>
      <c r="C6" s="100"/>
      <c r="D6" s="6">
        <v>45</v>
      </c>
      <c r="E6" s="5">
        <v>10</v>
      </c>
      <c r="F6" s="109" t="s">
        <v>84</v>
      </c>
      <c r="G6" s="110"/>
    </row>
    <row r="7" spans="2:7" ht="15" customHeight="1" x14ac:dyDescent="0.15">
      <c r="B7" s="3" t="s">
        <v>70</v>
      </c>
      <c r="C7" s="100"/>
      <c r="D7" s="4">
        <v>30</v>
      </c>
      <c r="E7" s="5">
        <v>10</v>
      </c>
      <c r="F7" s="109" t="s">
        <v>85</v>
      </c>
      <c r="G7" s="110"/>
    </row>
    <row r="8" spans="2:7" ht="15" customHeight="1" x14ac:dyDescent="0.15">
      <c r="B8" s="3" t="s">
        <v>71</v>
      </c>
      <c r="C8" s="100"/>
      <c r="D8" s="4">
        <v>60</v>
      </c>
      <c r="E8" s="5">
        <v>10</v>
      </c>
      <c r="F8" s="109" t="s">
        <v>33</v>
      </c>
      <c r="G8" s="110"/>
    </row>
    <row r="9" spans="2:7" ht="30" customHeight="1" x14ac:dyDescent="0.15">
      <c r="B9" s="3" t="s">
        <v>72</v>
      </c>
      <c r="C9" s="100"/>
      <c r="D9" s="4">
        <v>70</v>
      </c>
      <c r="E9" s="5">
        <v>10</v>
      </c>
      <c r="F9" s="109" t="s">
        <v>86</v>
      </c>
      <c r="G9" s="110"/>
    </row>
    <row r="10" spans="2:7" ht="15" customHeight="1" x14ac:dyDescent="0.15">
      <c r="B10" s="3" t="s">
        <v>73</v>
      </c>
      <c r="C10" s="100"/>
      <c r="D10" s="4">
        <v>35</v>
      </c>
      <c r="E10" s="5">
        <v>6</v>
      </c>
      <c r="F10" s="109"/>
      <c r="G10" s="110"/>
    </row>
    <row r="11" spans="2:7" ht="15" customHeight="1" x14ac:dyDescent="0.15">
      <c r="B11" s="3" t="s">
        <v>74</v>
      </c>
      <c r="C11" s="100"/>
      <c r="D11" s="4">
        <v>16</v>
      </c>
      <c r="E11" s="5">
        <v>8</v>
      </c>
      <c r="F11" s="109"/>
      <c r="G11" s="110"/>
    </row>
    <row r="12" spans="2:7" ht="30" customHeight="1" x14ac:dyDescent="0.15">
      <c r="B12" s="3" t="s">
        <v>75</v>
      </c>
      <c r="C12" s="100"/>
      <c r="D12" s="4">
        <v>14</v>
      </c>
      <c r="E12" s="5">
        <v>6</v>
      </c>
      <c r="F12" s="109" t="s">
        <v>87</v>
      </c>
      <c r="G12" s="110"/>
    </row>
    <row r="13" spans="2:7" ht="15" customHeight="1" x14ac:dyDescent="0.15">
      <c r="B13" s="3" t="s">
        <v>76</v>
      </c>
      <c r="C13" s="100"/>
      <c r="D13" s="4">
        <v>35</v>
      </c>
      <c r="E13" s="5">
        <v>10</v>
      </c>
      <c r="F13" s="109" t="s">
        <v>88</v>
      </c>
      <c r="G13" s="110"/>
    </row>
    <row r="14" spans="2:7" ht="30" customHeight="1" x14ac:dyDescent="0.15">
      <c r="B14" s="3" t="s">
        <v>77</v>
      </c>
      <c r="C14" s="100"/>
      <c r="D14" s="4">
        <v>35</v>
      </c>
      <c r="E14" s="5">
        <v>10</v>
      </c>
      <c r="F14" s="109" t="s">
        <v>186</v>
      </c>
      <c r="G14" s="110"/>
    </row>
    <row r="15" spans="2:7" ht="30" customHeight="1" x14ac:dyDescent="0.15">
      <c r="B15" s="29" t="s">
        <v>78</v>
      </c>
      <c r="C15" s="113"/>
      <c r="D15" s="30">
        <v>30</v>
      </c>
      <c r="E15" s="31">
        <v>10</v>
      </c>
      <c r="F15" s="109" t="s">
        <v>187</v>
      </c>
      <c r="G15" s="110"/>
    </row>
    <row r="16" spans="2:7" ht="30" customHeight="1" x14ac:dyDescent="0.15">
      <c r="B16" s="29" t="s">
        <v>79</v>
      </c>
      <c r="C16" s="113"/>
      <c r="D16" s="30">
        <v>45</v>
      </c>
      <c r="E16" s="31">
        <v>10</v>
      </c>
      <c r="F16" s="109" t="s">
        <v>188</v>
      </c>
      <c r="G16" s="110"/>
    </row>
    <row r="17" spans="2:8" ht="30" customHeight="1" x14ac:dyDescent="0.15">
      <c r="B17" s="19" t="s">
        <v>80</v>
      </c>
      <c r="C17" s="101"/>
      <c r="D17" s="7">
        <v>45</v>
      </c>
      <c r="E17" s="8">
        <v>10</v>
      </c>
      <c r="F17" s="111" t="s">
        <v>89</v>
      </c>
      <c r="G17" s="112"/>
    </row>
    <row r="19" spans="2:8" ht="17.25" x14ac:dyDescent="0.15">
      <c r="B19" s="11" t="s">
        <v>203</v>
      </c>
      <c r="E19" s="2" t="s">
        <v>7</v>
      </c>
      <c r="F19" s="90" t="s">
        <v>6</v>
      </c>
      <c r="G19" s="90"/>
    </row>
    <row r="20" spans="2:8" ht="15.75" thickBot="1" x14ac:dyDescent="0.2">
      <c r="B20" s="102" t="s">
        <v>5</v>
      </c>
      <c r="C20" s="57" t="s">
        <v>207</v>
      </c>
      <c r="D20" s="93" t="s">
        <v>10</v>
      </c>
      <c r="E20" s="2" t="s">
        <v>8</v>
      </c>
      <c r="F20" s="91" t="s">
        <v>185</v>
      </c>
      <c r="G20" s="91"/>
    </row>
    <row r="21" spans="2:8" ht="15" x14ac:dyDescent="0.15">
      <c r="B21" s="102"/>
      <c r="C21" s="41">
        <v>86400</v>
      </c>
      <c r="D21" s="94"/>
      <c r="E21" s="2" t="s">
        <v>9</v>
      </c>
      <c r="F21" s="90" t="s">
        <v>230</v>
      </c>
      <c r="G21" s="90"/>
    </row>
    <row r="22" spans="2:8" ht="17.25" x14ac:dyDescent="0.15">
      <c r="B22" s="12"/>
      <c r="C22" s="11"/>
      <c r="D22" s="13"/>
      <c r="E22" s="2" t="s">
        <v>11</v>
      </c>
      <c r="F22" s="90" t="s">
        <v>1</v>
      </c>
      <c r="G22" s="90"/>
    </row>
    <row r="23" spans="2:8" ht="18" x14ac:dyDescent="0.15">
      <c r="B23" s="12" t="s">
        <v>213</v>
      </c>
      <c r="C23" s="52" t="str">
        <f>IF(F24="","",ROUNDDOWN(F24*F25*F26/1000/86400,8))</f>
        <v/>
      </c>
      <c r="D23" s="39" t="s">
        <v>214</v>
      </c>
      <c r="E23" s="10"/>
      <c r="H23" t="s">
        <v>228</v>
      </c>
    </row>
    <row r="24" spans="2:8" ht="18.75" x14ac:dyDescent="0.15">
      <c r="B24" s="12"/>
      <c r="C24" s="36"/>
      <c r="E24" s="2" t="s">
        <v>8</v>
      </c>
      <c r="F24" s="97"/>
      <c r="G24" s="98"/>
      <c r="H24">
        <v>45</v>
      </c>
    </row>
    <row r="25" spans="2:8" ht="21" customHeight="1" x14ac:dyDescent="0.15">
      <c r="B25" s="11" t="s">
        <v>205</v>
      </c>
      <c r="E25" s="2" t="s">
        <v>9</v>
      </c>
      <c r="F25" s="97"/>
      <c r="G25" s="98"/>
      <c r="H25">
        <v>32.5</v>
      </c>
    </row>
    <row r="26" spans="2:8" ht="21" customHeight="1" x14ac:dyDescent="0.15">
      <c r="B26" s="43" t="s">
        <v>5</v>
      </c>
      <c r="C26" s="42" t="s">
        <v>206</v>
      </c>
      <c r="D26" s="40" t="s">
        <v>215</v>
      </c>
      <c r="E26" s="2" t="s">
        <v>208</v>
      </c>
      <c r="F26" s="65">
        <v>1.4119999999999999</v>
      </c>
      <c r="G26" s="55" t="s">
        <v>210</v>
      </c>
    </row>
    <row r="27" spans="2:8" ht="21" customHeight="1" x14ac:dyDescent="0.15">
      <c r="E27" s="2" t="s">
        <v>204</v>
      </c>
      <c r="F27" s="66">
        <v>0.79200000000000004</v>
      </c>
      <c r="G27" s="55" t="s">
        <v>211</v>
      </c>
    </row>
    <row r="28" spans="2:8" ht="17.25" customHeight="1" x14ac:dyDescent="0.15">
      <c r="B28" s="12" t="s">
        <v>213</v>
      </c>
      <c r="C28" s="53" t="str">
        <f>IF(F24="","",ROUNDDOWN(F24*F25*F27/1000,8))</f>
        <v/>
      </c>
      <c r="D28" s="39" t="s">
        <v>216</v>
      </c>
      <c r="E28" s="2" t="s">
        <v>209</v>
      </c>
      <c r="F28" s="56">
        <v>1</v>
      </c>
      <c r="G28" s="55" t="s">
        <v>212</v>
      </c>
    </row>
    <row r="29" spans="2:8" ht="17.25" customHeight="1" x14ac:dyDescent="0.15"/>
    <row r="30" spans="2:8" ht="17.25" customHeight="1" thickBot="1" x14ac:dyDescent="0.2">
      <c r="B30" s="92" t="s">
        <v>219</v>
      </c>
      <c r="C30" s="57" t="s">
        <v>206</v>
      </c>
      <c r="D30" s="93" t="s">
        <v>217</v>
      </c>
      <c r="E30" s="95" t="str">
        <f>IF(F24="","",ROUNDDOWN(F24*F25*F27/1000/86400,8))</f>
        <v/>
      </c>
      <c r="F30" s="95"/>
      <c r="G30" s="96" t="s">
        <v>218</v>
      </c>
    </row>
    <row r="31" spans="2:8" ht="17.25" customHeight="1" x14ac:dyDescent="0.15">
      <c r="B31" s="92"/>
      <c r="C31" s="41">
        <v>86400</v>
      </c>
      <c r="D31" s="94"/>
      <c r="E31" s="95"/>
      <c r="F31" s="95"/>
      <c r="G31" s="96"/>
    </row>
    <row r="32" spans="2:8" ht="17.25" customHeight="1" x14ac:dyDescent="0.15">
      <c r="B32" s="39"/>
      <c r="C32" s="38"/>
    </row>
    <row r="33" spans="2:7" ht="17.25" customHeight="1" x14ac:dyDescent="0.15">
      <c r="B33" s="11" t="s">
        <v>220</v>
      </c>
    </row>
    <row r="34" spans="2:7" ht="17.25" customHeight="1" x14ac:dyDescent="0.15">
      <c r="B34" s="43" t="s">
        <v>5</v>
      </c>
      <c r="C34" s="42" t="s">
        <v>221</v>
      </c>
      <c r="D34" s="35" t="s">
        <v>216</v>
      </c>
    </row>
    <row r="36" spans="2:7" ht="18" x14ac:dyDescent="0.15">
      <c r="B36" s="12" t="s">
        <v>213</v>
      </c>
      <c r="C36" s="53" t="str">
        <f>IF(F24="","",ROUNDDOWN(F24*F25*F28/1000,8))</f>
        <v/>
      </c>
      <c r="D36" s="39" t="s">
        <v>216</v>
      </c>
    </row>
    <row r="38" spans="2:7" ht="15.75" thickBot="1" x14ac:dyDescent="0.2">
      <c r="B38" s="92" t="s">
        <v>219</v>
      </c>
      <c r="C38" s="57" t="s">
        <v>221</v>
      </c>
      <c r="D38" s="93" t="s">
        <v>217</v>
      </c>
      <c r="E38" s="95" t="str">
        <f>IF(F24="","",ROUNDDOWN(F24*F25*F28/1000/86400,8))</f>
        <v/>
      </c>
      <c r="F38" s="95"/>
      <c r="G38" s="96" t="s">
        <v>218</v>
      </c>
    </row>
    <row r="39" spans="2:7" ht="15" x14ac:dyDescent="0.15">
      <c r="B39" s="92"/>
      <c r="C39" s="41">
        <v>86400</v>
      </c>
      <c r="D39" s="94"/>
      <c r="E39" s="95"/>
      <c r="F39" s="95"/>
      <c r="G39" s="96"/>
    </row>
  </sheetData>
  <mergeCells count="32">
    <mergeCell ref="C4:C17"/>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9:G19"/>
    <mergeCell ref="B20:B21"/>
    <mergeCell ref="D20:D21"/>
    <mergeCell ref="F20:G20"/>
    <mergeCell ref="F21:G21"/>
    <mergeCell ref="B38:B39"/>
    <mergeCell ref="D38:D39"/>
    <mergeCell ref="E38:F39"/>
    <mergeCell ref="G38:G39"/>
    <mergeCell ref="F22:G22"/>
    <mergeCell ref="F24:G24"/>
    <mergeCell ref="F25:G25"/>
    <mergeCell ref="E30:F31"/>
    <mergeCell ref="G30:G31"/>
    <mergeCell ref="B30:B31"/>
    <mergeCell ref="D30:D31"/>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BD57-30CE-4468-A821-DAB107BE3018}">
  <dimension ref="B1:H39"/>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75" customWidth="1"/>
  </cols>
  <sheetData>
    <row r="1" spans="2:7" ht="18.75" customHeight="1" x14ac:dyDescent="0.15">
      <c r="B1" s="1" t="s">
        <v>244</v>
      </c>
    </row>
    <row r="2" spans="2:7" x14ac:dyDescent="0.15">
      <c r="B2" t="s">
        <v>66</v>
      </c>
    </row>
    <row r="3" spans="2:7" ht="54" x14ac:dyDescent="0.15">
      <c r="B3" s="9" t="s">
        <v>2</v>
      </c>
      <c r="C3" s="9" t="s">
        <v>0</v>
      </c>
      <c r="D3" s="9" t="s">
        <v>12</v>
      </c>
      <c r="E3" s="9" t="s">
        <v>3</v>
      </c>
      <c r="F3" s="103" t="s">
        <v>4</v>
      </c>
      <c r="G3" s="104"/>
    </row>
    <row r="4" spans="2:7" ht="15" customHeight="1" x14ac:dyDescent="0.15">
      <c r="B4" s="15" t="s">
        <v>67</v>
      </c>
      <c r="C4" s="99" t="s">
        <v>81</v>
      </c>
      <c r="D4" s="16">
        <v>60</v>
      </c>
      <c r="E4" s="17">
        <v>10</v>
      </c>
      <c r="F4" s="114" t="s">
        <v>82</v>
      </c>
      <c r="G4" s="115"/>
    </row>
    <row r="5" spans="2:7" ht="15" customHeight="1" x14ac:dyDescent="0.15">
      <c r="B5" s="3" t="s">
        <v>68</v>
      </c>
      <c r="C5" s="100"/>
      <c r="D5" s="4">
        <v>55</v>
      </c>
      <c r="E5" s="5">
        <v>10</v>
      </c>
      <c r="F5" s="107" t="s">
        <v>83</v>
      </c>
      <c r="G5" s="108"/>
    </row>
    <row r="6" spans="2:7" ht="30" customHeight="1" x14ac:dyDescent="0.15">
      <c r="B6" s="3" t="s">
        <v>69</v>
      </c>
      <c r="C6" s="100"/>
      <c r="D6" s="6">
        <v>45</v>
      </c>
      <c r="E6" s="5">
        <v>10</v>
      </c>
      <c r="F6" s="109" t="s">
        <v>84</v>
      </c>
      <c r="G6" s="110"/>
    </row>
    <row r="7" spans="2:7" ht="15" customHeight="1" x14ac:dyDescent="0.15">
      <c r="B7" s="3" t="s">
        <v>70</v>
      </c>
      <c r="C7" s="100"/>
      <c r="D7" s="4">
        <v>30</v>
      </c>
      <c r="E7" s="5">
        <v>10</v>
      </c>
      <c r="F7" s="109" t="s">
        <v>85</v>
      </c>
      <c r="G7" s="110"/>
    </row>
    <row r="8" spans="2:7" ht="15" customHeight="1" x14ac:dyDescent="0.15">
      <c r="B8" s="3" t="s">
        <v>71</v>
      </c>
      <c r="C8" s="100"/>
      <c r="D8" s="4">
        <v>60</v>
      </c>
      <c r="E8" s="5">
        <v>10</v>
      </c>
      <c r="F8" s="109" t="s">
        <v>33</v>
      </c>
      <c r="G8" s="110"/>
    </row>
    <row r="9" spans="2:7" ht="30" customHeight="1" x14ac:dyDescent="0.15">
      <c r="B9" s="3" t="s">
        <v>72</v>
      </c>
      <c r="C9" s="100"/>
      <c r="D9" s="4">
        <v>70</v>
      </c>
      <c r="E9" s="5">
        <v>10</v>
      </c>
      <c r="F9" s="109" t="s">
        <v>86</v>
      </c>
      <c r="G9" s="110"/>
    </row>
    <row r="10" spans="2:7" ht="15" customHeight="1" x14ac:dyDescent="0.15">
      <c r="B10" s="3" t="s">
        <v>73</v>
      </c>
      <c r="C10" s="100"/>
      <c r="D10" s="4">
        <v>35</v>
      </c>
      <c r="E10" s="5">
        <v>6</v>
      </c>
      <c r="F10" s="109"/>
      <c r="G10" s="110"/>
    </row>
    <row r="11" spans="2:7" ht="15" customHeight="1" x14ac:dyDescent="0.15">
      <c r="B11" s="3" t="s">
        <v>74</v>
      </c>
      <c r="C11" s="100"/>
      <c r="D11" s="4">
        <v>16</v>
      </c>
      <c r="E11" s="5">
        <v>8</v>
      </c>
      <c r="F11" s="109"/>
      <c r="G11" s="110"/>
    </row>
    <row r="12" spans="2:7" ht="30" customHeight="1" x14ac:dyDescent="0.15">
      <c r="B12" s="3" t="s">
        <v>75</v>
      </c>
      <c r="C12" s="100"/>
      <c r="D12" s="4">
        <v>14</v>
      </c>
      <c r="E12" s="5">
        <v>6</v>
      </c>
      <c r="F12" s="109" t="s">
        <v>87</v>
      </c>
      <c r="G12" s="110"/>
    </row>
    <row r="13" spans="2:7" ht="15" customHeight="1" x14ac:dyDescent="0.15">
      <c r="B13" s="3" t="s">
        <v>76</v>
      </c>
      <c r="C13" s="100"/>
      <c r="D13" s="4">
        <v>35</v>
      </c>
      <c r="E13" s="5">
        <v>10</v>
      </c>
      <c r="F13" s="109" t="s">
        <v>88</v>
      </c>
      <c r="G13" s="110"/>
    </row>
    <row r="14" spans="2:7" ht="30" customHeight="1" x14ac:dyDescent="0.15">
      <c r="B14" s="3" t="s">
        <v>77</v>
      </c>
      <c r="C14" s="100"/>
      <c r="D14" s="4">
        <v>35</v>
      </c>
      <c r="E14" s="5">
        <v>10</v>
      </c>
      <c r="F14" s="109" t="s">
        <v>186</v>
      </c>
      <c r="G14" s="110"/>
    </row>
    <row r="15" spans="2:7" ht="30" customHeight="1" x14ac:dyDescent="0.15">
      <c r="B15" s="29" t="s">
        <v>78</v>
      </c>
      <c r="C15" s="113"/>
      <c r="D15" s="30">
        <v>30</v>
      </c>
      <c r="E15" s="31">
        <v>10</v>
      </c>
      <c r="F15" s="109" t="s">
        <v>187</v>
      </c>
      <c r="G15" s="110"/>
    </row>
    <row r="16" spans="2:7" ht="30" customHeight="1" x14ac:dyDescent="0.15">
      <c r="B16" s="29" t="s">
        <v>79</v>
      </c>
      <c r="C16" s="113"/>
      <c r="D16" s="30">
        <v>45</v>
      </c>
      <c r="E16" s="31">
        <v>10</v>
      </c>
      <c r="F16" s="109" t="s">
        <v>188</v>
      </c>
      <c r="G16" s="110"/>
    </row>
    <row r="17" spans="2:8" ht="30" customHeight="1" x14ac:dyDescent="0.15">
      <c r="B17" s="19" t="s">
        <v>80</v>
      </c>
      <c r="C17" s="101"/>
      <c r="D17" s="7">
        <v>45</v>
      </c>
      <c r="E17" s="8">
        <v>10</v>
      </c>
      <c r="F17" s="111" t="s">
        <v>89</v>
      </c>
      <c r="G17" s="112"/>
    </row>
    <row r="19" spans="2:8" ht="17.25" x14ac:dyDescent="0.15">
      <c r="B19" s="11" t="s">
        <v>203</v>
      </c>
      <c r="E19" s="2" t="s">
        <v>7</v>
      </c>
      <c r="F19" s="90" t="s">
        <v>6</v>
      </c>
      <c r="G19" s="90"/>
    </row>
    <row r="20" spans="2:8" ht="15.75" thickBot="1" x14ac:dyDescent="0.2">
      <c r="B20" s="102" t="s">
        <v>5</v>
      </c>
      <c r="C20" s="57" t="s">
        <v>207</v>
      </c>
      <c r="D20" s="93" t="s">
        <v>10</v>
      </c>
      <c r="E20" s="2" t="s">
        <v>8</v>
      </c>
      <c r="F20" s="91" t="s">
        <v>185</v>
      </c>
      <c r="G20" s="91"/>
    </row>
    <row r="21" spans="2:8" ht="15" x14ac:dyDescent="0.15">
      <c r="B21" s="102"/>
      <c r="C21" s="41">
        <v>86400</v>
      </c>
      <c r="D21" s="94"/>
      <c r="E21" s="2" t="s">
        <v>9</v>
      </c>
      <c r="F21" s="90" t="s">
        <v>230</v>
      </c>
      <c r="G21" s="90"/>
    </row>
    <row r="22" spans="2:8" ht="17.25" x14ac:dyDescent="0.15">
      <c r="B22" s="12"/>
      <c r="C22" s="11"/>
      <c r="D22" s="13"/>
      <c r="E22" s="2" t="s">
        <v>11</v>
      </c>
      <c r="F22" s="90" t="s">
        <v>1</v>
      </c>
      <c r="G22" s="90"/>
    </row>
    <row r="23" spans="2:8" ht="18" x14ac:dyDescent="0.15">
      <c r="B23" s="12" t="s">
        <v>5</v>
      </c>
      <c r="C23" s="52" t="str">
        <f>IF(F24="","",ROUNDDOWN(F24*F25*F26/1000/86400,8))</f>
        <v/>
      </c>
      <c r="D23" s="39" t="s">
        <v>10</v>
      </c>
      <c r="E23" s="10"/>
      <c r="H23" t="s">
        <v>228</v>
      </c>
    </row>
    <row r="24" spans="2:8" ht="18.75" x14ac:dyDescent="0.15">
      <c r="B24" s="12"/>
      <c r="C24" s="36"/>
      <c r="E24" s="2" t="s">
        <v>8</v>
      </c>
      <c r="F24" s="97"/>
      <c r="G24" s="98"/>
      <c r="H24">
        <v>45</v>
      </c>
    </row>
    <row r="25" spans="2:8" ht="21" customHeight="1" x14ac:dyDescent="0.15">
      <c r="B25" s="11" t="s">
        <v>205</v>
      </c>
      <c r="E25" s="2" t="s">
        <v>9</v>
      </c>
      <c r="F25" s="97"/>
      <c r="G25" s="98"/>
      <c r="H25">
        <v>32.5</v>
      </c>
    </row>
    <row r="26" spans="2:8" ht="21" customHeight="1" x14ac:dyDescent="0.15">
      <c r="B26" s="43" t="s">
        <v>5</v>
      </c>
      <c r="C26" s="42" t="s">
        <v>206</v>
      </c>
      <c r="D26" s="40" t="s">
        <v>215</v>
      </c>
      <c r="E26" s="2" t="s">
        <v>208</v>
      </c>
      <c r="F26" s="65">
        <v>1.4139999999999999</v>
      </c>
      <c r="G26" s="55" t="s">
        <v>210</v>
      </c>
    </row>
    <row r="27" spans="2:8" ht="21" customHeight="1" x14ac:dyDescent="0.15">
      <c r="E27" s="2" t="s">
        <v>204</v>
      </c>
      <c r="F27" s="66">
        <v>0.79300000000000004</v>
      </c>
      <c r="G27" s="55" t="s">
        <v>211</v>
      </c>
    </row>
    <row r="28" spans="2:8" ht="17.25" customHeight="1" x14ac:dyDescent="0.15">
      <c r="B28" s="12" t="s">
        <v>5</v>
      </c>
      <c r="C28" s="53" t="str">
        <f>IF(F24="","",ROUNDDOWN(F24*F25*F27/1000,8))</f>
        <v/>
      </c>
      <c r="D28" s="39" t="s">
        <v>215</v>
      </c>
      <c r="E28" s="2" t="s">
        <v>209</v>
      </c>
      <c r="F28" s="56">
        <v>1</v>
      </c>
      <c r="G28" s="55" t="s">
        <v>212</v>
      </c>
    </row>
    <row r="29" spans="2:8" ht="17.25" customHeight="1" x14ac:dyDescent="0.15"/>
    <row r="30" spans="2:8" ht="17.25" customHeight="1" thickBot="1" x14ac:dyDescent="0.2">
      <c r="B30" s="92" t="s">
        <v>219</v>
      </c>
      <c r="C30" s="57" t="s">
        <v>206</v>
      </c>
      <c r="D30" s="93" t="s">
        <v>217</v>
      </c>
      <c r="E30" s="95" t="str">
        <f>IF(F24="","",ROUNDDOWN(F24*F25*F27/1000/86400,8))</f>
        <v/>
      </c>
      <c r="F30" s="95"/>
      <c r="G30" s="96" t="s">
        <v>10</v>
      </c>
    </row>
    <row r="31" spans="2:8" ht="17.25" customHeight="1" x14ac:dyDescent="0.15">
      <c r="B31" s="92"/>
      <c r="C31" s="41">
        <v>86400</v>
      </c>
      <c r="D31" s="94"/>
      <c r="E31" s="95"/>
      <c r="F31" s="95"/>
      <c r="G31" s="96"/>
    </row>
    <row r="32" spans="2:8" ht="17.25" customHeight="1" x14ac:dyDescent="0.15">
      <c r="B32" s="39"/>
      <c r="C32" s="38"/>
    </row>
    <row r="33" spans="2:7" ht="17.25" customHeight="1" x14ac:dyDescent="0.15">
      <c r="B33" s="11" t="s">
        <v>220</v>
      </c>
    </row>
    <row r="34" spans="2:7" ht="17.25" customHeight="1" x14ac:dyDescent="0.15">
      <c r="B34" s="43" t="s">
        <v>5</v>
      </c>
      <c r="C34" s="42" t="s">
        <v>221</v>
      </c>
      <c r="D34" s="35" t="s">
        <v>215</v>
      </c>
    </row>
    <row r="36" spans="2:7" ht="18" x14ac:dyDescent="0.15">
      <c r="B36" s="12" t="s">
        <v>5</v>
      </c>
      <c r="C36" s="53" t="str">
        <f>IF(F24="","",ROUNDDOWN(F24*F25*F28/1000,8))</f>
        <v/>
      </c>
      <c r="D36" s="39" t="s">
        <v>215</v>
      </c>
    </row>
    <row r="38" spans="2:7" ht="15.75" thickBot="1" x14ac:dyDescent="0.2">
      <c r="B38" s="92" t="s">
        <v>219</v>
      </c>
      <c r="C38" s="57" t="s">
        <v>221</v>
      </c>
      <c r="D38" s="93" t="s">
        <v>217</v>
      </c>
      <c r="E38" s="95" t="str">
        <f>IF(F24="","",ROUNDDOWN(F24*F25*F28/1000/86400,8))</f>
        <v/>
      </c>
      <c r="F38" s="95"/>
      <c r="G38" s="96" t="s">
        <v>10</v>
      </c>
    </row>
    <row r="39" spans="2:7" ht="15" x14ac:dyDescent="0.15">
      <c r="B39" s="92"/>
      <c r="C39" s="41">
        <v>86400</v>
      </c>
      <c r="D39" s="94"/>
      <c r="E39" s="95"/>
      <c r="F39" s="95"/>
      <c r="G39" s="96"/>
    </row>
  </sheetData>
  <mergeCells count="32">
    <mergeCell ref="B20:B21"/>
    <mergeCell ref="D20:D21"/>
    <mergeCell ref="F20:G20"/>
    <mergeCell ref="F21:G21"/>
    <mergeCell ref="B38:B39"/>
    <mergeCell ref="D38:D39"/>
    <mergeCell ref="E38:F39"/>
    <mergeCell ref="G38:G39"/>
    <mergeCell ref="F24:G24"/>
    <mergeCell ref="F25:G25"/>
    <mergeCell ref="B30:B31"/>
    <mergeCell ref="D30:D31"/>
    <mergeCell ref="E30:F31"/>
    <mergeCell ref="G30:G31"/>
    <mergeCell ref="F22:G22"/>
    <mergeCell ref="F12:G12"/>
    <mergeCell ref="F13:G13"/>
    <mergeCell ref="F14:G14"/>
    <mergeCell ref="F15:G15"/>
    <mergeCell ref="F16:G16"/>
    <mergeCell ref="F17:G17"/>
    <mergeCell ref="F19:G19"/>
    <mergeCell ref="F3:G3"/>
    <mergeCell ref="C4:C17"/>
    <mergeCell ref="F4:G4"/>
    <mergeCell ref="F5:G5"/>
    <mergeCell ref="F6:G6"/>
    <mergeCell ref="F7:G7"/>
    <mergeCell ref="F8:G8"/>
    <mergeCell ref="F9:G9"/>
    <mergeCell ref="F10:G10"/>
    <mergeCell ref="F11:G11"/>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7"/>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875" customWidth="1"/>
  </cols>
  <sheetData>
    <row r="1" spans="2:8" ht="18.75" customHeight="1" x14ac:dyDescent="0.15">
      <c r="B1" s="1" t="s">
        <v>243</v>
      </c>
    </row>
    <row r="2" spans="2:8" x14ac:dyDescent="0.15">
      <c r="B2" t="s">
        <v>90</v>
      </c>
    </row>
    <row r="3" spans="2:8" ht="54" x14ac:dyDescent="0.15">
      <c r="B3" s="9" t="s">
        <v>2</v>
      </c>
      <c r="C3" s="9" t="s">
        <v>0</v>
      </c>
      <c r="D3" s="9" t="s">
        <v>12</v>
      </c>
      <c r="E3" s="9" t="s">
        <v>3</v>
      </c>
      <c r="F3" s="103" t="s">
        <v>4</v>
      </c>
      <c r="G3" s="104"/>
    </row>
    <row r="4" spans="2:8" ht="15" customHeight="1" x14ac:dyDescent="0.15">
      <c r="B4" s="15" t="s">
        <v>91</v>
      </c>
      <c r="C4" s="99" t="s">
        <v>93</v>
      </c>
      <c r="D4" s="16">
        <v>6</v>
      </c>
      <c r="E4" s="17">
        <v>10</v>
      </c>
      <c r="F4" s="114" t="s">
        <v>94</v>
      </c>
      <c r="G4" s="115"/>
    </row>
    <row r="5" spans="2:8" ht="30" customHeight="1" x14ac:dyDescent="0.15">
      <c r="B5" s="19" t="s">
        <v>92</v>
      </c>
      <c r="C5" s="101"/>
      <c r="D5" s="7">
        <v>10</v>
      </c>
      <c r="E5" s="8">
        <v>10</v>
      </c>
      <c r="F5" s="111" t="s">
        <v>95</v>
      </c>
      <c r="G5" s="112"/>
    </row>
    <row r="7" spans="2:8" ht="17.25" x14ac:dyDescent="0.15">
      <c r="B7" s="11" t="s">
        <v>203</v>
      </c>
      <c r="E7" s="2" t="s">
        <v>7</v>
      </c>
      <c r="F7" s="90" t="s">
        <v>6</v>
      </c>
      <c r="G7" s="90"/>
    </row>
    <row r="8" spans="2:8" ht="15.75" thickBot="1" x14ac:dyDescent="0.2">
      <c r="B8" s="102" t="s">
        <v>5</v>
      </c>
      <c r="C8" s="57" t="s">
        <v>207</v>
      </c>
      <c r="D8" s="93" t="s">
        <v>10</v>
      </c>
      <c r="E8" s="2" t="s">
        <v>8</v>
      </c>
      <c r="F8" s="91" t="s">
        <v>185</v>
      </c>
      <c r="G8" s="91"/>
    </row>
    <row r="9" spans="2:8" ht="15" x14ac:dyDescent="0.15">
      <c r="B9" s="102"/>
      <c r="C9" s="41">
        <v>86400</v>
      </c>
      <c r="D9" s="94"/>
      <c r="E9" s="2" t="s">
        <v>9</v>
      </c>
      <c r="F9" s="90" t="s">
        <v>229</v>
      </c>
      <c r="G9" s="90"/>
    </row>
    <row r="10" spans="2:8" ht="17.25" x14ac:dyDescent="0.15">
      <c r="B10" s="12"/>
      <c r="C10" s="11"/>
      <c r="D10" s="13"/>
      <c r="E10" s="2" t="s">
        <v>11</v>
      </c>
      <c r="F10" s="90" t="s">
        <v>1</v>
      </c>
      <c r="G10" s="90"/>
    </row>
    <row r="11" spans="2:8" ht="18" x14ac:dyDescent="0.15">
      <c r="B11" s="12" t="s">
        <v>213</v>
      </c>
      <c r="C11" s="52" t="str">
        <f>IF(F12="","",ROUNDDOWN(F12*F13*F14/1000/86400,8))</f>
        <v/>
      </c>
      <c r="D11" s="39" t="s">
        <v>214</v>
      </c>
      <c r="E11" s="10"/>
      <c r="H11" t="s">
        <v>228</v>
      </c>
    </row>
    <row r="12" spans="2:8" ht="18.75" x14ac:dyDescent="0.15">
      <c r="B12" s="12"/>
      <c r="C12" s="36"/>
      <c r="E12" s="2" t="s">
        <v>8</v>
      </c>
      <c r="F12" s="97"/>
      <c r="G12" s="98"/>
      <c r="H12">
        <v>10</v>
      </c>
    </row>
    <row r="13" spans="2:8" ht="21" customHeight="1" x14ac:dyDescent="0.15">
      <c r="B13" s="11" t="s">
        <v>205</v>
      </c>
      <c r="E13" s="2" t="s">
        <v>9</v>
      </c>
      <c r="F13" s="97"/>
      <c r="G13" s="98"/>
      <c r="H13">
        <v>480</v>
      </c>
    </row>
    <row r="14" spans="2:8" ht="21" customHeight="1" x14ac:dyDescent="0.15">
      <c r="B14" s="43" t="s">
        <v>5</v>
      </c>
      <c r="C14" s="42" t="s">
        <v>206</v>
      </c>
      <c r="D14" s="40" t="s">
        <v>215</v>
      </c>
      <c r="E14" s="2" t="s">
        <v>208</v>
      </c>
      <c r="F14" s="65">
        <v>1.4119999999999999</v>
      </c>
      <c r="G14" s="55" t="s">
        <v>210</v>
      </c>
    </row>
    <row r="15" spans="2:8" ht="18" customHeight="1" x14ac:dyDescent="0.15">
      <c r="E15" s="2" t="s">
        <v>204</v>
      </c>
      <c r="F15" s="66">
        <v>0.79200000000000004</v>
      </c>
      <c r="G15" s="55" t="s">
        <v>211</v>
      </c>
    </row>
    <row r="16" spans="2:8" ht="18" customHeight="1" x14ac:dyDescent="0.15">
      <c r="B16" s="12" t="s">
        <v>213</v>
      </c>
      <c r="C16" s="53" t="str">
        <f>IF(F12="","",ROUNDDOWN(F12*F13*F15/1000,8))</f>
        <v/>
      </c>
      <c r="D16" s="39" t="s">
        <v>216</v>
      </c>
      <c r="E16" s="2" t="s">
        <v>209</v>
      </c>
      <c r="F16" s="56">
        <v>1</v>
      </c>
      <c r="G16" s="55" t="s">
        <v>212</v>
      </c>
    </row>
    <row r="17" spans="2:7" ht="18" customHeight="1" x14ac:dyDescent="0.15"/>
    <row r="18" spans="2:7" ht="18" customHeight="1" thickBot="1" x14ac:dyDescent="0.2">
      <c r="B18" s="92" t="s">
        <v>219</v>
      </c>
      <c r="C18" s="57" t="s">
        <v>206</v>
      </c>
      <c r="D18" s="93" t="s">
        <v>217</v>
      </c>
      <c r="E18" s="95" t="str">
        <f>IF(F12="","",ROUNDDOWN(F12*F13*F15/1000/86400,8))</f>
        <v/>
      </c>
      <c r="F18" s="95"/>
      <c r="G18" s="96" t="s">
        <v>218</v>
      </c>
    </row>
    <row r="19" spans="2:7" ht="18" customHeight="1" x14ac:dyDescent="0.15">
      <c r="B19" s="92"/>
      <c r="C19" s="41">
        <v>86400</v>
      </c>
      <c r="D19" s="94"/>
      <c r="E19" s="95"/>
      <c r="F19" s="95"/>
      <c r="G19" s="96"/>
    </row>
    <row r="20" spans="2:7" ht="18" customHeight="1" x14ac:dyDescent="0.15">
      <c r="B20" s="39"/>
      <c r="C20" s="38"/>
    </row>
    <row r="21" spans="2:7" ht="18" customHeight="1" x14ac:dyDescent="0.15">
      <c r="B21" s="11" t="s">
        <v>220</v>
      </c>
    </row>
    <row r="22" spans="2:7" ht="18" customHeight="1" x14ac:dyDescent="0.15">
      <c r="B22" s="43" t="s">
        <v>5</v>
      </c>
      <c r="C22" s="42" t="s">
        <v>221</v>
      </c>
      <c r="D22" s="35" t="s">
        <v>216</v>
      </c>
    </row>
    <row r="24" spans="2:7" ht="18" x14ac:dyDescent="0.15">
      <c r="B24" s="12" t="s">
        <v>213</v>
      </c>
      <c r="C24" s="53" t="str">
        <f>IF(F12="","",ROUNDDOWN(F12*F13*F16/1000,8))</f>
        <v/>
      </c>
      <c r="D24" s="39" t="s">
        <v>216</v>
      </c>
    </row>
    <row r="26" spans="2:7" ht="15.75" thickBot="1" x14ac:dyDescent="0.2">
      <c r="B26" s="92" t="s">
        <v>219</v>
      </c>
      <c r="C26" s="57" t="s">
        <v>221</v>
      </c>
      <c r="D26" s="93" t="s">
        <v>217</v>
      </c>
      <c r="E26" s="95" t="str">
        <f>IF(F12="","",ROUNDDOWN(F12*F13*F16/1000/86400,8))</f>
        <v/>
      </c>
      <c r="F26" s="95"/>
      <c r="G26" s="96" t="s">
        <v>218</v>
      </c>
    </row>
    <row r="27" spans="2:7" ht="15" x14ac:dyDescent="0.15">
      <c r="B27" s="92"/>
      <c r="C27" s="41">
        <v>86400</v>
      </c>
      <c r="D27" s="94"/>
      <c r="E27" s="95"/>
      <c r="F27" s="95"/>
      <c r="G27" s="96"/>
    </row>
  </sheetData>
  <mergeCells count="20">
    <mergeCell ref="F3:G3"/>
    <mergeCell ref="F4:G4"/>
    <mergeCell ref="F5:G5"/>
    <mergeCell ref="F7:G7"/>
    <mergeCell ref="B8:B9"/>
    <mergeCell ref="D8:D9"/>
    <mergeCell ref="F8:G8"/>
    <mergeCell ref="F9:G9"/>
    <mergeCell ref="C4:C5"/>
    <mergeCell ref="B26:B27"/>
    <mergeCell ref="D26:D27"/>
    <mergeCell ref="E26:F27"/>
    <mergeCell ref="G26:G27"/>
    <mergeCell ref="F10:G10"/>
    <mergeCell ref="F12:G12"/>
    <mergeCell ref="F13:G13"/>
    <mergeCell ref="B18:B19"/>
    <mergeCell ref="D18:D19"/>
    <mergeCell ref="E18:F19"/>
    <mergeCell ref="G18:G19"/>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98AE1-1656-40CF-8DCE-B61F9B060D2F}">
  <dimension ref="B1:H27"/>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875" customWidth="1"/>
  </cols>
  <sheetData>
    <row r="1" spans="2:8" ht="18.75" customHeight="1" x14ac:dyDescent="0.15">
      <c r="B1" s="1" t="s">
        <v>244</v>
      </c>
    </row>
    <row r="2" spans="2:8" x14ac:dyDescent="0.15">
      <c r="B2" t="s">
        <v>90</v>
      </c>
    </row>
    <row r="3" spans="2:8" ht="54" x14ac:dyDescent="0.15">
      <c r="B3" s="9" t="s">
        <v>2</v>
      </c>
      <c r="C3" s="9" t="s">
        <v>0</v>
      </c>
      <c r="D3" s="9" t="s">
        <v>12</v>
      </c>
      <c r="E3" s="9" t="s">
        <v>3</v>
      </c>
      <c r="F3" s="103" t="s">
        <v>4</v>
      </c>
      <c r="G3" s="104"/>
    </row>
    <row r="4" spans="2:8" ht="15" customHeight="1" x14ac:dyDescent="0.15">
      <c r="B4" s="15" t="s">
        <v>91</v>
      </c>
      <c r="C4" s="99" t="s">
        <v>93</v>
      </c>
      <c r="D4" s="16">
        <v>6</v>
      </c>
      <c r="E4" s="17">
        <v>10</v>
      </c>
      <c r="F4" s="114" t="s">
        <v>94</v>
      </c>
      <c r="G4" s="115"/>
    </row>
    <row r="5" spans="2:8" ht="30" customHeight="1" x14ac:dyDescent="0.15">
      <c r="B5" s="19" t="s">
        <v>92</v>
      </c>
      <c r="C5" s="101"/>
      <c r="D5" s="7">
        <v>10</v>
      </c>
      <c r="E5" s="8">
        <v>10</v>
      </c>
      <c r="F5" s="111" t="s">
        <v>95</v>
      </c>
      <c r="G5" s="112"/>
    </row>
    <row r="7" spans="2:8" ht="17.25" x14ac:dyDescent="0.15">
      <c r="B7" s="11" t="s">
        <v>203</v>
      </c>
      <c r="E7" s="2" t="s">
        <v>7</v>
      </c>
      <c r="F7" s="90" t="s">
        <v>6</v>
      </c>
      <c r="G7" s="90"/>
    </row>
    <row r="8" spans="2:8" ht="15.75" thickBot="1" x14ac:dyDescent="0.2">
      <c r="B8" s="102" t="s">
        <v>5</v>
      </c>
      <c r="C8" s="57" t="s">
        <v>207</v>
      </c>
      <c r="D8" s="93" t="s">
        <v>10</v>
      </c>
      <c r="E8" s="2" t="s">
        <v>8</v>
      </c>
      <c r="F8" s="91" t="s">
        <v>185</v>
      </c>
      <c r="G8" s="91"/>
    </row>
    <row r="9" spans="2:8" ht="15" x14ac:dyDescent="0.15">
      <c r="B9" s="102"/>
      <c r="C9" s="41">
        <v>86400</v>
      </c>
      <c r="D9" s="94"/>
      <c r="E9" s="2" t="s">
        <v>9</v>
      </c>
      <c r="F9" s="90" t="s">
        <v>229</v>
      </c>
      <c r="G9" s="90"/>
    </row>
    <row r="10" spans="2:8" ht="17.25" x14ac:dyDescent="0.15">
      <c r="B10" s="12"/>
      <c r="C10" s="11"/>
      <c r="D10" s="13"/>
      <c r="E10" s="2" t="s">
        <v>11</v>
      </c>
      <c r="F10" s="90" t="s">
        <v>1</v>
      </c>
      <c r="G10" s="90"/>
    </row>
    <row r="11" spans="2:8" ht="18" x14ac:dyDescent="0.15">
      <c r="B11" s="12" t="s">
        <v>5</v>
      </c>
      <c r="C11" s="52" t="str">
        <f>IF(F12="","",ROUNDDOWN(F12*F13*F14/1000/86400,8))</f>
        <v/>
      </c>
      <c r="D11" s="39" t="s">
        <v>10</v>
      </c>
      <c r="E11" s="10"/>
      <c r="H11" t="s">
        <v>228</v>
      </c>
    </row>
    <row r="12" spans="2:8" ht="18.75" x14ac:dyDescent="0.15">
      <c r="B12" s="12"/>
      <c r="C12" s="36"/>
      <c r="E12" s="2" t="s">
        <v>8</v>
      </c>
      <c r="F12" s="97"/>
      <c r="G12" s="98"/>
      <c r="H12">
        <v>10</v>
      </c>
    </row>
    <row r="13" spans="2:8" ht="21" customHeight="1" x14ac:dyDescent="0.15">
      <c r="B13" s="11" t="s">
        <v>205</v>
      </c>
      <c r="E13" s="2" t="s">
        <v>9</v>
      </c>
      <c r="F13" s="97"/>
      <c r="G13" s="98"/>
      <c r="H13">
        <v>480</v>
      </c>
    </row>
    <row r="14" spans="2:8" ht="21" customHeight="1" x14ac:dyDescent="0.15">
      <c r="B14" s="43" t="s">
        <v>5</v>
      </c>
      <c r="C14" s="42" t="s">
        <v>206</v>
      </c>
      <c r="D14" s="40" t="s">
        <v>215</v>
      </c>
      <c r="E14" s="2" t="s">
        <v>208</v>
      </c>
      <c r="F14" s="65">
        <v>1.4139999999999999</v>
      </c>
      <c r="G14" s="55" t="s">
        <v>210</v>
      </c>
    </row>
    <row r="15" spans="2:8" ht="18" customHeight="1" x14ac:dyDescent="0.15">
      <c r="E15" s="2" t="s">
        <v>204</v>
      </c>
      <c r="F15" s="66">
        <v>0.79300000000000004</v>
      </c>
      <c r="G15" s="55" t="s">
        <v>211</v>
      </c>
    </row>
    <row r="16" spans="2:8" ht="18" customHeight="1" x14ac:dyDescent="0.15">
      <c r="B16" s="12" t="s">
        <v>5</v>
      </c>
      <c r="C16" s="53" t="str">
        <f>IF(F12="","",ROUNDDOWN(F12*F13*F15/1000,8))</f>
        <v/>
      </c>
      <c r="D16" s="39" t="s">
        <v>215</v>
      </c>
      <c r="E16" s="2" t="s">
        <v>209</v>
      </c>
      <c r="F16" s="56">
        <v>1</v>
      </c>
      <c r="G16" s="55" t="s">
        <v>212</v>
      </c>
    </row>
    <row r="17" spans="2:7" ht="18" customHeight="1" x14ac:dyDescent="0.15"/>
    <row r="18" spans="2:7" ht="18" customHeight="1" thickBot="1" x14ac:dyDescent="0.2">
      <c r="B18" s="92" t="s">
        <v>219</v>
      </c>
      <c r="C18" s="57" t="s">
        <v>206</v>
      </c>
      <c r="D18" s="93" t="s">
        <v>217</v>
      </c>
      <c r="E18" s="95" t="str">
        <f>IF(F12="","",ROUNDDOWN(F12*F13*F15/1000/86400,8))</f>
        <v/>
      </c>
      <c r="F18" s="95"/>
      <c r="G18" s="96" t="s">
        <v>10</v>
      </c>
    </row>
    <row r="19" spans="2:7" ht="18" customHeight="1" x14ac:dyDescent="0.15">
      <c r="B19" s="92"/>
      <c r="C19" s="41">
        <v>86400</v>
      </c>
      <c r="D19" s="94"/>
      <c r="E19" s="95"/>
      <c r="F19" s="95"/>
      <c r="G19" s="96"/>
    </row>
    <row r="20" spans="2:7" ht="18" customHeight="1" x14ac:dyDescent="0.15">
      <c r="B20" s="39"/>
      <c r="C20" s="38"/>
    </row>
    <row r="21" spans="2:7" ht="18" customHeight="1" x14ac:dyDescent="0.15">
      <c r="B21" s="11" t="s">
        <v>220</v>
      </c>
    </row>
    <row r="22" spans="2:7" ht="18" customHeight="1" x14ac:dyDescent="0.15">
      <c r="B22" s="43" t="s">
        <v>5</v>
      </c>
      <c r="C22" s="42" t="s">
        <v>221</v>
      </c>
      <c r="D22" s="35" t="s">
        <v>215</v>
      </c>
    </row>
    <row r="24" spans="2:7" ht="18" x14ac:dyDescent="0.15">
      <c r="B24" s="12" t="s">
        <v>5</v>
      </c>
      <c r="C24" s="53" t="str">
        <f>IF(F12="","",ROUNDDOWN(F12*F13*F16/1000,8))</f>
        <v/>
      </c>
      <c r="D24" s="39" t="s">
        <v>215</v>
      </c>
    </row>
    <row r="26" spans="2:7" ht="15.75" thickBot="1" x14ac:dyDescent="0.2">
      <c r="B26" s="92" t="s">
        <v>219</v>
      </c>
      <c r="C26" s="57" t="s">
        <v>221</v>
      </c>
      <c r="D26" s="93" t="s">
        <v>217</v>
      </c>
      <c r="E26" s="95" t="str">
        <f>IF(F12="","",ROUNDDOWN(F12*F13*F16/1000/86400,8))</f>
        <v/>
      </c>
      <c r="F26" s="95"/>
      <c r="G26" s="96" t="s">
        <v>10</v>
      </c>
    </row>
    <row r="27" spans="2:7" ht="15" x14ac:dyDescent="0.15">
      <c r="B27" s="92"/>
      <c r="C27" s="41">
        <v>86400</v>
      </c>
      <c r="D27" s="94"/>
      <c r="E27" s="95"/>
      <c r="F27" s="95"/>
      <c r="G27" s="96"/>
    </row>
  </sheetData>
  <mergeCells count="20">
    <mergeCell ref="B26:B27"/>
    <mergeCell ref="D26:D27"/>
    <mergeCell ref="E26:F27"/>
    <mergeCell ref="G26:G27"/>
    <mergeCell ref="F10:G10"/>
    <mergeCell ref="F12:G12"/>
    <mergeCell ref="F13:G13"/>
    <mergeCell ref="B18:B19"/>
    <mergeCell ref="D18:D19"/>
    <mergeCell ref="E18:F19"/>
    <mergeCell ref="G18:G19"/>
    <mergeCell ref="B8:B9"/>
    <mergeCell ref="D8:D9"/>
    <mergeCell ref="F8:G8"/>
    <mergeCell ref="F9:G9"/>
    <mergeCell ref="F3:G3"/>
    <mergeCell ref="C4:C5"/>
    <mergeCell ref="F4:G4"/>
    <mergeCell ref="F5:G5"/>
    <mergeCell ref="F7:G7"/>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3"/>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75" customWidth="1"/>
  </cols>
  <sheetData>
    <row r="1" spans="2:7" ht="18.75" customHeight="1" x14ac:dyDescent="0.15">
      <c r="B1" s="1" t="s">
        <v>243</v>
      </c>
    </row>
    <row r="2" spans="2:7" x14ac:dyDescent="0.15">
      <c r="B2" t="s">
        <v>96</v>
      </c>
    </row>
    <row r="3" spans="2:7" ht="54" x14ac:dyDescent="0.15">
      <c r="B3" s="9" t="s">
        <v>2</v>
      </c>
      <c r="C3" s="9" t="s">
        <v>0</v>
      </c>
      <c r="D3" s="9" t="s">
        <v>12</v>
      </c>
      <c r="E3" s="9" t="s">
        <v>3</v>
      </c>
      <c r="F3" s="103" t="s">
        <v>4</v>
      </c>
      <c r="G3" s="104"/>
    </row>
    <row r="4" spans="2:7" ht="15" customHeight="1" x14ac:dyDescent="0.15">
      <c r="B4" s="15" t="s">
        <v>97</v>
      </c>
      <c r="C4" s="99" t="s">
        <v>105</v>
      </c>
      <c r="D4" s="16">
        <v>1</v>
      </c>
      <c r="E4" s="17">
        <v>9</v>
      </c>
      <c r="F4" s="105"/>
      <c r="G4" s="106"/>
    </row>
    <row r="5" spans="2:7" ht="15" customHeight="1" x14ac:dyDescent="0.15">
      <c r="B5" s="3" t="s">
        <v>98</v>
      </c>
      <c r="C5" s="100"/>
      <c r="D5" s="4">
        <v>2</v>
      </c>
      <c r="E5" s="5">
        <v>9</v>
      </c>
      <c r="F5" s="107"/>
      <c r="G5" s="108"/>
    </row>
    <row r="6" spans="2:7" ht="30" customHeight="1" x14ac:dyDescent="0.15">
      <c r="B6" s="3" t="s">
        <v>99</v>
      </c>
      <c r="C6" s="100"/>
      <c r="D6" s="6">
        <v>3</v>
      </c>
      <c r="E6" s="5">
        <v>9</v>
      </c>
      <c r="F6" s="109" t="s">
        <v>106</v>
      </c>
      <c r="G6" s="110"/>
    </row>
    <row r="7" spans="2:7" ht="15" customHeight="1" x14ac:dyDescent="0.15">
      <c r="B7" s="3" t="s">
        <v>100</v>
      </c>
      <c r="C7" s="100"/>
      <c r="D7" s="4">
        <v>20</v>
      </c>
      <c r="E7" s="5">
        <v>9</v>
      </c>
      <c r="F7" s="109" t="s">
        <v>189</v>
      </c>
      <c r="G7" s="110"/>
    </row>
    <row r="8" spans="2:7" ht="15" customHeight="1" x14ac:dyDescent="0.15">
      <c r="B8" s="3" t="s">
        <v>101</v>
      </c>
      <c r="C8" s="100"/>
      <c r="D8" s="4">
        <v>10</v>
      </c>
      <c r="E8" s="5">
        <v>9</v>
      </c>
      <c r="F8" s="109" t="s">
        <v>190</v>
      </c>
      <c r="G8" s="110"/>
    </row>
    <row r="9" spans="2:7" ht="15" customHeight="1" x14ac:dyDescent="0.15">
      <c r="B9" s="3" t="s">
        <v>102</v>
      </c>
      <c r="C9" s="100"/>
      <c r="D9" s="4">
        <v>7</v>
      </c>
      <c r="E9" s="5">
        <v>9</v>
      </c>
      <c r="F9" s="109" t="s">
        <v>191</v>
      </c>
      <c r="G9" s="110"/>
    </row>
    <row r="10" spans="2:7" ht="15" customHeight="1" x14ac:dyDescent="0.15">
      <c r="B10" s="3" t="s">
        <v>103</v>
      </c>
      <c r="C10" s="100"/>
      <c r="D10" s="4">
        <v>4</v>
      </c>
      <c r="E10" s="5">
        <v>9</v>
      </c>
      <c r="F10" s="109" t="s">
        <v>192</v>
      </c>
      <c r="G10" s="110"/>
    </row>
    <row r="11" spans="2:7" ht="45" customHeight="1" x14ac:dyDescent="0.15">
      <c r="B11" s="19" t="s">
        <v>104</v>
      </c>
      <c r="C11" s="101"/>
      <c r="D11" s="7">
        <v>1</v>
      </c>
      <c r="E11" s="8">
        <v>9</v>
      </c>
      <c r="F11" s="111" t="s">
        <v>107</v>
      </c>
      <c r="G11" s="112"/>
    </row>
    <row r="13" spans="2:7" ht="17.25" x14ac:dyDescent="0.15">
      <c r="B13" s="11" t="s">
        <v>203</v>
      </c>
      <c r="E13" s="2" t="s">
        <v>7</v>
      </c>
      <c r="F13" s="90" t="s">
        <v>6</v>
      </c>
      <c r="G13" s="90"/>
    </row>
    <row r="14" spans="2:7" ht="15.75" thickBot="1" x14ac:dyDescent="0.2">
      <c r="B14" s="102" t="s">
        <v>5</v>
      </c>
      <c r="C14" s="57" t="s">
        <v>207</v>
      </c>
      <c r="D14" s="93" t="s">
        <v>10</v>
      </c>
      <c r="E14" s="2" t="s">
        <v>8</v>
      </c>
      <c r="F14" s="91" t="s">
        <v>185</v>
      </c>
      <c r="G14" s="91"/>
    </row>
    <row r="15" spans="2:7" ht="15" x14ac:dyDescent="0.15">
      <c r="B15" s="102"/>
      <c r="C15" s="41">
        <v>86400</v>
      </c>
      <c r="D15" s="94"/>
      <c r="E15" s="2" t="s">
        <v>9</v>
      </c>
      <c r="F15" s="90" t="s">
        <v>229</v>
      </c>
      <c r="G15" s="90"/>
    </row>
    <row r="16" spans="2:7" ht="17.25" x14ac:dyDescent="0.15">
      <c r="B16" s="12"/>
      <c r="C16" s="11"/>
      <c r="D16" s="13"/>
      <c r="E16" s="2" t="s">
        <v>11</v>
      </c>
      <c r="F16" s="90" t="s">
        <v>1</v>
      </c>
      <c r="G16" s="90"/>
    </row>
    <row r="17" spans="2:8" ht="18" x14ac:dyDescent="0.15">
      <c r="B17" s="12" t="s">
        <v>213</v>
      </c>
      <c r="C17" s="52" t="str">
        <f>IF(F18="","",ROUNDDOWN(F18*F19*F20/1000/86400,8))</f>
        <v/>
      </c>
      <c r="D17" s="39" t="s">
        <v>214</v>
      </c>
      <c r="E17" s="10"/>
      <c r="H17" t="s">
        <v>228</v>
      </c>
    </row>
    <row r="18" spans="2:8" ht="18.75" x14ac:dyDescent="0.15">
      <c r="B18" s="12"/>
      <c r="C18" s="36"/>
      <c r="E18" s="2" t="s">
        <v>8</v>
      </c>
      <c r="F18" s="97"/>
      <c r="G18" s="98"/>
      <c r="H18">
        <v>20</v>
      </c>
    </row>
    <row r="19" spans="2:8" ht="21" customHeight="1" x14ac:dyDescent="0.15">
      <c r="B19" s="11" t="s">
        <v>205</v>
      </c>
      <c r="E19" s="2" t="s">
        <v>9</v>
      </c>
      <c r="F19" s="97"/>
      <c r="G19" s="98"/>
      <c r="H19">
        <v>38.5</v>
      </c>
    </row>
    <row r="20" spans="2:8" ht="21" customHeight="1" x14ac:dyDescent="0.15">
      <c r="B20" s="43" t="s">
        <v>5</v>
      </c>
      <c r="C20" s="42" t="s">
        <v>206</v>
      </c>
      <c r="D20" s="40" t="s">
        <v>215</v>
      </c>
      <c r="E20" s="2" t="s">
        <v>208</v>
      </c>
      <c r="F20" s="65">
        <v>1.4119999999999999</v>
      </c>
      <c r="G20" s="55" t="s">
        <v>210</v>
      </c>
    </row>
    <row r="21" spans="2:8" ht="21" customHeight="1" x14ac:dyDescent="0.15">
      <c r="E21" s="2" t="s">
        <v>204</v>
      </c>
      <c r="F21" s="66">
        <v>0.79200000000000004</v>
      </c>
      <c r="G21" s="55" t="s">
        <v>211</v>
      </c>
    </row>
    <row r="22" spans="2:8" ht="18" customHeight="1" x14ac:dyDescent="0.15">
      <c r="B22" s="12" t="s">
        <v>213</v>
      </c>
      <c r="C22" s="53" t="str">
        <f>IF(F18="","",ROUNDDOWN(F18*F19*F21/1000,8))</f>
        <v/>
      </c>
      <c r="D22" s="39" t="s">
        <v>216</v>
      </c>
      <c r="E22" s="2" t="s">
        <v>209</v>
      </c>
      <c r="F22" s="56">
        <v>1</v>
      </c>
      <c r="G22" s="55" t="s">
        <v>212</v>
      </c>
    </row>
    <row r="23" spans="2:8" ht="18" customHeight="1" x14ac:dyDescent="0.15"/>
    <row r="24" spans="2:8" ht="18" customHeight="1" thickBot="1" x14ac:dyDescent="0.2">
      <c r="B24" s="92" t="s">
        <v>219</v>
      </c>
      <c r="C24" s="57" t="s">
        <v>206</v>
      </c>
      <c r="D24" s="93" t="s">
        <v>217</v>
      </c>
      <c r="E24" s="95" t="str">
        <f>IF(F18="","",ROUNDDOWN(F18*F19*F21/1000/86400,8))</f>
        <v/>
      </c>
      <c r="F24" s="95"/>
      <c r="G24" s="96" t="s">
        <v>218</v>
      </c>
    </row>
    <row r="25" spans="2:8" ht="18" customHeight="1" x14ac:dyDescent="0.15">
      <c r="B25" s="92"/>
      <c r="C25" s="41">
        <v>86400</v>
      </c>
      <c r="D25" s="94"/>
      <c r="E25" s="95"/>
      <c r="F25" s="95"/>
      <c r="G25" s="96"/>
    </row>
    <row r="26" spans="2:8" ht="18" customHeight="1" x14ac:dyDescent="0.15">
      <c r="B26" s="39"/>
      <c r="C26" s="38"/>
    </row>
    <row r="27" spans="2:8" ht="18" customHeight="1" x14ac:dyDescent="0.15">
      <c r="B27" s="11" t="s">
        <v>220</v>
      </c>
    </row>
    <row r="28" spans="2:8" ht="18" customHeight="1" x14ac:dyDescent="0.15">
      <c r="B28" s="43" t="s">
        <v>5</v>
      </c>
      <c r="C28" s="42" t="s">
        <v>221</v>
      </c>
      <c r="D28" s="35" t="s">
        <v>216</v>
      </c>
    </row>
    <row r="30" spans="2:8" ht="18" x14ac:dyDescent="0.15">
      <c r="B30" s="12" t="s">
        <v>213</v>
      </c>
      <c r="C30" s="53" t="str">
        <f>IF(F18="","",ROUNDDOWN(F18*F19*F22/1000,8))</f>
        <v/>
      </c>
      <c r="D30" s="39" t="s">
        <v>216</v>
      </c>
    </row>
    <row r="32" spans="2:8" ht="15.75" thickBot="1" x14ac:dyDescent="0.2">
      <c r="B32" s="92" t="s">
        <v>219</v>
      </c>
      <c r="C32" s="57" t="s">
        <v>221</v>
      </c>
      <c r="D32" s="93" t="s">
        <v>217</v>
      </c>
      <c r="E32" s="95" t="str">
        <f>IF(F18="","",ROUNDDOWN(F18*F19*F22/1000/86400,8))</f>
        <v/>
      </c>
      <c r="F32" s="95"/>
      <c r="G32" s="96" t="s">
        <v>218</v>
      </c>
    </row>
    <row r="33" spans="2:7" ht="15" x14ac:dyDescent="0.15">
      <c r="B33" s="92"/>
      <c r="C33" s="41">
        <v>86400</v>
      </c>
      <c r="D33" s="94"/>
      <c r="E33" s="95"/>
      <c r="F33" s="95"/>
      <c r="G33" s="96"/>
    </row>
  </sheetData>
  <mergeCells count="26">
    <mergeCell ref="C4:C11"/>
    <mergeCell ref="B14:B15"/>
    <mergeCell ref="D14:D15"/>
    <mergeCell ref="F3:G3"/>
    <mergeCell ref="F4:G4"/>
    <mergeCell ref="F5:G5"/>
    <mergeCell ref="F6:G6"/>
    <mergeCell ref="F7:G7"/>
    <mergeCell ref="F8:G8"/>
    <mergeCell ref="F9:G9"/>
    <mergeCell ref="F10:G10"/>
    <mergeCell ref="F11:G11"/>
    <mergeCell ref="F13:G13"/>
    <mergeCell ref="F14:G14"/>
    <mergeCell ref="F15:G15"/>
    <mergeCell ref="F16:G16"/>
    <mergeCell ref="F18:G18"/>
    <mergeCell ref="F19:G19"/>
    <mergeCell ref="E24:F25"/>
    <mergeCell ref="G24:G25"/>
    <mergeCell ref="B32:B33"/>
    <mergeCell ref="D32:D33"/>
    <mergeCell ref="E32:F33"/>
    <mergeCell ref="G32:G33"/>
    <mergeCell ref="B24:B25"/>
    <mergeCell ref="D24:D25"/>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7F931-F495-4D2F-8725-0F2B669C2090}">
  <dimension ref="B1:H33"/>
  <sheetViews>
    <sheetView zoomScale="115" zoomScaleNormal="115" workbookViewId="0">
      <selection activeCell="B1" sqref="B1"/>
    </sheetView>
  </sheetViews>
  <sheetFormatPr defaultRowHeight="13.5" x14ac:dyDescent="0.15"/>
  <cols>
    <col min="1" max="1" width="4.375" customWidth="1"/>
    <col min="2" max="2" width="20.625" customWidth="1"/>
    <col min="3" max="3" width="18.875" customWidth="1"/>
    <col min="4" max="5" width="7.625" customWidth="1"/>
    <col min="6" max="6" width="8.25" customWidth="1"/>
    <col min="7" max="7" width="23.75" customWidth="1"/>
  </cols>
  <sheetData>
    <row r="1" spans="2:7" ht="18.75" customHeight="1" x14ac:dyDescent="0.15">
      <c r="B1" s="1" t="s">
        <v>244</v>
      </c>
    </row>
    <row r="2" spans="2:7" x14ac:dyDescent="0.15">
      <c r="B2" t="s">
        <v>96</v>
      </c>
    </row>
    <row r="3" spans="2:7" ht="54" x14ac:dyDescent="0.15">
      <c r="B3" s="9" t="s">
        <v>2</v>
      </c>
      <c r="C3" s="9" t="s">
        <v>0</v>
      </c>
      <c r="D3" s="9" t="s">
        <v>12</v>
      </c>
      <c r="E3" s="9" t="s">
        <v>3</v>
      </c>
      <c r="F3" s="103" t="s">
        <v>4</v>
      </c>
      <c r="G3" s="104"/>
    </row>
    <row r="4" spans="2:7" ht="15" customHeight="1" x14ac:dyDescent="0.15">
      <c r="B4" s="15" t="s">
        <v>97</v>
      </c>
      <c r="C4" s="99" t="s">
        <v>105</v>
      </c>
      <c r="D4" s="16">
        <v>1</v>
      </c>
      <c r="E4" s="17">
        <v>9</v>
      </c>
      <c r="F4" s="105"/>
      <c r="G4" s="106"/>
    </row>
    <row r="5" spans="2:7" ht="15" customHeight="1" x14ac:dyDescent="0.15">
      <c r="B5" s="3" t="s">
        <v>98</v>
      </c>
      <c r="C5" s="100"/>
      <c r="D5" s="4">
        <v>2</v>
      </c>
      <c r="E5" s="5">
        <v>9</v>
      </c>
      <c r="F5" s="107"/>
      <c r="G5" s="108"/>
    </row>
    <row r="6" spans="2:7" ht="30" customHeight="1" x14ac:dyDescent="0.15">
      <c r="B6" s="3" t="s">
        <v>99</v>
      </c>
      <c r="C6" s="100"/>
      <c r="D6" s="6">
        <v>3</v>
      </c>
      <c r="E6" s="5">
        <v>9</v>
      </c>
      <c r="F6" s="109" t="s">
        <v>106</v>
      </c>
      <c r="G6" s="110"/>
    </row>
    <row r="7" spans="2:7" ht="15" customHeight="1" x14ac:dyDescent="0.15">
      <c r="B7" s="3" t="s">
        <v>100</v>
      </c>
      <c r="C7" s="100"/>
      <c r="D7" s="4">
        <v>20</v>
      </c>
      <c r="E7" s="5">
        <v>9</v>
      </c>
      <c r="F7" s="109" t="s">
        <v>189</v>
      </c>
      <c r="G7" s="110"/>
    </row>
    <row r="8" spans="2:7" ht="15" customHeight="1" x14ac:dyDescent="0.15">
      <c r="B8" s="3" t="s">
        <v>101</v>
      </c>
      <c r="C8" s="100"/>
      <c r="D8" s="4">
        <v>10</v>
      </c>
      <c r="E8" s="5">
        <v>9</v>
      </c>
      <c r="F8" s="109" t="s">
        <v>190</v>
      </c>
      <c r="G8" s="110"/>
    </row>
    <row r="9" spans="2:7" ht="15" customHeight="1" x14ac:dyDescent="0.15">
      <c r="B9" s="3" t="s">
        <v>102</v>
      </c>
      <c r="C9" s="100"/>
      <c r="D9" s="4">
        <v>7</v>
      </c>
      <c r="E9" s="5">
        <v>9</v>
      </c>
      <c r="F9" s="109" t="s">
        <v>191</v>
      </c>
      <c r="G9" s="110"/>
    </row>
    <row r="10" spans="2:7" ht="15" customHeight="1" x14ac:dyDescent="0.15">
      <c r="B10" s="3" t="s">
        <v>103</v>
      </c>
      <c r="C10" s="100"/>
      <c r="D10" s="4">
        <v>4</v>
      </c>
      <c r="E10" s="5">
        <v>9</v>
      </c>
      <c r="F10" s="109" t="s">
        <v>192</v>
      </c>
      <c r="G10" s="110"/>
    </row>
    <row r="11" spans="2:7" ht="45" customHeight="1" x14ac:dyDescent="0.15">
      <c r="B11" s="19" t="s">
        <v>104</v>
      </c>
      <c r="C11" s="101"/>
      <c r="D11" s="7">
        <v>1</v>
      </c>
      <c r="E11" s="8">
        <v>9</v>
      </c>
      <c r="F11" s="111" t="s">
        <v>107</v>
      </c>
      <c r="G11" s="112"/>
    </row>
    <row r="13" spans="2:7" ht="17.25" x14ac:dyDescent="0.15">
      <c r="B13" s="11" t="s">
        <v>203</v>
      </c>
      <c r="E13" s="2" t="s">
        <v>7</v>
      </c>
      <c r="F13" s="90" t="s">
        <v>6</v>
      </c>
      <c r="G13" s="90"/>
    </row>
    <row r="14" spans="2:7" ht="15.75" thickBot="1" x14ac:dyDescent="0.2">
      <c r="B14" s="102" t="s">
        <v>5</v>
      </c>
      <c r="C14" s="57" t="s">
        <v>207</v>
      </c>
      <c r="D14" s="93" t="s">
        <v>10</v>
      </c>
      <c r="E14" s="2" t="s">
        <v>8</v>
      </c>
      <c r="F14" s="91" t="s">
        <v>185</v>
      </c>
      <c r="G14" s="91"/>
    </row>
    <row r="15" spans="2:7" ht="15" x14ac:dyDescent="0.15">
      <c r="B15" s="102"/>
      <c r="C15" s="41">
        <v>86400</v>
      </c>
      <c r="D15" s="94"/>
      <c r="E15" s="2" t="s">
        <v>9</v>
      </c>
      <c r="F15" s="90" t="s">
        <v>229</v>
      </c>
      <c r="G15" s="90"/>
    </row>
    <row r="16" spans="2:7" ht="17.25" x14ac:dyDescent="0.15">
      <c r="B16" s="12"/>
      <c r="C16" s="11"/>
      <c r="D16" s="13"/>
      <c r="E16" s="2" t="s">
        <v>11</v>
      </c>
      <c r="F16" s="90" t="s">
        <v>1</v>
      </c>
      <c r="G16" s="90"/>
    </row>
    <row r="17" spans="2:8" ht="18" x14ac:dyDescent="0.15">
      <c r="B17" s="12" t="s">
        <v>5</v>
      </c>
      <c r="C17" s="52" t="str">
        <f>IF(F18="","",ROUNDDOWN(F18*F19*F20/1000/86400,8))</f>
        <v/>
      </c>
      <c r="D17" s="39" t="s">
        <v>10</v>
      </c>
      <c r="E17" s="10"/>
      <c r="H17" t="s">
        <v>228</v>
      </c>
    </row>
    <row r="18" spans="2:8" ht="18.75" x14ac:dyDescent="0.15">
      <c r="B18" s="12"/>
      <c r="C18" s="36"/>
      <c r="E18" s="2" t="s">
        <v>8</v>
      </c>
      <c r="F18" s="97"/>
      <c r="G18" s="98"/>
      <c r="H18">
        <v>20</v>
      </c>
    </row>
    <row r="19" spans="2:8" ht="21" customHeight="1" x14ac:dyDescent="0.15">
      <c r="B19" s="11" t="s">
        <v>205</v>
      </c>
      <c r="E19" s="2" t="s">
        <v>9</v>
      </c>
      <c r="F19" s="97"/>
      <c r="G19" s="98"/>
      <c r="H19">
        <v>38.5</v>
      </c>
    </row>
    <row r="20" spans="2:8" ht="21" customHeight="1" x14ac:dyDescent="0.15">
      <c r="B20" s="43" t="s">
        <v>5</v>
      </c>
      <c r="C20" s="42" t="s">
        <v>206</v>
      </c>
      <c r="D20" s="40" t="s">
        <v>215</v>
      </c>
      <c r="E20" s="2" t="s">
        <v>208</v>
      </c>
      <c r="F20" s="65">
        <v>1.4139999999999999</v>
      </c>
      <c r="G20" s="55" t="s">
        <v>210</v>
      </c>
    </row>
    <row r="21" spans="2:8" ht="21" customHeight="1" x14ac:dyDescent="0.15">
      <c r="E21" s="2" t="s">
        <v>204</v>
      </c>
      <c r="F21" s="66">
        <v>0.79300000000000004</v>
      </c>
      <c r="G21" s="55" t="s">
        <v>211</v>
      </c>
    </row>
    <row r="22" spans="2:8" ht="18" customHeight="1" x14ac:dyDescent="0.15">
      <c r="B22" s="12" t="s">
        <v>5</v>
      </c>
      <c r="C22" s="53" t="str">
        <f>IF(F18="","",ROUNDDOWN(F18*F19*F21/1000,8))</f>
        <v/>
      </c>
      <c r="D22" s="39" t="s">
        <v>215</v>
      </c>
      <c r="E22" s="2" t="s">
        <v>209</v>
      </c>
      <c r="F22" s="56">
        <v>1</v>
      </c>
      <c r="G22" s="55" t="s">
        <v>212</v>
      </c>
    </row>
    <row r="23" spans="2:8" ht="18" customHeight="1" x14ac:dyDescent="0.15"/>
    <row r="24" spans="2:8" ht="18" customHeight="1" thickBot="1" x14ac:dyDescent="0.2">
      <c r="B24" s="92" t="s">
        <v>219</v>
      </c>
      <c r="C24" s="57" t="s">
        <v>206</v>
      </c>
      <c r="D24" s="93" t="s">
        <v>217</v>
      </c>
      <c r="E24" s="95" t="str">
        <f>IF(F18="","",ROUNDDOWN(F18*F19*F21/1000/86400,8))</f>
        <v/>
      </c>
      <c r="F24" s="95"/>
      <c r="G24" s="96" t="s">
        <v>10</v>
      </c>
    </row>
    <row r="25" spans="2:8" ht="18" customHeight="1" x14ac:dyDescent="0.15">
      <c r="B25" s="92"/>
      <c r="C25" s="41">
        <v>86400</v>
      </c>
      <c r="D25" s="94"/>
      <c r="E25" s="95"/>
      <c r="F25" s="95"/>
      <c r="G25" s="96"/>
    </row>
    <row r="26" spans="2:8" ht="18" customHeight="1" x14ac:dyDescent="0.15">
      <c r="B26" s="39"/>
      <c r="C26" s="38"/>
    </row>
    <row r="27" spans="2:8" ht="18" customHeight="1" x14ac:dyDescent="0.15">
      <c r="B27" s="11" t="s">
        <v>220</v>
      </c>
    </row>
    <row r="28" spans="2:8" ht="18" customHeight="1" x14ac:dyDescent="0.15">
      <c r="B28" s="43" t="s">
        <v>5</v>
      </c>
      <c r="C28" s="42" t="s">
        <v>221</v>
      </c>
      <c r="D28" s="35" t="s">
        <v>215</v>
      </c>
    </row>
    <row r="30" spans="2:8" ht="18" x14ac:dyDescent="0.15">
      <c r="B30" s="12" t="s">
        <v>5</v>
      </c>
      <c r="C30" s="53" t="str">
        <f>IF(F18="","",ROUNDDOWN(F18*F19*F22/1000,8))</f>
        <v/>
      </c>
      <c r="D30" s="39" t="s">
        <v>215</v>
      </c>
    </row>
    <row r="32" spans="2:8" ht="15.75" thickBot="1" x14ac:dyDescent="0.2">
      <c r="B32" s="92" t="s">
        <v>219</v>
      </c>
      <c r="C32" s="57" t="s">
        <v>221</v>
      </c>
      <c r="D32" s="93" t="s">
        <v>217</v>
      </c>
      <c r="E32" s="95" t="str">
        <f>IF(F18="","",ROUNDDOWN(F18*F19*F22/1000/86400,8))</f>
        <v/>
      </c>
      <c r="F32" s="95"/>
      <c r="G32" s="96" t="s">
        <v>10</v>
      </c>
    </row>
    <row r="33" spans="2:7" ht="15" x14ac:dyDescent="0.15">
      <c r="B33" s="92"/>
      <c r="C33" s="41">
        <v>86400</v>
      </c>
      <c r="D33" s="94"/>
      <c r="E33" s="95"/>
      <c r="F33" s="95"/>
      <c r="G33" s="96"/>
    </row>
  </sheetData>
  <mergeCells count="26">
    <mergeCell ref="B14:B15"/>
    <mergeCell ref="D14:D15"/>
    <mergeCell ref="F14:G14"/>
    <mergeCell ref="F15:G15"/>
    <mergeCell ref="B32:B33"/>
    <mergeCell ref="D32:D33"/>
    <mergeCell ref="E32:F33"/>
    <mergeCell ref="G32:G33"/>
    <mergeCell ref="F18:G18"/>
    <mergeCell ref="F19:G19"/>
    <mergeCell ref="B24:B25"/>
    <mergeCell ref="D24:D25"/>
    <mergeCell ref="E24:F25"/>
    <mergeCell ref="G24:G25"/>
    <mergeCell ref="F16:G16"/>
    <mergeCell ref="F3:G3"/>
    <mergeCell ref="C4:C11"/>
    <mergeCell ref="F4:G4"/>
    <mergeCell ref="F5:G5"/>
    <mergeCell ref="F6:G6"/>
    <mergeCell ref="F7:G7"/>
    <mergeCell ref="F8:G8"/>
    <mergeCell ref="F9:G9"/>
    <mergeCell ref="F10:G10"/>
    <mergeCell ref="F11:G11"/>
    <mergeCell ref="F13:G13"/>
  </mergeCells>
  <phoneticPr fontId="1"/>
  <pageMargins left="0.70866141732283472" right="0.70866141732283472" top="0.74803149606299213" bottom="0.74803149606299213" header="0.31496062992125984" footer="0.31496062992125984"/>
  <pageSetup paperSize="9" scale="9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【新】戸建</vt:lpstr>
      <vt:lpstr>商店（中央・南部）</vt:lpstr>
      <vt:lpstr>商店（印旛）</vt:lpstr>
      <vt:lpstr>飲食業（中央・南部）</vt:lpstr>
      <vt:lpstr>飲食業（印旛）</vt:lpstr>
      <vt:lpstr>大型店舗（中央・南部）</vt:lpstr>
      <vt:lpstr>大型店舗（印旛）</vt:lpstr>
      <vt:lpstr>事務所（中央・南部）</vt:lpstr>
      <vt:lpstr>事務所（印旛）</vt:lpstr>
      <vt:lpstr>宿泊施設・その他（中央・南部）</vt:lpstr>
      <vt:lpstr>宿泊施設・その他（印旛）</vt:lpstr>
      <vt:lpstr>病院（中央・南部）</vt:lpstr>
      <vt:lpstr>病院（印旛）</vt:lpstr>
      <vt:lpstr>学校・官舎（中央・南部）</vt:lpstr>
      <vt:lpstr>学校・官舎（印旛）</vt:lpstr>
      <vt:lpstr>文化施設（中央・南部）</vt:lpstr>
      <vt:lpstr>文化施設（印旛）</vt:lpstr>
      <vt:lpstr>社会福祉施設（中央・南部）</vt:lpstr>
      <vt:lpstr>社会福祉施設（印旛）</vt:lpstr>
      <vt:lpstr>【新】戸建!Print_Area</vt:lpstr>
      <vt:lpstr>'飲食業（印旛）'!Print_Area</vt:lpstr>
      <vt:lpstr>'飲食業（中央・南部）'!Print_Area</vt:lpstr>
      <vt:lpstr>'学校・官舎（印旛）'!Print_Area</vt:lpstr>
      <vt:lpstr>'学校・官舎（中央・南部）'!Print_Area</vt:lpstr>
      <vt:lpstr>'事務所（印旛）'!Print_Area</vt:lpstr>
      <vt:lpstr>'事務所（中央・南部）'!Print_Area</vt:lpstr>
      <vt:lpstr>'社会福祉施設（印旛）'!Print_Area</vt:lpstr>
      <vt:lpstr>'社会福祉施設（中央・南部）'!Print_Area</vt:lpstr>
      <vt:lpstr>'宿泊施設・その他（印旛）'!Print_Area</vt:lpstr>
      <vt:lpstr>'宿泊施設・その他（中央・南部）'!Print_Area</vt:lpstr>
      <vt:lpstr>'商店（印旛）'!Print_Area</vt:lpstr>
      <vt:lpstr>'商店（中央・南部）'!Print_Area</vt:lpstr>
      <vt:lpstr>'大型店舗（印旛）'!Print_Area</vt:lpstr>
      <vt:lpstr>'大型店舗（中央・南部）'!Print_Area</vt:lpstr>
      <vt:lpstr>'病院（印旛）'!Print_Area</vt:lpstr>
      <vt:lpstr>'病院（中央・南部）'!Print_Area</vt:lpstr>
      <vt:lpstr>'文化施設（印旛）'!Print_Area</vt:lpstr>
      <vt:lpstr>'文化施設（中央・南部）'!Print_Area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2025-06-06T08:55:02Z</dcterms:modified>
</cp:coreProperties>
</file>