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9840" windowHeight="814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AD10" i="4" s="1"/>
  <c r="P6" i="5"/>
  <c r="O6" i="5"/>
  <c r="N6" i="5"/>
  <c r="I10" i="4" s="1"/>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B8" i="4"/>
  <c r="AT8" i="4"/>
  <c r="P8" i="4"/>
  <c r="I8" i="4"/>
  <c r="B8" i="4"/>
  <c r="C10" i="5" l="1"/>
  <c r="D10" i="5"/>
  <c r="E10" i="5"/>
  <c r="B10" i="5"/>
</calcChain>
</file>

<file path=xl/sharedStrings.xml><?xml version="1.0" encoding="utf-8"?>
<sst xmlns="http://schemas.openxmlformats.org/spreadsheetml/2006/main" count="225" uniqueCount="109">
  <si>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</si>
  <si>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</si>
  <si>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</si>
  <si>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</si>
  <si>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</si>
  <si>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</si>
  <si>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</si>
  <si>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</si>
  <si>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</si>
  <si>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</si>
  <si>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</si>
  <si>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</si>
  <si>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</si>
  <si>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</si>
  <si>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</si>
  <si>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</si>
  <si>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</si>
  <si>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</si>
  <si>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</si>
  <si>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</si>
  <si>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</si>
  <si>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</si>
  <si>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</si>
  <si>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</si>
  <si>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</si>
  <si>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</si>
  <si>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</si>
  <si>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</si>
  <si>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</si>
  <si>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</si>
  <si>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</si>
  <si>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</si>
  <si>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</si>
  <si>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</si>
  <si>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</si>
  <si>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</si>
  <si>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</si>
  <si>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</si>
  <si>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</si>
  <si>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</si>
  <si>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</si>
  <si>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</si>
  <si>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</si>
  <si>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</si>
  <si>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</si>
  <si>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</si>
  <si>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</si>
  <si>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</si>
  <si>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</si>
  <si>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</si>
  <si>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</si>
  <si>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</si>
  <si>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</si>
  <si>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</si>
  <si>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</si>
  <si>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</si>
  <si>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</si>
  <si>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</si>
  <si>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</si>
  <si>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</si>
  <si>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</si>
  <si>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</si>
  <si>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</si>
  <si>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</si>
  <si>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</si>
  <si>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</si>
  <si>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</si>
  <si>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</si>
  <si>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</si>
  <si>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</si>
  <si>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</si>
  <si>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</si>
  <si>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</si>
  <si>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</si>
  <si>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</si>
  <si>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</si>
  <si>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</si>
  <si>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</si>
  <si>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</si>
  <si>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</si>
  <si>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</si>
  <si>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</si>
  <si>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</si>
  <si>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</si>
  <si>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</si>
  <si>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</si>
  <si>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</si>
  <si>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</si>
  <si>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</si>
  <si>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</si>
  <si>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</si>
  <si>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</si>
  <si>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</si>
  <si>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</si>
  <si>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</si>
  <si>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千葉市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</si>
  <si>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</si>
  <si>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</si>
  <si>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</si>
  <si>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</si>
  <si>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</si>
  <si>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</si>
  <si>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</si>
  <si>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</si>
  <si>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</si>
  <si>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</si>
  <si>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経常収支比率においては、100％を上回っており、経常的に必要な経費を収益で賄うことが出来ている。
　累積欠損金が発生しているが減少傾向にあり、経費回収率も100％以上となっていることから、健全性は保たれていると考える。また、汚水処理原価も減少しており、類似団体の平均よりも低価であることなどを勘案すると、事業は効率的に運営されていると考える。　
　流動比率は、平成26年度の会計制度の見直しにより、企業債が資本から負債に計上されたことによって比率が低下し、100％を下回っているが、企業債の償還は下水道使用料収入等で確保されており、短期的な債務に対する支払能力は問題ないと考える。</t>
    <rPh sb="64" eb="66">
      <t>ゲンショウ</t>
    </rPh>
    <rPh sb="66" eb="68">
      <t>ケイコウ</t>
    </rPh>
    <rPh sb="222" eb="224">
      <t>ヒリツ</t>
    </rPh>
    <rPh sb="255" eb="257">
      <t>シュウニュウ</t>
    </rPh>
    <phoneticPr fontId="4"/>
  </si>
  <si>
    <t>　更新時期を迎えた管渠が発生しておらず、更新が必要な管渠も発生していないため、管渠老朽化率及び管渠改善率は0％となっている。
　今後は改築更新時期を迎える施設が増加し、多額の更新費用を要する見込みであることから、ストックマネジメントの取組により施設全体の維持管理・改築を最適化することで、費用の平準化・削減を行う必要がある。</t>
    <rPh sb="80" eb="82">
      <t>ゾウカ</t>
    </rPh>
    <phoneticPr fontId="4"/>
  </si>
  <si>
    <t>　近年は、核家族化の進行や単身世帯の増加に伴う1世帯当たりの人員減少に加え、節水型社会への移行等により、使用水量は減少傾向にあり、特定環境保全公共下水道においても例外ではなく、将来は減少傾向になることが想定される。また、費用については、これまで整備してきた膨大な資産の維持管理及び改築更新の費用の増加が見込まれる。さらに、企業債償還金についても、今後、償還ピークを迎え、しばらく高水準で推移する見込みとなっている。
　このようなことから、収入の確保やストックマネジメントによる費用の平準化・削減を図るとともに、投資の適正化・合理化により事業の厳選を行うことで、建設コストの縮減を図り、更なる経営の健全化・効率化に向けた事業運営に努める。</t>
    <rPh sb="5" eb="9">
      <t>カクカゾクカ</t>
    </rPh>
    <rPh sb="10" eb="12">
      <t>シンコウ</t>
    </rPh>
    <rPh sb="13" eb="15">
      <t>タンシン</t>
    </rPh>
    <rPh sb="15" eb="17">
      <t>セタイ</t>
    </rPh>
    <rPh sb="18" eb="20">
      <t>ゾウカ</t>
    </rPh>
    <rPh sb="21" eb="22">
      <t>トモナ</t>
    </rPh>
    <rPh sb="24" eb="26">
      <t>セタイ</t>
    </rPh>
    <rPh sb="26" eb="27">
      <t>ア</t>
    </rPh>
    <rPh sb="30" eb="32">
      <t>ジンイン</t>
    </rPh>
    <rPh sb="32" eb="34">
      <t>ゲンショウ</t>
    </rPh>
    <rPh sb="35" eb="36">
      <t>クワ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</si>
</sst>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569856"/>
        <c:axId val="1025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02569856"/>
        <c:axId val="102596608"/>
      </c:lineChart>
      <c:dateAx>
        <c:axId val="102569856"/>
        <c:scaling>
          <c:orientation val="minMax"/>
        </c:scaling>
        <c:delete val="1"/>
        <c:axPos val="b"/>
        <c:numFmt formatCode="ge" sourceLinked="1"/>
        <c:majorTickMark val="none"/>
        <c:minorTickMark val="none"/>
        <c:tickLblPos val="none"/>
        <c:crossAx val="102596608"/>
        <c:crosses val="autoZero"/>
        <c:auto val="1"/>
        <c:lblOffset val="100"/>
        <c:baseTimeUnit val="years"/>
      </c:dateAx>
      <c:valAx>
        <c:axId val="1025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772736"/>
        <c:axId val="10681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06772736"/>
        <c:axId val="106811776"/>
      </c:lineChart>
      <c:dateAx>
        <c:axId val="106772736"/>
        <c:scaling>
          <c:orientation val="minMax"/>
        </c:scaling>
        <c:delete val="1"/>
        <c:axPos val="b"/>
        <c:numFmt formatCode="ge" sourceLinked="1"/>
        <c:majorTickMark val="none"/>
        <c:minorTickMark val="none"/>
        <c:tickLblPos val="none"/>
        <c:crossAx val="106811776"/>
        <c:crosses val="autoZero"/>
        <c:auto val="1"/>
        <c:lblOffset val="100"/>
        <c:baseTimeUnit val="years"/>
      </c:dateAx>
      <c:valAx>
        <c:axId val="1068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7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93.54</c:v>
                </c:pt>
                <c:pt idx="1">
                  <c:v>95.6</c:v>
                </c:pt>
                <c:pt idx="2">
                  <c:v>96.28</c:v>
                </c:pt>
                <c:pt idx="3">
                  <c:v>96.47</c:v>
                </c:pt>
                <c:pt idx="4">
                  <c:v>96.65</c:v>
                </c:pt>
              </c:numCache>
            </c:numRef>
          </c:val>
        </c:ser>
        <c:dLbls>
          <c:showLegendKey val="0"/>
          <c:showVal val="0"/>
          <c:showCatName val="0"/>
          <c:showSerName val="0"/>
          <c:showPercent val="0"/>
          <c:showBubbleSize val="0"/>
        </c:dLbls>
        <c:gapWidth val="150"/>
        <c:axId val="107173760"/>
        <c:axId val="10717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07173760"/>
        <c:axId val="107175936"/>
      </c:lineChart>
      <c:dateAx>
        <c:axId val="107173760"/>
        <c:scaling>
          <c:orientation val="minMax"/>
        </c:scaling>
        <c:delete val="1"/>
        <c:axPos val="b"/>
        <c:numFmt formatCode="ge" sourceLinked="1"/>
        <c:majorTickMark val="none"/>
        <c:minorTickMark val="none"/>
        <c:tickLblPos val="none"/>
        <c:crossAx val="107175936"/>
        <c:crosses val="autoZero"/>
        <c:auto val="1"/>
        <c:lblOffset val="100"/>
        <c:baseTimeUnit val="years"/>
      </c:dateAx>
      <c:valAx>
        <c:axId val="1071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91.44</c:v>
                </c:pt>
                <c:pt idx="1">
                  <c:v>92.47</c:v>
                </c:pt>
                <c:pt idx="2">
                  <c:v>102.15</c:v>
                </c:pt>
                <c:pt idx="3">
                  <c:v>108.68</c:v>
                </c:pt>
                <c:pt idx="4">
                  <c:v>109.27</c:v>
                </c:pt>
              </c:numCache>
            </c:numRef>
          </c:val>
        </c:ser>
        <c:dLbls>
          <c:showLegendKey val="0"/>
          <c:showVal val="0"/>
          <c:showCatName val="0"/>
          <c:showSerName val="0"/>
          <c:showPercent val="0"/>
          <c:showBubbleSize val="0"/>
        </c:dLbls>
        <c:gapWidth val="150"/>
        <c:axId val="105121280"/>
        <c:axId val="1051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105121280"/>
        <c:axId val="105123200"/>
      </c:lineChart>
      <c:dateAx>
        <c:axId val="105121280"/>
        <c:scaling>
          <c:orientation val="minMax"/>
        </c:scaling>
        <c:delete val="1"/>
        <c:axPos val="b"/>
        <c:numFmt formatCode="ge" sourceLinked="1"/>
        <c:majorTickMark val="none"/>
        <c:minorTickMark val="none"/>
        <c:tickLblPos val="none"/>
        <c:crossAx val="105123200"/>
        <c:crosses val="autoZero"/>
        <c:auto val="1"/>
        <c:lblOffset val="100"/>
        <c:baseTimeUnit val="years"/>
      </c:dateAx>
      <c:valAx>
        <c:axId val="10512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2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13.76</c:v>
                </c:pt>
                <c:pt idx="1">
                  <c:v>15.33</c:v>
                </c:pt>
                <c:pt idx="2">
                  <c:v>17.03</c:v>
                </c:pt>
                <c:pt idx="3">
                  <c:v>20.97</c:v>
                </c:pt>
                <c:pt idx="4">
                  <c:v>22.77</c:v>
                </c:pt>
              </c:numCache>
            </c:numRef>
          </c:val>
        </c:ser>
        <c:dLbls>
          <c:showLegendKey val="0"/>
          <c:showVal val="0"/>
          <c:showCatName val="0"/>
          <c:showSerName val="0"/>
          <c:showPercent val="0"/>
          <c:showBubbleSize val="0"/>
        </c:dLbls>
        <c:gapWidth val="150"/>
        <c:axId val="105161856"/>
        <c:axId val="1051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105161856"/>
        <c:axId val="105163776"/>
      </c:lineChart>
      <c:dateAx>
        <c:axId val="105161856"/>
        <c:scaling>
          <c:orientation val="minMax"/>
        </c:scaling>
        <c:delete val="1"/>
        <c:axPos val="b"/>
        <c:numFmt formatCode="ge" sourceLinked="1"/>
        <c:majorTickMark val="none"/>
        <c:minorTickMark val="none"/>
        <c:tickLblPos val="none"/>
        <c:crossAx val="105163776"/>
        <c:crosses val="autoZero"/>
        <c:auto val="1"/>
        <c:lblOffset val="100"/>
        <c:baseTimeUnit val="years"/>
      </c:dateAx>
      <c:valAx>
        <c:axId val="1051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840832"/>
        <c:axId val="1068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106840832"/>
        <c:axId val="106842752"/>
      </c:lineChart>
      <c:dateAx>
        <c:axId val="106840832"/>
        <c:scaling>
          <c:orientation val="minMax"/>
        </c:scaling>
        <c:delete val="1"/>
        <c:axPos val="b"/>
        <c:numFmt formatCode="ge" sourceLinked="1"/>
        <c:majorTickMark val="none"/>
        <c:minorTickMark val="none"/>
        <c:tickLblPos val="none"/>
        <c:crossAx val="106842752"/>
        <c:crosses val="autoZero"/>
        <c:auto val="1"/>
        <c:lblOffset val="100"/>
        <c:baseTimeUnit val="years"/>
      </c:dateAx>
      <c:valAx>
        <c:axId val="1068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408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64.28</c:v>
                </c:pt>
                <c:pt idx="1">
                  <c:v>77.09</c:v>
                </c:pt>
                <c:pt idx="2">
                  <c:v>75.77</c:v>
                </c:pt>
                <c:pt idx="3">
                  <c:v>43.84</c:v>
                </c:pt>
                <c:pt idx="4">
                  <c:v>11.35</c:v>
                </c:pt>
              </c:numCache>
            </c:numRef>
          </c:val>
        </c:ser>
        <c:dLbls>
          <c:showLegendKey val="0"/>
          <c:showVal val="0"/>
          <c:showCatName val="0"/>
          <c:showSerName val="0"/>
          <c:showPercent val="0"/>
          <c:showBubbleSize val="0"/>
        </c:dLbls>
        <c:gapWidth val="150"/>
        <c:axId val="106879232"/>
        <c:axId val="1068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106879232"/>
        <c:axId val="106885504"/>
      </c:lineChart>
      <c:dateAx>
        <c:axId val="106879232"/>
        <c:scaling>
          <c:orientation val="minMax"/>
        </c:scaling>
        <c:delete val="1"/>
        <c:axPos val="b"/>
        <c:numFmt formatCode="ge" sourceLinked="1"/>
        <c:majorTickMark val="none"/>
        <c:minorTickMark val="none"/>
        <c:tickLblPos val="none"/>
        <c:crossAx val="106885504"/>
        <c:crosses val="autoZero"/>
        <c:auto val="1"/>
        <c:lblOffset val="100"/>
        <c:baseTimeUnit val="years"/>
      </c:dateAx>
      <c:valAx>
        <c:axId val="1068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7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723.38</c:v>
                </c:pt>
                <c:pt idx="1">
                  <c:v>-1002.45</c:v>
                </c:pt>
                <c:pt idx="2">
                  <c:v>202.73</c:v>
                </c:pt>
                <c:pt idx="3">
                  <c:v>25.28</c:v>
                </c:pt>
                <c:pt idx="4">
                  <c:v>46.62</c:v>
                </c:pt>
              </c:numCache>
            </c:numRef>
          </c:val>
        </c:ser>
        <c:dLbls>
          <c:showLegendKey val="0"/>
          <c:showVal val="0"/>
          <c:showCatName val="0"/>
          <c:showSerName val="0"/>
          <c:showPercent val="0"/>
          <c:showBubbleSize val="0"/>
        </c:dLbls>
        <c:gapWidth val="150"/>
        <c:axId val="106596608"/>
        <c:axId val="10660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106596608"/>
        <c:axId val="106602880"/>
      </c:lineChart>
      <c:dateAx>
        <c:axId val="106596608"/>
        <c:scaling>
          <c:orientation val="minMax"/>
        </c:scaling>
        <c:delete val="1"/>
        <c:axPos val="b"/>
        <c:numFmt formatCode="ge" sourceLinked="1"/>
        <c:majorTickMark val="none"/>
        <c:minorTickMark val="none"/>
        <c:tickLblPos val="none"/>
        <c:crossAx val="106602880"/>
        <c:crosses val="autoZero"/>
        <c:auto val="1"/>
        <c:lblOffset val="100"/>
        <c:baseTimeUnit val="years"/>
      </c:dateAx>
      <c:valAx>
        <c:axId val="10660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2307.7600000000002</c:v>
                </c:pt>
                <c:pt idx="1">
                  <c:v>2083.96</c:v>
                </c:pt>
                <c:pt idx="2">
                  <c:v>2125.17</c:v>
                </c:pt>
                <c:pt idx="3">
                  <c:v>1730.15</c:v>
                </c:pt>
                <c:pt idx="4">
                  <c:v>1696.3</c:v>
                </c:pt>
              </c:numCache>
            </c:numRef>
          </c:val>
        </c:ser>
        <c:dLbls>
          <c:showLegendKey val="0"/>
          <c:showVal val="0"/>
          <c:showCatName val="0"/>
          <c:showSerName val="0"/>
          <c:showPercent val="0"/>
          <c:showBubbleSize val="0"/>
        </c:dLbls>
        <c:gapWidth val="150"/>
        <c:axId val="106624896"/>
        <c:axId val="10663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06624896"/>
        <c:axId val="106631168"/>
      </c:lineChart>
      <c:dateAx>
        <c:axId val="106624896"/>
        <c:scaling>
          <c:orientation val="minMax"/>
        </c:scaling>
        <c:delete val="1"/>
        <c:axPos val="b"/>
        <c:numFmt formatCode="ge" sourceLinked="1"/>
        <c:majorTickMark val="none"/>
        <c:minorTickMark val="none"/>
        <c:tickLblPos val="none"/>
        <c:crossAx val="106631168"/>
        <c:crosses val="autoZero"/>
        <c:auto val="1"/>
        <c:lblOffset val="100"/>
        <c:baseTimeUnit val="years"/>
      </c:dateAx>
      <c:valAx>
        <c:axId val="10663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83.12</c:v>
                </c:pt>
                <c:pt idx="1">
                  <c:v>85.55</c:v>
                </c:pt>
                <c:pt idx="2">
                  <c:v>104.56</c:v>
                </c:pt>
                <c:pt idx="3">
                  <c:v>118.86</c:v>
                </c:pt>
                <c:pt idx="4">
                  <c:v>120.09</c:v>
                </c:pt>
              </c:numCache>
            </c:numRef>
          </c:val>
        </c:ser>
        <c:dLbls>
          <c:showLegendKey val="0"/>
          <c:showVal val="0"/>
          <c:showCatName val="0"/>
          <c:showSerName val="0"/>
          <c:showPercent val="0"/>
          <c:showBubbleSize val="0"/>
        </c:dLbls>
        <c:gapWidth val="150"/>
        <c:axId val="106665472"/>
        <c:axId val="1066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06665472"/>
        <c:axId val="106667392"/>
      </c:lineChart>
      <c:dateAx>
        <c:axId val="106665472"/>
        <c:scaling>
          <c:orientation val="minMax"/>
        </c:scaling>
        <c:delete val="1"/>
        <c:axPos val="b"/>
        <c:numFmt formatCode="ge" sourceLinked="1"/>
        <c:majorTickMark val="none"/>
        <c:minorTickMark val="none"/>
        <c:tickLblPos val="none"/>
        <c:crossAx val="106667392"/>
        <c:crosses val="autoZero"/>
        <c:auto val="1"/>
        <c:lblOffset val="100"/>
        <c:baseTimeUnit val="years"/>
      </c:dateAx>
      <c:valAx>
        <c:axId val="1066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6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109.18</c:v>
                </c:pt>
                <c:pt idx="1">
                  <c:v>106.07</c:v>
                </c:pt>
                <c:pt idx="2">
                  <c:v>86.79</c:v>
                </c:pt>
                <c:pt idx="3">
                  <c:v>77.819999999999993</c:v>
                </c:pt>
                <c:pt idx="4">
                  <c:v>77.03</c:v>
                </c:pt>
              </c:numCache>
            </c:numRef>
          </c:val>
        </c:ser>
        <c:dLbls>
          <c:showLegendKey val="0"/>
          <c:showVal val="0"/>
          <c:showCatName val="0"/>
          <c:showSerName val="0"/>
          <c:showPercent val="0"/>
          <c:showBubbleSize val="0"/>
        </c:dLbls>
        <c:gapWidth val="150"/>
        <c:axId val="106683392"/>
        <c:axId val="10668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06683392"/>
        <c:axId val="106689664"/>
      </c:lineChart>
      <c:dateAx>
        <c:axId val="106683392"/>
        <c:scaling>
          <c:orientation val="minMax"/>
        </c:scaling>
        <c:delete val="1"/>
        <c:axPos val="b"/>
        <c:numFmt formatCode="ge" sourceLinked="1"/>
        <c:majorTickMark val="none"/>
        <c:minorTickMark val="none"/>
        <c:tickLblPos val="none"/>
        <c:crossAx val="106689664"/>
        <c:crosses val="autoZero"/>
        <c:auto val="1"/>
        <c:lblOffset val="100"/>
        <c:baseTimeUnit val="years"/>
      </c:dateAx>
      <c:valAx>
        <c:axId val="10668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G10" zoomScale="70" zoomScaleNormal="7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千葉市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964424</v>
      </c>
      <c r="AM8" s="47"/>
      <c r="AN8" s="47"/>
      <c r="AO8" s="47"/>
      <c r="AP8" s="47"/>
      <c r="AQ8" s="47"/>
      <c r="AR8" s="47"/>
      <c r="AS8" s="47"/>
      <c r="AT8" s="43">
        <f>データ!S6</f>
        <v>271.76</v>
      </c>
      <c r="AU8" s="43"/>
      <c r="AV8" s="43"/>
      <c r="AW8" s="43"/>
      <c r="AX8" s="43"/>
      <c r="AY8" s="43"/>
      <c r="AZ8" s="43"/>
      <c r="BA8" s="43"/>
      <c r="BB8" s="43">
        <f>データ!T6</f>
        <v>3548.81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12.9</v>
      </c>
      <c r="J10" s="43"/>
      <c r="K10" s="43"/>
      <c r="L10" s="43"/>
      <c r="M10" s="43"/>
      <c r="N10" s="43"/>
      <c r="O10" s="43"/>
      <c r="P10" s="43">
        <f>データ!O6</f>
        <v>7.3</v>
      </c>
      <c r="Q10" s="43"/>
      <c r="R10" s="43"/>
      <c r="S10" s="43"/>
      <c r="T10" s="43"/>
      <c r="U10" s="43"/>
      <c r="V10" s="43"/>
      <c r="W10" s="43">
        <f>データ!P6</f>
        <v>100</v>
      </c>
      <c r="X10" s="43"/>
      <c r="Y10" s="43"/>
      <c r="Z10" s="43"/>
      <c r="AA10" s="43"/>
      <c r="AB10" s="43"/>
      <c r="AC10" s="43"/>
      <c r="AD10" s="47">
        <f>データ!Q6</f>
        <v>1998</v>
      </c>
      <c r="AE10" s="47"/>
      <c r="AF10" s="47"/>
      <c r="AG10" s="47"/>
      <c r="AH10" s="47"/>
      <c r="AI10" s="47"/>
      <c r="AJ10" s="47"/>
      <c r="AK10" s="2"/>
      <c r="AL10" s="47">
        <f>データ!U6</f>
        <v>70416</v>
      </c>
      <c r="AM10" s="47"/>
      <c r="AN10" s="47"/>
      <c r="AO10" s="47"/>
      <c r="AP10" s="47"/>
      <c r="AQ10" s="47"/>
      <c r="AR10" s="47"/>
      <c r="AS10" s="47"/>
      <c r="AT10" s="43">
        <f>データ!V6</f>
        <v>8.92</v>
      </c>
      <c r="AU10" s="43"/>
      <c r="AV10" s="43"/>
      <c r="AW10" s="43"/>
      <c r="AX10" s="43"/>
      <c r="AY10" s="43"/>
      <c r="AZ10" s="43"/>
      <c r="BA10" s="43"/>
      <c r="BB10" s="43">
        <f>データ!W6</f>
        <v>7894.17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106</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121002</v>
      </c>
      <c r="D6" s="31">
        <f t="shared" si="3"/>
        <v>46</v>
      </c>
      <c r="E6" s="31">
        <f t="shared" si="3"/>
        <v>17</v>
      </c>
      <c r="F6" s="31">
        <f t="shared" si="3"/>
        <v>4</v>
      </c>
      <c r="G6" s="31">
        <f t="shared" si="3"/>
        <v>0</v>
      </c>
      <c r="H6" s="31" t="str">
        <f t="shared" si="3"/>
        <v>千葉県　千葉市</v>
      </c>
      <c r="I6" s="31" t="str">
        <f t="shared" si="3"/>
        <v>法適用</v>
      </c>
      <c r="J6" s="31" t="str">
        <f t="shared" si="3"/>
        <v>下水道事業</v>
      </c>
      <c r="K6" s="31" t="str">
        <f t="shared" si="3"/>
        <v>特定環境保全公共下水道</v>
      </c>
      <c r="L6" s="31" t="str">
        <f t="shared" si="3"/>
        <v>D2</v>
      </c>
      <c r="M6" s="32" t="str">
        <f t="shared" si="3"/>
        <v>-</v>
      </c>
      <c r="N6" s="32">
        <f t="shared" si="3"/>
        <v>12.9</v>
      </c>
      <c r="O6" s="32">
        <f t="shared" si="3"/>
        <v>7.3</v>
      </c>
      <c r="P6" s="32">
        <f t="shared" si="3"/>
        <v>100</v>
      </c>
      <c r="Q6" s="32">
        <f t="shared" si="3"/>
        <v>1998</v>
      </c>
      <c r="R6" s="32">
        <f t="shared" si="3"/>
        <v>964424</v>
      </c>
      <c r="S6" s="32">
        <f t="shared" si="3"/>
        <v>271.76</v>
      </c>
      <c r="T6" s="32">
        <f t="shared" si="3"/>
        <v>3548.81</v>
      </c>
      <c r="U6" s="32">
        <f t="shared" si="3"/>
        <v>70416</v>
      </c>
      <c r="V6" s="32">
        <f t="shared" si="3"/>
        <v>8.92</v>
      </c>
      <c r="W6" s="32">
        <f t="shared" si="3"/>
        <v>7894.17</v>
      </c>
      <c r="X6" s="33">
        <f>IF(X7="",NA(),X7)</f>
        <v>91.44</v>
      </c>
      <c r="Y6" s="33">
        <f t="shared" ref="Y6:AG6" si="4">IF(Y7="",NA(),Y7)</f>
        <v>92.47</v>
      </c>
      <c r="Z6" s="33">
        <f t="shared" si="4"/>
        <v>102.15</v>
      </c>
      <c r="AA6" s="33">
        <f t="shared" si="4"/>
        <v>108.68</v>
      </c>
      <c r="AB6" s="33">
        <f t="shared" si="4"/>
        <v>109.27</v>
      </c>
      <c r="AC6" s="33">
        <f t="shared" si="4"/>
        <v>91.52</v>
      </c>
      <c r="AD6" s="33">
        <f t="shared" si="4"/>
        <v>94.73</v>
      </c>
      <c r="AE6" s="33">
        <f t="shared" si="4"/>
        <v>96.59</v>
      </c>
      <c r="AF6" s="33">
        <f t="shared" si="4"/>
        <v>101.24</v>
      </c>
      <c r="AG6" s="33">
        <f t="shared" si="4"/>
        <v>100.94</v>
      </c>
      <c r="AH6" s="32" t="str">
        <f>IF(AH7="","",IF(AH7="-","【-】","【"&amp;SUBSTITUTE(TEXT(AH7,"#,##0.00"),"-","△")&amp;"】"))</f>
        <v>【100.36】</v>
      </c>
      <c r="AI6" s="33">
        <f>IF(AI7="",NA(),AI7)</f>
        <v>64.28</v>
      </c>
      <c r="AJ6" s="33">
        <f t="shared" ref="AJ6:AR6" si="5">IF(AJ7="",NA(),AJ7)</f>
        <v>77.09</v>
      </c>
      <c r="AK6" s="33">
        <f t="shared" si="5"/>
        <v>75.77</v>
      </c>
      <c r="AL6" s="33">
        <f t="shared" si="5"/>
        <v>43.84</v>
      </c>
      <c r="AM6" s="33">
        <f t="shared" si="5"/>
        <v>11.35</v>
      </c>
      <c r="AN6" s="33">
        <f t="shared" si="5"/>
        <v>243.86</v>
      </c>
      <c r="AO6" s="33">
        <f t="shared" si="5"/>
        <v>236.15</v>
      </c>
      <c r="AP6" s="33">
        <f t="shared" si="5"/>
        <v>232.81</v>
      </c>
      <c r="AQ6" s="33">
        <f t="shared" si="5"/>
        <v>184.13</v>
      </c>
      <c r="AR6" s="33">
        <f t="shared" si="5"/>
        <v>101.85</v>
      </c>
      <c r="AS6" s="32" t="str">
        <f>IF(AS7="","",IF(AS7="-","【-】","【"&amp;SUBSTITUTE(TEXT(AS7,"#,##0.00"),"-","△")&amp;"】"))</f>
        <v>【98.78】</v>
      </c>
      <c r="AT6" s="33">
        <f>IF(AT7="",NA(),AT7)</f>
        <v>723.38</v>
      </c>
      <c r="AU6" s="33">
        <f t="shared" ref="AU6:BC6" si="6">IF(AU7="",NA(),AU7)</f>
        <v>-1002.45</v>
      </c>
      <c r="AV6" s="33">
        <f t="shared" si="6"/>
        <v>202.73</v>
      </c>
      <c r="AW6" s="33">
        <f t="shared" si="6"/>
        <v>25.28</v>
      </c>
      <c r="AX6" s="33">
        <f t="shared" si="6"/>
        <v>46.62</v>
      </c>
      <c r="AY6" s="33">
        <f t="shared" si="6"/>
        <v>341.28</v>
      </c>
      <c r="AZ6" s="33">
        <f t="shared" si="6"/>
        <v>243.58</v>
      </c>
      <c r="BA6" s="33">
        <f t="shared" si="6"/>
        <v>290.19</v>
      </c>
      <c r="BB6" s="33">
        <f t="shared" si="6"/>
        <v>63.22</v>
      </c>
      <c r="BC6" s="33">
        <f t="shared" si="6"/>
        <v>49.07</v>
      </c>
      <c r="BD6" s="32" t="str">
        <f>IF(BD7="","",IF(BD7="-","【-】","【"&amp;SUBSTITUTE(TEXT(BD7,"#,##0.00"),"-","△")&amp;"】"))</f>
        <v>【58.70】</v>
      </c>
      <c r="BE6" s="33">
        <f>IF(BE7="",NA(),BE7)</f>
        <v>2307.7600000000002</v>
      </c>
      <c r="BF6" s="33">
        <f t="shared" ref="BF6:BN6" si="7">IF(BF7="",NA(),BF7)</f>
        <v>2083.96</v>
      </c>
      <c r="BG6" s="33">
        <f t="shared" si="7"/>
        <v>2125.17</v>
      </c>
      <c r="BH6" s="33">
        <f t="shared" si="7"/>
        <v>1730.15</v>
      </c>
      <c r="BI6" s="33">
        <f t="shared" si="7"/>
        <v>1696.3</v>
      </c>
      <c r="BJ6" s="33">
        <f t="shared" si="7"/>
        <v>1764.87</v>
      </c>
      <c r="BK6" s="33">
        <f t="shared" si="7"/>
        <v>1622.51</v>
      </c>
      <c r="BL6" s="33">
        <f t="shared" si="7"/>
        <v>1569.13</v>
      </c>
      <c r="BM6" s="33">
        <f t="shared" si="7"/>
        <v>1436</v>
      </c>
      <c r="BN6" s="33">
        <f t="shared" si="7"/>
        <v>1434.89</v>
      </c>
      <c r="BO6" s="32" t="str">
        <f>IF(BO7="","",IF(BO7="-","【-】","【"&amp;SUBSTITUTE(TEXT(BO7,"#,##0.00"),"-","△")&amp;"】"))</f>
        <v>【1,457.06】</v>
      </c>
      <c r="BP6" s="33">
        <f>IF(BP7="",NA(),BP7)</f>
        <v>83.12</v>
      </c>
      <c r="BQ6" s="33">
        <f t="shared" ref="BQ6:BY6" si="8">IF(BQ7="",NA(),BQ7)</f>
        <v>85.55</v>
      </c>
      <c r="BR6" s="33">
        <f t="shared" si="8"/>
        <v>104.56</v>
      </c>
      <c r="BS6" s="33">
        <f t="shared" si="8"/>
        <v>118.86</v>
      </c>
      <c r="BT6" s="33">
        <f t="shared" si="8"/>
        <v>120.09</v>
      </c>
      <c r="BU6" s="33">
        <f t="shared" si="8"/>
        <v>60.75</v>
      </c>
      <c r="BV6" s="33">
        <f t="shared" si="8"/>
        <v>62.83</v>
      </c>
      <c r="BW6" s="33">
        <f t="shared" si="8"/>
        <v>64.63</v>
      </c>
      <c r="BX6" s="33">
        <f t="shared" si="8"/>
        <v>66.56</v>
      </c>
      <c r="BY6" s="33">
        <f t="shared" si="8"/>
        <v>66.22</v>
      </c>
      <c r="BZ6" s="32" t="str">
        <f>IF(BZ7="","",IF(BZ7="-","【-】","【"&amp;SUBSTITUTE(TEXT(BZ7,"#,##0.00"),"-","△")&amp;"】"))</f>
        <v>【64.73】</v>
      </c>
      <c r="CA6" s="33">
        <f>IF(CA7="",NA(),CA7)</f>
        <v>109.18</v>
      </c>
      <c r="CB6" s="33">
        <f t="shared" ref="CB6:CJ6" si="9">IF(CB7="",NA(),CB7)</f>
        <v>106.07</v>
      </c>
      <c r="CC6" s="33">
        <f t="shared" si="9"/>
        <v>86.79</v>
      </c>
      <c r="CD6" s="33">
        <f t="shared" si="9"/>
        <v>77.819999999999993</v>
      </c>
      <c r="CE6" s="33">
        <f t="shared" si="9"/>
        <v>77.03</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93.54</v>
      </c>
      <c r="CX6" s="33">
        <f t="shared" ref="CX6:DF6" si="11">IF(CX7="",NA(),CX7)</f>
        <v>95.6</v>
      </c>
      <c r="CY6" s="33">
        <f t="shared" si="11"/>
        <v>96.28</v>
      </c>
      <c r="CZ6" s="33">
        <f t="shared" si="11"/>
        <v>96.47</v>
      </c>
      <c r="DA6" s="33">
        <f t="shared" si="11"/>
        <v>96.65</v>
      </c>
      <c r="DB6" s="33">
        <f t="shared" si="11"/>
        <v>80.47</v>
      </c>
      <c r="DC6" s="33">
        <f t="shared" si="11"/>
        <v>81.3</v>
      </c>
      <c r="DD6" s="33">
        <f t="shared" si="11"/>
        <v>82.2</v>
      </c>
      <c r="DE6" s="33">
        <f t="shared" si="11"/>
        <v>82.35</v>
      </c>
      <c r="DF6" s="33">
        <f t="shared" si="11"/>
        <v>82.9</v>
      </c>
      <c r="DG6" s="32" t="str">
        <f>IF(DG7="","",IF(DG7="-","【-】","【"&amp;SUBSTITUTE(TEXT(DG7,"#,##0.00"),"-","△")&amp;"】"))</f>
        <v>【81.28】</v>
      </c>
      <c r="DH6" s="33">
        <f>IF(DH7="",NA(),DH7)</f>
        <v>13.76</v>
      </c>
      <c r="DI6" s="33">
        <f t="shared" ref="DI6:DQ6" si="12">IF(DI7="",NA(),DI7)</f>
        <v>15.33</v>
      </c>
      <c r="DJ6" s="33">
        <f t="shared" si="12"/>
        <v>17.03</v>
      </c>
      <c r="DK6" s="33">
        <f t="shared" si="12"/>
        <v>20.97</v>
      </c>
      <c r="DL6" s="33">
        <f t="shared" si="12"/>
        <v>22.77</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121002</v>
      </c>
      <c r="D7" s="35">
        <v>46</v>
      </c>
      <c r="E7" s="35">
        <v>17</v>
      </c>
      <c r="F7" s="35">
        <v>4</v>
      </c>
      <c r="G7" s="35">
        <v>0</v>
      </c>
      <c r="H7" s="35" t="s">
        <v>95</v>
      </c>
      <c r="I7" s="35" t="s">
        <v>96</v>
      </c>
      <c r="J7" s="35" t="s">
        <v>97</v>
      </c>
      <c r="K7" s="35" t="s">
        <v>98</v>
      </c>
      <c r="L7" s="35" t="s">
        <v>99</v>
      </c>
      <c r="M7" s="36" t="s">
        <v>100</v>
      </c>
      <c r="N7" s="36">
        <v>12.9</v>
      </c>
      <c r="O7" s="36">
        <v>7.3</v>
      </c>
      <c r="P7" s="36">
        <v>100</v>
      </c>
      <c r="Q7" s="36">
        <v>1998</v>
      </c>
      <c r="R7" s="36">
        <v>964424</v>
      </c>
      <c r="S7" s="36">
        <v>271.76</v>
      </c>
      <c r="T7" s="36">
        <v>3548.81</v>
      </c>
      <c r="U7" s="36">
        <v>70416</v>
      </c>
      <c r="V7" s="36">
        <v>8.92</v>
      </c>
      <c r="W7" s="36">
        <v>7894.17</v>
      </c>
      <c r="X7" s="36">
        <v>91.44</v>
      </c>
      <c r="Y7" s="36">
        <v>92.47</v>
      </c>
      <c r="Z7" s="36">
        <v>102.15</v>
      </c>
      <c r="AA7" s="36">
        <v>108.68</v>
      </c>
      <c r="AB7" s="36">
        <v>109.27</v>
      </c>
      <c r="AC7" s="36">
        <v>91.52</v>
      </c>
      <c r="AD7" s="36">
        <v>94.73</v>
      </c>
      <c r="AE7" s="36">
        <v>96.59</v>
      </c>
      <c r="AF7" s="36">
        <v>101.24</v>
      </c>
      <c r="AG7" s="36">
        <v>100.94</v>
      </c>
      <c r="AH7" s="36">
        <v>100.36</v>
      </c>
      <c r="AI7" s="36">
        <v>64.28</v>
      </c>
      <c r="AJ7" s="36">
        <v>77.09</v>
      </c>
      <c r="AK7" s="36">
        <v>75.77</v>
      </c>
      <c r="AL7" s="36">
        <v>43.84</v>
      </c>
      <c r="AM7" s="36">
        <v>11.35</v>
      </c>
      <c r="AN7" s="36">
        <v>243.86</v>
      </c>
      <c r="AO7" s="36">
        <v>236.15</v>
      </c>
      <c r="AP7" s="36">
        <v>232.81</v>
      </c>
      <c r="AQ7" s="36">
        <v>184.13</v>
      </c>
      <c r="AR7" s="36">
        <v>101.85</v>
      </c>
      <c r="AS7" s="36">
        <v>98.78</v>
      </c>
      <c r="AT7" s="36">
        <v>723.38</v>
      </c>
      <c r="AU7" s="36">
        <v>-1002.45</v>
      </c>
      <c r="AV7" s="36">
        <v>202.73</v>
      </c>
      <c r="AW7" s="36">
        <v>25.28</v>
      </c>
      <c r="AX7" s="36">
        <v>46.62</v>
      </c>
      <c r="AY7" s="36">
        <v>341.28</v>
      </c>
      <c r="AZ7" s="36">
        <v>243.58</v>
      </c>
      <c r="BA7" s="36">
        <v>290.19</v>
      </c>
      <c r="BB7" s="36">
        <v>63.22</v>
      </c>
      <c r="BC7" s="36">
        <v>49.07</v>
      </c>
      <c r="BD7" s="36">
        <v>58.7</v>
      </c>
      <c r="BE7" s="36">
        <v>2307.7600000000002</v>
      </c>
      <c r="BF7" s="36">
        <v>2083.96</v>
      </c>
      <c r="BG7" s="36">
        <v>2125.17</v>
      </c>
      <c r="BH7" s="36">
        <v>1730.15</v>
      </c>
      <c r="BI7" s="36">
        <v>1696.3</v>
      </c>
      <c r="BJ7" s="36">
        <v>1764.87</v>
      </c>
      <c r="BK7" s="36">
        <v>1622.51</v>
      </c>
      <c r="BL7" s="36">
        <v>1569.13</v>
      </c>
      <c r="BM7" s="36">
        <v>1436</v>
      </c>
      <c r="BN7" s="36">
        <v>1434.89</v>
      </c>
      <c r="BO7" s="36">
        <v>1457.06</v>
      </c>
      <c r="BP7" s="36">
        <v>83.12</v>
      </c>
      <c r="BQ7" s="36">
        <v>85.55</v>
      </c>
      <c r="BR7" s="36">
        <v>104.56</v>
      </c>
      <c r="BS7" s="36">
        <v>118.86</v>
      </c>
      <c r="BT7" s="36">
        <v>120.09</v>
      </c>
      <c r="BU7" s="36">
        <v>60.75</v>
      </c>
      <c r="BV7" s="36">
        <v>62.83</v>
      </c>
      <c r="BW7" s="36">
        <v>64.63</v>
      </c>
      <c r="BX7" s="36">
        <v>66.56</v>
      </c>
      <c r="BY7" s="36">
        <v>66.22</v>
      </c>
      <c r="BZ7" s="36">
        <v>64.73</v>
      </c>
      <c r="CA7" s="36">
        <v>109.18</v>
      </c>
      <c r="CB7" s="36">
        <v>106.07</v>
      </c>
      <c r="CC7" s="36">
        <v>86.79</v>
      </c>
      <c r="CD7" s="36">
        <v>77.819999999999993</v>
      </c>
      <c r="CE7" s="36">
        <v>77.03</v>
      </c>
      <c r="CF7" s="36">
        <v>256</v>
      </c>
      <c r="CG7" s="36">
        <v>250.43</v>
      </c>
      <c r="CH7" s="36">
        <v>245.75</v>
      </c>
      <c r="CI7" s="36">
        <v>244.29</v>
      </c>
      <c r="CJ7" s="36">
        <v>246.72</v>
      </c>
      <c r="CK7" s="36">
        <v>250.25</v>
      </c>
      <c r="CL7" s="36" t="s">
        <v>100</v>
      </c>
      <c r="CM7" s="36" t="s">
        <v>100</v>
      </c>
      <c r="CN7" s="36" t="s">
        <v>100</v>
      </c>
      <c r="CO7" s="36" t="s">
        <v>100</v>
      </c>
      <c r="CP7" s="36" t="s">
        <v>100</v>
      </c>
      <c r="CQ7" s="36">
        <v>41.59</v>
      </c>
      <c r="CR7" s="36">
        <v>42.31</v>
      </c>
      <c r="CS7" s="36">
        <v>43.65</v>
      </c>
      <c r="CT7" s="36">
        <v>43.58</v>
      </c>
      <c r="CU7" s="36">
        <v>41.35</v>
      </c>
      <c r="CV7" s="36">
        <v>40.31</v>
      </c>
      <c r="CW7" s="36">
        <v>93.54</v>
      </c>
      <c r="CX7" s="36">
        <v>95.6</v>
      </c>
      <c r="CY7" s="36">
        <v>96.28</v>
      </c>
      <c r="CZ7" s="36">
        <v>96.47</v>
      </c>
      <c r="DA7" s="36">
        <v>96.65</v>
      </c>
      <c r="DB7" s="36">
        <v>80.47</v>
      </c>
      <c r="DC7" s="36">
        <v>81.3</v>
      </c>
      <c r="DD7" s="36">
        <v>82.2</v>
      </c>
      <c r="DE7" s="36">
        <v>82.35</v>
      </c>
      <c r="DF7" s="36">
        <v>82.9</v>
      </c>
      <c r="DG7" s="36">
        <v>81.28</v>
      </c>
      <c r="DH7" s="36">
        <v>13.76</v>
      </c>
      <c r="DI7" s="36">
        <v>15.33</v>
      </c>
      <c r="DJ7" s="36">
        <v>17.03</v>
      </c>
      <c r="DK7" s="36">
        <v>20.97</v>
      </c>
      <c r="DL7" s="36">
        <v>22.77</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小梛　和美</cp:lastModifiedBy>
  <cp:lastPrinted>2017-02-10T07:08:22Z</cp:lastPrinted>
  <dcterms:created xsi:type="dcterms:W3CDTF">2017-02-08T02:38:39Z</dcterms:created>
  <dcterms:modified xsi:type="dcterms:W3CDTF">2017-02-28T01:18:26Z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