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9経営班\04 決算\R06決算\30 決算統計\13_経営比較分析\02回答\"/>
    </mc:Choice>
  </mc:AlternateContent>
  <xr:revisionPtr revIDLastSave="0" documentId="13_ncr:1_{45481C61-E778-41E8-B5D5-38A440746746}" xr6:coauthVersionLast="47" xr6:coauthVersionMax="47" xr10:uidLastSave="{00000000-0000-0000-0000-000000000000}"/>
  <workbookProtection workbookAlgorithmName="SHA-512" workbookHashValue="NvpnFhSNSYcyeYM91XVUe6YdBmtcASL/oLd3FFHGQbIdVIXQcCvwtPwW3iaY6yBpsaFX8xv9sHOy24x+J04qUg==" workbookSaltValue="fKbeIFqR5ukKSkHV2/VD8A==" workbookSpinCount="100000" lockStructure="1"/>
  <bookViews>
    <workbookView xWindow="-19320" yWindow="231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E85" i="4"/>
  <c r="BB10" i="4"/>
  <c r="AT10"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<sst xmlns="http://schemas.openxmlformats.org/spreadsheetml/2006/main" count="231" uniqueCount="115">
  <si>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</si>
  <si>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</si>
  <si>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</si>
  <si>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</si>
  <si>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</si>
  <si>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</si>
  <si>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</si>
  <si>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</si>
  <si>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</si>
  <si>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</si>
  <si>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</si>
  <si>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</si>
  <si>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</si>
  <si>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</si>
  <si>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</si>
  <si>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</si>
  <si>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</si>
  <si>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</si>
  <si>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</si>
  <si>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</si>
  <si>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</si>
  <si>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</si>
  <si>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</si>
  <si>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</si>
  <si>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</si>
  <si>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</si>
  <si>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</si>
  <si>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</si>
  <si>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</si>
  <si>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</si>
  <si>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</si>
  <si>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</si>
  <si>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</si>
  <si>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</si>
  <si>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</si>
  <si>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</si>
  <si>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</si>
  <si>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</si>
  <si>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</si>
  <si>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</si>
  <si>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</si>
  <si>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</si>
  <si>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</si>
  <si>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</si>
  <si>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</si>
  <si>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</si>
  <si>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</si>
  <si>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</si>
  <si>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</si>
  <si>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</si>
  <si>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</si>
  <si>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</si>
  <si>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</si>
  <si>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</si>
  <si>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</si>
  <si>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</si>
  <si>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</si>
  <si>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</si>
  <si>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</si>
  <si>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</si>
  <si>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</si>
  <si>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</si>
  <si>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</si>
  <si>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</si>
  <si>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</si>
  <si>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</si>
  <si>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</si>
  <si>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</si>
  <si>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</si>
  <si>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</si>
  <si>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</si>
  <si>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</si>
  <si>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</si>
  <si>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</si>
  <si>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</si>
  <si>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</si>
  <si>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</si>
  <si>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</si>
  <si>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</si>
  <si>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</si>
  <si>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</si>
  <si>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</si>
  <si>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</si>
  <si>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</si>
  <si>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</si>
  <si>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</si>
  <si>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</si>
  <si>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</si>
  <si>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</si>
  <si>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</si>
  <si>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</si>
  <si>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</si>
  <si>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</si>
  <si>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</si>
  <si>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</si>
  <si>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</si>
  <si>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</si>
  <si>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</si>
  <si>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</si>
  <si>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</si>
  <si>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</si>
  <si>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</si>
  <si>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</si>
  <si>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</si>
  <si>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</si>
  <si>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</si>
  <si>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</si>
  <si>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</si>
  <si>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</si>
  <si>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</si>
  <si>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</si>
  <si>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</si>
  <si>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xml:space="preserve">　
　①経常収支比率及び⑤経費回収率は、100％以上で推移し、累積欠損金も発生していないことから、経営の健全性は保たれていると考える。
  ③流動比率は、類似団体平均を下回っているが、将来的な企業債償還財源等の確保を図るべく経営戦略の見直しを行い、令和６年４月に使用料改定も行ったことから、支払能力の問題は生じていない。また、令和８年４月にも使用料金改定を行う予定であり、財源確保を進めている。
　④企業債残高対事業規模比率は、政令指定都市へ移行した平成４年度以降、積極的に下水道を整備し普及を図るため、企業債を活用し続けてきたことから、依然として高い水準であり、類似団体平均を上回っている。近年は企業債の償還金が借入額を上回り、企業債残高は、年々減少している。
</t>
    </r>
    <r>
      <rPr>
        <sz val="11"/>
        <rFont val="ＭＳ ゴシック"/>
        <family val="3"/>
        <charset val="128"/>
      </rPr>
      <t>　なお、令和４年度に物価高騰による市民の負担軽減等を目的に使用料の特別減免を実施し、新型コロナウイルス感染症対応地方創生臨時交付金を活用して減収分を補填したため、汚水処理に充当する使用料額が減少したことから、同年度の⑥汚水処理原価が著しく低下したが、令和５年度以降は特別減免を実施していないため、例年どおりの水準となっている。</t>
    </r>
    <r>
      <rPr>
        <sz val="11"/>
        <color theme="1"/>
        <rFont val="ＭＳ ゴシック"/>
        <family val="3"/>
        <charset val="128"/>
      </rPr>
      <t xml:space="preserve">
　今後も引き続き費用の削減や財源の確保に努めるとともに、使用料改定を行い、安定的な事業運営を図っていく。</t>
    </r>
    <rPh sb="77" eb="81">
      <t>ルイジダンタイ</t>
    </rPh>
    <rPh sb="81" eb="83">
      <t>ヘイキン</t>
    </rPh>
    <rPh sb="92" eb="95">
      <t>ショウライテキ</t>
    </rPh>
    <rPh sb="103" eb="104">
      <t>トウ</t>
    </rPh>
    <rPh sb="105" eb="107">
      <t>カクホ</t>
    </rPh>
    <rPh sb="108" eb="109">
      <t>ハカ</t>
    </rPh>
    <rPh sb="112" eb="116">
      <t>ケイエイセンリャク</t>
    </rPh>
    <rPh sb="117" eb="119">
      <t>ミナオ</t>
    </rPh>
    <rPh sb="121" eb="122">
      <t>オコナ</t>
    </rPh>
    <rPh sb="124" eb="126">
      <t>レイワ</t>
    </rPh>
    <rPh sb="127" eb="128">
      <t>ネン</t>
    </rPh>
    <rPh sb="129" eb="130">
      <t>ガツ</t>
    </rPh>
    <rPh sb="131" eb="134">
      <t>シヨウリョウ</t>
    </rPh>
    <rPh sb="134" eb="136">
      <t>カイテイ</t>
    </rPh>
    <rPh sb="137" eb="138">
      <t>オコナ</t>
    </rPh>
    <rPh sb="145" eb="147">
      <t>シハラ</t>
    </rPh>
    <rPh sb="147" eb="149">
      <t>ノウリョク</t>
    </rPh>
    <rPh sb="150" eb="152">
      <t>モンダイ</t>
    </rPh>
    <rPh sb="153" eb="154">
      <t>ショウ</t>
    </rPh>
    <rPh sb="163" eb="165">
      <t>レイワ</t>
    </rPh>
    <rPh sb="166" eb="167">
      <t>ネン</t>
    </rPh>
    <rPh sb="168" eb="169">
      <t>ガツ</t>
    </rPh>
    <rPh sb="171" eb="175">
      <t>シヨウリョウキン</t>
    </rPh>
    <rPh sb="175" eb="177">
      <t>カイテイ</t>
    </rPh>
    <rPh sb="178" eb="179">
      <t>オコナ</t>
    </rPh>
    <rPh sb="180" eb="182">
      <t>ヨテイ</t>
    </rPh>
    <rPh sb="186" eb="190">
      <t>ザイゲンカクホ</t>
    </rPh>
    <rPh sb="191" eb="192">
      <t>スス</t>
    </rPh>
    <rPh sb="200" eb="202">
      <t>レイワ</t>
    </rPh>
    <rPh sb="203" eb="205">
      <t>ネンド</t>
    </rPh>
    <rPh sb="206" eb="207">
      <t>ガツ</t>
    </rPh>
    <rPh sb="209" eb="212">
      <t>シヨウリョウ</t>
    </rPh>
    <rPh sb="351" eb="353">
      <t>レイワ</t>
    </rPh>
    <rPh sb="354" eb="356">
      <t>ネンド</t>
    </rPh>
    <rPh sb="376" eb="379">
      <t>シヨウリョウ</t>
    </rPh>
    <rPh sb="380" eb="384">
      <t>トクベツゲンメン</t>
    </rPh>
    <rPh sb="385" eb="387">
      <t>ジッシ</t>
    </rPh>
    <rPh sb="417" eb="420">
      <t>ゲンシュウブン</t>
    </rPh>
    <rPh sb="421" eb="423">
      <t>ホテン</t>
    </rPh>
    <rPh sb="433" eb="435">
      <t>ジュウトウ</t>
    </rPh>
    <rPh sb="437" eb="440">
      <t>シヨウリョウ</t>
    </rPh>
    <rPh sb="440" eb="441">
      <t>ガク</t>
    </rPh>
    <rPh sb="442" eb="444">
      <t>ゲンショウ</t>
    </rPh>
    <rPh sb="451" eb="454">
      <t>ドウネンド</t>
    </rPh>
    <rPh sb="457" eb="461">
      <t>オスイショリ</t>
    </rPh>
    <rPh sb="466" eb="467">
      <t>イチジル</t>
    </rPh>
    <rPh sb="469" eb="471">
      <t>テイカ</t>
    </rPh>
    <rPh sb="474" eb="476">
      <t>レイワ</t>
    </rPh>
    <rPh sb="477" eb="479">
      <t>ネンド</t>
    </rPh>
    <rPh sb="480" eb="484">
      <t>トクベツゲンメン</t>
    </rPh>
    <rPh sb="485" eb="487">
      <t>ジッシ</t>
    </rPh>
    <rPh sb="531" eb="532">
      <t>オコナ</t>
    </rPh>
    <phoneticPr fontId="4"/>
  </si>
  <si>
    <t>　本市下水道事業は、今後の人口減少による使用料収入の減少見込みに加え、老朽化施設増加や労務単価・物価上昇による維持管理・改築更新費用の増加、金利上昇による企業債利息の増加、資本費平準化債償還のピーク到来などにより、経営状況が厳しくなることが想定される。
　そのため、令和６年４月に続き、令和８年４月にも使用料改定を実施することを決定しているが、今後も本市下水道事業の経営戦略に当たる「千葉市下水道事業中長期経営計画」に基づき、使用料改定等による必要な財源の確保に加え、建設事業費の平準化や施設のリスク評価を踏まえた効率的な維持管理・改築更新などを進めることで、将来にわたる安定した下水道サービスの提供と持続可能な健全経営の確保に努めていく。</t>
    <rPh sb="10" eb="12">
      <t>コンゴ</t>
    </rPh>
    <rPh sb="28" eb="30">
      <t>ミコ</t>
    </rPh>
    <rPh sb="32" eb="33">
      <t>クワ</t>
    </rPh>
    <rPh sb="43" eb="47">
      <t>ロウムタンカ</t>
    </rPh>
    <rPh sb="48" eb="52">
      <t>ブッカジョウショウ</t>
    </rPh>
    <rPh sb="70" eb="74">
      <t>キンリジョウショウ</t>
    </rPh>
    <rPh sb="77" eb="82">
      <t>キギョウサイリソク</t>
    </rPh>
    <rPh sb="83" eb="85">
      <t>ゾウカ</t>
    </rPh>
    <rPh sb="99" eb="101">
      <t>トウライ</t>
    </rPh>
    <rPh sb="133" eb="135">
      <t>レイワ</t>
    </rPh>
    <rPh sb="136" eb="137">
      <t>ネン</t>
    </rPh>
    <rPh sb="138" eb="139">
      <t>ガツ</t>
    </rPh>
    <rPh sb="140" eb="141">
      <t>ツヅ</t>
    </rPh>
    <rPh sb="143" eb="145">
      <t>レイワ</t>
    </rPh>
    <rPh sb="146" eb="147">
      <t>ネン</t>
    </rPh>
    <rPh sb="148" eb="149">
      <t>ガツ</t>
    </rPh>
    <rPh sb="151" eb="156">
      <t>シヨウリョウカイテイ</t>
    </rPh>
    <rPh sb="157" eb="159">
      <t>ジッシ</t>
    </rPh>
    <rPh sb="164" eb="166">
      <t>ケッテイ</t>
    </rPh>
    <rPh sb="172" eb="174">
      <t>コンゴ</t>
    </rPh>
    <rPh sb="213" eb="216">
      <t>シヨウリョウ</t>
    </rPh>
    <rPh sb="216" eb="218">
      <t>カイテイ</t>
    </rPh>
    <rPh sb="218" eb="219">
      <t>トウ</t>
    </rPh>
    <rPh sb="222" eb="224">
      <t>ヒツヨウ</t>
    </rPh>
    <rPh sb="225" eb="227">
      <t>ザイゲン</t>
    </rPh>
    <rPh sb="228" eb="230">
      <t>カクホ</t>
    </rPh>
    <rPh sb="231" eb="232">
      <t>クワ</t>
    </rPh>
    <rPh sb="273" eb="274">
      <t>スス</t>
    </rPh>
    <rPh sb="311" eb="313">
      <t>カクホ</t>
    </rPh>
    <phoneticPr fontId="4"/>
  </si>
  <si>
    <t>　①有形固定資産減価償却率及び②管渠老朽化率は、いずれも類似団体平均を下回っているが、令和６年度に耐用年数50年を超える管渠が大きく増えたため、特に②管渠老朽化率が大きく上昇した。
　今後、標準耐用年数を経過する老朽化施設が増加していくため、ストックマネジメント計画に基づき、効率的に維持管理や改築更新を行っていく。</t>
    <rPh sb="2" eb="8">
      <t>ユウケイコテイシサン</t>
    </rPh>
    <rPh sb="8" eb="13">
      <t>ゲンカショウキャクリツ</t>
    </rPh>
    <rPh sb="13" eb="14">
      <t>オヨ</t>
    </rPh>
    <rPh sb="16" eb="22">
      <t>カンキョロウキュウカリツ</t>
    </rPh>
    <rPh sb="43" eb="45">
      <t>レイワ</t>
    </rPh>
    <rPh sb="46" eb="48">
      <t>ネンド</t>
    </rPh>
    <rPh sb="49" eb="51">
      <t>タイヨウ</t>
    </rPh>
    <rPh sb="51" eb="53">
      <t>ネンスウ</t>
    </rPh>
    <rPh sb="55" eb="56">
      <t>ネン</t>
    </rPh>
    <rPh sb="57" eb="58">
      <t>コ</t>
    </rPh>
    <rPh sb="60" eb="62">
      <t>カンキョ</t>
    </rPh>
    <rPh sb="92" eb="94">
      <t>コンゴ</t>
    </rPh>
    <rPh sb="95" eb="101">
      <t>ヒョウジュンタイヨウネンスウ</t>
    </rPh>
    <rPh sb="102" eb="104">
      <t>ケイカ</t>
    </rPh>
    <rPh sb="106" eb="109">
      <t>ロウキュウカ</t>
    </rPh>
    <rPh sb="109" eb="111">
      <t>シセツ</t>
    </rPh>
    <rPh sb="112" eb="11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</si>
</sst>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0.32</c:v>
                </c:pt>
                <c:pt idx="1">
                  <c:v>0.81</c:v>
                </c:pt>
                <c:pt idx="2">
                  <c:v>0.74</c:v>
                </c:pt>
                <c:pt idx="3">
                  <c:v>0.39</c:v>
                </c:pt>
                <c:pt idx="4">
                  <c:v>0.62</c:v>
                </c:pt>
              </c:numCache>
            </c:numRef>
          </c:val>
          <c:extLst>
            <c:ext xmlns:c16="http://schemas.microsoft.com/office/drawing/2014/chart" uri="{C3380CC4-5D6E-409C-BE32-E72D297353CC}">
              <c16:uniqueId val="{00000000-9866-4A49-A353-C56797BF67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9866-4A49-A353-C56797BF67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57.98</c:v>
                </c:pt>
                <c:pt idx="1">
                  <c:v>57.31</c:v>
                </c:pt>
                <c:pt idx="2">
                  <c:v>56.4</c:v>
                </c:pt>
                <c:pt idx="3">
                  <c:v>55.56</c:v>
                </c:pt>
                <c:pt idx="4">
                  <c:v>56.36</c:v>
                </c:pt>
              </c:numCache>
            </c:numRef>
          </c:val>
          <c:extLst>
            <c:ext xmlns:c16="http://schemas.microsoft.com/office/drawing/2014/chart" uri="{C3380CC4-5D6E-409C-BE32-E72D297353CC}">
              <c16:uniqueId val="{00000000-B2FE-47C2-A82F-D39996291E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B2FE-47C2-A82F-D39996291E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99.83</c:v>
                </c:pt>
                <c:pt idx="1">
                  <c:v>99.87</c:v>
                </c:pt>
                <c:pt idx="2">
                  <c:v>99.84</c:v>
                </c:pt>
                <c:pt idx="3">
                  <c:v>99.86</c:v>
                </c:pt>
                <c:pt idx="4">
                  <c:v>99.83</c:v>
                </c:pt>
              </c:numCache>
            </c:numRef>
          </c:val>
          <c:extLst>
            <c:ext xmlns:c16="http://schemas.microsoft.com/office/drawing/2014/chart" uri="{C3380CC4-5D6E-409C-BE32-E72D297353CC}">
              <c16:uniqueId val="{00000000-D3C4-4FFC-B837-9D2376E82F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D3C4-4FFC-B837-9D2376E82F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102.66</c:v>
                </c:pt>
                <c:pt idx="1">
                  <c:v>103.23</c:v>
                </c:pt>
                <c:pt idx="2">
                  <c:v>102.67</c:v>
                </c:pt>
                <c:pt idx="3">
                  <c:v>103.66</c:v>
                </c:pt>
                <c:pt idx="4">
                  <c:v>103.21</c:v>
                </c:pt>
              </c:numCache>
            </c:numRef>
          </c:val>
          <c:extLst>
            <c:ext xmlns:c16="http://schemas.microsoft.com/office/drawing/2014/chart" uri="{C3380CC4-5D6E-409C-BE32-E72D297353CC}">
              <c16:uniqueId val="{00000000-67C3-4EEC-8582-920FE19174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67C3-4EEC-8582-920FE19174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44.76</c:v>
                </c:pt>
                <c:pt idx="1">
                  <c:v>45.63</c:v>
                </c:pt>
                <c:pt idx="2">
                  <c:v>46.14</c:v>
                </c:pt>
                <c:pt idx="3">
                  <c:v>47.36</c:v>
                </c:pt>
                <c:pt idx="4">
                  <c:v>48.71</c:v>
                </c:pt>
              </c:numCache>
            </c:numRef>
          </c:val>
          <c:extLst>
            <c:ext xmlns:c16="http://schemas.microsoft.com/office/drawing/2014/chart" uri="{C3380CC4-5D6E-409C-BE32-E72D297353CC}">
              <c16:uniqueId val="{00000000-1B6C-4459-9D0D-7E4CD1E841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1B6C-4459-9D0D-7E4CD1E841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6.16</c:v>
                </c:pt>
                <c:pt idx="1">
                  <c:v>6.45</c:v>
                </c:pt>
                <c:pt idx="2">
                  <c:v>7.23</c:v>
                </c:pt>
                <c:pt idx="3">
                  <c:v>8.16</c:v>
                </c:pt>
                <c:pt idx="4">
                  <c:v>12.92</c:v>
                </c:pt>
              </c:numCache>
            </c:numRef>
          </c:val>
          <c:extLst>
            <c:ext xmlns:c16="http://schemas.microsoft.com/office/drawing/2014/chart" uri="{C3380CC4-5D6E-409C-BE32-E72D297353CC}">
              <c16:uniqueId val="{00000000-5D8D-4071-8AEC-E11BFB015D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5D8D-4071-8AEC-E11BFB015D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62-420C-B449-6915F1B796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F662-420C-B449-6915F1B796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20.09</c:v>
                </c:pt>
                <c:pt idx="1">
                  <c:v>25.96</c:v>
                </c:pt>
                <c:pt idx="2">
                  <c:v>34.86</c:v>
                </c:pt>
                <c:pt idx="3">
                  <c:v>30.91</c:v>
                </c:pt>
                <c:pt idx="4">
                  <c:v>41.49</c:v>
                </c:pt>
              </c:numCache>
            </c:numRef>
          </c:val>
          <c:extLst>
            <c:ext xmlns:c16="http://schemas.microsoft.com/office/drawing/2014/chart" uri="{C3380CC4-5D6E-409C-BE32-E72D297353CC}">
              <c16:uniqueId val="{00000000-09BD-433A-8C98-06D3583860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09BD-433A-8C98-06D3583860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921.25</c:v>
                </c:pt>
                <c:pt idx="1">
                  <c:v>895.96</c:v>
                </c:pt>
                <c:pt idx="2">
                  <c:v>993.27</c:v>
                </c:pt>
                <c:pt idx="3">
                  <c:v>860.31</c:v>
                </c:pt>
                <c:pt idx="4">
                  <c:v>792.97</c:v>
                </c:pt>
              </c:numCache>
            </c:numRef>
          </c:val>
          <c:extLst>
            <c:ext xmlns:c16="http://schemas.microsoft.com/office/drawing/2014/chart" uri="{C3380CC4-5D6E-409C-BE32-E72D297353CC}">
              <c16:uniqueId val="{00000000-96D1-4FB5-A104-880C084F4A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96D1-4FB5-A104-880C084F4A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106.41</c:v>
                </c:pt>
                <c:pt idx="1">
                  <c:v>108.95</c:v>
                </c:pt>
                <c:pt idx="2">
                  <c:v>109.53</c:v>
                </c:pt>
                <c:pt idx="3">
                  <c:v>108.3</c:v>
                </c:pt>
                <c:pt idx="4">
                  <c:v>106.05</c:v>
                </c:pt>
              </c:numCache>
            </c:numRef>
          </c:val>
          <c:extLst>
            <c:ext xmlns:c16="http://schemas.microsoft.com/office/drawing/2014/chart" uri="{C3380CC4-5D6E-409C-BE32-E72D297353CC}">
              <c16:uniqueId val="{00000000-F293-43A8-ABD4-840C9966E1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F293-43A8-ABD4-840C9966E1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124.8</c:v>
                </c:pt>
                <c:pt idx="1">
                  <c:v>122.2</c:v>
                </c:pt>
                <c:pt idx="2">
                  <c:v>109.57</c:v>
                </c:pt>
                <c:pt idx="3">
                  <c:v>124.31</c:v>
                </c:pt>
                <c:pt idx="4">
                  <c:v>134.03</c:v>
                </c:pt>
              </c:numCache>
            </c:numRef>
          </c:val>
          <c:extLst>
            <c:ext xmlns:c16="http://schemas.microsoft.com/office/drawing/2014/chart" uri="{C3380CC4-5D6E-409C-BE32-E72D297353CC}">
              <c16:uniqueId val="{00000000-C64E-47AD-9FD0-9ECF19B61A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C64E-47AD-9FD0-9ECF19B61A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30" zoomScale="85" zoomScaleNormal="85"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千葉市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非設置</v>
      </c>
      <c r="AE8" s="40"/>
      <c r="AF8" s="40"/>
      <c r="AG8" s="40"/>
      <c r="AH8" s="40"/>
      <c r="AI8" s="40"/>
      <c r="AJ8" s="40"/>
      <c r="AK8" s="3"/>
      <c r="AL8" s="41">
        <f>データ!S6</f>
        <v>983896</v>
      </c>
      <c r="AM8" s="41"/>
      <c r="AN8" s="41"/>
      <c r="AO8" s="41"/>
      <c r="AP8" s="41"/>
      <c r="AQ8" s="41"/>
      <c r="AR8" s="41"/>
      <c r="AS8" s="41"/>
      <c r="AT8" s="34">
        <f>データ!T6</f>
        <v>271.76</v>
      </c>
      <c r="AU8" s="34"/>
      <c r="AV8" s="34"/>
      <c r="AW8" s="34"/>
      <c r="AX8" s="34"/>
      <c r="AY8" s="34"/>
      <c r="AZ8" s="34"/>
      <c r="BA8" s="34"/>
      <c r="BB8" s="34">
        <f>データ!U6</f>
        <v>3620.46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53.79</v>
      </c>
      <c r="J10" s="34"/>
      <c r="K10" s="34"/>
      <c r="L10" s="34"/>
      <c r="M10" s="34"/>
      <c r="N10" s="34"/>
      <c r="O10" s="34"/>
      <c r="P10" s="34">
        <f>データ!P6</f>
        <v>90.59</v>
      </c>
      <c r="Q10" s="34"/>
      <c r="R10" s="34"/>
      <c r="S10" s="34"/>
      <c r="T10" s="34"/>
      <c r="U10" s="34"/>
      <c r="V10" s="34"/>
      <c r="W10" s="34">
        <f>データ!Q6</f>
        <v>83.73</v>
      </c>
      <c r="X10" s="34"/>
      <c r="Y10" s="34"/>
      <c r="Z10" s="34"/>
      <c r="AA10" s="34"/>
      <c r="AB10" s="34"/>
      <c r="AC10" s="34"/>
      <c r="AD10" s="41">
        <f>データ!R6</f>
        <v>2140</v>
      </c>
      <c r="AE10" s="41"/>
      <c r="AF10" s="41"/>
      <c r="AG10" s="41"/>
      <c r="AH10" s="41"/>
      <c r="AI10" s="41"/>
      <c r="AJ10" s="41"/>
      <c r="AK10" s="2"/>
      <c r="AL10" s="41">
        <f>データ!V6</f>
        <v>891726</v>
      </c>
      <c r="AM10" s="41"/>
      <c r="AN10" s="41"/>
      <c r="AO10" s="41"/>
      <c r="AP10" s="41"/>
      <c r="AQ10" s="41"/>
      <c r="AR10" s="41"/>
      <c r="AS10" s="41"/>
      <c r="AT10" s="34">
        <f>データ!W6</f>
        <v>114.84</v>
      </c>
      <c r="AU10" s="34"/>
      <c r="AV10" s="34"/>
      <c r="AW10" s="34"/>
      <c r="AX10" s="34"/>
      <c r="AY10" s="34"/>
      <c r="AZ10" s="34"/>
      <c r="BA10" s="34"/>
      <c r="BB10" s="34">
        <f>データ!X6</f>
        <v>7764.94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5dIfDndgzb9mHXFg6+z8omqEb5G57tGj8GTWkC9Uiv7R/s422EvfKY3+tptnpvCA4CHGsV6yxVjvWuYMDSJdA==" saltValue="aQcnqwjEKOa2N0vJM4mi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121002</v>
      </c>
      <c r="D6" s="19">
        <f t="shared" si="3"/>
        <v>46</v>
      </c>
      <c r="E6" s="19">
        <f t="shared" si="3"/>
        <v>17</v>
      </c>
      <c r="F6" s="19">
        <f t="shared" si="3"/>
        <v>1</v>
      </c>
      <c r="G6" s="19">
        <f t="shared" si="3"/>
        <v>0</v>
      </c>
      <c r="H6" s="19" t="str">
        <f t="shared" si="3"/>
        <v>千葉県　千葉市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53.79</v>
      </c>
      <c r="P6" s="20">
        <f t="shared" si="3"/>
        <v>90.59</v>
      </c>
      <c r="Q6" s="20">
        <f t="shared" si="3"/>
        <v>83.73</v>
      </c>
      <c r="R6" s="20">
        <f t="shared" si="3"/>
        <v>2140</v>
      </c>
      <c r="S6" s="20">
        <f t="shared" si="3"/>
        <v>983896</v>
      </c>
      <c r="T6" s="20">
        <f t="shared" si="3"/>
        <v>271.76</v>
      </c>
      <c r="U6" s="20">
        <f t="shared" si="3"/>
        <v>3620.46</v>
      </c>
      <c r="V6" s="20">
        <f t="shared" si="3"/>
        <v>891726</v>
      </c>
      <c r="W6" s="20">
        <f t="shared" si="3"/>
        <v>114.84</v>
      </c>
      <c r="X6" s="20">
        <f t="shared" si="3"/>
        <v>7764.94</v>
      </c>
      <c r="Y6" s="21">
        <f>IF(Y7="",NA(),Y7)</f>
        <v>102.66</v>
      </c>
      <c r="Z6" s="21">
        <f t="shared" ref="Z6:AH6" si="4">IF(Z7="",NA(),Z7)</f>
        <v>103.23</v>
      </c>
      <c r="AA6" s="21">
        <f t="shared" si="4"/>
        <v>102.67</v>
      </c>
      <c r="AB6" s="21">
        <f t="shared" si="4"/>
        <v>103.66</v>
      </c>
      <c r="AC6" s="21">
        <f t="shared" si="4"/>
        <v>103.21</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20.09</v>
      </c>
      <c r="AV6" s="21">
        <f t="shared" ref="AV6:BD6" si="6">IF(AV7="",NA(),AV7)</f>
        <v>25.96</v>
      </c>
      <c r="AW6" s="21">
        <f t="shared" si="6"/>
        <v>34.86</v>
      </c>
      <c r="AX6" s="21">
        <f t="shared" si="6"/>
        <v>30.91</v>
      </c>
      <c r="AY6" s="21">
        <f t="shared" si="6"/>
        <v>41.49</v>
      </c>
      <c r="AZ6" s="21">
        <f t="shared" si="6"/>
        <v>71.39</v>
      </c>
      <c r="BA6" s="21">
        <f t="shared" si="6"/>
        <v>74.09</v>
      </c>
      <c r="BB6" s="21">
        <f t="shared" si="6"/>
        <v>71.900000000000006</v>
      </c>
      <c r="BC6" s="21">
        <f t="shared" si="6"/>
        <v>73.75</v>
      </c>
      <c r="BD6" s="21">
        <f t="shared" si="6"/>
        <v>77.47</v>
      </c>
      <c r="BE6" s="20" t="str">
        <f>IF(BE7="","",IF(BE7="-","【-】","【"&amp;SUBSTITUTE(TEXT(BE7,"#,##0.00"),"-","△")&amp;"】"))</f>
        <v>【82.75】</v>
      </c>
      <c r="BF6" s="21">
        <f>IF(BF7="",NA(),BF7)</f>
        <v>921.25</v>
      </c>
      <c r="BG6" s="21">
        <f t="shared" ref="BG6:BO6" si="7">IF(BG7="",NA(),BG7)</f>
        <v>895.96</v>
      </c>
      <c r="BH6" s="21">
        <f t="shared" si="7"/>
        <v>993.27</v>
      </c>
      <c r="BI6" s="21">
        <f t="shared" si="7"/>
        <v>860.31</v>
      </c>
      <c r="BJ6" s="21">
        <f t="shared" si="7"/>
        <v>792.97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106.41</v>
      </c>
      <c r="BR6" s="21">
        <f t="shared" ref="BR6:BZ6" si="8">IF(BR7="",NA(),BR7)</f>
        <v>108.95</v>
      </c>
      <c r="BS6" s="21">
        <f t="shared" si="8"/>
        <v>109.53</v>
      </c>
      <c r="BT6" s="21">
        <f t="shared" si="8"/>
        <v>108.3</v>
      </c>
      <c r="BU6" s="21">
        <f t="shared" si="8"/>
        <v>106.05</v>
      </c>
      <c r="BV6" s="21">
        <f t="shared" si="8"/>
        <v>105.67</v>
      </c>
      <c r="BW6" s="21">
        <f t="shared" si="8"/>
        <v>105.37</v>
      </c>
      <c r="BX6" s="21">
        <f t="shared" si="8"/>
        <v>99.93</v>
      </c>
      <c r="BY6" s="21">
        <f t="shared" si="8"/>
        <v>100.14</v>
      </c>
      <c r="BZ6" s="21">
        <f t="shared" si="8"/>
        <v>100.02</v>
      </c>
      <c r="CA6" s="20" t="str">
        <f>IF(CA7="","",IF(CA7="-","【-】","【"&amp;SUBSTITUTE(TEXT(CA7,"#,##0.00"),"-","△")&amp;"】"))</f>
        <v>【97.94】</v>
      </c>
      <c r="CB6" s="21">
        <f>IF(CB7="",NA(),CB7)</f>
        <v>124.8</v>
      </c>
      <c r="CC6" s="21">
        <f t="shared" ref="CC6:CK6" si="9">IF(CC7="",NA(),CC7)</f>
        <v>122.2</v>
      </c>
      <c r="CD6" s="21">
        <f t="shared" si="9"/>
        <v>109.57</v>
      </c>
      <c r="CE6" s="21">
        <f t="shared" si="9"/>
        <v>124.31</v>
      </c>
      <c r="CF6" s="21">
        <f t="shared" si="9"/>
        <v>134.03</v>
      </c>
      <c r="CG6" s="21">
        <f t="shared" si="9"/>
        <v>118.72</v>
      </c>
      <c r="CH6" s="21">
        <f t="shared" si="9"/>
        <v>120.5</v>
      </c>
      <c r="CI6" s="21">
        <f t="shared" si="9"/>
        <v>127.3</v>
      </c>
      <c r="CJ6" s="21">
        <f t="shared" si="9"/>
        <v>126.99</v>
      </c>
      <c r="CK6" s="21">
        <f t="shared" si="9"/>
        <v>130.54</v>
      </c>
      <c r="CL6" s="20" t="str">
        <f>IF(CL7="","",IF(CL7="-","【-】","【"&amp;SUBSTITUTE(TEXT(CL7,"#,##0.00"),"-","△")&amp;"】"))</f>
        <v>【140.98】</v>
      </c>
      <c r="CM6" s="21">
        <f>IF(CM7="",NA(),CM7)</f>
        <v>57.98</v>
      </c>
      <c r="CN6" s="21">
        <f t="shared" ref="CN6:CV6" si="10">IF(CN7="",NA(),CN7)</f>
        <v>57.31</v>
      </c>
      <c r="CO6" s="21">
        <f t="shared" si="10"/>
        <v>56.4</v>
      </c>
      <c r="CP6" s="21">
        <f t="shared" si="10"/>
        <v>55.56</v>
      </c>
      <c r="CQ6" s="21">
        <f t="shared" si="10"/>
        <v>56.36</v>
      </c>
      <c r="CR6" s="21">
        <f t="shared" si="10"/>
        <v>58.16</v>
      </c>
      <c r="CS6" s="21">
        <f t="shared" si="10"/>
        <v>58.91</v>
      </c>
      <c r="CT6" s="21">
        <f t="shared" si="10"/>
        <v>58.31</v>
      </c>
      <c r="CU6" s="21">
        <f t="shared" si="10"/>
        <v>57.8</v>
      </c>
      <c r="CV6" s="21">
        <f t="shared" si="10"/>
        <v>59.34</v>
      </c>
      <c r="CW6" s="20" t="str">
        <f>IF(CW7="","",IF(CW7="-","【-】","【"&amp;SUBSTITUTE(TEXT(CW7,"#,##0.00"),"-","△")&amp;"】"))</f>
        <v>【60.13】</v>
      </c>
      <c r="CX6" s="21">
        <f>IF(CX7="",NA(),CX7)</f>
        <v>99.83</v>
      </c>
      <c r="CY6" s="21">
        <f t="shared" ref="CY6:DG6" si="11">IF(CY7="",NA(),CY7)</f>
        <v>99.87</v>
      </c>
      <c r="CZ6" s="21">
        <f t="shared" si="11"/>
        <v>99.84</v>
      </c>
      <c r="DA6" s="21">
        <f t="shared" si="11"/>
        <v>99.86</v>
      </c>
      <c r="DB6" s="21">
        <f t="shared" si="11"/>
        <v>99.83</v>
      </c>
      <c r="DC6" s="21">
        <f t="shared" si="11"/>
        <v>99.1</v>
      </c>
      <c r="DD6" s="21">
        <f t="shared" si="11"/>
        <v>99.16</v>
      </c>
      <c r="DE6" s="21">
        <f t="shared" si="11"/>
        <v>99.21</v>
      </c>
      <c r="DF6" s="21">
        <f t="shared" si="11"/>
        <v>99.25</v>
      </c>
      <c r="DG6" s="21">
        <f t="shared" si="11"/>
        <v>99.29</v>
      </c>
      <c r="DH6" s="20" t="str">
        <f>IF(DH7="","",IF(DH7="-","【-】","【"&amp;SUBSTITUTE(TEXT(DH7,"#,##0.00"),"-","△")&amp;"】"))</f>
        <v>【96.00】</v>
      </c>
      <c r="DI6" s="21">
        <f>IF(DI7="",NA(),DI7)</f>
        <v>44.76</v>
      </c>
      <c r="DJ6" s="21">
        <f t="shared" ref="DJ6:DR6" si="12">IF(DJ7="",NA(),DJ7)</f>
        <v>45.63</v>
      </c>
      <c r="DK6" s="21">
        <f t="shared" si="12"/>
        <v>46.14</v>
      </c>
      <c r="DL6" s="21">
        <f t="shared" si="12"/>
        <v>47.36</v>
      </c>
      <c r="DM6" s="21">
        <f t="shared" si="12"/>
        <v>48.71</v>
      </c>
      <c r="DN6" s="21">
        <f t="shared" si="12"/>
        <v>49.35</v>
      </c>
      <c r="DO6" s="21">
        <f t="shared" si="12"/>
        <v>50.38</v>
      </c>
      <c r="DP6" s="21">
        <f t="shared" si="12"/>
        <v>51.54</v>
      </c>
      <c r="DQ6" s="21">
        <f t="shared" si="12"/>
        <v>52.5</v>
      </c>
      <c r="DR6" s="21">
        <f t="shared" si="12"/>
        <v>53.36</v>
      </c>
      <c r="DS6" s="20" t="str">
        <f>IF(DS7="","",IF(DS7="-","【-】","【"&amp;SUBSTITUTE(TEXT(DS7,"#,##0.00"),"-","△")&amp;"】"))</f>
        <v>【42.20】</v>
      </c>
      <c r="DT6" s="21">
        <f>IF(DT7="",NA(),DT7)</f>
        <v>6.16</v>
      </c>
      <c r="DU6" s="21">
        <f t="shared" ref="DU6:EC6" si="13">IF(DU7="",NA(),DU7)</f>
        <v>6.45</v>
      </c>
      <c r="DV6" s="21">
        <f t="shared" si="13"/>
        <v>7.23</v>
      </c>
      <c r="DW6" s="21">
        <f t="shared" si="13"/>
        <v>8.16</v>
      </c>
      <c r="DX6" s="21">
        <f t="shared" si="13"/>
        <v>12.92</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0.32</v>
      </c>
      <c r="EF6" s="21">
        <f t="shared" ref="EF6:EN6" si="14">IF(EF7="",NA(),EF7)</f>
        <v>0.81</v>
      </c>
      <c r="EG6" s="21">
        <f t="shared" si="14"/>
        <v>0.74</v>
      </c>
      <c r="EH6" s="21">
        <f t="shared" si="14"/>
        <v>0.39</v>
      </c>
      <c r="EI6" s="21">
        <f t="shared" si="14"/>
        <v>0.62</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121002</v>
      </c>
      <c r="D7" s="23">
        <v>46</v>
      </c>
      <c r="E7" s="23">
        <v>17</v>
      </c>
      <c r="F7" s="23">
        <v>1</v>
      </c>
      <c r="G7" s="23">
        <v>0</v>
      </c>
      <c r="H7" s="23" t="s">
        <v>96</v>
      </c>
      <c r="I7" s="23" t="s">
        <v>97</v>
      </c>
      <c r="J7" s="23" t="s">
        <v>98</v>
      </c>
      <c r="K7" s="23" t="s">
        <v>99</v>
      </c>
      <c r="L7" s="23" t="s">
        <v>100</v>
      </c>
      <c r="M7" s="23" t="s">
        <v>101</v>
      </c>
      <c r="N7" s="24" t="s">
        <v>102</v>
      </c>
      <c r="O7" s="24">
        <v>53.79</v>
      </c>
      <c r="P7" s="24">
        <v>90.59</v>
      </c>
      <c r="Q7" s="24">
        <v>83.73</v>
      </c>
      <c r="R7" s="24">
        <v>2140</v>
      </c>
      <c r="S7" s="24">
        <v>983896</v>
      </c>
      <c r="T7" s="24">
        <v>271.76</v>
      </c>
      <c r="U7" s="24">
        <v>3620.46</v>
      </c>
      <c r="V7" s="24">
        <v>891726</v>
      </c>
      <c r="W7" s="24">
        <v>114.84</v>
      </c>
      <c r="X7" s="24">
        <v>7764.94</v>
      </c>
      <c r="Y7" s="24">
        <v>102.66</v>
      </c>
      <c r="Z7" s="24">
        <v>103.23</v>
      </c>
      <c r="AA7" s="24">
        <v>102.67</v>
      </c>
      <c r="AB7" s="24">
        <v>103.66</v>
      </c>
      <c r="AC7" s="24">
        <v>103.21</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20.09</v>
      </c>
      <c r="AV7" s="24">
        <v>25.96</v>
      </c>
      <c r="AW7" s="24">
        <v>34.86</v>
      </c>
      <c r="AX7" s="24">
        <v>30.91</v>
      </c>
      <c r="AY7" s="24">
        <v>41.49</v>
      </c>
      <c r="AZ7" s="24">
        <v>71.39</v>
      </c>
      <c r="BA7" s="24">
        <v>74.09</v>
      </c>
      <c r="BB7" s="24">
        <v>71.900000000000006</v>
      </c>
      <c r="BC7" s="24">
        <v>73.75</v>
      </c>
      <c r="BD7" s="24">
        <v>77.47</v>
      </c>
      <c r="BE7" s="24">
        <v>82.75</v>
      </c>
      <c r="BF7" s="24">
        <v>921.25</v>
      </c>
      <c r="BG7" s="24">
        <v>895.96</v>
      </c>
      <c r="BH7" s="24">
        <v>993.27</v>
      </c>
      <c r="BI7" s="24">
        <v>860.31</v>
      </c>
      <c r="BJ7" s="24">
        <v>792.97</v>
      </c>
      <c r="BK7" s="24">
        <v>551.04</v>
      </c>
      <c r="BL7" s="24">
        <v>523.58000000000004</v>
      </c>
      <c r="BM7" s="24">
        <v>508.99</v>
      </c>
      <c r="BN7" s="24">
        <v>497.17</v>
      </c>
      <c r="BO7" s="24">
        <v>479.62</v>
      </c>
      <c r="BP7" s="24">
        <v>602.55999999999995</v>
      </c>
      <c r="BQ7" s="24">
        <v>106.41</v>
      </c>
      <c r="BR7" s="24">
        <v>108.95</v>
      </c>
      <c r="BS7" s="24">
        <v>109.53</v>
      </c>
      <c r="BT7" s="24">
        <v>108.3</v>
      </c>
      <c r="BU7" s="24">
        <v>106.05</v>
      </c>
      <c r="BV7" s="24">
        <v>105.67</v>
      </c>
      <c r="BW7" s="24">
        <v>105.37</v>
      </c>
      <c r="BX7" s="24">
        <v>99.93</v>
      </c>
      <c r="BY7" s="24">
        <v>100.14</v>
      </c>
      <c r="BZ7" s="24">
        <v>100.02</v>
      </c>
      <c r="CA7" s="24">
        <v>97.94</v>
      </c>
      <c r="CB7" s="24">
        <v>124.8</v>
      </c>
      <c r="CC7" s="24">
        <v>122.2</v>
      </c>
      <c r="CD7" s="24">
        <v>109.57</v>
      </c>
      <c r="CE7" s="24">
        <v>124.31</v>
      </c>
      <c r="CF7" s="24">
        <v>134.03</v>
      </c>
      <c r="CG7" s="24">
        <v>118.72</v>
      </c>
      <c r="CH7" s="24">
        <v>120.5</v>
      </c>
      <c r="CI7" s="24">
        <v>127.3</v>
      </c>
      <c r="CJ7" s="24">
        <v>126.99</v>
      </c>
      <c r="CK7" s="24">
        <v>130.54</v>
      </c>
      <c r="CL7" s="24">
        <v>140.97999999999999</v>
      </c>
      <c r="CM7" s="24">
        <v>57.98</v>
      </c>
      <c r="CN7" s="24">
        <v>57.31</v>
      </c>
      <c r="CO7" s="24">
        <v>56.4</v>
      </c>
      <c r="CP7" s="24">
        <v>55.56</v>
      </c>
      <c r="CQ7" s="24">
        <v>56.36</v>
      </c>
      <c r="CR7" s="24">
        <v>58.16</v>
      </c>
      <c r="CS7" s="24">
        <v>58.91</v>
      </c>
      <c r="CT7" s="24">
        <v>58.31</v>
      </c>
      <c r="CU7" s="24">
        <v>57.8</v>
      </c>
      <c r="CV7" s="24">
        <v>59.34</v>
      </c>
      <c r="CW7" s="24">
        <v>60.13</v>
      </c>
      <c r="CX7" s="24">
        <v>99.83</v>
      </c>
      <c r="CY7" s="24">
        <v>99.87</v>
      </c>
      <c r="CZ7" s="24">
        <v>99.84</v>
      </c>
      <c r="DA7" s="24">
        <v>99.86</v>
      </c>
      <c r="DB7" s="24">
        <v>99.83</v>
      </c>
      <c r="DC7" s="24">
        <v>99.1</v>
      </c>
      <c r="DD7" s="24">
        <v>99.16</v>
      </c>
      <c r="DE7" s="24">
        <v>99.21</v>
      </c>
      <c r="DF7" s="24">
        <v>99.25</v>
      </c>
      <c r="DG7" s="24">
        <v>99.29</v>
      </c>
      <c r="DH7" s="24">
        <v>96</v>
      </c>
      <c r="DI7" s="24">
        <v>44.76</v>
      </c>
      <c r="DJ7" s="24">
        <v>45.63</v>
      </c>
      <c r="DK7" s="24">
        <v>46.14</v>
      </c>
      <c r="DL7" s="24">
        <v>47.36</v>
      </c>
      <c r="DM7" s="24">
        <v>48.71</v>
      </c>
      <c r="DN7" s="24">
        <v>49.35</v>
      </c>
      <c r="DO7" s="24">
        <v>50.38</v>
      </c>
      <c r="DP7" s="24">
        <v>51.54</v>
      </c>
      <c r="DQ7" s="24">
        <v>52.5</v>
      </c>
      <c r="DR7" s="24">
        <v>53.36</v>
      </c>
      <c r="DS7" s="24">
        <v>42.2</v>
      </c>
      <c r="DT7" s="24">
        <v>6.16</v>
      </c>
      <c r="DU7" s="24">
        <v>6.45</v>
      </c>
      <c r="DV7" s="24">
        <v>7.23</v>
      </c>
      <c r="DW7" s="24">
        <v>8.16</v>
      </c>
      <c r="DX7" s="24">
        <v>12.92</v>
      </c>
      <c r="DY7" s="24">
        <v>12.06</v>
      </c>
      <c r="DZ7" s="24">
        <v>13.41</v>
      </c>
      <c r="EA7" s="24">
        <v>15.06</v>
      </c>
      <c r="EB7" s="24">
        <v>16.87</v>
      </c>
      <c r="EC7" s="24">
        <v>18.739999999999998</v>
      </c>
      <c r="ED7" s="24">
        <v>9.4600000000000009</v>
      </c>
      <c r="EE7" s="24">
        <v>0.32</v>
      </c>
      <c r="EF7" s="24">
        <v>0.81</v>
      </c>
      <c r="EG7" s="24">
        <v>0.74</v>
      </c>
      <c r="EH7" s="24">
        <v>0.39</v>
      </c>
      <c r="EI7" s="24">
        <v>0.62</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7FF6CD2-ED41-43B2-87E0-95BEBE7379FC}"/>
</file>

<file path=customXml/itemProps2.xml><?xml version="1.0" encoding="utf-8"?>
<ds:datastoreItem xmlns:ds="http://schemas.openxmlformats.org/officeDocument/2006/customXml" ds:itemID="{970F5841-6FA1-4808-A8FC-C6B775A8F833}"/>
</file>

<file path=customXml/itemProps3.xml><?xml version="1.0" encoding="utf-8"?>
<ds:datastoreItem xmlns:ds="http://schemas.openxmlformats.org/officeDocument/2006/customXml" ds:itemID="{8354B687-52F0-4A8C-BA75-D375E89FEA8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2025-12-23T05:59:01Z</dcterms:created>
  <dcterms:modified xsi:type="dcterms:W3CDTF">2026-01-20T01:08:06Z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