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M:\07 経営班\07 照会文書\R2照会回答\10国\総務省\"/>
    </mc:Choice>
  </mc:AlternateContent>
  <xr:revisionPtr revIDLastSave="0" documentId="13_ncr:1_{AB5228BF-98C5-48AE-95FC-815FB21FC85C}" xr6:coauthVersionLast="36" xr6:coauthVersionMax="36" xr10:uidLastSave="{00000000-0000-0000-0000-000000000000}"/>
  <workbookProtection workbookAlgorithmName="SHA-512" workbookHashValue="JclvqVPLOSI5ZBxac7ACxCjOV9K43Yves46cJR70kiRn84Nj72ukmZQbXBjh+Mka38MHMdH4LRWMNEm9LUoAvA==" workbookSaltValue="2ibcKdwON3ryjRBnBhKqT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<sst xmlns="http://schemas.openxmlformats.org/spreadsheetml/2006/main" count="236" uniqueCount="120">
  <si>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</si>
  <si>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</si>
  <si>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</si>
  <si>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</si>
  <si>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</si>
  <si>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</si>
  <si>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</si>
  <si>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</si>
  <si>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</si>
  <si>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</si>
  <si>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</si>
  <si>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</si>
  <si>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</si>
  <si>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</si>
  <si>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</si>
  <si>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</si>
  <si>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</si>
  <si>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</si>
  <si>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</si>
  <si>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</si>
  <si>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</si>
  <si>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</si>
  <si>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</si>
  <si>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</si>
  <si>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</si>
  <si>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</si>
  <si>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</si>
  <si>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</si>
  <si>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</si>
  <si>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</si>
  <si>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</si>
  <si>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</si>
  <si>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</si>
  <si>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</si>
  <si>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</si>
  <si>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</si>
  <si>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</si>
  <si>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</si>
  <si>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</si>
  <si>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</si>
  <si>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</si>
  <si>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</si>
  <si>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</si>
  <si>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</si>
  <si>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</si>
  <si>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</si>
  <si>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</si>
  <si>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</si>
  <si>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</si>
  <si>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</si>
  <si>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</si>
  <si>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</si>
  <si>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</si>
  <si>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</si>
  <si>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</si>
  <si>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</si>
  <si>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</si>
  <si>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</si>
  <si>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</si>
  <si>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</si>
  <si>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</si>
  <si>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</si>
  <si>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</si>
  <si>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</si>
  <si>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</si>
  <si>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</si>
  <si>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</si>
  <si>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</si>
  <si>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</si>
  <si>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</si>
  <si>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</si>
  <si>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</si>
  <si>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</si>
  <si>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</si>
  <si>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</si>
  <si>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</si>
  <si>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</si>
  <si>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</si>
  <si>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</si>
  <si>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</si>
  <si>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</si>
  <si>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</si>
  <si>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</si>
  <si>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</si>
  <si>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</si>
  <si>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</si>
  <si>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</si>
  <si>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</si>
  <si>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</si>
  <si>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</si>
  <si>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</si>
  <si>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</si>
  <si>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</si>
  <si>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</si>
  <si>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</si>
  <si>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</si>
  <si>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</si>
  <si>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</si>
  <si>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</si>
  <si>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</si>
  <si>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</si>
  <si>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</si>
  <si>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</si>
  <si>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</si>
  <si>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</si>
  <si>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</si>
  <si>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</si>
  <si>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</si>
  <si>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</si>
  <si>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</si>
  <si>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</si>
  <si>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</si>
  <si>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</si>
  <si>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</si>
  <si>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</si>
  <si>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</si>
  <si>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</si>
  <si>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昭和63年度から事業に着手し、平成19年度に整備が完了したが、供用開始から20年以上経過し更新期を迎える機械電気等の老朽化施設が増加している状況にある。</t>
    <rPh sb="1" eb="3">
      <t>ショウワ</t>
    </rPh>
    <rPh sb="5" eb="7">
      <t>ネンド</t>
    </rPh>
    <rPh sb="9" eb="11">
      <t>ジギョウ</t>
    </rPh>
    <rPh sb="12" eb="14">
      <t>チャクシュ</t>
    </rPh>
    <rPh sb="16" eb="18">
      <t>ヘイセイ</t>
    </rPh>
    <rPh sb="20" eb="22">
      <t>ネンド</t>
    </rPh>
    <rPh sb="23" eb="25">
      <t>セイビ</t>
    </rPh>
    <rPh sb="26" eb="28">
      <t>カンリョウ</t>
    </rPh>
    <rPh sb="32" eb="34">
      <t>キョウヨウ</t>
    </rPh>
    <rPh sb="34" eb="36">
      <t>カイシ</t>
    </rPh>
    <rPh sb="40" eb="41">
      <t>ネン</t>
    </rPh>
    <rPh sb="41" eb="43">
      <t>イジョウ</t>
    </rPh>
    <rPh sb="43" eb="45">
      <t>ケイカ</t>
    </rPh>
    <rPh sb="46" eb="49">
      <t>コウシンキ</t>
    </rPh>
    <rPh sb="50" eb="51">
      <t>ムカ</t>
    </rPh>
    <rPh sb="53" eb="55">
      <t>キカイ</t>
    </rPh>
    <rPh sb="55" eb="57">
      <t>デンキ</t>
    </rPh>
    <rPh sb="57" eb="58">
      <t>ナド</t>
    </rPh>
    <rPh sb="59" eb="62">
      <t>ロウキュウカ</t>
    </rPh>
    <rPh sb="62" eb="64">
      <t>シセツ</t>
    </rPh>
    <rPh sb="65" eb="67">
      <t>ゾウカ</t>
    </rPh>
    <rPh sb="71" eb="73">
      <t>ジョウキョウ</t>
    </rPh>
    <phoneticPr fontId="4"/>
  </si>
  <si>
    <t>　令和元年度の①収益的収支比率が平成30年度と比較して上昇しているのは、台風15号の被災に係る災害復旧費が計上されたためである。
　⑤経費回収率が類似団体平均より低く、⑥汚水処理原価が高くなっているのは、人口密度が低いほか、当該地域の起伏の激しい地域の特性上、多数のポンプを有し、また、処理場及びポンプ場等の機械電気設備の老朽化が進行しており、維持管理費が増加しているためである。</t>
    <rPh sb="1" eb="3">
      <t>レイワ</t>
    </rPh>
    <rPh sb="3" eb="5">
      <t>ガンネン</t>
    </rPh>
    <rPh sb="5" eb="6">
      <t>ド</t>
    </rPh>
    <rPh sb="8" eb="11">
      <t>シュウエキテキ</t>
    </rPh>
    <rPh sb="11" eb="13">
      <t>シュウシ</t>
    </rPh>
    <rPh sb="13" eb="15">
      <t>ヒリツ</t>
    </rPh>
    <rPh sb="16" eb="18">
      <t>ヘイセイ</t>
    </rPh>
    <rPh sb="20" eb="22">
      <t>ネンド</t>
    </rPh>
    <rPh sb="23" eb="25">
      <t>ヒカク</t>
    </rPh>
    <rPh sb="27" eb="29">
      <t>ジョウショウ</t>
    </rPh>
    <rPh sb="36" eb="38">
      <t>タイフウ</t>
    </rPh>
    <rPh sb="40" eb="41">
      <t>ゴウ</t>
    </rPh>
    <rPh sb="42" eb="44">
      <t>ヒサイ</t>
    </rPh>
    <rPh sb="45" eb="46">
      <t>カカ</t>
    </rPh>
    <rPh sb="47" eb="49">
      <t>サイガイ</t>
    </rPh>
    <rPh sb="49" eb="51">
      <t>フッキュウ</t>
    </rPh>
    <rPh sb="51" eb="52">
      <t>ヒ</t>
    </rPh>
    <rPh sb="53" eb="55">
      <t>ケイジョウ</t>
    </rPh>
    <rPh sb="67" eb="69">
      <t>ケイヒ</t>
    </rPh>
    <rPh sb="69" eb="71">
      <t>カイシュウ</t>
    </rPh>
    <rPh sb="71" eb="72">
      <t>リツ</t>
    </rPh>
    <rPh sb="73" eb="75">
      <t>ルイジ</t>
    </rPh>
    <rPh sb="75" eb="77">
      <t>ダンタイ</t>
    </rPh>
    <rPh sb="77" eb="79">
      <t>ヘイキン</t>
    </rPh>
    <rPh sb="81" eb="82">
      <t>ヒク</t>
    </rPh>
    <rPh sb="85" eb="87">
      <t>オスイ</t>
    </rPh>
    <rPh sb="87" eb="89">
      <t>ショリ</t>
    </rPh>
    <rPh sb="89" eb="91">
      <t>ゲンカ</t>
    </rPh>
    <rPh sb="92" eb="93">
      <t>タカ</t>
    </rPh>
    <rPh sb="102" eb="104">
      <t>ジンコウ</t>
    </rPh>
    <rPh sb="104" eb="106">
      <t>ミツド</t>
    </rPh>
    <rPh sb="107" eb="108">
      <t>ヒク</t>
    </rPh>
    <rPh sb="112" eb="114">
      <t>トウガイ</t>
    </rPh>
    <rPh sb="114" eb="116">
      <t>チイキ</t>
    </rPh>
    <rPh sb="117" eb="119">
      <t>キフク</t>
    </rPh>
    <rPh sb="120" eb="121">
      <t>ハゲ</t>
    </rPh>
    <rPh sb="123" eb="125">
      <t>チイキ</t>
    </rPh>
    <rPh sb="126" eb="128">
      <t>トクセイ</t>
    </rPh>
    <rPh sb="128" eb="129">
      <t>ジョウ</t>
    </rPh>
    <rPh sb="130" eb="132">
      <t>タスウ</t>
    </rPh>
    <rPh sb="137" eb="138">
      <t>ユウ</t>
    </rPh>
    <rPh sb="143" eb="146">
      <t>ショリジョウ</t>
    </rPh>
    <rPh sb="146" eb="147">
      <t>オヨ</t>
    </rPh>
    <rPh sb="151" eb="152">
      <t>ジョウ</t>
    </rPh>
    <rPh sb="152" eb="153">
      <t>ナド</t>
    </rPh>
    <rPh sb="154" eb="156">
      <t>キカイ</t>
    </rPh>
    <rPh sb="156" eb="158">
      <t>デンキ</t>
    </rPh>
    <rPh sb="158" eb="160">
      <t>セツビ</t>
    </rPh>
    <rPh sb="161" eb="164">
      <t>ロウキュウカ</t>
    </rPh>
    <rPh sb="165" eb="167">
      <t>シンコウ</t>
    </rPh>
    <rPh sb="172" eb="174">
      <t>イジ</t>
    </rPh>
    <rPh sb="174" eb="177">
      <t>カンリヒ</t>
    </rPh>
    <rPh sb="178" eb="180">
      <t>ゾウカ</t>
    </rPh>
    <phoneticPr fontId="4"/>
  </si>
  <si>
    <t>　これまでも人口密度は低い水準にあり、今後は人口減少社会の到来により、より一層の効率的な事業運営を行っていく必要がある。
　そのため、令和２年中を目途に策定を予定している将来の農業集落排水事業の全体像に当たる「再編計画」や、地区毎の更新計画に当たる「最適整備構想」に基づき事業費の平準化、施設の長寿命化を図りながら維持管理費の削減を進め、施設の統廃合や公共下水道への接続を通じて、効率的な事業運営に努めていく。
（※「１．経営の健全性・効率性⑦施設利用率」のうち、令和元年度の当該値は誤りであり、本来は５９．２２％である。）</t>
    <rPh sb="6" eb="8">
      <t>ジンコウ</t>
    </rPh>
    <rPh sb="8" eb="10">
      <t>ミツド</t>
    </rPh>
    <rPh sb="11" eb="12">
      <t>ヒク</t>
    </rPh>
    <rPh sb="13" eb="15">
      <t>スイジュン</t>
    </rPh>
    <rPh sb="19" eb="21">
      <t>コンゴ</t>
    </rPh>
    <rPh sb="22" eb="24">
      <t>ジンコウ</t>
    </rPh>
    <rPh sb="24" eb="26">
      <t>ゲンショウ</t>
    </rPh>
    <rPh sb="26" eb="28">
      <t>シャカイ</t>
    </rPh>
    <rPh sb="29" eb="31">
      <t>トウライ</t>
    </rPh>
    <rPh sb="37" eb="39">
      <t>イッソウ</t>
    </rPh>
    <rPh sb="40" eb="43">
      <t>コウリツテキ</t>
    </rPh>
    <rPh sb="44" eb="46">
      <t>ジギョウ</t>
    </rPh>
    <rPh sb="46" eb="48">
      <t>ウンエイ</t>
    </rPh>
    <rPh sb="49" eb="50">
      <t>オコナ</t>
    </rPh>
    <rPh sb="54" eb="56">
      <t>ヒツヨウ</t>
    </rPh>
    <rPh sb="67" eb="69">
      <t>レイワ</t>
    </rPh>
    <rPh sb="70" eb="71">
      <t>ネン</t>
    </rPh>
    <rPh sb="71" eb="72">
      <t>チュウ</t>
    </rPh>
    <rPh sb="73" eb="75">
      <t>モクト</t>
    </rPh>
    <rPh sb="76" eb="78">
      <t>サクテイ</t>
    </rPh>
    <rPh sb="79" eb="81">
      <t>ヨテイ</t>
    </rPh>
    <rPh sb="85" eb="87">
      <t>ショウライ</t>
    </rPh>
    <rPh sb="88" eb="90">
      <t>ノウギョウ</t>
    </rPh>
    <rPh sb="90" eb="92">
      <t>シュウラク</t>
    </rPh>
    <rPh sb="92" eb="94">
      <t>ハイスイ</t>
    </rPh>
    <rPh sb="94" eb="96">
      <t>ジギョウ</t>
    </rPh>
    <rPh sb="97" eb="100">
      <t>ゼンタイゾウ</t>
    </rPh>
    <rPh sb="101" eb="102">
      <t>ア</t>
    </rPh>
    <rPh sb="105" eb="107">
      <t>サイヘン</t>
    </rPh>
    <rPh sb="107" eb="109">
      <t>ケイカク</t>
    </rPh>
    <rPh sb="112" eb="114">
      <t>チク</t>
    </rPh>
    <rPh sb="114" eb="115">
      <t>マイ</t>
    </rPh>
    <rPh sb="116" eb="118">
      <t>コウシン</t>
    </rPh>
    <rPh sb="118" eb="120">
      <t>ケイカク</t>
    </rPh>
    <rPh sb="121" eb="122">
      <t>ア</t>
    </rPh>
    <rPh sb="125" eb="127">
      <t>サイテキ</t>
    </rPh>
    <rPh sb="127" eb="129">
      <t>セイビ</t>
    </rPh>
    <rPh sb="129" eb="131">
      <t>コウソウ</t>
    </rPh>
    <rPh sb="133" eb="134">
      <t>モト</t>
    </rPh>
    <rPh sb="157" eb="159">
      <t>イジ</t>
    </rPh>
    <rPh sb="159" eb="162">
      <t>カンリヒ</t>
    </rPh>
    <rPh sb="163" eb="165">
      <t>サクゲン</t>
    </rPh>
    <rPh sb="166" eb="167">
      <t>スス</t>
    </rPh>
    <rPh sb="169" eb="171">
      <t>シセツ</t>
    </rPh>
    <rPh sb="172" eb="175">
      <t>トウハイゴウ</t>
    </rPh>
    <rPh sb="176" eb="178">
      <t>コウキョウ</t>
    </rPh>
    <rPh sb="178" eb="181">
      <t>ゲスイドウ</t>
    </rPh>
    <rPh sb="183" eb="185">
      <t>セツゾク</t>
    </rPh>
    <rPh sb="186" eb="187">
      <t>ツウ</t>
    </rPh>
    <rPh sb="190" eb="193">
      <t>コウリツテキ</t>
    </rPh>
    <rPh sb="194" eb="196">
      <t>ジギョウ</t>
    </rPh>
    <rPh sb="196" eb="198">
      <t>ウンエイ</t>
    </rPh>
    <rPh sb="199" eb="20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</si>
</sst>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C5-4BD3-9BC4-E9DBD6EDA54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4AC5-4BD3-9BC4-E9DBD6EDA54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59.22</c:v>
                </c:pt>
                <c:pt idx="1">
                  <c:v>59.22</c:v>
                </c:pt>
                <c:pt idx="2">
                  <c:v>59.22</c:v>
                </c:pt>
                <c:pt idx="3">
                  <c:v>59.22</c:v>
                </c:pt>
                <c:pt idx="4" formatCode="#,##0.00;&quot;△&quot;#,##0.00">
                  <c:v>0</c:v>
                </c:pt>
              </c:numCache>
            </c:numRef>
          </c:val>
          <c:extLst>
            <c:ext xmlns:c16="http://schemas.microsoft.com/office/drawing/2014/chart" uri="{C3380CC4-5D6E-409C-BE32-E72D297353CC}">
              <c16:uniqueId val="{00000000-E484-4466-A475-7577743926D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E484-4466-A475-7577743926D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81.95</c:v>
                </c:pt>
                <c:pt idx="1">
                  <c:v>85.67</c:v>
                </c:pt>
                <c:pt idx="2">
                  <c:v>86.21</c:v>
                </c:pt>
                <c:pt idx="3">
                  <c:v>85.03</c:v>
                </c:pt>
                <c:pt idx="4">
                  <c:v>85.59</c:v>
                </c:pt>
              </c:numCache>
            </c:numRef>
          </c:val>
          <c:extLst>
            <c:ext xmlns:c16="http://schemas.microsoft.com/office/drawing/2014/chart" uri="{C3380CC4-5D6E-409C-BE32-E72D297353CC}">
              <c16:uniqueId val="{00000000-A980-4DDA-8CAB-0141182BEB9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A980-4DDA-8CAB-0141182BEB9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46.32</c:v>
                </c:pt>
                <c:pt idx="1">
                  <c:v>44.48</c:v>
                </c:pt>
                <c:pt idx="2">
                  <c:v>44.72</c:v>
                </c:pt>
                <c:pt idx="3">
                  <c:v>44</c:v>
                </c:pt>
                <c:pt idx="4">
                  <c:v>48.4</c:v>
                </c:pt>
              </c:numCache>
            </c:numRef>
          </c:val>
          <c:extLst>
            <c:ext xmlns:c16="http://schemas.microsoft.com/office/drawing/2014/chart" uri="{C3380CC4-5D6E-409C-BE32-E72D297353CC}">
              <c16:uniqueId val="{00000000-E1AA-472C-B982-C9A6D981868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AA-472C-B982-C9A6D981868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C3-4A10-BCAC-C8BECAF16BA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C3-4A10-BCAC-C8BECAF16BA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E5-486F-B591-740FB5F7BF0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E5-486F-B591-740FB5F7BF0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6C-41C0-83BE-4B80325B2AD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6C-41C0-83BE-4B80325B2AD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02-4273-A76A-1D135F2CD36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02-4273-A76A-1D135F2CD36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2558.19</c:v>
                </c:pt>
                <c:pt idx="1">
                  <c:v>2457.4699999999998</c:v>
                </c:pt>
                <c:pt idx="2">
                  <c:v>2303.36</c:v>
                </c:pt>
                <c:pt idx="3">
                  <c:v>2163.7199999999998</c:v>
                </c:pt>
                <c:pt idx="4">
                  <c:v>2004.33</c:v>
                </c:pt>
              </c:numCache>
            </c:numRef>
          </c:val>
          <c:extLst>
            <c:ext xmlns:c16="http://schemas.microsoft.com/office/drawing/2014/chart" uri="{C3380CC4-5D6E-409C-BE32-E72D297353CC}">
              <c16:uniqueId val="{00000000-96A3-4674-B33E-8A185EF51AE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96A3-4674-B33E-8A185EF51AE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23.4</c:v>
                </c:pt>
                <c:pt idx="1">
                  <c:v>23.26</c:v>
                </c:pt>
                <c:pt idx="2">
                  <c:v>22.18</c:v>
                </c:pt>
                <c:pt idx="3">
                  <c:v>21.53</c:v>
                </c:pt>
                <c:pt idx="4">
                  <c:v>17.940000000000001</c:v>
                </c:pt>
              </c:numCache>
            </c:numRef>
          </c:val>
          <c:extLst>
            <c:ext xmlns:c16="http://schemas.microsoft.com/office/drawing/2014/chart" uri="{C3380CC4-5D6E-409C-BE32-E72D297353CC}">
              <c16:uniqueId val="{00000000-15C5-40C1-8F0C-0F445A8C550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15C5-40C1-8F0C-0F445A8C550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494.95</c:v>
                </c:pt>
                <c:pt idx="1">
                  <c:v>488.9</c:v>
                </c:pt>
                <c:pt idx="2">
                  <c:v>511.63</c:v>
                </c:pt>
                <c:pt idx="3">
                  <c:v>530.87</c:v>
                </c:pt>
                <c:pt idx="4">
                  <c:v>629.21</c:v>
                </c:pt>
              </c:numCache>
            </c:numRef>
          </c:val>
          <c:extLst>
            <c:ext xmlns:c16="http://schemas.microsoft.com/office/drawing/2014/chart" uri="{C3380CC4-5D6E-409C-BE32-E72D297353CC}">
              <c16:uniqueId val="{00000000-BB39-4244-AABA-41B1604931C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BB39-4244-AABA-41B1604931C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S57"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千葉市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972516</v>
      </c>
      <c r="AM8" s="51"/>
      <c r="AN8" s="51"/>
      <c r="AO8" s="51"/>
      <c r="AP8" s="51"/>
      <c r="AQ8" s="51"/>
      <c r="AR8" s="51"/>
      <c r="AS8" s="51"/>
      <c r="AT8" s="46">
        <f>データ!T6</f>
        <v>271.77999999999997</v>
      </c>
      <c r="AU8" s="46"/>
      <c r="AV8" s="46"/>
      <c r="AW8" s="46"/>
      <c r="AX8" s="46"/>
      <c r="AY8" s="46"/>
      <c r="AZ8" s="46"/>
      <c r="BA8" s="46"/>
      <c r="BB8" s="46">
        <f>データ!U6</f>
        <v>3578.32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0.69</v>
      </c>
      <c r="Q10" s="46"/>
      <c r="R10" s="46"/>
      <c r="S10" s="46"/>
      <c r="T10" s="46"/>
      <c r="U10" s="46"/>
      <c r="V10" s="46"/>
      <c r="W10" s="46">
        <f>データ!Q6</f>
        <v>100</v>
      </c>
      <c r="X10" s="46"/>
      <c r="Y10" s="46"/>
      <c r="Z10" s="46"/>
      <c r="AA10" s="46"/>
      <c r="AB10" s="46"/>
      <c r="AC10" s="46"/>
      <c r="AD10" s="51">
        <f>データ!R6</f>
        <v>2845</v>
      </c>
      <c r="AE10" s="51"/>
      <c r="AF10" s="51"/>
      <c r="AG10" s="51"/>
      <c r="AH10" s="51"/>
      <c r="AI10" s="51"/>
      <c r="AJ10" s="51"/>
      <c r="AK10" s="2"/>
      <c r="AL10" s="51">
        <f>データ!V6</f>
        <v>6724</v>
      </c>
      <c r="AM10" s="51"/>
      <c r="AN10" s="51"/>
      <c r="AO10" s="51"/>
      <c r="AP10" s="51"/>
      <c r="AQ10" s="51"/>
      <c r="AR10" s="51"/>
      <c r="AS10" s="51"/>
      <c r="AT10" s="46">
        <f>データ!W6</f>
        <v>3.75</v>
      </c>
      <c r="AU10" s="46"/>
      <c r="AV10" s="46"/>
      <c r="AW10" s="46"/>
      <c r="AX10" s="46"/>
      <c r="AY10" s="46"/>
      <c r="AZ10" s="46"/>
      <c r="BA10" s="46"/>
      <c r="BB10" s="46">
        <f>データ!X6</f>
        <v>1793.07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pp/Rdn6BiVgsudCVyObv1eU0DFaRYLLRHqIzVHk+eqysVybfLt0gW/IQfW/ucOrevyxu9fZQmkhUcXBbGB9E3A==" saltValue="fh81Gquwzmn0HK7E9YN5m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121002</v>
      </c>
      <c r="D6" s="33">
        <f t="shared" si="3"/>
        <v>47</v>
      </c>
      <c r="E6" s="33">
        <f t="shared" si="3"/>
        <v>17</v>
      </c>
      <c r="F6" s="33">
        <f t="shared" si="3"/>
        <v>5</v>
      </c>
      <c r="G6" s="33">
        <f t="shared" si="3"/>
        <v>0</v>
      </c>
      <c r="H6" s="33" t="str">
        <f t="shared" si="3"/>
        <v>千葉県　千葉市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0.69</v>
      </c>
      <c r="Q6" s="34">
        <f t="shared" si="3"/>
        <v>100</v>
      </c>
      <c r="R6" s="34">
        <f t="shared" si="3"/>
        <v>2845</v>
      </c>
      <c r="S6" s="34">
        <f t="shared" si="3"/>
        <v>972516</v>
      </c>
      <c r="T6" s="34">
        <f t="shared" si="3"/>
        <v>271.77999999999997</v>
      </c>
      <c r="U6" s="34">
        <f t="shared" si="3"/>
        <v>3578.32</v>
      </c>
      <c r="V6" s="34">
        <f t="shared" si="3"/>
        <v>6724</v>
      </c>
      <c r="W6" s="34">
        <f t="shared" si="3"/>
        <v>3.75</v>
      </c>
      <c r="X6" s="34">
        <f t="shared" si="3"/>
        <v>1793.07</v>
      </c>
      <c r="Y6" s="35">
        <f>IF(Y7="",NA(),Y7)</f>
        <v>46.32</v>
      </c>
      <c r="Z6" s="35">
        <f t="shared" ref="Z6:AH6" si="4">IF(Z7="",NA(),Z7)</f>
        <v>44.48</v>
      </c>
      <c r="AA6" s="35">
        <f t="shared" si="4"/>
        <v>44.72</v>
      </c>
      <c r="AB6" s="35">
        <f t="shared" si="4"/>
        <v>44</v>
      </c>
      <c r="AC6" s="35">
        <f t="shared" si="4"/>
        <v>48.4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2558.19</v>
      </c>
      <c r="BG6" s="35">
        <f t="shared" ref="BG6:BO6" si="7">IF(BG7="",NA(),BG7)</f>
        <v>2457.4699999999998</v>
      </c>
      <c r="BH6" s="35">
        <f t="shared" si="7"/>
        <v>2303.36</v>
      </c>
      <c r="BI6" s="35">
        <f t="shared" si="7"/>
        <v>2163.7199999999998</v>
      </c>
      <c r="BJ6" s="35">
        <f t="shared" si="7"/>
        <v>2004.33</v>
      </c>
      <c r="BK6" s="35">
        <f t="shared" si="7"/>
        <v>1081.8</v>
      </c>
      <c r="BL6" s="35">
        <f t="shared" si="7"/>
        <v>974.93</v>
      </c>
      <c r="BM6" s="35">
        <f t="shared" si="7"/>
        <v>855.8</v>
      </c>
      <c r="BN6" s="35">
        <f t="shared" si="7"/>
        <v>789.46</v>
      </c>
      <c r="BO6" s="35">
        <f t="shared" si="7"/>
        <v>826.83</v>
      </c>
      <c r="BP6" s="34" t="str">
        <f>IF(BP7="","",IF(BP7="-","【-】","【"&amp;SUBSTITUTE(TEXT(BP7,"#,##0.00"),"-","△")&amp;"】"))</f>
        <v>【765.47】</v>
      </c>
      <c r="BQ6" s="35">
        <f>IF(BQ7="",NA(),BQ7)</f>
        <v>23.4</v>
      </c>
      <c r="BR6" s="35">
        <f t="shared" ref="BR6:BZ6" si="8">IF(BR7="",NA(),BR7)</f>
        <v>23.26</v>
      </c>
      <c r="BS6" s="35">
        <f t="shared" si="8"/>
        <v>22.18</v>
      </c>
      <c r="BT6" s="35">
        <f t="shared" si="8"/>
        <v>21.53</v>
      </c>
      <c r="BU6" s="35">
        <f t="shared" si="8"/>
        <v>17.940000000000001</v>
      </c>
      <c r="BV6" s="35">
        <f t="shared" si="8"/>
        <v>52.19</v>
      </c>
      <c r="BW6" s="35">
        <f t="shared" si="8"/>
        <v>55.32</v>
      </c>
      <c r="BX6" s="35">
        <f t="shared" si="8"/>
        <v>59.8</v>
      </c>
      <c r="BY6" s="35">
        <f t="shared" si="8"/>
        <v>57.77</v>
      </c>
      <c r="BZ6" s="35">
        <f t="shared" si="8"/>
        <v>57.31</v>
      </c>
      <c r="CA6" s="34" t="str">
        <f>IF(CA7="","",IF(CA7="-","【-】","【"&amp;SUBSTITUTE(TEXT(CA7,"#,##0.00"),"-","△")&amp;"】"))</f>
        <v>【59.59】</v>
      </c>
      <c r="CB6" s="35">
        <f>IF(CB7="",NA(),CB7)</f>
        <v>494.95</v>
      </c>
      <c r="CC6" s="35">
        <f t="shared" ref="CC6:CK6" si="9">IF(CC7="",NA(),CC7)</f>
        <v>488.9</v>
      </c>
      <c r="CD6" s="35">
        <f t="shared" si="9"/>
        <v>511.63</v>
      </c>
      <c r="CE6" s="35">
        <f t="shared" si="9"/>
        <v>530.87</v>
      </c>
      <c r="CF6" s="35">
        <f t="shared" si="9"/>
        <v>629.21</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59.22</v>
      </c>
      <c r="CN6" s="35">
        <f t="shared" ref="CN6:CV6" si="10">IF(CN7="",NA(),CN7)</f>
        <v>59.22</v>
      </c>
      <c r="CO6" s="35">
        <f t="shared" si="10"/>
        <v>59.22</v>
      </c>
      <c r="CP6" s="35">
        <f t="shared" si="10"/>
        <v>59.22</v>
      </c>
      <c r="CQ6" s="34">
        <f t="shared" si="10"/>
        <v>0</v>
      </c>
      <c r="CR6" s="35">
        <f t="shared" si="10"/>
        <v>52.31</v>
      </c>
      <c r="CS6" s="35">
        <f t="shared" si="10"/>
        <v>60.65</v>
      </c>
      <c r="CT6" s="35">
        <f t="shared" si="10"/>
        <v>51.75</v>
      </c>
      <c r="CU6" s="35">
        <f t="shared" si="10"/>
        <v>50.68</v>
      </c>
      <c r="CV6" s="35">
        <f t="shared" si="10"/>
        <v>50.14</v>
      </c>
      <c r="CW6" s="34" t="str">
        <f>IF(CW7="","",IF(CW7="-","【-】","【"&amp;SUBSTITUTE(TEXT(CW7,"#,##0.00"),"-","△")&amp;"】"))</f>
        <v>【51.30】</v>
      </c>
      <c r="CX6" s="35">
        <f>IF(CX7="",NA(),CX7)</f>
        <v>81.95</v>
      </c>
      <c r="CY6" s="35">
        <f t="shared" ref="CY6:DG6" si="11">IF(CY7="",NA(),CY7)</f>
        <v>85.67</v>
      </c>
      <c r="CZ6" s="35">
        <f t="shared" si="11"/>
        <v>86.21</v>
      </c>
      <c r="DA6" s="35">
        <f t="shared" si="11"/>
        <v>85.03</v>
      </c>
      <c r="DB6" s="35">
        <f t="shared" si="11"/>
        <v>85.59</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121002</v>
      </c>
      <c r="D7" s="37">
        <v>47</v>
      </c>
      <c r="E7" s="37">
        <v>17</v>
      </c>
      <c r="F7" s="37">
        <v>5</v>
      </c>
      <c r="G7" s="37">
        <v>0</v>
      </c>
      <c r="H7" s="37" t="s">
        <v>97</v>
      </c>
      <c r="I7" s="37" t="s">
        <v>98</v>
      </c>
      <c r="J7" s="37" t="s">
        <v>99</v>
      </c>
      <c r="K7" s="37" t="s">
        <v>100</v>
      </c>
      <c r="L7" s="37" t="s">
        <v>101</v>
      </c>
      <c r="M7" s="37" t="s">
        <v>102</v>
      </c>
      <c r="N7" s="38" t="s">
        <v>103</v>
      </c>
      <c r="O7" s="38" t="s">
        <v>104</v>
      </c>
      <c r="P7" s="38">
        <v>0.69</v>
      </c>
      <c r="Q7" s="38">
        <v>100</v>
      </c>
      <c r="R7" s="38">
        <v>2845</v>
      </c>
      <c r="S7" s="38">
        <v>972516</v>
      </c>
      <c r="T7" s="38">
        <v>271.77999999999997</v>
      </c>
      <c r="U7" s="38">
        <v>3578.32</v>
      </c>
      <c r="V7" s="38">
        <v>6724</v>
      </c>
      <c r="W7" s="38">
        <v>3.75</v>
      </c>
      <c r="X7" s="38">
        <v>1793.07</v>
      </c>
      <c r="Y7" s="38">
        <v>46.32</v>
      </c>
      <c r="Z7" s="38">
        <v>44.48</v>
      </c>
      <c r="AA7" s="38">
        <v>44.72</v>
      </c>
      <c r="AB7" s="38">
        <v>44</v>
      </c>
      <c r="AC7" s="38">
        <v>48.4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2558.19</v>
      </c>
      <c r="BG7" s="38">
        <v>2457.4699999999998</v>
      </c>
      <c r="BH7" s="38">
        <v>2303.36</v>
      </c>
      <c r="BI7" s="38">
        <v>2163.7199999999998</v>
      </c>
      <c r="BJ7" s="38">
        <v>2004.33</v>
      </c>
      <c r="BK7" s="38">
        <v>1081.8</v>
      </c>
      <c r="BL7" s="38">
        <v>974.93</v>
      </c>
      <c r="BM7" s="38">
        <v>855.8</v>
      </c>
      <c r="BN7" s="38">
        <v>789.46</v>
      </c>
      <c r="BO7" s="38">
        <v>826.83</v>
      </c>
      <c r="BP7" s="38">
        <v>765.47</v>
      </c>
      <c r="BQ7" s="38">
        <v>23.4</v>
      </c>
      <c r="BR7" s="38">
        <v>23.26</v>
      </c>
      <c r="BS7" s="38">
        <v>22.18</v>
      </c>
      <c r="BT7" s="38">
        <v>21.53</v>
      </c>
      <c r="BU7" s="38">
        <v>17.940000000000001</v>
      </c>
      <c r="BV7" s="38">
        <v>52.19</v>
      </c>
      <c r="BW7" s="38">
        <v>55.32</v>
      </c>
      <c r="BX7" s="38">
        <v>59.8</v>
      </c>
      <c r="BY7" s="38">
        <v>57.77</v>
      </c>
      <c r="BZ7" s="38">
        <v>57.31</v>
      </c>
      <c r="CA7" s="38">
        <v>59.59</v>
      </c>
      <c r="CB7" s="38">
        <v>494.95</v>
      </c>
      <c r="CC7" s="38">
        <v>488.9</v>
      </c>
      <c r="CD7" s="38">
        <v>511.63</v>
      </c>
      <c r="CE7" s="38">
        <v>530.87</v>
      </c>
      <c r="CF7" s="38">
        <v>629.21</v>
      </c>
      <c r="CG7" s="38">
        <v>296.14</v>
      </c>
      <c r="CH7" s="38">
        <v>283.17</v>
      </c>
      <c r="CI7" s="38">
        <v>263.76</v>
      </c>
      <c r="CJ7" s="38">
        <v>274.35000000000002</v>
      </c>
      <c r="CK7" s="38">
        <v>273.52</v>
      </c>
      <c r="CL7" s="38">
        <v>257.86</v>
      </c>
      <c r="CM7" s="38">
        <v>59.22</v>
      </c>
      <c r="CN7" s="38">
        <v>59.22</v>
      </c>
      <c r="CO7" s="38">
        <v>59.22</v>
      </c>
      <c r="CP7" s="38">
        <v>59.22</v>
      </c>
      <c r="CQ7" s="38">
        <v>0</v>
      </c>
      <c r="CR7" s="38">
        <v>52.31</v>
      </c>
      <c r="CS7" s="38">
        <v>60.65</v>
      </c>
      <c r="CT7" s="38">
        <v>51.75</v>
      </c>
      <c r="CU7" s="38">
        <v>50.68</v>
      </c>
      <c r="CV7" s="38">
        <v>50.14</v>
      </c>
      <c r="CW7" s="38">
        <v>51.3</v>
      </c>
      <c r="CX7" s="38">
        <v>81.95</v>
      </c>
      <c r="CY7" s="38">
        <v>85.67</v>
      </c>
      <c r="CZ7" s="38">
        <v>86.21</v>
      </c>
      <c r="DA7" s="38">
        <v>85.03</v>
      </c>
      <c r="DB7" s="38">
        <v>85.59</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上坂　速人</cp:lastModifiedBy>
  <cp:lastPrinted>2021-01-29T02:43:04Z</cp:lastPrinted>
  <dcterms:created xsi:type="dcterms:W3CDTF">2020-12-04T03:02:51Z</dcterms:created>
  <dcterms:modified xsi:type="dcterms:W3CDTF">2021-01-29T02:43:07Z</dcterms:modified>
  <cp:category/>
</cp:coreProperties>
</file>