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9経営班\04 決算\R06決算\30 決算統計\13_経営比較分析\02回答\"/>
    </mc:Choice>
  </mc:AlternateContent>
  <xr:revisionPtr revIDLastSave="0" documentId="13_ncr:1_{EAC6B1E5-5AAF-432B-AAD2-D9769D755D7B}" xr6:coauthVersionLast="47" xr6:coauthVersionMax="47" xr10:uidLastSave="{00000000-0000-0000-0000-000000000000}"/>
  <workbookProtection workbookAlgorithmName="SHA-512" workbookHashValue="mMubniH7nsQKevWaeraqHptnpm5pgaPNlrg8pH5DLa6v1gkl+a6YCYn8eTb0JgvF8yukBRr+JQNsxIEdHV7Ggg==" workbookSaltValue="y9yLD+FGMqyxRg+8cyvhUA==" workbookSpinCount="100000" lockStructure="1"/>
  <bookViews>
    <workbookView xWindow="-19320" yWindow="231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F85" i="4"/>
  <c r="E85" i="4"/>
  <c r="AT10" i="4"/>
  <c r="AL10" i="4"/>
  <c r="I10" i="4"/>
  <c r="AL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<sst xmlns="http://schemas.openxmlformats.org/spreadsheetml/2006/main" count="236" uniqueCount="116">
  <si>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</si>
  <si>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</si>
  <si>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</si>
  <si>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</si>
  <si>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</si>
  <si>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</si>
  <si>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</si>
  <si>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</si>
  <si>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</si>
  <si>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</si>
  <si>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</si>
  <si>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</si>
  <si>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</si>
  <si>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</si>
  <si>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</si>
  <si>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</si>
  <si>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</si>
  <si>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</si>
  <si>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</si>
  <si>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</si>
  <si>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</si>
  <si>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</si>
  <si>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</si>
  <si>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</si>
  <si>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</si>
  <si>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</si>
  <si>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</si>
  <si>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</si>
  <si>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</si>
  <si>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</si>
  <si>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</si>
  <si>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</si>
  <si>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</si>
  <si>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</si>
  <si>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</si>
  <si>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</si>
  <si>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</si>
  <si>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</si>
  <si>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</si>
  <si>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</si>
  <si>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</si>
  <si>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</si>
  <si>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</si>
  <si>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</si>
  <si>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</si>
  <si>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</si>
  <si>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</si>
  <si>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</si>
  <si>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</si>
  <si>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</si>
  <si>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</si>
  <si>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</si>
  <si>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</si>
  <si>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</si>
  <si>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</si>
  <si>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</si>
  <si>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</si>
  <si>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</si>
  <si>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</si>
  <si>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</si>
  <si>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</si>
  <si>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</si>
  <si>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</si>
  <si>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</si>
  <si>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</si>
  <si>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</si>
  <si>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</si>
  <si>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</si>
  <si>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</si>
  <si>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</si>
  <si>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</si>
  <si>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</si>
  <si>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</si>
  <si>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</si>
  <si>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</si>
  <si>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</si>
  <si>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</si>
  <si>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</si>
  <si>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</si>
  <si>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</si>
  <si>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</si>
  <si>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</si>
  <si>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</si>
  <si>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</si>
  <si>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</si>
  <si>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</si>
  <si>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</si>
  <si>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</si>
  <si>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</si>
  <si>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</si>
  <si>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</si>
  <si>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</si>
  <si>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</si>
  <si>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</si>
  <si>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</si>
  <si>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</si>
  <si>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</si>
  <si>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</si>
  <si>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</si>
  <si>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</si>
  <si>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</si>
  <si>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</si>
  <si>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</si>
  <si>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</si>
  <si>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</si>
  <si>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</si>
  <si>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</si>
  <si>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</si>
  <si>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</si>
  <si>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</si>
  <si>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</si>
  <si>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</si>
  <si>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</si>
  <si>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平均を上回っているが、本市公共下水道の率を下回っており、老朽化が特段に進行しているわけではない。しかし、今後、標準耐用年数を経過する老朽化施設が増加していくため、ストックマネジメント計画に基づき、効率的に維持管理や改築更新を行っていく。</t>
    <rPh sb="2" eb="8">
      <t>ユウケイコテイシサン</t>
    </rPh>
    <rPh sb="8" eb="13">
      <t>ゲンカショウキャクリツ</t>
    </rPh>
    <rPh sb="14" eb="16">
      <t>ルイジ</t>
    </rPh>
    <rPh sb="16" eb="18">
      <t>ダンタイ</t>
    </rPh>
    <rPh sb="18" eb="20">
      <t>ヘイキン</t>
    </rPh>
    <rPh sb="21" eb="23">
      <t>ウワマワ</t>
    </rPh>
    <rPh sb="29" eb="31">
      <t>ホンシ</t>
    </rPh>
    <rPh sb="31" eb="36">
      <t>コウキョウゲスイドウ</t>
    </rPh>
    <rPh sb="37" eb="38">
      <t>リツ</t>
    </rPh>
    <rPh sb="39" eb="41">
      <t>シタマワ</t>
    </rPh>
    <rPh sb="46" eb="49">
      <t>ロウキュウカ</t>
    </rPh>
    <rPh sb="50" eb="52">
      <t>トクダン</t>
    </rPh>
    <rPh sb="53" eb="55">
      <t>シンコウ</t>
    </rPh>
    <phoneticPr fontId="4"/>
  </si>
  <si>
    <t>　本市における特定環境保全公共下水道事業は、公共下水道の終末処理場で汚水処理を行うなど、公共下水道事業と密接に関連しながら事業運営を行っており、今後も公共下水道事業と一体となって持続可能な健全経営に努めていく。</t>
    <rPh sb="39" eb="40">
      <t>オコナ</t>
    </rPh>
    <rPh sb="72" eb="74">
      <t>コンゴ</t>
    </rPh>
    <phoneticPr fontId="4"/>
  </si>
  <si>
    <t>　特定環境保全公共下水道事業は、市街化調整区域の事業であり、処理区域内人口が少ないことから、維持管理や改築更新の費用を使用料収入で回収することは困難な事業である。そのため、①経常収支比率や⑤経費回収率は100％を下回る状況が続いている。
  ②累積欠損金比率については、特定環境保全公共下水道事業への他会計繰入金が減少したため、上昇たものである。
　③流動比率は、企業債償還額の増加に伴い低下したが、公共下水道事業も含めて経営戦略の見直しを行い、令和６年４月に使用料改定も行ったことから、支払能力の問題は生じていない。なお今後、令和８年４月にも使用料改定を行うことが決定している。
　本市の特定環境保全公共下水道事業は、公共下水道事業と一体となって「下水道事業会計」を形成している。今後も一体的な事業を行う中で、引き続き費用の削減や財源の確保に努め、安定的な事業運営を図っていく。</t>
    <rPh sb="1" eb="5">
      <t>トクテイカンキョウ</t>
    </rPh>
    <rPh sb="5" eb="7">
      <t>ホゼン</t>
    </rPh>
    <rPh sb="7" eb="9">
      <t>コウキョウ</t>
    </rPh>
    <rPh sb="9" eb="12">
      <t>ゲスイドウ</t>
    </rPh>
    <rPh sb="12" eb="14">
      <t>ジギョウ</t>
    </rPh>
    <rPh sb="16" eb="19">
      <t>シガイカ</t>
    </rPh>
    <rPh sb="19" eb="21">
      <t>チョウセイ</t>
    </rPh>
    <rPh sb="21" eb="23">
      <t>クイキ</t>
    </rPh>
    <rPh sb="24" eb="26">
      <t>ジギョウ</t>
    </rPh>
    <rPh sb="30" eb="32">
      <t>ショリ</t>
    </rPh>
    <rPh sb="32" eb="35">
      <t>クイキナイ</t>
    </rPh>
    <rPh sb="35" eb="37">
      <t>ジンコウ</t>
    </rPh>
    <rPh sb="38" eb="39">
      <t>スク</t>
    </rPh>
    <rPh sb="46" eb="48">
      <t>イジ</t>
    </rPh>
    <rPh sb="48" eb="50">
      <t>カンリ</t>
    </rPh>
    <rPh sb="51" eb="53">
      <t>カイチク</t>
    </rPh>
    <rPh sb="53" eb="55">
      <t>コウシン</t>
    </rPh>
    <rPh sb="56" eb="58">
      <t>ヒヨウ</t>
    </rPh>
    <rPh sb="59" eb="62">
      <t>シヨウリョウ</t>
    </rPh>
    <rPh sb="62" eb="64">
      <t>シュウニュウ</t>
    </rPh>
    <rPh sb="65" eb="67">
      <t>カイシュウ</t>
    </rPh>
    <rPh sb="72" eb="74">
      <t>コンナン</t>
    </rPh>
    <rPh sb="75" eb="77">
      <t>ジギョウ</t>
    </rPh>
    <rPh sb="87" eb="89">
      <t>ケイジョウ</t>
    </rPh>
    <rPh sb="89" eb="91">
      <t>シュウシ</t>
    </rPh>
    <rPh sb="91" eb="93">
      <t>ヒリツ</t>
    </rPh>
    <rPh sb="95" eb="97">
      <t>ケイヒ</t>
    </rPh>
    <rPh sb="97" eb="99">
      <t>カイシュウ</t>
    </rPh>
    <rPh sb="99" eb="100">
      <t>リツ</t>
    </rPh>
    <rPh sb="106" eb="108">
      <t>シタマワ</t>
    </rPh>
    <rPh sb="109" eb="111">
      <t>ジョウキョウ</t>
    </rPh>
    <rPh sb="112" eb="113">
      <t>ツヅ</t>
    </rPh>
    <rPh sb="135" eb="141">
      <t>トクテイカンキョウホゼン</t>
    </rPh>
    <rPh sb="141" eb="148">
      <t>コウキョウゲスイドウジギョウ</t>
    </rPh>
    <rPh sb="150" eb="156">
      <t>タカイケイクリイレキン</t>
    </rPh>
    <rPh sb="157" eb="159">
      <t>ゲンショウ</t>
    </rPh>
    <rPh sb="164" eb="166">
      <t>ジョウショウ</t>
    </rPh>
    <rPh sb="176" eb="180">
      <t>リュウドウヒリツ</t>
    </rPh>
    <rPh sb="182" eb="185">
      <t>キギョウサイ</t>
    </rPh>
    <rPh sb="200" eb="207">
      <t>コウキョウゲスイドウジギョウ</t>
    </rPh>
    <rPh sb="208" eb="209">
      <t>フク</t>
    </rPh>
    <rPh sb="211" eb="215">
      <t>ケイエイセンリャク</t>
    </rPh>
    <rPh sb="216" eb="218">
      <t>ミナオ</t>
    </rPh>
    <rPh sb="220" eb="221">
      <t>オコナ</t>
    </rPh>
    <rPh sb="223" eb="225">
      <t>レイワ</t>
    </rPh>
    <rPh sb="226" eb="227">
      <t>ネン</t>
    </rPh>
    <rPh sb="228" eb="229">
      <t>ガツ</t>
    </rPh>
    <rPh sb="230" eb="233">
      <t>シヨウリョウ</t>
    </rPh>
    <rPh sb="233" eb="235">
      <t>カイテイ</t>
    </rPh>
    <rPh sb="236" eb="237">
      <t>オコナ</t>
    </rPh>
    <rPh sb="244" eb="246">
      <t>シハラ</t>
    </rPh>
    <rPh sb="246" eb="248">
      <t>ノウリョク</t>
    </rPh>
    <rPh sb="249" eb="251">
      <t>モンダイ</t>
    </rPh>
    <rPh sb="252" eb="253">
      <t>ショウ</t>
    </rPh>
    <rPh sb="261" eb="263">
      <t>コンゴ</t>
    </rPh>
    <rPh sb="264" eb="266">
      <t>レイワ</t>
    </rPh>
    <rPh sb="267" eb="268">
      <t>ネン</t>
    </rPh>
    <rPh sb="269" eb="270">
      <t>ガツ</t>
    </rPh>
    <rPh sb="272" eb="277">
      <t>シヨウリョウカイテイ</t>
    </rPh>
    <rPh sb="278" eb="279">
      <t>オコナ</t>
    </rPh>
    <rPh sb="283" eb="285">
      <t>ケッテイ</t>
    </rPh>
    <rPh sb="293" eb="295">
      <t>ホンシ</t>
    </rPh>
    <rPh sb="311" eb="318">
      <t>コウキョウゲスイドウジギョウ</t>
    </rPh>
    <rPh sb="319" eb="321">
      <t>イッタイ</t>
    </rPh>
    <rPh sb="326" eb="329">
      <t>ゲスイドウ</t>
    </rPh>
    <rPh sb="329" eb="333">
      <t>ジギョウカイケイ</t>
    </rPh>
    <rPh sb="335" eb="337">
      <t>ケイセイ</t>
    </rPh>
    <rPh sb="342" eb="344">
      <t>コンゴ</t>
    </rPh>
    <rPh sb="345" eb="348">
      <t>イッタイテキ</t>
    </rPh>
    <rPh sb="349" eb="351">
      <t>ジギョウ</t>
    </rPh>
    <rPh sb="352" eb="353">
      <t>オコナ</t>
    </rPh>
    <rPh sb="354" eb="355">
      <t>ナカ</t>
    </rPh>
    <rPh sb="357" eb="358">
      <t>ヒ</t>
    </rPh>
    <rPh sb="359" eb="360">
      <t>ツヅ</t>
    </rPh>
    <rPh sb="361" eb="363">
      <t>ヒヨウ</t>
    </rPh>
    <rPh sb="364" eb="366">
      <t>サクゲン</t>
    </rPh>
    <rPh sb="367" eb="369">
      <t>ザイゲン</t>
    </rPh>
    <rPh sb="370" eb="372">
      <t>カクホ</t>
    </rPh>
    <rPh sb="373" eb="374">
      <t>ツト</t>
    </rPh>
    <rPh sb="376" eb="379">
      <t>アンテイテキ</t>
    </rPh>
    <rPh sb="380" eb="384">
      <t>ジギョウウンエイ</t>
    </rPh>
    <rPh sb="385" eb="38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</si>
</sst>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1A-437B-BD5D-E7BC0B55D4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5D1A-437B-BD5D-E7BC0B55D4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B5-4E1C-BDB8-0016677042D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4BB5-4E1C-BDB8-0016677042D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96.47</c:v>
                </c:pt>
                <c:pt idx="1">
                  <c:v>96.52</c:v>
                </c:pt>
                <c:pt idx="2">
                  <c:v>96.54</c:v>
                </c:pt>
                <c:pt idx="3">
                  <c:v>96.49</c:v>
                </c:pt>
                <c:pt idx="4">
                  <c:v>95.95</c:v>
                </c:pt>
              </c:numCache>
            </c:numRef>
          </c:val>
          <c:extLst>
            <c:ext xmlns:c16="http://schemas.microsoft.com/office/drawing/2014/chart" uri="{C3380CC4-5D6E-409C-BE32-E72D297353CC}">
              <c16:uniqueId val="{00000000-1B2C-4946-9762-D3A51BE6CA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B2C-4946-9762-D3A51BE6CA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93.31</c:v>
                </c:pt>
                <c:pt idx="1">
                  <c:v>93.33</c:v>
                </c:pt>
                <c:pt idx="2">
                  <c:v>92.64</c:v>
                </c:pt>
                <c:pt idx="3">
                  <c:v>93.7</c:v>
                </c:pt>
                <c:pt idx="4">
                  <c:v>71.319999999999993</c:v>
                </c:pt>
              </c:numCache>
            </c:numRef>
          </c:val>
          <c:extLst>
            <c:ext xmlns:c16="http://schemas.microsoft.com/office/drawing/2014/chart" uri="{C3380CC4-5D6E-409C-BE32-E72D297353CC}">
              <c16:uniqueId val="{00000000-8707-4C0B-B200-3F0A6BC7B0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707-4C0B-B200-3F0A6BC7B0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29.82</c:v>
                </c:pt>
                <c:pt idx="1">
                  <c:v>31.49</c:v>
                </c:pt>
                <c:pt idx="2">
                  <c:v>33.25</c:v>
                </c:pt>
                <c:pt idx="3">
                  <c:v>35.06</c:v>
                </c:pt>
                <c:pt idx="4">
                  <c:v>36.85</c:v>
                </c:pt>
              </c:numCache>
            </c:numRef>
          </c:val>
          <c:extLst>
            <c:ext xmlns:c16="http://schemas.microsoft.com/office/drawing/2014/chart" uri="{C3380CC4-5D6E-409C-BE32-E72D297353CC}">
              <c16:uniqueId val="{00000000-8EA5-4F3F-B61A-08E1CA5E1DF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8EA5-4F3F-B61A-08E1CA5E1DF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EF-41F5-B13C-F8AF11917D3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2FEF-41F5-B13C-F8AF11917D3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21.02</c:v>
                </c:pt>
                <c:pt idx="2">
                  <c:v>6.8</c:v>
                </c:pt>
                <c:pt idx="3">
                  <c:v>1.47</c:v>
                </c:pt>
                <c:pt idx="4">
                  <c:v>37.78</c:v>
                </c:pt>
              </c:numCache>
            </c:numRef>
          </c:val>
          <c:extLst>
            <c:ext xmlns:c16="http://schemas.microsoft.com/office/drawing/2014/chart" uri="{C3380CC4-5D6E-409C-BE32-E72D297353CC}">
              <c16:uniqueId val="{00000000-11C4-4FB9-AEE8-74B7A6F693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1C4-4FB9-AEE8-74B7A6F693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38.65</c:v>
                </c:pt>
                <c:pt idx="1">
                  <c:v>19.059999999999999</c:v>
                </c:pt>
                <c:pt idx="2">
                  <c:v>2.69</c:v>
                </c:pt>
                <c:pt idx="3">
                  <c:v>2.58</c:v>
                </c:pt>
                <c:pt idx="4">
                  <c:v>2.56</c:v>
                </c:pt>
              </c:numCache>
            </c:numRef>
          </c:val>
          <c:extLst>
            <c:ext xmlns:c16="http://schemas.microsoft.com/office/drawing/2014/chart" uri="{C3380CC4-5D6E-409C-BE32-E72D297353CC}">
              <c16:uniqueId val="{00000000-E518-4B32-AC27-D73626FD4CA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518-4B32-AC27-D73626FD4CA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12353.37</c:v>
                </c:pt>
                <c:pt idx="1">
                  <c:v>12239.32</c:v>
                </c:pt>
                <c:pt idx="2">
                  <c:v>14275.51</c:v>
                </c:pt>
                <c:pt idx="3">
                  <c:v>12349.12</c:v>
                </c:pt>
                <c:pt idx="4">
                  <c:v>11977.37</c:v>
                </c:pt>
              </c:numCache>
            </c:numRef>
          </c:val>
          <c:extLst>
            <c:ext xmlns:c16="http://schemas.microsoft.com/office/drawing/2014/chart" uri="{C3380CC4-5D6E-409C-BE32-E72D297353CC}">
              <c16:uniqueId val="{00000000-EE98-4F3A-83A5-6761E63F149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E98-4F3A-83A5-6761E63F149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61.23</c:v>
                </c:pt>
                <c:pt idx="1">
                  <c:v>61.64</c:v>
                </c:pt>
                <c:pt idx="2">
                  <c:v>54.33</c:v>
                </c:pt>
                <c:pt idx="3">
                  <c:v>59.13</c:v>
                </c:pt>
                <c:pt idx="4">
                  <c:v>48.47</c:v>
                </c:pt>
              </c:numCache>
            </c:numRef>
          </c:val>
          <c:extLst>
            <c:ext xmlns:c16="http://schemas.microsoft.com/office/drawing/2014/chart" uri="{C3380CC4-5D6E-409C-BE32-E72D297353CC}">
              <c16:uniqueId val="{00000000-73D3-4893-9F57-7FEA8E98D3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73D3-4893-9F57-7FEA8E98D3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195.68</c:v>
                </c:pt>
                <c:pt idx="1">
                  <c:v>193.73</c:v>
                </c:pt>
                <c:pt idx="2">
                  <c:v>185.44</c:v>
                </c:pt>
                <c:pt idx="3">
                  <c:v>199.36</c:v>
                </c:pt>
                <c:pt idx="4">
                  <c:v>246.17</c:v>
                </c:pt>
              </c:numCache>
            </c:numRef>
          </c:val>
          <c:extLst>
            <c:ext xmlns:c16="http://schemas.microsoft.com/office/drawing/2014/chart" uri="{C3380CC4-5D6E-409C-BE32-E72D297353CC}">
              <c16:uniqueId val="{00000000-0EBA-463D-BC29-BDE41FDEC6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0EBA-463D-BC29-BDE41FDEC6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23" zoomScale="85" zoomScaleNormal="85"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千葉市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983896</v>
      </c>
      <c r="AM8" s="45"/>
      <c r="AN8" s="45"/>
      <c r="AO8" s="45"/>
      <c r="AP8" s="45"/>
      <c r="AQ8" s="45"/>
      <c r="AR8" s="45"/>
      <c r="AS8" s="45"/>
      <c r="AT8" s="44">
        <f>データ!T6</f>
        <v>271.76</v>
      </c>
      <c r="AU8" s="44"/>
      <c r="AV8" s="44"/>
      <c r="AW8" s="44"/>
      <c r="AX8" s="44"/>
      <c r="AY8" s="44"/>
      <c r="AZ8" s="44"/>
      <c r="BA8" s="44"/>
      <c r="BB8" s="44">
        <f>データ!U6</f>
        <v>3620.46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18.66</v>
      </c>
      <c r="J10" s="44"/>
      <c r="K10" s="44"/>
      <c r="L10" s="44"/>
      <c r="M10" s="44"/>
      <c r="N10" s="44"/>
      <c r="O10" s="44"/>
      <c r="P10" s="44">
        <f>データ!P6</f>
        <v>6.95</v>
      </c>
      <c r="Q10" s="44"/>
      <c r="R10" s="44"/>
      <c r="S10" s="44"/>
      <c r="T10" s="44"/>
      <c r="U10" s="44"/>
      <c r="V10" s="44"/>
      <c r="W10" s="44">
        <f>データ!Q6</f>
        <v>100</v>
      </c>
      <c r="X10" s="44"/>
      <c r="Y10" s="44"/>
      <c r="Z10" s="44"/>
      <c r="AA10" s="44"/>
      <c r="AB10" s="44"/>
      <c r="AC10" s="44"/>
      <c r="AD10" s="45">
        <f>データ!R6</f>
        <v>2140</v>
      </c>
      <c r="AE10" s="45"/>
      <c r="AF10" s="45"/>
      <c r="AG10" s="45"/>
      <c r="AH10" s="45"/>
      <c r="AI10" s="45"/>
      <c r="AJ10" s="45"/>
      <c r="AK10" s="2"/>
      <c r="AL10" s="45">
        <f>データ!V6</f>
        <v>68418</v>
      </c>
      <c r="AM10" s="45"/>
      <c r="AN10" s="45"/>
      <c r="AO10" s="45"/>
      <c r="AP10" s="45"/>
      <c r="AQ10" s="45"/>
      <c r="AR10" s="45"/>
      <c r="AS10" s="45"/>
      <c r="AT10" s="44">
        <f>データ!W6</f>
        <v>8.92</v>
      </c>
      <c r="AU10" s="44"/>
      <c r="AV10" s="44"/>
      <c r="AW10" s="44"/>
      <c r="AX10" s="44"/>
      <c r="AY10" s="44"/>
      <c r="AZ10" s="44"/>
      <c r="BA10" s="44"/>
      <c r="BB10" s="44">
        <f>データ!X6</f>
        <v>7670.18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tSwpSqUXtSD8L6PaGr9hWTJcczh5NOMFmEd0+kt3WAt5MUUIpOTuA0Q3IlyqXz3pe5kHkLxrnurQKE+Fs9KmA==" saltValue="ZK2B6HLb4K+BvlcPegYh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121002</v>
      </c>
      <c r="D6" s="19">
        <f t="shared" si="3"/>
        <v>46</v>
      </c>
      <c r="E6" s="19">
        <f t="shared" si="3"/>
        <v>17</v>
      </c>
      <c r="F6" s="19">
        <f t="shared" si="3"/>
        <v>4</v>
      </c>
      <c r="G6" s="19">
        <f t="shared" si="3"/>
        <v>0</v>
      </c>
      <c r="H6" s="19" t="str">
        <f t="shared" si="3"/>
        <v>千葉県　千葉市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18.66</v>
      </c>
      <c r="P6" s="20">
        <f t="shared" si="3"/>
        <v>6.95</v>
      </c>
      <c r="Q6" s="20">
        <f t="shared" si="3"/>
        <v>100</v>
      </c>
      <c r="R6" s="20">
        <f t="shared" si="3"/>
        <v>2140</v>
      </c>
      <c r="S6" s="20">
        <f t="shared" si="3"/>
        <v>983896</v>
      </c>
      <c r="T6" s="20">
        <f t="shared" si="3"/>
        <v>271.76</v>
      </c>
      <c r="U6" s="20">
        <f t="shared" si="3"/>
        <v>3620.46</v>
      </c>
      <c r="V6" s="20">
        <f t="shared" si="3"/>
        <v>68418</v>
      </c>
      <c r="W6" s="20">
        <f t="shared" si="3"/>
        <v>8.92</v>
      </c>
      <c r="X6" s="20">
        <f t="shared" si="3"/>
        <v>7670.18</v>
      </c>
      <c r="Y6" s="21">
        <f>IF(Y7="",NA(),Y7)</f>
        <v>93.31</v>
      </c>
      <c r="Z6" s="21">
        <f t="shared" ref="Z6:AH6" si="4">IF(Z7="",NA(),Z7)</f>
        <v>93.33</v>
      </c>
      <c r="AA6" s="21">
        <f t="shared" si="4"/>
        <v>92.64</v>
      </c>
      <c r="AB6" s="21">
        <f t="shared" si="4"/>
        <v>93.7</v>
      </c>
      <c r="AC6" s="21">
        <f t="shared" si="4"/>
        <v>71.319999999999993</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1">
        <f t="shared" ref="AK6:AS6" si="5">IF(AK7="",NA(),AK7)</f>
        <v>21.02</v>
      </c>
      <c r="AL6" s="21">
        <f t="shared" si="5"/>
        <v>6.8</v>
      </c>
      <c r="AM6" s="21">
        <f t="shared" si="5"/>
        <v>1.47</v>
      </c>
      <c r="AN6" s="21">
        <f t="shared" si="5"/>
        <v>37.78</v>
      </c>
      <c r="AO6" s="21">
        <f t="shared" si="5"/>
        <v>63.96</v>
      </c>
      <c r="AP6" s="21">
        <f t="shared" si="5"/>
        <v>69.42</v>
      </c>
      <c r="AQ6" s="21">
        <f t="shared" si="5"/>
        <v>72.86</v>
      </c>
      <c r="AR6" s="21">
        <f t="shared" si="5"/>
        <v>69.540000000000006</v>
      </c>
      <c r="AS6" s="21">
        <f t="shared" si="5"/>
        <v>70.63</v>
      </c>
      <c r="AT6" s="20" t="str">
        <f>IF(AT7="","",IF(AT7="-","【-】","【"&amp;SUBSTITUTE(TEXT(AT7,"#,##0.00"),"-","△")&amp;"】"))</f>
        <v>【63.54】</v>
      </c>
      <c r="AU6" s="21">
        <f>IF(AU7="",NA(),AU7)</f>
        <v>38.65</v>
      </c>
      <c r="AV6" s="21">
        <f t="shared" ref="AV6:BD6" si="6">IF(AV7="",NA(),AV7)</f>
        <v>19.059999999999999</v>
      </c>
      <c r="AW6" s="21">
        <f t="shared" si="6"/>
        <v>2.69</v>
      </c>
      <c r="AX6" s="21">
        <f t="shared" si="6"/>
        <v>2.58</v>
      </c>
      <c r="AY6" s="21">
        <f t="shared" si="6"/>
        <v>2.56</v>
      </c>
      <c r="AZ6" s="21">
        <f t="shared" si="6"/>
        <v>44.24</v>
      </c>
      <c r="BA6" s="21">
        <f t="shared" si="6"/>
        <v>43.07</v>
      </c>
      <c r="BB6" s="21">
        <f t="shared" si="6"/>
        <v>45.42</v>
      </c>
      <c r="BC6" s="21">
        <f t="shared" si="6"/>
        <v>50.63</v>
      </c>
      <c r="BD6" s="21">
        <f t="shared" si="6"/>
        <v>53.28</v>
      </c>
      <c r="BE6" s="20" t="str">
        <f>IF(BE7="","",IF(BE7="-","【-】","【"&amp;SUBSTITUTE(TEXT(BE7,"#,##0.00"),"-","△")&amp;"】"))</f>
        <v>【50.90】</v>
      </c>
      <c r="BF6" s="21">
        <f>IF(BF7="",NA(),BF7)</f>
        <v>12353.37</v>
      </c>
      <c r="BG6" s="21">
        <f t="shared" ref="BG6:BO6" si="7">IF(BG7="",NA(),BG7)</f>
        <v>12239.32</v>
      </c>
      <c r="BH6" s="21">
        <f t="shared" si="7"/>
        <v>14275.51</v>
      </c>
      <c r="BI6" s="21">
        <f t="shared" si="7"/>
        <v>12349.12</v>
      </c>
      <c r="BJ6" s="21">
        <f t="shared" si="7"/>
        <v>11977.37</v>
      </c>
      <c r="BK6" s="21">
        <f t="shared" si="7"/>
        <v>1258.43</v>
      </c>
      <c r="BL6" s="21">
        <f t="shared" si="7"/>
        <v>1163.75</v>
      </c>
      <c r="BM6" s="21">
        <f t="shared" si="7"/>
        <v>1195.47</v>
      </c>
      <c r="BN6" s="21">
        <f t="shared" si="7"/>
        <v>1168.69</v>
      </c>
      <c r="BO6" s="21">
        <f t="shared" si="7"/>
        <v>1142.44</v>
      </c>
      <c r="BP6" s="20" t="str">
        <f>IF(BP7="","",IF(BP7="-","【-】","【"&amp;SUBSTITUTE(TEXT(BP7,"#,##0.00"),"-","△")&amp;"】"))</f>
        <v>【1,099.15】</v>
      </c>
      <c r="BQ6" s="21">
        <f>IF(BQ7="",NA(),BQ7)</f>
        <v>61.23</v>
      </c>
      <c r="BR6" s="21">
        <f t="shared" ref="BR6:BZ6" si="8">IF(BR7="",NA(),BR7)</f>
        <v>61.64</v>
      </c>
      <c r="BS6" s="21">
        <f t="shared" si="8"/>
        <v>54.33</v>
      </c>
      <c r="BT6" s="21">
        <f t="shared" si="8"/>
        <v>59.13</v>
      </c>
      <c r="BU6" s="21">
        <f t="shared" si="8"/>
        <v>48.47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195.68</v>
      </c>
      <c r="CC6" s="21">
        <f t="shared" ref="CC6:CK6" si="9">IF(CC7="",NA(),CC7)</f>
        <v>193.73</v>
      </c>
      <c r="CD6" s="21">
        <f t="shared" si="9"/>
        <v>185.44</v>
      </c>
      <c r="CE6" s="21">
        <f t="shared" si="9"/>
        <v>199.36</v>
      </c>
      <c r="CF6" s="21">
        <f t="shared" si="9"/>
        <v>246.17</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96.47</v>
      </c>
      <c r="CY6" s="21">
        <f t="shared" ref="CY6:DG6" si="11">IF(CY7="",NA(),CY7)</f>
        <v>96.52</v>
      </c>
      <c r="CZ6" s="21">
        <f t="shared" si="11"/>
        <v>96.54</v>
      </c>
      <c r="DA6" s="21">
        <f t="shared" si="11"/>
        <v>96.49</v>
      </c>
      <c r="DB6" s="21">
        <f t="shared" si="11"/>
        <v>95.95</v>
      </c>
      <c r="DC6" s="21">
        <f t="shared" si="11"/>
        <v>84.19</v>
      </c>
      <c r="DD6" s="21">
        <f t="shared" si="11"/>
        <v>84.34</v>
      </c>
      <c r="DE6" s="21">
        <f t="shared" si="11"/>
        <v>84.34</v>
      </c>
      <c r="DF6" s="21">
        <f t="shared" si="11"/>
        <v>84.73</v>
      </c>
      <c r="DG6" s="21">
        <f t="shared" si="11"/>
        <v>84.21</v>
      </c>
      <c r="DH6" s="20" t="str">
        <f>IF(DH7="","",IF(DH7="-","【-】","【"&amp;SUBSTITUTE(TEXT(DH7,"#,##0.00"),"-","△")&amp;"】"))</f>
        <v>【86.31】</v>
      </c>
      <c r="DI6" s="21">
        <f>IF(DI7="",NA(),DI7)</f>
        <v>29.82</v>
      </c>
      <c r="DJ6" s="21">
        <f t="shared" ref="DJ6:DR6" si="12">IF(DJ7="",NA(),DJ7)</f>
        <v>31.49</v>
      </c>
      <c r="DK6" s="21">
        <f t="shared" si="12"/>
        <v>33.25</v>
      </c>
      <c r="DL6" s="21">
        <f t="shared" si="12"/>
        <v>35.06</v>
      </c>
      <c r="DM6" s="21">
        <f t="shared" si="12"/>
        <v>36.85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121002</v>
      </c>
      <c r="D7" s="23">
        <v>46</v>
      </c>
      <c r="E7" s="23">
        <v>17</v>
      </c>
      <c r="F7" s="23">
        <v>4</v>
      </c>
      <c r="G7" s="23">
        <v>0</v>
      </c>
      <c r="H7" s="23" t="s">
        <v>96</v>
      </c>
      <c r="I7" s="23" t="s">
        <v>97</v>
      </c>
      <c r="J7" s="23" t="s">
        <v>98</v>
      </c>
      <c r="K7" s="23" t="s">
        <v>99</v>
      </c>
      <c r="L7" s="23" t="s">
        <v>100</v>
      </c>
      <c r="M7" s="23" t="s">
        <v>101</v>
      </c>
      <c r="N7" s="24" t="s">
        <v>102</v>
      </c>
      <c r="O7" s="24">
        <v>18.66</v>
      </c>
      <c r="P7" s="24">
        <v>6.95</v>
      </c>
      <c r="Q7" s="24">
        <v>100</v>
      </c>
      <c r="R7" s="24">
        <v>2140</v>
      </c>
      <c r="S7" s="24">
        <v>983896</v>
      </c>
      <c r="T7" s="24">
        <v>271.76</v>
      </c>
      <c r="U7" s="24">
        <v>3620.46</v>
      </c>
      <c r="V7" s="24">
        <v>68418</v>
      </c>
      <c r="W7" s="24">
        <v>8.92</v>
      </c>
      <c r="X7" s="24">
        <v>7670.18</v>
      </c>
      <c r="Y7" s="24">
        <v>93.31</v>
      </c>
      <c r="Z7" s="24">
        <v>93.33</v>
      </c>
      <c r="AA7" s="24">
        <v>92.64</v>
      </c>
      <c r="AB7" s="24">
        <v>93.7</v>
      </c>
      <c r="AC7" s="24">
        <v>71.319999999999993</v>
      </c>
      <c r="AD7" s="24">
        <v>105.78</v>
      </c>
      <c r="AE7" s="24">
        <v>106.09</v>
      </c>
      <c r="AF7" s="24">
        <v>106.44</v>
      </c>
      <c r="AG7" s="24">
        <v>107.11</v>
      </c>
      <c r="AH7" s="24">
        <v>106.38</v>
      </c>
      <c r="AI7" s="24">
        <v>105.07</v>
      </c>
      <c r="AJ7" s="24">
        <v>0</v>
      </c>
      <c r="AK7" s="24">
        <v>21.02</v>
      </c>
      <c r="AL7" s="24">
        <v>6.8</v>
      </c>
      <c r="AM7" s="24">
        <v>1.47</v>
      </c>
      <c r="AN7" s="24">
        <v>37.78</v>
      </c>
      <c r="AO7" s="24">
        <v>63.96</v>
      </c>
      <c r="AP7" s="24">
        <v>69.42</v>
      </c>
      <c r="AQ7" s="24">
        <v>72.86</v>
      </c>
      <c r="AR7" s="24">
        <v>69.540000000000006</v>
      </c>
      <c r="AS7" s="24">
        <v>70.63</v>
      </c>
      <c r="AT7" s="24">
        <v>63.54</v>
      </c>
      <c r="AU7" s="24">
        <v>38.65</v>
      </c>
      <c r="AV7" s="24">
        <v>19.059999999999999</v>
      </c>
      <c r="AW7" s="24">
        <v>2.69</v>
      </c>
      <c r="AX7" s="24">
        <v>2.58</v>
      </c>
      <c r="AY7" s="24">
        <v>2.56</v>
      </c>
      <c r="AZ7" s="24">
        <v>44.24</v>
      </c>
      <c r="BA7" s="24">
        <v>43.07</v>
      </c>
      <c r="BB7" s="24">
        <v>45.42</v>
      </c>
      <c r="BC7" s="24">
        <v>50.63</v>
      </c>
      <c r="BD7" s="24">
        <v>53.28</v>
      </c>
      <c r="BE7" s="24">
        <v>50.9</v>
      </c>
      <c r="BF7" s="24">
        <v>12353.37</v>
      </c>
      <c r="BG7" s="24">
        <v>12239.32</v>
      </c>
      <c r="BH7" s="24">
        <v>14275.51</v>
      </c>
      <c r="BI7" s="24">
        <v>12349.12</v>
      </c>
      <c r="BJ7" s="24">
        <v>11977.37</v>
      </c>
      <c r="BK7" s="24">
        <v>1258.43</v>
      </c>
      <c r="BL7" s="24">
        <v>1163.75</v>
      </c>
      <c r="BM7" s="24">
        <v>1195.47</v>
      </c>
      <c r="BN7" s="24">
        <v>1168.69</v>
      </c>
      <c r="BO7" s="24">
        <v>1142.44</v>
      </c>
      <c r="BP7" s="24">
        <v>1099.1500000000001</v>
      </c>
      <c r="BQ7" s="24">
        <v>61.23</v>
      </c>
      <c r="BR7" s="24">
        <v>61.64</v>
      </c>
      <c r="BS7" s="24">
        <v>54.33</v>
      </c>
      <c r="BT7" s="24">
        <v>59.13</v>
      </c>
      <c r="BU7" s="24">
        <v>48.47</v>
      </c>
      <c r="BV7" s="24">
        <v>73.36</v>
      </c>
      <c r="BW7" s="24">
        <v>72.599999999999994</v>
      </c>
      <c r="BX7" s="24">
        <v>69.430000000000007</v>
      </c>
      <c r="BY7" s="24">
        <v>70.709999999999994</v>
      </c>
      <c r="BZ7" s="24">
        <v>66.63</v>
      </c>
      <c r="CA7" s="24">
        <v>72.92</v>
      </c>
      <c r="CB7" s="24">
        <v>195.68</v>
      </c>
      <c r="CC7" s="24">
        <v>193.73</v>
      </c>
      <c r="CD7" s="24">
        <v>185.44</v>
      </c>
      <c r="CE7" s="24">
        <v>199.36</v>
      </c>
      <c r="CF7" s="24">
        <v>246.17</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96.47</v>
      </c>
      <c r="CY7" s="24">
        <v>96.52</v>
      </c>
      <c r="CZ7" s="24">
        <v>96.54</v>
      </c>
      <c r="DA7" s="24">
        <v>96.49</v>
      </c>
      <c r="DB7" s="24">
        <v>95.95</v>
      </c>
      <c r="DC7" s="24">
        <v>84.19</v>
      </c>
      <c r="DD7" s="24">
        <v>84.34</v>
      </c>
      <c r="DE7" s="24">
        <v>84.34</v>
      </c>
      <c r="DF7" s="24">
        <v>84.73</v>
      </c>
      <c r="DG7" s="24">
        <v>84.21</v>
      </c>
      <c r="DH7" s="24">
        <v>86.31</v>
      </c>
      <c r="DI7" s="24">
        <v>29.82</v>
      </c>
      <c r="DJ7" s="24">
        <v>31.49</v>
      </c>
      <c r="DK7" s="24">
        <v>33.25</v>
      </c>
      <c r="DL7" s="24">
        <v>35.06</v>
      </c>
      <c r="DM7" s="24">
        <v>36.85</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16239C5-CC71-4985-BF51-C837F0D99D96}"/>
</file>

<file path=customXml/itemProps2.xml><?xml version="1.0" encoding="utf-8"?>
<ds:datastoreItem xmlns:ds="http://schemas.openxmlformats.org/officeDocument/2006/customXml" ds:itemID="{BD652E49-6145-4630-A6E1-55A06AD48249}"/>
</file>

<file path=customXml/itemProps3.xml><?xml version="1.0" encoding="utf-8"?>
<ds:datastoreItem xmlns:ds="http://schemas.openxmlformats.org/officeDocument/2006/customXml" ds:itemID="{D2C7C0CA-2CCB-4EAF-B2AB-2D9B8A3D623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2025-12-23T06:10:12Z</dcterms:created>
  <dcterms:modified xsi:type="dcterms:W3CDTF">2026-01-20T00:16:50Z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