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M:\09保育係\06 民間保育園補助金関係\03-2 一時預かり事業補助金\02 一時補助金\令和５年度　一時預かり事業\09-01交付申請\01提出依頼\送付用（ロックかけた様式）\"/>
    </mc:Choice>
  </mc:AlternateContent>
  <xr:revisionPtr revIDLastSave="0" documentId="13_ncr:1_{98AC8FB9-017C-4834-8A14-3752EE0CA3B4}" xr6:coauthVersionLast="36" xr6:coauthVersionMax="36" xr10:uidLastSave="{00000000-0000-0000-0000-000000000000}"/>
  <workbookProtection workbookPassword="CCCF" lockStructure="1"/>
  <bookViews>
    <workbookView xWindow="10230" yWindow="-15" windowWidth="10275" windowHeight="7560" firstSheet="2" activeTab="2" xr2:uid="{00000000-000D-0000-FFFF-FFFF00000000}"/>
  </bookViews>
  <sheets>
    <sheet name="補助金用基本データ" sheetId="46" state="hidden" r:id="rId1"/>
    <sheet name="リスト" sheetId="51" state="hidden" r:id="rId2"/>
    <sheet name="①ファイルの説明" sheetId="34" r:id="rId3"/>
    <sheet name="②個別表" sheetId="20" r:id="rId4"/>
    <sheet name="③1号申請書（入力不要）" sheetId="48" r:id="rId5"/>
    <sheet name="④10号請求書" sheetId="50" r:id="rId6"/>
    <sheet name="⑤データ基準額" sheetId="26" r:id="rId7"/>
  </sheets>
  <definedNames>
    <definedName name="_xlnm._FilterDatabase" localSheetId="3" hidden="1">②個別表!$A$4:$I$12</definedName>
    <definedName name="_xlnm._FilterDatabase" localSheetId="0" hidden="1">補助金用基本データ!$A$4:$AB$297</definedName>
    <definedName name="_xlnm.Print_Area" localSheetId="2">①ファイルの説明!$A$1:$K$35</definedName>
    <definedName name="_xlnm.Print_Area" localSheetId="3">②個別表!$A$1:$I$96</definedName>
    <definedName name="_xlnm.Print_Area" localSheetId="4">'③1号申請書（入力不要）'!$A$1:$I$45</definedName>
    <definedName name="_xlnm.Print_Area" localSheetId="5">④10号請求書!$A$1:$G$33</definedName>
    <definedName name="_xlnm.Print_Area" localSheetId="0">補助金用基本データ!$C$2:$R$296</definedName>
    <definedName name="Z_0855E9E5_5778_4DA3_8566_1EDF1D49F0DC_.wvu.FilterData" localSheetId="0" hidden="1">補助金用基本データ!$B$4:$C$4</definedName>
    <definedName name="Z_0855E9E5_5778_4DA3_8566_1EDF1D49F0DC_.wvu.PrintArea" localSheetId="0" hidden="1">補助金用基本データ!$C$2:$C$296</definedName>
    <definedName name="Z_1AC469FC_9911_4D59_8A70_26B86DEBD0C8_.wvu.FilterData" localSheetId="0" hidden="1">補助金用基本データ!$B$4:$C$4</definedName>
    <definedName name="Z_1AC469FC_9911_4D59_8A70_26B86DEBD0C8_.wvu.PrintArea" localSheetId="0" hidden="1">補助金用基本データ!$C$2:$C$296</definedName>
    <definedName name="Z_43EEB976_53CC_4F7E_88D7_7B815759E49E_.wvu.FilterData" localSheetId="0" hidden="1">補助金用基本データ!$B$4:$C$4</definedName>
    <definedName name="Z_43EEB976_53CC_4F7E_88D7_7B815759E49E_.wvu.PrintArea" localSheetId="0" hidden="1">補助金用基本データ!$C$2:$C$296</definedName>
    <definedName name="Z_50773DB6_B370_4592_AA67_26ADA8F0203B_.wvu.PrintArea" localSheetId="4" hidden="1">'③1号申請書（入力不要）'!$A$1:$I$45</definedName>
    <definedName name="Z_50773DB6_B370_4592_AA67_26ADA8F0203B_.wvu.PrintArea" localSheetId="5" hidden="1">④10号請求書!$A$1:$G$33</definedName>
    <definedName name="Z_786B0ED4_5C31_48A3_9F28_59E37B8AB1BE_.wvu.PrintArea" localSheetId="4" hidden="1">'③1号申請書（入力不要）'!$A$1:$I$45</definedName>
    <definedName name="Z_786B0ED4_5C31_48A3_9F28_59E37B8AB1BE_.wvu.PrintArea" localSheetId="5" hidden="1">④10号請求書!$A$1:$G$33</definedName>
    <definedName name="Z_81DDB82F_42B8_430D_91D8_AC37557CDF48_.wvu.FilterData" localSheetId="0" hidden="1">補助金用基本データ!$B$4:$C$4</definedName>
    <definedName name="Z_81DDB82F_42B8_430D_91D8_AC37557CDF48_.wvu.PrintArea" localSheetId="0" hidden="1">補助金用基本データ!$C$2:$C$296</definedName>
    <definedName name="稲毛区">リスト!$AA$5:$AL$5</definedName>
    <definedName name="稲毛区企業主導型">リスト!$AK$6:$AK$10</definedName>
    <definedName name="稲毛区給付型幼稚園">リスト!$AF$6</definedName>
    <definedName name="稲毛区事業所内保育事業">リスト!$AH$6:$AH$11</definedName>
    <definedName name="稲毛区小規模保育事業">リスト!$AG$6:$AG$11</definedName>
    <definedName name="稲毛区保育ルーム">リスト!$AL$6:$AL$10</definedName>
    <definedName name="稲毛区保育園">リスト!$AA$6:$AA$33</definedName>
    <definedName name="稲毛区幼稚園型認定こども園">リスト!$AC$6:$AC$9</definedName>
    <definedName name="稲毛区幼保連携型認定こども園">リスト!$AB$6</definedName>
    <definedName name="花見川区">リスト!$N$5:$Y$5</definedName>
    <definedName name="花見川区企業主導型">リスト!$X$6</definedName>
    <definedName name="花見川区給付型幼稚園">リスト!$S$6</definedName>
    <definedName name="花見川区居宅訪問型保育事業">リスト!$W$6</definedName>
    <definedName name="花見川区事業所内保育事業">リスト!$U$6:$U$7</definedName>
    <definedName name="花見川区小規模保育事業">リスト!$T$6:$T$22</definedName>
    <definedName name="花見川区保育ルーム">リスト!$Y$6</definedName>
    <definedName name="花見川区保育園">リスト!$N$6:$N$34</definedName>
    <definedName name="花見川区幼稚園型認定こども園">リスト!$P$6:$P$10</definedName>
    <definedName name="若葉区">リスト!$AN$5:$AY$5</definedName>
    <definedName name="若葉区家庭的保育事業">リスト!$AV$6:$AV$9</definedName>
    <definedName name="若葉区小規模保育事業">リスト!$AT$6:$AT$11</definedName>
    <definedName name="若葉区保育園">リスト!$AN$6:$AN$25</definedName>
    <definedName name="若葉区幼稚園型認定こども園">リスト!$AP$6:$AP$8</definedName>
    <definedName name="中央区">リスト!$A$5:$L$5</definedName>
    <definedName name="中央区家庭的保育事業">リスト!$I$6</definedName>
    <definedName name="中央区企業主導型">リスト!$K$6:$K$10</definedName>
    <definedName name="中央区給付型幼稚園">リスト!$F$6</definedName>
    <definedName name="中央区事業所内保育事業">リスト!$H$6:$H$9</definedName>
    <definedName name="中央区小規模保育事業">リスト!$G$6:$G$24</definedName>
    <definedName name="中央区保育ルーム">リスト!$L$6</definedName>
    <definedName name="中央区保育園">リスト!$A$6:$A$41</definedName>
    <definedName name="中央区幼稚園型認定こども園">リスト!$C$6:$C$13</definedName>
    <definedName name="中央区幼保連携型認定こども園">リスト!$B$6:$B$7</definedName>
    <definedName name="美浜区">リスト!$BN$5:$BY$5</definedName>
    <definedName name="美浜区家庭的保育事業">リスト!$BV$6:$BV$7</definedName>
    <definedName name="美浜区企業主導型">リスト!$BX$6</definedName>
    <definedName name="美浜区事業所内保育事業">リスト!$BU$6:$BU$7</definedName>
    <definedName name="美浜区小規模保育事業">リスト!$BT$6:$BT$12</definedName>
    <definedName name="美浜区保育ルーム">リスト!$BY$6</definedName>
    <definedName name="美浜区保育園">リスト!$BN$6:$BN$31</definedName>
    <definedName name="美浜区幼稚園型認定こども園">リスト!$BP$6:$BP$12</definedName>
    <definedName name="美浜区幼保連携型認定こども園">リスト!$BO$6:$BO$8</definedName>
    <definedName name="緑区">リスト!$BA$5:$BL$5</definedName>
    <definedName name="緑区家庭的保育事業">リスト!$BI$6</definedName>
    <definedName name="緑区企業主導型">リスト!$BK$6</definedName>
    <definedName name="緑区事業所内保育事業">リスト!$BH$6:$BH$9</definedName>
    <definedName name="緑区小規模保育事業">リスト!$BG$6:$BG$10</definedName>
    <definedName name="緑区地方裁量型認定こども園">リスト!$BE$6</definedName>
    <definedName name="緑区保育ルーム">リスト!$BL$6</definedName>
    <definedName name="緑区保育園">リスト!$BA$6:$BA$36</definedName>
    <definedName name="緑区保育所型認定こども園">リスト!$BD$6</definedName>
    <definedName name="緑区幼稚園型認定こども園">リスト!$BC$6:$BC$8</definedName>
    <definedName name="緑区幼保連携型認定こども園">リスト!$BB$6:$BB$9</definedName>
  </definedNames>
  <calcPr calcId="191029"/>
</workbook>
</file>

<file path=xl/calcChain.xml><?xml version="1.0" encoding="utf-8"?>
<calcChain xmlns="http://schemas.openxmlformats.org/spreadsheetml/2006/main">
  <c r="D93" i="20" l="1"/>
  <c r="H19" i="34" l="1"/>
  <c r="D87" i="20" l="1"/>
  <c r="G71" i="20"/>
  <c r="BY3" i="51" l="1"/>
  <c r="BX3" i="51"/>
  <c r="BW3" i="51"/>
  <c r="BV3" i="51"/>
  <c r="BU3" i="51"/>
  <c r="BT3" i="51"/>
  <c r="BS3" i="51"/>
  <c r="BR3" i="51"/>
  <c r="BQ3" i="51"/>
  <c r="BP3" i="51"/>
  <c r="BO3" i="51"/>
  <c r="BN3" i="51"/>
  <c r="BM3" i="51"/>
  <c r="BL3" i="51"/>
  <c r="BK3" i="51"/>
  <c r="BJ3" i="51"/>
  <c r="BI3" i="51"/>
  <c r="BH3" i="51"/>
  <c r="BG3" i="51"/>
  <c r="BF3" i="51"/>
  <c r="BE3" i="51"/>
  <c r="BD3" i="51"/>
  <c r="BC3" i="51"/>
  <c r="BB3" i="51"/>
  <c r="BA3" i="51"/>
  <c r="AZ3" i="51"/>
  <c r="AY3" i="51"/>
  <c r="AX3" i="51"/>
  <c r="AD1" i="51" s="1"/>
  <c r="AW3" i="51"/>
  <c r="AV3" i="51"/>
  <c r="AU3" i="51"/>
  <c r="AT3" i="51"/>
  <c r="V1" i="51" s="1"/>
  <c r="AS3" i="51"/>
  <c r="AR3" i="51"/>
  <c r="AQ3" i="51"/>
  <c r="AP3" i="51"/>
  <c r="N1" i="51" s="1"/>
  <c r="AO3" i="51"/>
  <c r="AN3" i="51"/>
  <c r="AM3" i="51"/>
  <c r="AL3" i="51"/>
  <c r="AF1" i="51" s="1"/>
  <c r="AK3" i="51"/>
  <c r="AJ3" i="51"/>
  <c r="AI3" i="51"/>
  <c r="AH3" i="51"/>
  <c r="X1" i="51" s="1"/>
  <c r="AG3" i="51"/>
  <c r="AF3" i="51"/>
  <c r="AE3" i="51"/>
  <c r="AD3" i="51"/>
  <c r="P1" i="51" s="1"/>
  <c r="AC3" i="51"/>
  <c r="AB3" i="51"/>
  <c r="AA3" i="51"/>
  <c r="Z3" i="51"/>
  <c r="Y3" i="51"/>
  <c r="X3" i="51"/>
  <c r="W3" i="51"/>
  <c r="V3" i="51"/>
  <c r="Z1" i="51" s="1"/>
  <c r="U3" i="51"/>
  <c r="T3" i="51"/>
  <c r="S3" i="51"/>
  <c r="R3" i="51"/>
  <c r="R1" i="51" s="1"/>
  <c r="Q3" i="51"/>
  <c r="P3" i="51"/>
  <c r="O3" i="51"/>
  <c r="N3" i="51"/>
  <c r="M3" i="51"/>
  <c r="L3" i="51"/>
  <c r="K3" i="51"/>
  <c r="J3" i="51"/>
  <c r="AB1" i="51" s="1"/>
  <c r="I3" i="51"/>
  <c r="H3" i="51"/>
  <c r="G3" i="51"/>
  <c r="F3" i="51"/>
  <c r="T1" i="51" s="1"/>
  <c r="E3" i="51"/>
  <c r="D3" i="51"/>
  <c r="C3" i="51"/>
  <c r="B3" i="51"/>
  <c r="L1" i="51" s="1"/>
  <c r="A3" i="51"/>
  <c r="J1" i="51" l="1"/>
  <c r="F1" i="51" s="1"/>
  <c r="H1" i="51"/>
  <c r="I53" i="20"/>
  <c r="H53" i="20"/>
  <c r="I52" i="20"/>
  <c r="H52" i="20"/>
  <c r="I51" i="20"/>
  <c r="H51" i="20"/>
  <c r="H48" i="20"/>
  <c r="H47" i="20"/>
  <c r="H46" i="20"/>
  <c r="D1" i="51" l="1"/>
  <c r="G82" i="20"/>
  <c r="M39" i="20" l="1"/>
  <c r="N39" i="20"/>
  <c r="H19" i="50" l="1"/>
  <c r="A20" i="50" s="1"/>
  <c r="G66" i="20" l="1"/>
  <c r="G67" i="20"/>
  <c r="N69" i="20"/>
  <c r="O69" i="20" s="1"/>
  <c r="N68" i="20"/>
  <c r="O68" i="20" s="1"/>
  <c r="N67" i="20"/>
  <c r="O67" i="20" s="1"/>
  <c r="N66" i="20"/>
  <c r="O66" i="20" s="1"/>
  <c r="N65" i="20"/>
  <c r="O65" i="20" s="1"/>
  <c r="G65" i="20"/>
  <c r="N64" i="20"/>
  <c r="O64" i="20" s="1"/>
  <c r="G64" i="20"/>
  <c r="G2" i="20" l="1"/>
  <c r="F17" i="48" l="1"/>
  <c r="E17" i="50"/>
  <c r="G77" i="20"/>
  <c r="D94" i="20" s="1"/>
  <c r="I16" i="34" l="1"/>
  <c r="G3" i="46"/>
  <c r="H3" i="46" s="1"/>
  <c r="I3" i="46" s="1"/>
  <c r="E1" i="46"/>
  <c r="F1" i="46" s="1"/>
  <c r="G1" i="46" s="1"/>
  <c r="H1" i="46" s="1"/>
  <c r="I1" i="46" s="1"/>
  <c r="J1" i="46" s="1"/>
  <c r="K1" i="46" s="1"/>
  <c r="L1" i="46" s="1"/>
  <c r="M1" i="46" s="1"/>
  <c r="N1" i="46" s="1"/>
  <c r="O1" i="46" s="1"/>
  <c r="P1" i="46" s="1"/>
  <c r="Q1" i="46" s="1"/>
  <c r="R1" i="46" s="1"/>
  <c r="S1" i="46" s="1"/>
  <c r="M16" i="34" l="1"/>
  <c r="J3" i="46"/>
  <c r="K2" i="20" l="1"/>
  <c r="H1" i="50" s="1"/>
  <c r="I1" i="48"/>
  <c r="H16" i="48" l="1"/>
  <c r="F16" i="48"/>
  <c r="F15" i="48"/>
  <c r="F14" i="48"/>
  <c r="F16" i="50"/>
  <c r="E14" i="50"/>
  <c r="E16" i="50"/>
  <c r="E15" i="50"/>
  <c r="G1" i="50"/>
  <c r="G61" i="20" l="1"/>
  <c r="G62" i="20"/>
  <c r="G63" i="20"/>
  <c r="G60" i="20"/>
  <c r="G29" i="20"/>
  <c r="G30" i="20"/>
  <c r="G31" i="20"/>
  <c r="G28" i="20"/>
  <c r="G68" i="20" l="1"/>
  <c r="G32" i="20"/>
  <c r="G75" i="20"/>
  <c r="O27" i="20"/>
  <c r="P27" i="20" s="1"/>
  <c r="O38" i="20" l="1"/>
  <c r="P38" i="20" s="1"/>
  <c r="I18" i="20"/>
  <c r="I17" i="20"/>
  <c r="I16" i="20"/>
  <c r="I13" i="20"/>
  <c r="I12" i="20"/>
  <c r="I11" i="20"/>
  <c r="I20" i="20" l="1"/>
  <c r="I21" i="20"/>
  <c r="I19" i="20"/>
  <c r="N63" i="20" l="1"/>
  <c r="O63" i="20" s="1"/>
  <c r="N62" i="20"/>
  <c r="O62" i="20" s="1"/>
  <c r="N61" i="20"/>
  <c r="O61" i="20" s="1"/>
  <c r="N60" i="20"/>
  <c r="O60" i="20" s="1"/>
  <c r="N59" i="20"/>
  <c r="O59" i="20" s="1"/>
  <c r="N58" i="20"/>
  <c r="O58" i="20" s="1"/>
  <c r="O70" i="20" s="1"/>
  <c r="M70" i="20"/>
  <c r="C70" i="20" s="1"/>
  <c r="G70" i="20" s="1"/>
  <c r="O37" i="20"/>
  <c r="P37" i="20" s="1"/>
  <c r="O36" i="20"/>
  <c r="P36" i="20" s="1"/>
  <c r="O35" i="20"/>
  <c r="P35" i="20" s="1"/>
  <c r="O34" i="20"/>
  <c r="P34" i="20" s="1"/>
  <c r="O33" i="20"/>
  <c r="P33" i="20" s="1"/>
  <c r="O32" i="20"/>
  <c r="P32" i="20" s="1"/>
  <c r="O31" i="20"/>
  <c r="P31" i="20" s="1"/>
  <c r="O30" i="20"/>
  <c r="P30" i="20" s="1"/>
  <c r="O29" i="20"/>
  <c r="P29" i="20" s="1"/>
  <c r="O28" i="20"/>
  <c r="P28" i="20" s="1"/>
  <c r="C34" i="20"/>
  <c r="G34" i="20" s="1"/>
  <c r="C35" i="20"/>
  <c r="G35" i="20" s="1"/>
  <c r="P39" i="20" l="1"/>
  <c r="G36" i="20" s="1"/>
  <c r="F55" i="20" l="1"/>
  <c r="F23" i="20"/>
  <c r="C73" i="20" s="1"/>
  <c r="E73" i="20" l="1"/>
  <c r="E84" i="20" s="1"/>
  <c r="E96" i="20" s="1"/>
  <c r="C23" i="48" l="1"/>
  <c r="A26" i="50" l="1"/>
  <c r="E26" i="5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平手　英里</author>
  </authors>
  <commentList>
    <comment ref="G216" authorId="0" shapeId="0" xr:uid="{E7FE8A7E-9B4E-40B0-BE24-9B1FEEF8EC12}">
      <text>
        <r>
          <rPr>
            <b/>
            <sz val="9"/>
            <color indexed="81"/>
            <rFont val="ＭＳ Ｐゴシック"/>
            <family val="3"/>
            <charset val="128"/>
          </rPr>
          <t>平手　英里</t>
        </r>
        <r>
          <rPr>
            <b/>
            <sz val="9"/>
            <color indexed="81"/>
            <rFont val="MS P ゴシック"/>
            <family val="2"/>
          </rPr>
          <t>:</t>
        </r>
        <r>
          <rPr>
            <sz val="9"/>
            <color indexed="81"/>
            <rFont val="MS P ゴシック"/>
            <family val="2"/>
          </rPr>
          <t xml:space="preserve">
</t>
        </r>
        <r>
          <rPr>
            <sz val="9"/>
            <color indexed="81"/>
            <rFont val="ＭＳ Ｐゴシック"/>
            <family val="3"/>
            <charset val="128"/>
          </rPr>
          <t>みなみちゃんナーサリーと同じ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生田　裕貴</author>
    <author>藤﨑　孝徳</author>
    <author>中屋　明華</author>
  </authors>
  <commentList>
    <comment ref="E59" authorId="0" shapeId="0" xr:uid="{00000000-0006-0000-0200-000001000000}">
      <text>
        <r>
          <rPr>
            <b/>
            <sz val="9"/>
            <color indexed="81"/>
            <rFont val="ＭＳ Ｐゴシック"/>
            <family val="3"/>
            <charset val="128"/>
          </rPr>
          <t>延べ利用月数を入力ください</t>
        </r>
      </text>
    </comment>
    <comment ref="E82" authorId="1" shapeId="0" xr:uid="{CD623764-F58E-4473-AAB3-90BDD0FF127C}">
      <text>
        <r>
          <rPr>
            <b/>
            <sz val="9"/>
            <color indexed="81"/>
            <rFont val="MS P ゴシック"/>
            <family val="3"/>
            <charset val="128"/>
          </rPr>
          <t>３歳未満児の延利用日数を記入</t>
        </r>
      </text>
    </comment>
    <comment ref="F82" authorId="2" shapeId="0" xr:uid="{1C037873-DAC6-42EE-90AE-84BFE57BA645}">
      <text>
        <r>
          <rPr>
            <b/>
            <sz val="9"/>
            <color indexed="81"/>
            <rFont val="MS P ゴシック"/>
            <family val="3"/>
            <charset val="128"/>
          </rPr>
          <t>12円に改正予定
（施設運営費補助金と同じ単価）</t>
        </r>
      </text>
    </comment>
    <comment ref="D93" authorId="2" shapeId="0" xr:uid="{D532F6B8-B347-411F-83BA-C029F0CB5C2E}">
      <text>
        <r>
          <rPr>
            <b/>
            <sz val="9"/>
            <color indexed="81"/>
            <rFont val="MS P ゴシック"/>
            <family val="3"/>
            <charset val="128"/>
          </rPr>
          <t>「①ファイルの説明」シートに入力してください。</t>
        </r>
      </text>
    </comment>
  </commentList>
</comments>
</file>

<file path=xl/sharedStrings.xml><?xml version="1.0" encoding="utf-8"?>
<sst xmlns="http://schemas.openxmlformats.org/spreadsheetml/2006/main" count="4698" uniqueCount="1948">
  <si>
    <t>週２日利用</t>
    <rPh sb="0" eb="1">
      <t>シュウ</t>
    </rPh>
    <rPh sb="2" eb="3">
      <t>ニチ</t>
    </rPh>
    <rPh sb="3" eb="5">
      <t>リヨウ</t>
    </rPh>
    <phoneticPr fontId="5"/>
  </si>
  <si>
    <t>週３日利用</t>
    <rPh sb="0" eb="1">
      <t>シュウ</t>
    </rPh>
    <rPh sb="2" eb="3">
      <t>ニチ</t>
    </rPh>
    <rPh sb="3" eb="5">
      <t>リヨウ</t>
    </rPh>
    <phoneticPr fontId="5"/>
  </si>
  <si>
    <t>４月</t>
    <rPh sb="1" eb="2">
      <t>ガツ</t>
    </rPh>
    <phoneticPr fontId="5"/>
  </si>
  <si>
    <t>５月</t>
  </si>
  <si>
    <t>６月</t>
  </si>
  <si>
    <t>７月</t>
  </si>
  <si>
    <t>８月</t>
  </si>
  <si>
    <t>９月</t>
  </si>
  <si>
    <t>小計</t>
    <rPh sb="0" eb="2">
      <t>ショウケイ</t>
    </rPh>
    <phoneticPr fontId="5"/>
  </si>
  <si>
    <t>１０月</t>
    <rPh sb="2" eb="3">
      <t>ガツ</t>
    </rPh>
    <phoneticPr fontId="5"/>
  </si>
  <si>
    <t>１１月</t>
  </si>
  <si>
    <t>１２月</t>
  </si>
  <si>
    <t>１月</t>
  </si>
  <si>
    <t>２月</t>
  </si>
  <si>
    <t>３月</t>
  </si>
  <si>
    <t>単位：延べ利用人数</t>
    <rPh sb="0" eb="2">
      <t>タンイ</t>
    </rPh>
    <rPh sb="3" eb="4">
      <t>ノ</t>
    </rPh>
    <rPh sb="5" eb="7">
      <t>リヨウ</t>
    </rPh>
    <rPh sb="7" eb="9">
      <t>ニンズウ</t>
    </rPh>
    <phoneticPr fontId="5"/>
  </si>
  <si>
    <t>（１）基本分</t>
    <rPh sb="3" eb="5">
      <t>キホン</t>
    </rPh>
    <rPh sb="5" eb="6">
      <t>ブン</t>
    </rPh>
    <phoneticPr fontId="5"/>
  </si>
  <si>
    <t>３歳未満</t>
    <rPh sb="1" eb="4">
      <t>サイミマン</t>
    </rPh>
    <phoneticPr fontId="5"/>
  </si>
  <si>
    <t>３歳以上</t>
    <rPh sb="1" eb="4">
      <t>サイイジョウ</t>
    </rPh>
    <phoneticPr fontId="5"/>
  </si>
  <si>
    <t>半日利用</t>
    <rPh sb="0" eb="2">
      <t>ハンニチ</t>
    </rPh>
    <rPh sb="2" eb="4">
      <t>リヨウ</t>
    </rPh>
    <phoneticPr fontId="5"/>
  </si>
  <si>
    <t>１日利用</t>
    <rPh sb="1" eb="2">
      <t>ニチ</t>
    </rPh>
    <rPh sb="2" eb="4">
      <t>リヨウ</t>
    </rPh>
    <phoneticPr fontId="5"/>
  </si>
  <si>
    <t>合　　計</t>
    <rPh sb="0" eb="1">
      <t>ゴウ</t>
    </rPh>
    <rPh sb="3" eb="4">
      <t>ケイ</t>
    </rPh>
    <phoneticPr fontId="5"/>
  </si>
  <si>
    <t>　（内訳）</t>
    <rPh sb="2" eb="4">
      <t>ウチワケ</t>
    </rPh>
    <phoneticPr fontId="5"/>
  </si>
  <si>
    <t>　・人件費（給与・時給等）</t>
    <rPh sb="2" eb="5">
      <t>ジンケンヒ</t>
    </rPh>
    <rPh sb="6" eb="8">
      <t>キュウヨ</t>
    </rPh>
    <rPh sb="9" eb="11">
      <t>ジキュウ</t>
    </rPh>
    <rPh sb="11" eb="12">
      <t>トウ</t>
    </rPh>
    <phoneticPr fontId="5"/>
  </si>
  <si>
    <t>円</t>
    <rPh sb="0" eb="1">
      <t>エン</t>
    </rPh>
    <phoneticPr fontId="5"/>
  </si>
  <si>
    <t>週２日利用児童</t>
    <rPh sb="0" eb="1">
      <t>シュウ</t>
    </rPh>
    <rPh sb="2" eb="3">
      <t>ニチ</t>
    </rPh>
    <rPh sb="3" eb="5">
      <t>リヨウ</t>
    </rPh>
    <rPh sb="5" eb="7">
      <t>ジドウ</t>
    </rPh>
    <phoneticPr fontId="5"/>
  </si>
  <si>
    <t>週３日利用児童</t>
    <rPh sb="0" eb="1">
      <t>シュウ</t>
    </rPh>
    <rPh sb="2" eb="3">
      <t>ニチ</t>
    </rPh>
    <rPh sb="3" eb="5">
      <t>リヨウ</t>
    </rPh>
    <rPh sb="5" eb="7">
      <t>ジドウ</t>
    </rPh>
    <phoneticPr fontId="5"/>
  </si>
  <si>
    <t>合計欄の週２日利用児童　＋　週３日利用児童＝</t>
    <rPh sb="0" eb="2">
      <t>ゴウケイ</t>
    </rPh>
    <rPh sb="2" eb="3">
      <t>ラン</t>
    </rPh>
    <rPh sb="4" eb="5">
      <t>シュウ</t>
    </rPh>
    <rPh sb="6" eb="7">
      <t>ニチ</t>
    </rPh>
    <rPh sb="7" eb="9">
      <t>リヨウ</t>
    </rPh>
    <rPh sb="9" eb="11">
      <t>ジドウ</t>
    </rPh>
    <rPh sb="14" eb="15">
      <t>シュウ</t>
    </rPh>
    <rPh sb="16" eb="17">
      <t>ニチ</t>
    </rPh>
    <rPh sb="17" eb="19">
      <t>リヨウ</t>
    </rPh>
    <rPh sb="19" eb="21">
      <t>ジドウ</t>
    </rPh>
    <phoneticPr fontId="5"/>
  </si>
  <si>
    <t>時間外</t>
    <rPh sb="0" eb="3">
      <t>ジカンガイ</t>
    </rPh>
    <phoneticPr fontId="5"/>
  </si>
  <si>
    <t>合計</t>
    <rPh sb="0" eb="2">
      <t>ゴウケイ</t>
    </rPh>
    <phoneticPr fontId="5"/>
  </si>
  <si>
    <t>①生活保護世帯減免分</t>
    <rPh sb="1" eb="3">
      <t>セイカツ</t>
    </rPh>
    <rPh sb="3" eb="5">
      <t>ホゴ</t>
    </rPh>
    <rPh sb="5" eb="7">
      <t>セタイ</t>
    </rPh>
    <rPh sb="7" eb="9">
      <t>ゲンメン</t>
    </rPh>
    <rPh sb="9" eb="10">
      <t>ブン</t>
    </rPh>
    <phoneticPr fontId="5"/>
  </si>
  <si>
    <t>（２）加算分</t>
    <rPh sb="3" eb="5">
      <t>カサン</t>
    </rPh>
    <rPh sb="5" eb="6">
      <t>ブン</t>
    </rPh>
    <phoneticPr fontId="5"/>
  </si>
  <si>
    <t>×</t>
    <phoneticPr fontId="5"/>
  </si>
  <si>
    <t>＝</t>
    <phoneticPr fontId="5"/>
  </si>
  <si>
    <t>人以上</t>
    <rPh sb="0" eb="3">
      <t>ニンイジョウ</t>
    </rPh>
    <phoneticPr fontId="5"/>
  </si>
  <si>
    <t>人未満</t>
    <rPh sb="0" eb="1">
      <t>ニン</t>
    </rPh>
    <rPh sb="1" eb="3">
      <t>ミマン</t>
    </rPh>
    <phoneticPr fontId="5"/>
  </si>
  <si>
    <t>・・・Ａ</t>
    <phoneticPr fontId="5"/>
  </si>
  <si>
    <t>・・・・・・a</t>
    <phoneticPr fontId="5"/>
  </si>
  <si>
    <t>・・・・・・b</t>
    <phoneticPr fontId="5"/>
  </si>
  <si>
    <t>５月</t>
    <rPh sb="1" eb="2">
      <t>ガツ</t>
    </rPh>
    <phoneticPr fontId="5"/>
  </si>
  <si>
    <t>１０月</t>
  </si>
  <si>
    <t>半日</t>
    <rPh sb="0" eb="2">
      <t>ハンニチ</t>
    </rPh>
    <phoneticPr fontId="5"/>
  </si>
  <si>
    <t>１日</t>
    <rPh sb="1" eb="2">
      <t>ニチ</t>
    </rPh>
    <phoneticPr fontId="5"/>
  </si>
  <si>
    <t>ただし、各月の上限額の合計</t>
    <rPh sb="4" eb="6">
      <t>カクツキ</t>
    </rPh>
    <rPh sb="7" eb="9">
      <t>ジョウゲン</t>
    </rPh>
    <rPh sb="9" eb="10">
      <t>ガク</t>
    </rPh>
    <rPh sb="11" eb="13">
      <t>ゴウケイ</t>
    </rPh>
    <phoneticPr fontId="5"/>
  </si>
  <si>
    <t>児童数</t>
    <rPh sb="0" eb="2">
      <t>ジドウ</t>
    </rPh>
    <rPh sb="2" eb="3">
      <t>スウ</t>
    </rPh>
    <phoneticPr fontId="5"/>
  </si>
  <si>
    <t>半日利用児童　＋　１日利用児童＝</t>
    <rPh sb="0" eb="2">
      <t>ハンニチ</t>
    </rPh>
    <rPh sb="2" eb="4">
      <t>リヨウ</t>
    </rPh>
    <rPh sb="4" eb="6">
      <t>ジドウ</t>
    </rPh>
    <rPh sb="10" eb="11">
      <t>ニチ</t>
    </rPh>
    <rPh sb="11" eb="13">
      <t>リヨウ</t>
    </rPh>
    <rPh sb="13" eb="15">
      <t>ジドウ</t>
    </rPh>
    <phoneticPr fontId="5"/>
  </si>
  <si>
    <t>単価</t>
    <rPh sb="0" eb="2">
      <t>タンカ</t>
    </rPh>
    <phoneticPr fontId="5"/>
  </si>
  <si>
    <t>延利用日数</t>
    <rPh sb="0" eb="1">
      <t>ノ</t>
    </rPh>
    <rPh sb="1" eb="3">
      <t>リヨウ</t>
    </rPh>
    <rPh sb="3" eb="5">
      <t>ニッスウ</t>
    </rPh>
    <phoneticPr fontId="5"/>
  </si>
  <si>
    <t>金額</t>
    <rPh sb="0" eb="2">
      <t>キンガク</t>
    </rPh>
    <phoneticPr fontId="5"/>
  </si>
  <si>
    <t>別紙</t>
    <rPh sb="0" eb="1">
      <t>ベツ</t>
    </rPh>
    <rPh sb="1" eb="2">
      <t>カミ</t>
    </rPh>
    <phoneticPr fontId="5"/>
  </si>
  <si>
    <t>歳　出　経　費</t>
    <rPh sb="0" eb="1">
      <t>トシ</t>
    </rPh>
    <rPh sb="2" eb="3">
      <t>デ</t>
    </rPh>
    <rPh sb="4" eb="5">
      <t>キョウ</t>
    </rPh>
    <rPh sb="6" eb="7">
      <t>ヒ</t>
    </rPh>
    <phoneticPr fontId="5"/>
  </si>
  <si>
    <t>保育料収入</t>
    <rPh sb="0" eb="2">
      <t>ホイク</t>
    </rPh>
    <rPh sb="2" eb="3">
      <t>リョウ</t>
    </rPh>
    <rPh sb="3" eb="5">
      <t>シュウニュウ</t>
    </rPh>
    <phoneticPr fontId="5"/>
  </si>
  <si>
    <t>差し引き金額（歳出－歳入）・・・Ｂ</t>
    <rPh sb="0" eb="1">
      <t>サ</t>
    </rPh>
    <rPh sb="2" eb="3">
      <t>ヒ</t>
    </rPh>
    <rPh sb="4" eb="6">
      <t>キンガク</t>
    </rPh>
    <rPh sb="7" eb="9">
      <t>サイシュツ</t>
    </rPh>
    <rPh sb="10" eb="12">
      <t>サイニュウ</t>
    </rPh>
    <phoneticPr fontId="5"/>
  </si>
  <si>
    <t>⇒</t>
    <phoneticPr fontId="5"/>
  </si>
  <si>
    <t>有</t>
    <rPh sb="0" eb="1">
      <t>アリ</t>
    </rPh>
    <phoneticPr fontId="5"/>
  </si>
  <si>
    <t>無</t>
    <rPh sb="0" eb="1">
      <t>ナシ</t>
    </rPh>
    <phoneticPr fontId="5"/>
  </si>
  <si>
    <t>・・・イ</t>
    <phoneticPr fontId="5"/>
  </si>
  <si>
    <t>・・・ウ</t>
    <phoneticPr fontId="5"/>
  </si>
  <si>
    <t>　・開設準備経費</t>
    <rPh sb="2" eb="4">
      <t>カイセツ</t>
    </rPh>
    <rPh sb="4" eb="6">
      <t>ジュンビ</t>
    </rPh>
    <rPh sb="6" eb="8">
      <t>ケイヒ</t>
    </rPh>
    <phoneticPr fontId="5"/>
  </si>
  <si>
    <t>a+bを「千葉市一時預かり事業補助金交付要綱別表」基準額１．一時預かり事業（１）基本分にあてはめて得られる額</t>
    <rPh sb="5" eb="8">
      <t>チバシ</t>
    </rPh>
    <rPh sb="8" eb="10">
      <t>イチジ</t>
    </rPh>
    <rPh sb="10" eb="11">
      <t>アズ</t>
    </rPh>
    <rPh sb="13" eb="15">
      <t>ジギョウ</t>
    </rPh>
    <rPh sb="15" eb="18">
      <t>ホジョキン</t>
    </rPh>
    <rPh sb="18" eb="20">
      <t>コウフ</t>
    </rPh>
    <rPh sb="20" eb="22">
      <t>ヨウコウ</t>
    </rPh>
    <rPh sb="22" eb="24">
      <t>ベッピョウ</t>
    </rPh>
    <rPh sb="25" eb="27">
      <t>キジュン</t>
    </rPh>
    <rPh sb="27" eb="28">
      <t>ガク</t>
    </rPh>
    <rPh sb="30" eb="32">
      <t>イチジ</t>
    </rPh>
    <rPh sb="32" eb="33">
      <t>アズ</t>
    </rPh>
    <rPh sb="35" eb="37">
      <t>ジギョウ</t>
    </rPh>
    <rPh sb="40" eb="42">
      <t>キホン</t>
    </rPh>
    <rPh sb="42" eb="43">
      <t>ブン</t>
    </rPh>
    <rPh sb="49" eb="50">
      <t>エ</t>
    </rPh>
    <rPh sb="53" eb="54">
      <t>ガク</t>
    </rPh>
    <phoneticPr fontId="5"/>
  </si>
  <si>
    <t>※不定期延人数＋定期延人数</t>
    <rPh sb="1" eb="4">
      <t>フテイキ</t>
    </rPh>
    <rPh sb="4" eb="5">
      <t>ノベ</t>
    </rPh>
    <rPh sb="5" eb="7">
      <t>ニンズウ</t>
    </rPh>
    <rPh sb="8" eb="10">
      <t>テイキ</t>
    </rPh>
    <rPh sb="10" eb="11">
      <t>ノベ</t>
    </rPh>
    <rPh sb="11" eb="13">
      <t>ニンズウ</t>
    </rPh>
    <phoneticPr fontId="5"/>
  </si>
  <si>
    <t>（イ）開設準備経費</t>
    <rPh sb="3" eb="5">
      <t>カイセツ</t>
    </rPh>
    <rPh sb="5" eb="7">
      <t>ジュンビ</t>
    </rPh>
    <rPh sb="7" eb="9">
      <t>ケイヒ</t>
    </rPh>
    <phoneticPr fontId="5"/>
  </si>
  <si>
    <t>１　保育従事者</t>
    <rPh sb="2" eb="4">
      <t>ホイク</t>
    </rPh>
    <rPh sb="4" eb="7">
      <t>ジュウジシャ</t>
    </rPh>
    <phoneticPr fontId="5"/>
  </si>
  <si>
    <t>３．一時預かり事業に要する経費</t>
    <rPh sb="2" eb="4">
      <t>イチジ</t>
    </rPh>
    <rPh sb="4" eb="5">
      <t>アズ</t>
    </rPh>
    <rPh sb="7" eb="9">
      <t>ジギョウ</t>
    </rPh>
    <rPh sb="10" eb="11">
      <t>ヨウ</t>
    </rPh>
    <rPh sb="13" eb="15">
      <t>ケイヒ</t>
    </rPh>
    <phoneticPr fontId="5"/>
  </si>
  <si>
    <t>※ただし、各月の上限額の合計</t>
    <rPh sb="5" eb="7">
      <t>カクツキ</t>
    </rPh>
    <rPh sb="8" eb="10">
      <t>ジョウゲン</t>
    </rPh>
    <rPh sb="10" eb="11">
      <t>ガク</t>
    </rPh>
    <rPh sb="12" eb="14">
      <t>ゴウケイ</t>
    </rPh>
    <phoneticPr fontId="5"/>
  </si>
  <si>
    <t>③生活保護世帯減免分</t>
    <rPh sb="1" eb="3">
      <t>セイカツ</t>
    </rPh>
    <rPh sb="3" eb="5">
      <t>ホゴ</t>
    </rPh>
    <rPh sb="5" eb="7">
      <t>セタイ</t>
    </rPh>
    <rPh sb="7" eb="9">
      <t>ゲンメン</t>
    </rPh>
    <rPh sb="9" eb="10">
      <t>ブン</t>
    </rPh>
    <phoneticPr fontId="5"/>
  </si>
  <si>
    <t>※「ただし、各月の上限額の合計」＝</t>
    <rPh sb="6" eb="8">
      <t>カクツキ</t>
    </rPh>
    <rPh sb="9" eb="12">
      <t>ジョウゲンガク</t>
    </rPh>
    <rPh sb="13" eb="15">
      <t>ゴウケイ</t>
    </rPh>
    <phoneticPr fontId="5"/>
  </si>
  <si>
    <t>２-1　一時預かり事業（不定期）利用者数</t>
    <rPh sb="4" eb="6">
      <t>イチジ</t>
    </rPh>
    <rPh sb="6" eb="7">
      <t>アズ</t>
    </rPh>
    <rPh sb="9" eb="11">
      <t>ジギョウ</t>
    </rPh>
    <rPh sb="12" eb="15">
      <t>フテイキ</t>
    </rPh>
    <rPh sb="16" eb="18">
      <t>リヨウ</t>
    </rPh>
    <rPh sb="18" eb="19">
      <t>シャ</t>
    </rPh>
    <rPh sb="19" eb="20">
      <t>スウ</t>
    </rPh>
    <phoneticPr fontId="5"/>
  </si>
  <si>
    <t>２-2　一時預かり事業（定期）利用者数</t>
    <rPh sb="4" eb="9">
      <t>イチジ</t>
    </rPh>
    <rPh sb="9" eb="11">
      <t>ジギョウ</t>
    </rPh>
    <rPh sb="12" eb="14">
      <t>テイキ</t>
    </rPh>
    <rPh sb="15" eb="17">
      <t>リヨウ</t>
    </rPh>
    <rPh sb="17" eb="18">
      <t>シャ</t>
    </rPh>
    <rPh sb="18" eb="19">
      <t>スウ</t>
    </rPh>
    <phoneticPr fontId="5"/>
  </si>
  <si>
    <t>※補助単価は１年度間でより長い期間の従事形態による。（半年超）</t>
    <rPh sb="1" eb="3">
      <t>ホジョ</t>
    </rPh>
    <rPh sb="3" eb="5">
      <t>タンカ</t>
    </rPh>
    <rPh sb="7" eb="8">
      <t>ネン</t>
    </rPh>
    <rPh sb="8" eb="9">
      <t>ド</t>
    </rPh>
    <rPh sb="9" eb="10">
      <t>カン</t>
    </rPh>
    <rPh sb="13" eb="14">
      <t>ナガ</t>
    </rPh>
    <rPh sb="15" eb="17">
      <t>キカン</t>
    </rPh>
    <rPh sb="18" eb="20">
      <t>ジュウジ</t>
    </rPh>
    <rPh sb="20" eb="22">
      <t>ケイタイ</t>
    </rPh>
    <rPh sb="27" eb="29">
      <t>ハントシ</t>
    </rPh>
    <rPh sb="29" eb="30">
      <t>コ</t>
    </rPh>
    <phoneticPr fontId="5"/>
  </si>
  <si>
    <t>次ページ有り</t>
    <rPh sb="0" eb="1">
      <t>ジ</t>
    </rPh>
    <rPh sb="4" eb="5">
      <t>アリ</t>
    </rPh>
    <phoneticPr fontId="5"/>
  </si>
  <si>
    <t>千葉市一時預かり事業補助金</t>
    <rPh sb="0" eb="2">
      <t>チバ</t>
    </rPh>
    <rPh sb="2" eb="3">
      <t>シ</t>
    </rPh>
    <rPh sb="3" eb="5">
      <t>イチジ</t>
    </rPh>
    <rPh sb="5" eb="6">
      <t>アズ</t>
    </rPh>
    <rPh sb="8" eb="10">
      <t>ジギョウ</t>
    </rPh>
    <rPh sb="10" eb="13">
      <t>ホジョキン</t>
    </rPh>
    <phoneticPr fontId="5"/>
  </si>
  <si>
    <t>印</t>
    <rPh sb="0" eb="1">
      <t>イン</t>
    </rPh>
    <phoneticPr fontId="5"/>
  </si>
  <si>
    <t>添付資料</t>
    <rPh sb="0" eb="2">
      <t>テンプ</t>
    </rPh>
    <rPh sb="2" eb="4">
      <t>シリョウ</t>
    </rPh>
    <phoneticPr fontId="5"/>
  </si>
  <si>
    <t>補助金の交付決定額</t>
    <rPh sb="0" eb="3">
      <t>ホジョキン</t>
    </rPh>
    <rPh sb="4" eb="6">
      <t>コウフ</t>
    </rPh>
    <rPh sb="6" eb="8">
      <t>ケッテイ</t>
    </rPh>
    <rPh sb="8" eb="9">
      <t>ガク</t>
    </rPh>
    <phoneticPr fontId="5"/>
  </si>
  <si>
    <t>補助金の既交付額</t>
    <rPh sb="0" eb="3">
      <t>ホジョキン</t>
    </rPh>
    <rPh sb="4" eb="5">
      <t>キ</t>
    </rPh>
    <rPh sb="5" eb="7">
      <t>コウフ</t>
    </rPh>
    <rPh sb="7" eb="8">
      <t>ガク</t>
    </rPh>
    <phoneticPr fontId="5"/>
  </si>
  <si>
    <t>今回の請求額</t>
    <rPh sb="0" eb="2">
      <t>コンカイ</t>
    </rPh>
    <rPh sb="3" eb="5">
      <t>セイキュウ</t>
    </rPh>
    <rPh sb="5" eb="6">
      <t>ガク</t>
    </rPh>
    <phoneticPr fontId="5"/>
  </si>
  <si>
    <t>代表者職氏名</t>
    <rPh sb="0" eb="3">
      <t>ダイヒョウシャ</t>
    </rPh>
    <rPh sb="3" eb="4">
      <t>ショク</t>
    </rPh>
    <rPh sb="4" eb="6">
      <t>シメイ</t>
    </rPh>
    <phoneticPr fontId="5"/>
  </si>
  <si>
    <t>今井保育園</t>
  </si>
  <si>
    <t>理事長</t>
  </si>
  <si>
    <t>大森　喜久代</t>
  </si>
  <si>
    <t>千葉市中央区今井2-12-7</t>
  </si>
  <si>
    <t>若竹保育園</t>
  </si>
  <si>
    <t>山﨑　淳一</t>
  </si>
  <si>
    <t>千葉市若葉区若松町３３６</t>
  </si>
  <si>
    <t>慈光保育園</t>
  </si>
  <si>
    <t>千葉市中央区大巌寺町457-5</t>
  </si>
  <si>
    <t>おゆみ野保育園</t>
  </si>
  <si>
    <t>千葉市緑区おゆみ野２－７</t>
  </si>
  <si>
    <t>片岡  美子</t>
  </si>
  <si>
    <t>千葉市緑区あすみが丘4-21-1</t>
  </si>
  <si>
    <t>千葉市中央区新町17-12</t>
  </si>
  <si>
    <t>大場　義之</t>
  </si>
  <si>
    <t>千葉市稲毛区稲毛東4-2-21</t>
  </si>
  <si>
    <t>代表取締役</t>
  </si>
  <si>
    <t>木村　秀二</t>
  </si>
  <si>
    <t>千葉市稲毛区作草部町698-3</t>
  </si>
  <si>
    <t>岡崎　玲子</t>
  </si>
  <si>
    <t>日向　高志</t>
  </si>
  <si>
    <t>島﨑　信雄</t>
  </si>
  <si>
    <t>千葉市中央区末広２－１２－１７</t>
  </si>
  <si>
    <t>大川　忠夫</t>
  </si>
  <si>
    <t>千葉市中央区末広４－２１－４</t>
  </si>
  <si>
    <t>井手　健二郎</t>
  </si>
  <si>
    <t>堀口　路加</t>
  </si>
  <si>
    <t>代表社員</t>
  </si>
  <si>
    <t>宮本　伸士</t>
  </si>
  <si>
    <t>①「全て保育士」か②「保育士+子育て支援員」かを選択</t>
    <rPh sb="2" eb="3">
      <t>スベ</t>
    </rPh>
    <rPh sb="4" eb="6">
      <t>ホイク</t>
    </rPh>
    <rPh sb="6" eb="7">
      <t>シ</t>
    </rPh>
    <rPh sb="11" eb="13">
      <t>ホイク</t>
    </rPh>
    <rPh sb="13" eb="14">
      <t>シ</t>
    </rPh>
    <rPh sb="15" eb="17">
      <t>コソダ</t>
    </rPh>
    <rPh sb="18" eb="20">
      <t>シエン</t>
    </rPh>
    <rPh sb="20" eb="21">
      <t>イン</t>
    </rPh>
    <rPh sb="24" eb="26">
      <t>センタク</t>
    </rPh>
    <phoneticPr fontId="5"/>
  </si>
  <si>
    <t>【このエクセルのデータについて】</t>
    <phoneticPr fontId="17"/>
  </si>
  <si>
    <t>①：本データ入力の手順（このシート）です。</t>
    <rPh sb="2" eb="3">
      <t>ホン</t>
    </rPh>
    <rPh sb="6" eb="8">
      <t>ニュウリョク</t>
    </rPh>
    <rPh sb="9" eb="11">
      <t>テジュン</t>
    </rPh>
    <phoneticPr fontId="17"/>
  </si>
  <si>
    <t>【入力いただく部分】</t>
    <rPh sb="1" eb="3">
      <t>ニュウリョク</t>
    </rPh>
    <rPh sb="7" eb="9">
      <t>ブブン</t>
    </rPh>
    <phoneticPr fontId="17"/>
  </si>
  <si>
    <t>各データの</t>
    <rPh sb="0" eb="1">
      <t>カク</t>
    </rPh>
    <phoneticPr fontId="17"/>
  </si>
  <si>
    <t>園名</t>
    <rPh sb="1" eb="2">
      <t>メイ</t>
    </rPh>
    <phoneticPr fontId="5"/>
  </si>
  <si>
    <t>（ア）基幹型実施園加算</t>
    <rPh sb="3" eb="6">
      <t>キカンガタ</t>
    </rPh>
    <rPh sb="6" eb="8">
      <t>ジッシ</t>
    </rPh>
    <rPh sb="9" eb="11">
      <t>カサン</t>
    </rPh>
    <phoneticPr fontId="5"/>
  </si>
  <si>
    <t>要配慮保育対象児童加算算定表（不定期）</t>
    <rPh sb="9" eb="11">
      <t>カサン</t>
    </rPh>
    <rPh sb="11" eb="13">
      <t>サンテイ</t>
    </rPh>
    <rPh sb="13" eb="14">
      <t>ヒョウ</t>
    </rPh>
    <rPh sb="15" eb="18">
      <t>フテイキ</t>
    </rPh>
    <phoneticPr fontId="5"/>
  </si>
  <si>
    <t>②要配慮保育対象児童受入加算</t>
    <rPh sb="10" eb="11">
      <t>ウ</t>
    </rPh>
    <rPh sb="11" eb="12">
      <t>イ</t>
    </rPh>
    <rPh sb="12" eb="14">
      <t>カサン</t>
    </rPh>
    <phoneticPr fontId="5"/>
  </si>
  <si>
    <t>要配慮保育対象児童加算算定表（定期）</t>
    <rPh sb="9" eb="11">
      <t>カサン</t>
    </rPh>
    <rPh sb="11" eb="13">
      <t>サンテイ</t>
    </rPh>
    <rPh sb="13" eb="14">
      <t>ヒョウ</t>
    </rPh>
    <rPh sb="15" eb="17">
      <t>テイキ</t>
    </rPh>
    <phoneticPr fontId="5"/>
  </si>
  <si>
    <t>④要配慮保育対象児童受け入れ加算</t>
    <rPh sb="10" eb="11">
      <t>ウ</t>
    </rPh>
    <rPh sb="12" eb="13">
      <t>イ</t>
    </rPh>
    <rPh sb="14" eb="16">
      <t>カサン</t>
    </rPh>
    <phoneticPr fontId="5"/>
  </si>
  <si>
    <t>植草学園千葉駅保育園</t>
  </si>
  <si>
    <t>小ばと会なでしこ保育園</t>
  </si>
  <si>
    <t>村松　重彦</t>
  </si>
  <si>
    <t>一時預かり事業補助金の手順　一般型</t>
    <rPh sb="0" eb="2">
      <t>イチジ</t>
    </rPh>
    <rPh sb="2" eb="3">
      <t>アズ</t>
    </rPh>
    <rPh sb="5" eb="7">
      <t>ジギョウ</t>
    </rPh>
    <rPh sb="7" eb="10">
      <t>ホジョキン</t>
    </rPh>
    <rPh sb="11" eb="13">
      <t>テジュン</t>
    </rPh>
    <rPh sb="14" eb="17">
      <t>イッパンガタ</t>
    </rPh>
    <phoneticPr fontId="17"/>
  </si>
  <si>
    <t>旭ヶ丘保育園</t>
  </si>
  <si>
    <t>稲毛保育園</t>
  </si>
  <si>
    <t>みらい保育園</t>
  </si>
  <si>
    <t>ローゼンそが保育園</t>
  </si>
  <si>
    <t>都賀保育園</t>
  </si>
  <si>
    <t>岩館　秀</t>
  </si>
  <si>
    <t>美光保育園</t>
  </si>
  <si>
    <t>千葉市緑区おゆみ野中央７丁目３０</t>
  </si>
  <si>
    <t>アストロナーサリー小仲台</t>
  </si>
  <si>
    <t>アストロキャンプ稲毛東保育園</t>
  </si>
  <si>
    <t>誉田おもいやり保育園</t>
  </si>
  <si>
    <t>寒川保育園</t>
  </si>
  <si>
    <t>ミルキーホーム都賀園</t>
  </si>
  <si>
    <t>キートスチャイルドケア新田町</t>
  </si>
  <si>
    <t>にじのいろ保育園</t>
  </si>
  <si>
    <t>すえひろ保育園</t>
  </si>
  <si>
    <t>（福）末広会</t>
  </si>
  <si>
    <t>（学）植草学園</t>
  </si>
  <si>
    <t>植草　和典</t>
  </si>
  <si>
    <t>千葉市中央区弁天２丁目８番９号</t>
  </si>
  <si>
    <t>キートスチャイルドケア幕張本郷</t>
  </si>
  <si>
    <t>キートスチャイルドケア園生町</t>
  </si>
  <si>
    <t>大森保育園</t>
  </si>
  <si>
    <t>千葉市中央区問屋町13-5</t>
  </si>
  <si>
    <t>（福）愛の園福祉会</t>
  </si>
  <si>
    <t>キッズルームチャコ千葉園</t>
  </si>
  <si>
    <t>キッズルームチャコ稲毛園</t>
  </si>
  <si>
    <t>千葉わくわく園</t>
  </si>
  <si>
    <t>（同）aim</t>
  </si>
  <si>
    <t>キートスチャイルドケア新千葉</t>
  </si>
  <si>
    <t>①半日利用児童</t>
    <rPh sb="1" eb="3">
      <t>ハンニチ</t>
    </rPh>
    <rPh sb="3" eb="5">
      <t>リヨウ</t>
    </rPh>
    <rPh sb="5" eb="7">
      <t>ジドウ</t>
    </rPh>
    <phoneticPr fontId="5"/>
  </si>
  <si>
    <t>②１日利用児童</t>
    <rPh sb="2" eb="3">
      <t>ニチ</t>
    </rPh>
    <rPh sb="3" eb="5">
      <t>リヨウ</t>
    </rPh>
    <rPh sb="5" eb="7">
      <t>ジドウ</t>
    </rPh>
    <phoneticPr fontId="5"/>
  </si>
  <si>
    <t>③園が利用を断った人数</t>
    <rPh sb="1" eb="2">
      <t>エン</t>
    </rPh>
    <rPh sb="3" eb="5">
      <t>リヨウ</t>
    </rPh>
    <rPh sb="6" eb="7">
      <t>コトワ</t>
    </rPh>
    <rPh sb="9" eb="11">
      <t>ニンズウ</t>
    </rPh>
    <phoneticPr fontId="5"/>
  </si>
  <si>
    <t>①半日合計</t>
    <rPh sb="1" eb="3">
      <t>ハンニチ</t>
    </rPh>
    <rPh sb="3" eb="5">
      <t>ゴウケイ</t>
    </rPh>
    <phoneticPr fontId="5"/>
  </si>
  <si>
    <t>②一日合計</t>
    <rPh sb="1" eb="3">
      <t>イチニチ</t>
    </rPh>
    <rPh sb="3" eb="5">
      <t>ゴウケイ</t>
    </rPh>
    <phoneticPr fontId="5"/>
  </si>
  <si>
    <t>③合計</t>
    <rPh sb="1" eb="3">
      <t>ゴウケイ</t>
    </rPh>
    <phoneticPr fontId="5"/>
  </si>
  <si>
    <t>③園が利用を断った人数</t>
    <phoneticPr fontId="5"/>
  </si>
  <si>
    <t>※１日＝10,600円、半日＝5,300円</t>
    <rPh sb="2" eb="3">
      <t>ニチ</t>
    </rPh>
    <rPh sb="10" eb="11">
      <t>エン</t>
    </rPh>
    <rPh sb="12" eb="14">
      <t>ハンニチ</t>
    </rPh>
    <rPh sb="20" eb="21">
      <t>エン</t>
    </rPh>
    <phoneticPr fontId="5"/>
  </si>
  <si>
    <t>千葉市一時預かり事業補助金交付要綱別表参照（以下定期利用における算定も同様）（「ただし、１か月あたり217,233円を上限とする」）</t>
    <rPh sb="0" eb="3">
      <t>チバシ</t>
    </rPh>
    <rPh sb="3" eb="5">
      <t>イチジ</t>
    </rPh>
    <rPh sb="5" eb="6">
      <t>アズ</t>
    </rPh>
    <rPh sb="8" eb="10">
      <t>ジギョウ</t>
    </rPh>
    <rPh sb="10" eb="13">
      <t>ホジョキン</t>
    </rPh>
    <rPh sb="13" eb="15">
      <t>コウフ</t>
    </rPh>
    <rPh sb="15" eb="17">
      <t>ヨウコウ</t>
    </rPh>
    <rPh sb="17" eb="19">
      <t>ベッピョウ</t>
    </rPh>
    <rPh sb="19" eb="21">
      <t>サンショウ</t>
    </rPh>
    <rPh sb="22" eb="24">
      <t>イカ</t>
    </rPh>
    <rPh sb="24" eb="26">
      <t>テイキ</t>
    </rPh>
    <rPh sb="26" eb="28">
      <t>リヨウ</t>
    </rPh>
    <rPh sb="32" eb="34">
      <t>サンテイ</t>
    </rPh>
    <rPh sb="35" eb="37">
      <t>ドウヨウ</t>
    </rPh>
    <rPh sb="46" eb="47">
      <t>ゲツ</t>
    </rPh>
    <rPh sb="57" eb="58">
      <t>エン</t>
    </rPh>
    <rPh sb="59" eb="61">
      <t>ジョウゲン</t>
    </rPh>
    <phoneticPr fontId="5"/>
  </si>
  <si>
    <t>217,233円との比較</t>
    <rPh sb="7" eb="8">
      <t>エン</t>
    </rPh>
    <rPh sb="10" eb="12">
      <t>ヒカク</t>
    </rPh>
    <phoneticPr fontId="5"/>
  </si>
  <si>
    <t>上限</t>
    <rPh sb="0" eb="2">
      <t>ジョウゲン</t>
    </rPh>
    <phoneticPr fontId="5"/>
  </si>
  <si>
    <t>　・備品購入等その他経費</t>
    <phoneticPr fontId="5"/>
  </si>
  <si>
    <t>　・需用費（消耗品・印刷製本費他）</t>
    <phoneticPr fontId="5"/>
  </si>
  <si>
    <t>…①</t>
    <phoneticPr fontId="5"/>
  </si>
  <si>
    <t>…②</t>
    <phoneticPr fontId="5"/>
  </si>
  <si>
    <t>…③</t>
    <phoneticPr fontId="5"/>
  </si>
  <si>
    <t>…④</t>
    <phoneticPr fontId="5"/>
  </si>
  <si>
    <t>区　名</t>
    <rPh sb="0" eb="1">
      <t>ク</t>
    </rPh>
    <rPh sb="2" eb="3">
      <t>メイ</t>
    </rPh>
    <phoneticPr fontId="26"/>
  </si>
  <si>
    <t>区　分</t>
    <rPh sb="0" eb="1">
      <t>ク</t>
    </rPh>
    <rPh sb="2" eb="3">
      <t>ブン</t>
    </rPh>
    <phoneticPr fontId="26"/>
  </si>
  <si>
    <t>保育園名</t>
    <rPh sb="0" eb="2">
      <t>ホイク</t>
    </rPh>
    <phoneticPr fontId="17"/>
  </si>
  <si>
    <t>院内保育園</t>
  </si>
  <si>
    <t>園毎の固有番号</t>
    <rPh sb="0" eb="1">
      <t>エン</t>
    </rPh>
    <rPh sb="1" eb="2">
      <t>ゴト</t>
    </rPh>
    <rPh sb="3" eb="5">
      <t>コユウ</t>
    </rPh>
    <rPh sb="5" eb="7">
      <t>バンゴウ</t>
    </rPh>
    <phoneticPr fontId="17"/>
  </si>
  <si>
    <t>作成担当者</t>
    <rPh sb="0" eb="2">
      <t>サクセイ</t>
    </rPh>
    <rPh sb="2" eb="5">
      <t>タントウシャ</t>
    </rPh>
    <phoneticPr fontId="17"/>
  </si>
  <si>
    <t>氏名</t>
    <rPh sb="0" eb="2">
      <t>シメイ</t>
    </rPh>
    <phoneticPr fontId="17"/>
  </si>
  <si>
    <t>連絡先</t>
    <rPh sb="0" eb="3">
      <t>レンラクサキ</t>
    </rPh>
    <phoneticPr fontId="17"/>
  </si>
  <si>
    <t>更新日</t>
    <rPh sb="0" eb="3">
      <t>コウシンビ</t>
    </rPh>
    <phoneticPr fontId="17"/>
  </si>
  <si>
    <t>補助金用基本データ（最新）</t>
    <rPh sb="0" eb="3">
      <t>ホジョキン</t>
    </rPh>
    <rPh sb="3" eb="4">
      <t>ヨウ</t>
    </rPh>
    <rPh sb="4" eb="6">
      <t>キホン</t>
    </rPh>
    <rPh sb="10" eb="12">
      <t>サイシン</t>
    </rPh>
    <phoneticPr fontId="5"/>
  </si>
  <si>
    <t>↓黄色のセルは法人情報と違う内容になっている</t>
    <rPh sb="1" eb="3">
      <t>キイロ</t>
    </rPh>
    <rPh sb="7" eb="9">
      <t>ホウジン</t>
    </rPh>
    <rPh sb="9" eb="11">
      <t>ジョウホウ</t>
    </rPh>
    <rPh sb="12" eb="13">
      <t>チガ</t>
    </rPh>
    <rPh sb="14" eb="16">
      <t>ナイヨウ</t>
    </rPh>
    <phoneticPr fontId="17"/>
  </si>
  <si>
    <t>法人情報</t>
    <rPh sb="0" eb="2">
      <t>ホウジン</t>
    </rPh>
    <rPh sb="2" eb="4">
      <t>ジョウホウ</t>
    </rPh>
    <phoneticPr fontId="17"/>
  </si>
  <si>
    <t>代理人情報</t>
    <rPh sb="0" eb="3">
      <t>ダイリニン</t>
    </rPh>
    <rPh sb="3" eb="5">
      <t>ジョウホウ</t>
    </rPh>
    <phoneticPr fontId="17"/>
  </si>
  <si>
    <t>１　民間保育園</t>
    <rPh sb="2" eb="7">
      <t>ミンカン</t>
    </rPh>
    <rPh sb="4" eb="7">
      <t>ホイクエン</t>
    </rPh>
    <phoneticPr fontId="5"/>
  </si>
  <si>
    <t>№</t>
    <phoneticPr fontId="5"/>
  </si>
  <si>
    <t>施    設    名</t>
    <phoneticPr fontId="5"/>
  </si>
  <si>
    <t>通し
番号</t>
    <rPh sb="0" eb="1">
      <t>トオ</t>
    </rPh>
    <rPh sb="3" eb="5">
      <t>バンゴウ</t>
    </rPh>
    <phoneticPr fontId="17"/>
  </si>
  <si>
    <t>事業所番号
（幼保支援課で付番）</t>
    <rPh sb="0" eb="3">
      <t>ジギョウショ</t>
    </rPh>
    <rPh sb="3" eb="5">
      <t>バンゴウ</t>
    </rPh>
    <rPh sb="7" eb="9">
      <t>ヨウホ</t>
    </rPh>
    <rPh sb="9" eb="11">
      <t>シエン</t>
    </rPh>
    <rPh sb="11" eb="12">
      <t>カ</t>
    </rPh>
    <rPh sb="13" eb="15">
      <t>フバン</t>
    </rPh>
    <phoneticPr fontId="17"/>
  </si>
  <si>
    <t>補助金用PW</t>
    <rPh sb="0" eb="3">
      <t>ホジョキン</t>
    </rPh>
    <rPh sb="3" eb="4">
      <t>ヨウ</t>
    </rPh>
    <phoneticPr fontId="17"/>
  </si>
  <si>
    <t>PW保存用
（通常は非表示）</t>
    <rPh sb="2" eb="5">
      <t>ホゾンヨウ</t>
    </rPh>
    <rPh sb="7" eb="9">
      <t>ツウジョウ</t>
    </rPh>
    <rPh sb="10" eb="13">
      <t>ヒヒョウジ</t>
    </rPh>
    <phoneticPr fontId="17"/>
  </si>
  <si>
    <t>重複確認</t>
    <rPh sb="0" eb="2">
      <t>チョウフク</t>
    </rPh>
    <rPh sb="2" eb="4">
      <t>カクニン</t>
    </rPh>
    <phoneticPr fontId="17"/>
  </si>
  <si>
    <t>Pw確認</t>
    <rPh sb="2" eb="4">
      <t>カクニン</t>
    </rPh>
    <phoneticPr fontId="17"/>
  </si>
  <si>
    <t>債権者番号</t>
    <rPh sb="0" eb="3">
      <t>サイケンシャ</t>
    </rPh>
    <rPh sb="3" eb="5">
      <t>バンゴウ</t>
    </rPh>
    <phoneticPr fontId="17"/>
  </si>
  <si>
    <t>法人名</t>
    <rPh sb="0" eb="2">
      <t>ホウジン</t>
    </rPh>
    <rPh sb="2" eb="3">
      <t>メイ</t>
    </rPh>
    <phoneticPr fontId="17"/>
  </si>
  <si>
    <t>住所</t>
    <rPh sb="0" eb="2">
      <t>ジュウショ</t>
    </rPh>
    <phoneticPr fontId="3"/>
  </si>
  <si>
    <t>代表者職名</t>
    <rPh sb="0" eb="3">
      <t>ダイヒョウシャ</t>
    </rPh>
    <rPh sb="3" eb="5">
      <t>ショクメイ</t>
    </rPh>
    <phoneticPr fontId="3"/>
  </si>
  <si>
    <t>代表者氏名</t>
    <rPh sb="0" eb="3">
      <t>ダイヒョウシャ</t>
    </rPh>
    <rPh sb="3" eb="5">
      <t>シメイ</t>
    </rPh>
    <phoneticPr fontId="17"/>
  </si>
  <si>
    <t>0003002</t>
  </si>
  <si>
    <t>GKF22437</t>
  </si>
  <si>
    <t>（福）千葉愛育会</t>
  </si>
  <si>
    <t>千葉市中央区院内2-5-6</t>
  </si>
  <si>
    <t>日高　正和</t>
  </si>
  <si>
    <t>0003003</t>
  </si>
  <si>
    <t>ZQR73107</t>
  </si>
  <si>
    <t>千葉市若葉区都賀１丁目１番１号</t>
  </si>
  <si>
    <t>0003004</t>
  </si>
  <si>
    <t>CDK82118</t>
  </si>
  <si>
    <t>（福）桜育心福祉会</t>
  </si>
  <si>
    <t>0003005</t>
  </si>
  <si>
    <t>OUM73320</t>
  </si>
  <si>
    <t>（学）城徳学園</t>
  </si>
  <si>
    <t>千葉市美浜区磯辺7丁目16-1</t>
  </si>
  <si>
    <t>相原　美惠子</t>
  </si>
  <si>
    <t>ちどり保育園</t>
  </si>
  <si>
    <t>0003006</t>
  </si>
  <si>
    <t>OHO17483</t>
  </si>
  <si>
    <t>（福）八越会</t>
  </si>
  <si>
    <t>千葉市花見川区検見川町3-331-4</t>
  </si>
  <si>
    <t>吉岡　正夫</t>
  </si>
  <si>
    <t>0003007</t>
  </si>
  <si>
    <t>UVI87802</t>
  </si>
  <si>
    <t>（福）いまい福祉会</t>
  </si>
  <si>
    <t>0003008</t>
  </si>
  <si>
    <t>DRP38041</t>
  </si>
  <si>
    <t>（福）若葉福祉会</t>
  </si>
  <si>
    <t>千葉寺保育園</t>
  </si>
  <si>
    <t>0003009</t>
  </si>
  <si>
    <t>JUU68835</t>
  </si>
  <si>
    <t>（福）千葉寺福祉会</t>
  </si>
  <si>
    <t>千葉市中央区末広4-17-3</t>
  </si>
  <si>
    <t>岡本　博幸</t>
  </si>
  <si>
    <t>0003010</t>
  </si>
  <si>
    <t>BXV52482</t>
  </si>
  <si>
    <t>（福）龍澤園</t>
  </si>
  <si>
    <t>若梅保育園</t>
  </si>
  <si>
    <t>0003011</t>
  </si>
  <si>
    <t>ICQ57796</t>
  </si>
  <si>
    <t>（福）富岳会</t>
  </si>
  <si>
    <t>千葉市美浜区高洲４－５－９</t>
  </si>
  <si>
    <t>吉江　規隆</t>
  </si>
  <si>
    <t>チューリップ保育園</t>
  </si>
  <si>
    <t>0003012</t>
  </si>
  <si>
    <t>JNT93892</t>
  </si>
  <si>
    <t>（福）聖心福祉会</t>
  </si>
  <si>
    <t>千葉市美浜区真砂3-15-14</t>
  </si>
  <si>
    <t>藤井　二佐枝</t>
  </si>
  <si>
    <t>みつわ台保育園</t>
  </si>
  <si>
    <t>0003014</t>
  </si>
  <si>
    <t>FPM50479</t>
  </si>
  <si>
    <t>（福）豊福祉会</t>
  </si>
  <si>
    <t>千葉市若葉区みつわ台5-8-8</t>
  </si>
  <si>
    <t>御園　愛子</t>
  </si>
  <si>
    <t>まどか保育園</t>
  </si>
  <si>
    <t>0003015</t>
  </si>
  <si>
    <t>EDJ94806</t>
  </si>
  <si>
    <t>（福）高洲福祉会</t>
  </si>
  <si>
    <t>千葉市美浜区高洲1-15-2</t>
  </si>
  <si>
    <t>樋口　正春</t>
  </si>
  <si>
    <t>わかくさ保育園</t>
  </si>
  <si>
    <t>0003016</t>
  </si>
  <si>
    <t>TFW89311</t>
  </si>
  <si>
    <t>（福）如水福祉会</t>
  </si>
  <si>
    <t>千葉市緑区大椎町1199-2</t>
  </si>
  <si>
    <t>行木　道嗣</t>
  </si>
  <si>
    <t>たいよう保育園</t>
  </si>
  <si>
    <t>0003017</t>
  </si>
  <si>
    <t>LYW86869</t>
  </si>
  <si>
    <t>（福）千葉福祉会</t>
  </si>
  <si>
    <t>千葉市若葉区みつわ台3-12-1</t>
  </si>
  <si>
    <t>松ケ丘保育園</t>
  </si>
  <si>
    <t>0003018</t>
  </si>
  <si>
    <t>GMN43745</t>
  </si>
  <si>
    <t>（福）清流福祉会</t>
  </si>
  <si>
    <t>千葉市中央区松ケ丘町563-1</t>
  </si>
  <si>
    <t>渡辺　光範</t>
  </si>
  <si>
    <t>0003019</t>
  </si>
  <si>
    <t>MSL97981</t>
  </si>
  <si>
    <t>（福）扶葉福祉会</t>
  </si>
  <si>
    <t>すずらん保育園</t>
  </si>
  <si>
    <t>0003020</t>
  </si>
  <si>
    <t>SBI45276</t>
  </si>
  <si>
    <t>（福）精粋福祉会</t>
  </si>
  <si>
    <t>千葉市若葉区若松町2106-3</t>
  </si>
  <si>
    <t>赤塚　美枝子</t>
  </si>
  <si>
    <t>なぎさ保育園</t>
  </si>
  <si>
    <t>0003021</t>
  </si>
  <si>
    <t>KEO32845</t>
  </si>
  <si>
    <t>（福）愛誠福祉会</t>
  </si>
  <si>
    <t>千葉市美浜区高浜4-4-1</t>
  </si>
  <si>
    <t>森田　昭雄</t>
  </si>
  <si>
    <t>南小中台保育園</t>
  </si>
  <si>
    <t>0003022</t>
  </si>
  <si>
    <t>XBE59699</t>
  </si>
  <si>
    <t>（福）南小中台福祉会</t>
  </si>
  <si>
    <t>千葉市稲毛区小仲台8-21-1</t>
  </si>
  <si>
    <t>原　八代重</t>
  </si>
  <si>
    <t>もみじ保育園</t>
  </si>
  <si>
    <t>0003023</t>
  </si>
  <si>
    <t>BBR39055</t>
  </si>
  <si>
    <t>（福）光楓福祉会</t>
  </si>
  <si>
    <t>千葉市美浜区磯辺5-14-5</t>
  </si>
  <si>
    <t>大川　知明</t>
  </si>
  <si>
    <t>0003024</t>
  </si>
  <si>
    <t>CKX61247</t>
  </si>
  <si>
    <t>（福）おゆみ野福祉会</t>
  </si>
  <si>
    <t>長谷川　光男</t>
  </si>
  <si>
    <t>0003025</t>
  </si>
  <si>
    <t>BHA26951</t>
  </si>
  <si>
    <t>（福）鏡明福祉会</t>
  </si>
  <si>
    <t>AXA56260</t>
  </si>
  <si>
    <t>（福）あかね福祉会</t>
  </si>
  <si>
    <t>篠原　昌敏</t>
  </si>
  <si>
    <t>明和輝保育園</t>
  </si>
  <si>
    <t>0003028</t>
  </si>
  <si>
    <t>KGN74684</t>
  </si>
  <si>
    <t>（福）健善富会</t>
  </si>
  <si>
    <t>0003029</t>
  </si>
  <si>
    <t>YIT30592</t>
  </si>
  <si>
    <t>（福）豊樹園</t>
  </si>
  <si>
    <t>千葉市稲毛区山王町153-16</t>
  </si>
  <si>
    <t>伊藤　政義</t>
  </si>
  <si>
    <t>0003030</t>
  </si>
  <si>
    <t>SNA33488</t>
  </si>
  <si>
    <t>（学）誠真学園</t>
  </si>
  <si>
    <t>千葉市稲毛区小仲台8-20-1</t>
  </si>
  <si>
    <t>中村　喜一郎</t>
  </si>
  <si>
    <t>0003032</t>
  </si>
  <si>
    <t>HKD50513</t>
  </si>
  <si>
    <t>（福）小ばと会</t>
  </si>
  <si>
    <t>千葉市緑区おゆみ野中央2-7-7</t>
  </si>
  <si>
    <t>0003033</t>
  </si>
  <si>
    <t>QBE21358</t>
  </si>
  <si>
    <t>髙橋　進一</t>
  </si>
  <si>
    <t>1210543</t>
  </si>
  <si>
    <t>ZFX34139</t>
  </si>
  <si>
    <t>千葉市中央区新宿２－５－１３　アスセナビル２階</t>
  </si>
  <si>
    <t>代表理事</t>
  </si>
  <si>
    <t>0003037</t>
  </si>
  <si>
    <t>NZM88542</t>
  </si>
  <si>
    <t>千葉市中央区中央港1-24-14 シースケープ千葉みなと1階</t>
  </si>
  <si>
    <t>0003038</t>
  </si>
  <si>
    <t>HEQ44766</t>
  </si>
  <si>
    <t>（株）こどもの森</t>
  </si>
  <si>
    <t>東京都国分寺市光町2-5-1</t>
  </si>
  <si>
    <t>久芳　敬裕</t>
  </si>
  <si>
    <t>0003039</t>
  </si>
  <si>
    <t>GAL40817</t>
  </si>
  <si>
    <t>千葉市若葉区西都賀3-17-12</t>
  </si>
  <si>
    <t>代表取締役社長</t>
  </si>
  <si>
    <t>西村　政雄</t>
  </si>
  <si>
    <t>0003040</t>
  </si>
  <si>
    <t>LED61049</t>
  </si>
  <si>
    <t>名古屋市東区葵3-15-31千種ニュータワービル17階</t>
  </si>
  <si>
    <t>0003041</t>
  </si>
  <si>
    <t>IIB56166</t>
  </si>
  <si>
    <t>（学）千葉明徳学園</t>
  </si>
  <si>
    <t>千葉市中央区南生実町1412番地</t>
  </si>
  <si>
    <t>福中　儀明</t>
  </si>
  <si>
    <t>0003042</t>
  </si>
  <si>
    <t>UYY54765</t>
  </si>
  <si>
    <t>（福）まくはり福志会</t>
  </si>
  <si>
    <t>千葉市花見川区幕張町4-608-1</t>
  </si>
  <si>
    <t>志村　学</t>
  </si>
  <si>
    <t>0003043</t>
  </si>
  <si>
    <t>SWV83109</t>
  </si>
  <si>
    <t>（株）俊英館</t>
  </si>
  <si>
    <t>東京都板橋区小茂根4-9-2　セガミビル3F</t>
  </si>
  <si>
    <t>田村　幸之</t>
  </si>
  <si>
    <t>0003044</t>
  </si>
  <si>
    <t>NWA13485</t>
  </si>
  <si>
    <t>（福）弘恕会</t>
  </si>
  <si>
    <t>千葉市若葉区みつわ台３－６</t>
  </si>
  <si>
    <t>森島　弘道</t>
  </si>
  <si>
    <t>0003045</t>
  </si>
  <si>
    <t>LYC38169</t>
  </si>
  <si>
    <t>千葉市緑区おゆみ野南５－２９－１</t>
  </si>
  <si>
    <t>0003046</t>
  </si>
  <si>
    <t>YSB76072</t>
  </si>
  <si>
    <t>（有）もっくもっく</t>
  </si>
  <si>
    <t>浦安市北栄1丁目11-24　第2吉田ビル3F</t>
  </si>
  <si>
    <t>河口　知子</t>
  </si>
  <si>
    <t>0003047</t>
  </si>
  <si>
    <t>DBZ89497</t>
  </si>
  <si>
    <t>0003048</t>
  </si>
  <si>
    <t>DGI14719</t>
  </si>
  <si>
    <t>（福）大きな家族</t>
  </si>
  <si>
    <t>間山　有子</t>
  </si>
  <si>
    <t>0003049</t>
  </si>
  <si>
    <t>YXO54585</t>
  </si>
  <si>
    <t>佐藤 敏光</t>
  </si>
  <si>
    <t>千葉市稲毛区小仲台5－3－2</t>
  </si>
  <si>
    <t>0003050</t>
  </si>
  <si>
    <t>BTU12157</t>
  </si>
  <si>
    <t>0003051</t>
  </si>
  <si>
    <t>RUR26500</t>
  </si>
  <si>
    <t>（福）千葉県福祉援護会</t>
  </si>
  <si>
    <t>千葉市中央区蘇我5丁目44番2号</t>
  </si>
  <si>
    <t>0003052</t>
  </si>
  <si>
    <t>KTF40020</t>
  </si>
  <si>
    <t>0003054</t>
  </si>
  <si>
    <t>TDA62373</t>
  </si>
  <si>
    <t>東京都品川区西五反田２－１１－８ 学研ビル</t>
  </si>
  <si>
    <t>0003055</t>
  </si>
  <si>
    <t>UBR73773</t>
  </si>
  <si>
    <t>0003056</t>
  </si>
  <si>
    <t>VRD62885</t>
  </si>
  <si>
    <t>（福）茂原高師保育園</t>
  </si>
  <si>
    <t>0003058</t>
  </si>
  <si>
    <t>FFS51608</t>
  </si>
  <si>
    <t>東京都江戸川区中葛西３丁目３７番４号</t>
  </si>
  <si>
    <t>泉保育園</t>
  </si>
  <si>
    <t>0003059</t>
  </si>
  <si>
    <t>PDD68257</t>
  </si>
  <si>
    <t>千葉市花見川区幕張本郷６丁目２１－２０</t>
  </si>
  <si>
    <t>大溝　廣子</t>
  </si>
  <si>
    <t>0003060</t>
  </si>
  <si>
    <t>EZT82070</t>
  </si>
  <si>
    <t>0003061</t>
  </si>
  <si>
    <t>NQZ81365</t>
  </si>
  <si>
    <t>（福）中央総合福祉会</t>
  </si>
  <si>
    <t>千葉市若葉区都賀５丁目１番１１号</t>
  </si>
  <si>
    <t>0003062</t>
  </si>
  <si>
    <t>QVY33597</t>
  </si>
  <si>
    <t>森　信介</t>
  </si>
  <si>
    <t>0003063</t>
  </si>
  <si>
    <t>HHG67567</t>
  </si>
  <si>
    <t>千葉市緑区大膳野町1－6</t>
  </si>
  <si>
    <t>0003064</t>
  </si>
  <si>
    <t>HYN13450</t>
  </si>
  <si>
    <t>八千代市米本1359　米本団地4街区39棟</t>
  </si>
  <si>
    <t>0003065</t>
  </si>
  <si>
    <t>WWZ72312</t>
  </si>
  <si>
    <t>千葉市中央区新田町7－16　フォントビル１．２階</t>
  </si>
  <si>
    <t>0003066</t>
  </si>
  <si>
    <t>LMA81498</t>
  </si>
  <si>
    <t>東京都渋谷区恵比寿西2-4-5星ビル4階</t>
  </si>
  <si>
    <t>太田　明子</t>
  </si>
  <si>
    <t>0003067</t>
  </si>
  <si>
    <t>GGW30806</t>
  </si>
  <si>
    <t>東京都文京区後楽２－２３ー７　宮田ビル２階</t>
  </si>
  <si>
    <t>長澤　宏昭</t>
  </si>
  <si>
    <t>0003068</t>
  </si>
  <si>
    <t>NXM17568</t>
  </si>
  <si>
    <t>0003069</t>
  </si>
  <si>
    <t>URR79704</t>
  </si>
  <si>
    <t>千葉市花見川区幕張本郷2-21-3</t>
  </si>
  <si>
    <t>岩根　健二</t>
  </si>
  <si>
    <t>0003070</t>
  </si>
  <si>
    <t>BVT90892</t>
  </si>
  <si>
    <t>（有）鎌野</t>
  </si>
  <si>
    <t>千葉市中央区白旗3-1-4</t>
  </si>
  <si>
    <t>鎌野　郁美</t>
  </si>
  <si>
    <t>0003071</t>
  </si>
  <si>
    <t>JRW10635</t>
  </si>
  <si>
    <t>（福）宙福祉会</t>
  </si>
  <si>
    <t>1210012</t>
  </si>
  <si>
    <t>YYD29230</t>
  </si>
  <si>
    <t>1210013</t>
  </si>
  <si>
    <t>EVD97540</t>
  </si>
  <si>
    <t>1210014</t>
  </si>
  <si>
    <t>SOB14087</t>
  </si>
  <si>
    <t>千葉市緑区鎌取町273-146</t>
  </si>
  <si>
    <t>小関　伸哉</t>
  </si>
  <si>
    <t>1210015</t>
  </si>
  <si>
    <t>PCC95281</t>
  </si>
  <si>
    <t>柚上　啓子</t>
  </si>
  <si>
    <t>1210016</t>
  </si>
  <si>
    <t>YJD46400</t>
  </si>
  <si>
    <t>（福）おもいやり福祉会</t>
  </si>
  <si>
    <t>市原市瀬又字傾城谷507</t>
  </si>
  <si>
    <t>1210017</t>
  </si>
  <si>
    <t>RZR85442</t>
  </si>
  <si>
    <t>（福）笑顔の会</t>
  </si>
  <si>
    <t>千葉市花見川区幕張本郷1-20-9</t>
  </si>
  <si>
    <t>久恒　依里</t>
  </si>
  <si>
    <t>1210018</t>
  </si>
  <si>
    <t>AMP62169</t>
  </si>
  <si>
    <t>1210019</t>
  </si>
  <si>
    <t>NTI92811</t>
  </si>
  <si>
    <t>東京都墨田区錦糸１－２－１</t>
  </si>
  <si>
    <t>貞松　成</t>
  </si>
  <si>
    <t>1210020</t>
  </si>
  <si>
    <t>XYV17361</t>
  </si>
  <si>
    <t>（福）穏寿会</t>
  </si>
  <si>
    <t>千葉市緑区高田町1084</t>
  </si>
  <si>
    <t>武村　和夫</t>
  </si>
  <si>
    <t>1210021</t>
  </si>
  <si>
    <t>OPJ77837</t>
  </si>
  <si>
    <t>千葉市緑区おゆみ野3-14-7　ネオステージおゆみ野壱番館403号</t>
  </si>
  <si>
    <t>坂倉　誠一郎</t>
  </si>
  <si>
    <t>1210022</t>
  </si>
  <si>
    <t>REW39753</t>
  </si>
  <si>
    <t>（株）SPINALDESIGN</t>
  </si>
  <si>
    <t>1210031</t>
  </si>
  <si>
    <t>MYN91648</t>
  </si>
  <si>
    <t>1210035</t>
  </si>
  <si>
    <t>YYM63341</t>
  </si>
  <si>
    <t>習志野市奏の杜3-14-9</t>
  </si>
  <si>
    <t>山﨑　厚子</t>
  </si>
  <si>
    <t>1210109</t>
  </si>
  <si>
    <t>GVQ39294</t>
  </si>
  <si>
    <t>東京都八王子市明神町4丁目7番3号　やまとビル6階</t>
  </si>
  <si>
    <t>滝瀬　雅子</t>
  </si>
  <si>
    <t>1210110</t>
  </si>
  <si>
    <t>DPX84110</t>
  </si>
  <si>
    <t>（株）かるがも</t>
  </si>
  <si>
    <t>目片　智恵美</t>
  </si>
  <si>
    <t>1210111</t>
  </si>
  <si>
    <t>UDB96204</t>
  </si>
  <si>
    <t>千葉市美浜区幸町1丁目21－8　パルスクエア千葉203</t>
  </si>
  <si>
    <t>薮﨑　流美子</t>
  </si>
  <si>
    <t>1210112</t>
  </si>
  <si>
    <t>CEM88108</t>
  </si>
  <si>
    <t>柏市増尾台3丁目6番41号</t>
  </si>
  <si>
    <t>1210114</t>
  </si>
  <si>
    <t>NSW27232</t>
  </si>
  <si>
    <t>（株）ぴょんぴょん</t>
  </si>
  <si>
    <t>千葉市花見川区作新台1‐6‐11</t>
  </si>
  <si>
    <t>矢島　隆志</t>
  </si>
  <si>
    <t>1210115</t>
  </si>
  <si>
    <t>JMQ28190</t>
  </si>
  <si>
    <t>（株）笑福</t>
  </si>
  <si>
    <t>千葉市若葉区みつわ台5-21-14</t>
  </si>
  <si>
    <t>橘原　隆之</t>
  </si>
  <si>
    <t>1210120</t>
  </si>
  <si>
    <t>NGN46464</t>
  </si>
  <si>
    <t>1210121</t>
  </si>
  <si>
    <t>QRK36582</t>
  </si>
  <si>
    <t>千葉市中央区登戸１－２６－１　朝日生命千葉登戸ビル１０階</t>
  </si>
  <si>
    <t>1210133</t>
  </si>
  <si>
    <t>CDC65007</t>
  </si>
  <si>
    <t>1210136</t>
  </si>
  <si>
    <t>WMU78227</t>
  </si>
  <si>
    <t>田村幸之</t>
  </si>
  <si>
    <t>1210162</t>
  </si>
  <si>
    <t>YES88583</t>
  </si>
  <si>
    <t>千葉市若葉区都賀2-12-11</t>
  </si>
  <si>
    <t>鳥山　弘章</t>
  </si>
  <si>
    <t>1210201</t>
  </si>
  <si>
    <t>INE82846</t>
  </si>
  <si>
    <t>（福）さくら学園</t>
  </si>
  <si>
    <t>千葉市花見川区花島町４３０－３５</t>
  </si>
  <si>
    <t>鈴木　信吾</t>
  </si>
  <si>
    <t>1210224</t>
  </si>
  <si>
    <t>IXY38786</t>
  </si>
  <si>
    <t>1210225</t>
  </si>
  <si>
    <t>ZMC63125</t>
  </si>
  <si>
    <t>1210226</t>
  </si>
  <si>
    <t>MCX81283</t>
  </si>
  <si>
    <t>（学）三幸学園</t>
  </si>
  <si>
    <t>東京都文京区本郷３－２３－１６</t>
  </si>
  <si>
    <t>昼間　一彦</t>
  </si>
  <si>
    <t>1210227</t>
  </si>
  <si>
    <t>YQC88791</t>
  </si>
  <si>
    <t>（株）新星</t>
  </si>
  <si>
    <t>1210228</t>
  </si>
  <si>
    <t>QSS48534</t>
  </si>
  <si>
    <t>（特非）子育て110番</t>
  </si>
  <si>
    <t>千葉市花見川区長作町８</t>
  </si>
  <si>
    <t>理事</t>
  </si>
  <si>
    <t>山本　岳</t>
  </si>
  <si>
    <t>1210229</t>
  </si>
  <si>
    <t>OBU30424</t>
  </si>
  <si>
    <t>1210230</t>
  </si>
  <si>
    <t>RHE81665</t>
  </si>
  <si>
    <t>（株）KORU</t>
  </si>
  <si>
    <t>千葉市稲毛区小仲台２－８－２５　第８横土ビル１階</t>
  </si>
  <si>
    <t>横土　ノリ子</t>
  </si>
  <si>
    <t>1210231</t>
  </si>
  <si>
    <t>VBH46702</t>
  </si>
  <si>
    <t>（株）秀蹊</t>
  </si>
  <si>
    <t>千葉市若葉区都賀４－１３－３</t>
  </si>
  <si>
    <t>田中　秀彦</t>
  </si>
  <si>
    <t>1210232</t>
  </si>
  <si>
    <t>AWQ45075</t>
  </si>
  <si>
    <t>千葉市若葉区都賀２－１２－１１</t>
  </si>
  <si>
    <t>1210233</t>
  </si>
  <si>
    <t>QRP33445</t>
  </si>
  <si>
    <t>1210234</t>
  </si>
  <si>
    <t>CCU59517</t>
  </si>
  <si>
    <t>（株）こどもの木</t>
  </si>
  <si>
    <t>島貫　征之</t>
  </si>
  <si>
    <t>1210235</t>
  </si>
  <si>
    <t>PXC71999</t>
  </si>
  <si>
    <t>1210236</t>
  </si>
  <si>
    <t>ZXD90887</t>
  </si>
  <si>
    <t>（株）生活設計</t>
  </si>
  <si>
    <t>八千代市勝田１２６０－５</t>
  </si>
  <si>
    <t>1210542</t>
  </si>
  <si>
    <t>JQS28152</t>
  </si>
  <si>
    <t>千葉市中央区登戸１－１１－１８　第二潮ビル１階</t>
  </si>
  <si>
    <t>1210328</t>
  </si>
  <si>
    <t>TSC31187</t>
  </si>
  <si>
    <t>千葉市中央区弁天２－８－９</t>
  </si>
  <si>
    <t>1210332</t>
  </si>
  <si>
    <t>RWT76260</t>
  </si>
  <si>
    <t>1210333</t>
  </si>
  <si>
    <t>DMT88753</t>
  </si>
  <si>
    <t>（株）HOPPA</t>
  </si>
  <si>
    <t>1210334</t>
  </si>
  <si>
    <t>ETI16631</t>
  </si>
  <si>
    <t>1210335</t>
  </si>
  <si>
    <t>WAC19820</t>
  </si>
  <si>
    <t>東京都中央区銀座７丁目１６－１２　G-７ビルディング</t>
  </si>
  <si>
    <t>村越　秀男</t>
  </si>
  <si>
    <t>1210336</t>
  </si>
  <si>
    <t>DVG40717</t>
  </si>
  <si>
    <t>（株）かえで</t>
  </si>
  <si>
    <t>千葉市花見川区幕張町５丁目４９８番２号</t>
  </si>
  <si>
    <t>小林　尚司</t>
  </si>
  <si>
    <t>1210400</t>
  </si>
  <si>
    <t>ZVV53733</t>
  </si>
  <si>
    <t>千葉市花見川区検見川町３－３２６－３</t>
  </si>
  <si>
    <t>平賀　淳</t>
  </si>
  <si>
    <t>1210344</t>
  </si>
  <si>
    <t>CWU15563</t>
  </si>
  <si>
    <t>千葉市若葉区西都賀３－１７－１２</t>
  </si>
  <si>
    <t>1210346</t>
  </si>
  <si>
    <t>MVL59956</t>
  </si>
  <si>
    <t>1210347</t>
  </si>
  <si>
    <t>DFX49332</t>
  </si>
  <si>
    <t>1210348</t>
  </si>
  <si>
    <t>GIV16482</t>
  </si>
  <si>
    <t>千葉市稲毛区稲毛東２－１４－１２</t>
  </si>
  <si>
    <t>依田　和孝</t>
  </si>
  <si>
    <t>1210352</t>
  </si>
  <si>
    <t>FOK77982</t>
  </si>
  <si>
    <t>（有）朱華</t>
  </si>
  <si>
    <t>千葉市緑区あすみが丘４－２８－７</t>
  </si>
  <si>
    <t>高橋　久美子</t>
  </si>
  <si>
    <t>1210353</t>
  </si>
  <si>
    <t>IWT52640</t>
  </si>
  <si>
    <t>千葉市緑区おゆみ野３－３９－１　セントアベニュー１０２</t>
  </si>
  <si>
    <t>長谷川　郁代</t>
  </si>
  <si>
    <t>1210401</t>
  </si>
  <si>
    <t>VPN76280</t>
  </si>
  <si>
    <t>佐々木　豊</t>
  </si>
  <si>
    <t>1210355</t>
  </si>
  <si>
    <t>HXJ30330</t>
  </si>
  <si>
    <t>1210494</t>
  </si>
  <si>
    <t>FWP37673</t>
  </si>
  <si>
    <t>千葉市緑区おゆみ野2丁目７</t>
  </si>
  <si>
    <t>1210495</t>
  </si>
  <si>
    <t>PGC99946</t>
  </si>
  <si>
    <t>1210496</t>
  </si>
  <si>
    <t>TUS78876</t>
  </si>
  <si>
    <t>（福）檸檬会</t>
  </si>
  <si>
    <t>千葉市中央区汐見丘町２４－１</t>
  </si>
  <si>
    <t>1210497</t>
  </si>
  <si>
    <t>OPR37030</t>
  </si>
  <si>
    <t>1210498</t>
  </si>
  <si>
    <t>MEH55358</t>
  </si>
  <si>
    <t>1210499</t>
  </si>
  <si>
    <t>MIX94340</t>
  </si>
  <si>
    <t>千葉市中央区松波1丁目19番８　プリマベーラ弐番館１階</t>
  </si>
  <si>
    <t>醍醐　優子</t>
  </si>
  <si>
    <t>1210500</t>
  </si>
  <si>
    <t>MNS73075</t>
  </si>
  <si>
    <t>千葉市中央区白旗３丁目１－４</t>
  </si>
  <si>
    <t>1210501</t>
  </si>
  <si>
    <t>ZFB45157</t>
  </si>
  <si>
    <t>1210502</t>
  </si>
  <si>
    <t>EVW27938</t>
  </si>
  <si>
    <t>千葉市若葉区みつわ台３丁目６番</t>
  </si>
  <si>
    <t>1210503</t>
  </si>
  <si>
    <t>JJK43985</t>
  </si>
  <si>
    <t>千葉市中央区登戸1丁目２６－１　朝日生命千葉登戸ビル１０階</t>
  </si>
  <si>
    <t>1210504</t>
  </si>
  <si>
    <t>DCL29686</t>
  </si>
  <si>
    <t>千葉市中央区問屋町１３－５</t>
  </si>
  <si>
    <t>1210505</t>
  </si>
  <si>
    <t>SWP23554</t>
  </si>
  <si>
    <t>千葉市若葉区都賀2丁目１２－１１</t>
  </si>
  <si>
    <t>1210506</t>
  </si>
  <si>
    <t>MCN41793</t>
  </si>
  <si>
    <t>（株）Laみつばち</t>
  </si>
  <si>
    <t>千葉市若葉区桜木北2丁目10番6号</t>
  </si>
  <si>
    <t>ミュラー　道代</t>
  </si>
  <si>
    <t>あすみ東保育園</t>
  </si>
  <si>
    <t>1210507</t>
  </si>
  <si>
    <t>ELP22955</t>
  </si>
  <si>
    <t>（株）GOLDLUYS</t>
  </si>
  <si>
    <t>千葉市緑区あすみが丘東４丁目９番地２</t>
  </si>
  <si>
    <t>粒良　知史</t>
  </si>
  <si>
    <t>1210508</t>
  </si>
  <si>
    <t>HAT99820</t>
  </si>
  <si>
    <t>1210509</t>
  </si>
  <si>
    <t>FIF60655</t>
  </si>
  <si>
    <t>1210510</t>
  </si>
  <si>
    <t>YHK28313</t>
  </si>
  <si>
    <t>1210532</t>
  </si>
  <si>
    <t>TYH25374</t>
  </si>
  <si>
    <t>1210512</t>
  </si>
  <si>
    <t>FRA38244</t>
  </si>
  <si>
    <t>西村　麻衣</t>
  </si>
  <si>
    <t>1210535</t>
  </si>
  <si>
    <t>JNS94101</t>
  </si>
  <si>
    <t>星　恵子</t>
  </si>
  <si>
    <t>1210581</t>
  </si>
  <si>
    <t>BPR57928</t>
  </si>
  <si>
    <t>東京都渋谷区東３丁目１９－８　Ｓｔａｒｆｉｅｌｄ　１Ｆ</t>
  </si>
  <si>
    <t>星野　満美</t>
  </si>
  <si>
    <t>1210582</t>
  </si>
  <si>
    <t>SHR73440</t>
  </si>
  <si>
    <t>千葉県千葉市中央区椿森６丁目５－３</t>
  </si>
  <si>
    <t>西村　和馬</t>
  </si>
  <si>
    <t>1210583</t>
  </si>
  <si>
    <t>GOM80413</t>
  </si>
  <si>
    <t>1210584</t>
  </si>
  <si>
    <t>CMB89664</t>
  </si>
  <si>
    <t>千葉県千葉市花見川区幕張町５丁目４９８番２号</t>
  </si>
  <si>
    <t>1210585</t>
  </si>
  <si>
    <t>MOO54316</t>
  </si>
  <si>
    <t>1210586</t>
  </si>
  <si>
    <t>BJW98545</t>
  </si>
  <si>
    <t>千葉県千葉市稲毛区稲毛東４丁目２番地２１号</t>
  </si>
  <si>
    <t>1210587</t>
  </si>
  <si>
    <t>TGL69347</t>
  </si>
  <si>
    <t>1210588</t>
  </si>
  <si>
    <t>LZW72053</t>
  </si>
  <si>
    <t>前地　美紀</t>
  </si>
  <si>
    <t>1210608</t>
  </si>
  <si>
    <t>NGP35616</t>
  </si>
  <si>
    <t>京都府京都市下京区烏丸通五条下る大坂町３８２－１</t>
  </si>
  <si>
    <t>1210675</t>
  </si>
  <si>
    <t>COL81357</t>
  </si>
  <si>
    <t>千葉県千葉市中央区末広２丁目１２番１７号</t>
  </si>
  <si>
    <t>２　認定こども園</t>
    <rPh sb="2" eb="8">
      <t>ニンテイ</t>
    </rPh>
    <phoneticPr fontId="5"/>
  </si>
  <si>
    <t>0003013</t>
  </si>
  <si>
    <t>NVE78827</t>
  </si>
  <si>
    <t>幼保連携型認定こども園　打瀬保育園</t>
  </si>
  <si>
    <t>0003026</t>
  </si>
  <si>
    <t>SGV81024</t>
  </si>
  <si>
    <t>千葉市美浜区打瀬１－３－５</t>
  </si>
  <si>
    <t>畑佐　健二郎</t>
  </si>
  <si>
    <t>幼保連携型認定こども園　千葉女子専門学校附属聖こども園</t>
  </si>
  <si>
    <t>0003057</t>
  </si>
  <si>
    <t>BQT98518</t>
  </si>
  <si>
    <t>千葉市中央区道場北１－１７－６</t>
  </si>
  <si>
    <t>増田　和人</t>
  </si>
  <si>
    <t>幼保連携型認定こども園　ウィズダムナーサリースクール</t>
  </si>
  <si>
    <t>0003072</t>
  </si>
  <si>
    <t>CHI62351</t>
  </si>
  <si>
    <t>旭市見広4226-2</t>
  </si>
  <si>
    <t>川口　礼子</t>
  </si>
  <si>
    <t>3210006</t>
  </si>
  <si>
    <t>KFM57060</t>
  </si>
  <si>
    <t>千葉市緑区おゆみ野2-1-15</t>
  </si>
  <si>
    <t>梅林　正信</t>
  </si>
  <si>
    <t>認定こども園　小ばと幼稚園</t>
  </si>
  <si>
    <t>3210118</t>
  </si>
  <si>
    <t>YCG22960</t>
  </si>
  <si>
    <t>千葉市稲毛区天台１－７－１７</t>
  </si>
  <si>
    <t>認定こども園　白梅幼稚園</t>
  </si>
  <si>
    <t>3210134</t>
  </si>
  <si>
    <t>JZD58530</t>
  </si>
  <si>
    <t>（学）畠山学園</t>
  </si>
  <si>
    <t>千葉市中央区浜野町１２５２－４</t>
  </si>
  <si>
    <t>畠山　一雄</t>
  </si>
  <si>
    <t>3210135</t>
  </si>
  <si>
    <t>IEY27296</t>
  </si>
  <si>
    <t>認定こども園　葵幼稚園</t>
  </si>
  <si>
    <t>3210202</t>
  </si>
  <si>
    <t>QVB34045</t>
  </si>
  <si>
    <t>（学）仁愛学園</t>
  </si>
  <si>
    <t>千葉市中央区仁戸名町２０５</t>
  </si>
  <si>
    <t>石川　進一</t>
  </si>
  <si>
    <t>認定こども園　仁戸名幼稚園</t>
  </si>
  <si>
    <t>3210204</t>
  </si>
  <si>
    <t>ZPF41882</t>
  </si>
  <si>
    <t>（学）香林学園</t>
  </si>
  <si>
    <t>千葉市中央区仁戸名町６１６</t>
  </si>
  <si>
    <t>長谷部　聡</t>
  </si>
  <si>
    <t>認定こども園　はまの幼稚園</t>
  </si>
  <si>
    <t>3210206</t>
  </si>
  <si>
    <t>BQN48397</t>
  </si>
  <si>
    <t>認定こども園　ひまわり幼稚園</t>
  </si>
  <si>
    <t>3210207</t>
  </si>
  <si>
    <t>WQI20650</t>
  </si>
  <si>
    <t>（学）塩田学園</t>
  </si>
  <si>
    <t>千葉市中央区松ケ丘町６１１</t>
  </si>
  <si>
    <t>塩田　梨佳</t>
  </si>
  <si>
    <t>認定こども園　みつわ台幼稚園</t>
  </si>
  <si>
    <t>3210208</t>
  </si>
  <si>
    <t>UCC31844</t>
  </si>
  <si>
    <t>（学）宍倉学園</t>
  </si>
  <si>
    <t>千葉市若葉区みつわ台４丁目２３－５</t>
  </si>
  <si>
    <t>福地　綾</t>
  </si>
  <si>
    <t>認定こども園　キッズビレッジ</t>
  </si>
  <si>
    <t>3210210</t>
  </si>
  <si>
    <t>MGP17295</t>
  </si>
  <si>
    <t>来栖　宏二</t>
  </si>
  <si>
    <t>認定こども園　ほまれ幼稚園</t>
  </si>
  <si>
    <t>3210211</t>
  </si>
  <si>
    <t>EUI33058</t>
  </si>
  <si>
    <t>（学）西郡学園</t>
  </si>
  <si>
    <t>千葉市緑区誉田町１－１００７</t>
  </si>
  <si>
    <t>西郡　悠輔</t>
  </si>
  <si>
    <t>認定こども園　あいりす幼稚園</t>
  </si>
  <si>
    <t>3210212</t>
  </si>
  <si>
    <t>KWM21249</t>
  </si>
  <si>
    <t>（学）古川学園</t>
  </si>
  <si>
    <t>千葉市美浜区幸町２丁目９番３号</t>
  </si>
  <si>
    <t>秋山　清</t>
  </si>
  <si>
    <t>認定こども園　高洲幼稚園</t>
  </si>
  <si>
    <t>3210213</t>
  </si>
  <si>
    <t>NUF53325</t>
  </si>
  <si>
    <t>千葉市中央区仁戸名町５５２</t>
  </si>
  <si>
    <t>長谷川　豊</t>
  </si>
  <si>
    <t>認定こども園　高浜幼稚園</t>
  </si>
  <si>
    <t>3210214</t>
  </si>
  <si>
    <t>GMS31129</t>
  </si>
  <si>
    <t>（学）能勢学園</t>
  </si>
  <si>
    <t>千葉市美浜区高浜１丁目８－２</t>
  </si>
  <si>
    <t>能勢　正明</t>
  </si>
  <si>
    <t>認定こども園　千葉さざなみ幼稚園</t>
  </si>
  <si>
    <t>3210215</t>
  </si>
  <si>
    <t>MPR13959</t>
  </si>
  <si>
    <t>（学）羽田学園</t>
  </si>
  <si>
    <t>美浜区高洲１－１－２０</t>
  </si>
  <si>
    <t>羽田　政幸</t>
  </si>
  <si>
    <t>認定こども園　真砂幼稚園</t>
  </si>
  <si>
    <t>3210216</t>
  </si>
  <si>
    <t>LXV18253</t>
  </si>
  <si>
    <t>（学）石原学園</t>
  </si>
  <si>
    <t>千葉市美浜区真砂１丁目１２－９</t>
  </si>
  <si>
    <t>石原　隆広</t>
  </si>
  <si>
    <t>3210322</t>
  </si>
  <si>
    <t>NBP48057</t>
  </si>
  <si>
    <t>3210323</t>
  </si>
  <si>
    <t>PXI11869</t>
  </si>
  <si>
    <t>（学）大森学園</t>
  </si>
  <si>
    <t>千葉市中央区新千葉3-14-18</t>
  </si>
  <si>
    <t>大森　昭彦</t>
  </si>
  <si>
    <t>3210324</t>
  </si>
  <si>
    <t>AWE82150</t>
  </si>
  <si>
    <t>（学）もっこく学園</t>
  </si>
  <si>
    <t>千葉市花見川区さつきが丘1-33-1</t>
  </si>
  <si>
    <t>鶴岡　姫美子</t>
  </si>
  <si>
    <t>3210325</t>
  </si>
  <si>
    <t>WNH32107</t>
  </si>
  <si>
    <t>（学）山口学園</t>
  </si>
  <si>
    <t>八千代市八千代台東2-5-2</t>
  </si>
  <si>
    <t>山口　義裕</t>
  </si>
  <si>
    <t>3210326</t>
  </si>
  <si>
    <t>WCN98378</t>
  </si>
  <si>
    <t>（学）西沢学園</t>
  </si>
  <si>
    <t>千葉市稲毛区稲毛東1-14-13</t>
  </si>
  <si>
    <t>西澤　貫応</t>
  </si>
  <si>
    <t>認定こども園　かしの木学園　かしの木園</t>
    <rPh sb="0" eb="2">
      <t>ニンテイ</t>
    </rPh>
    <rPh sb="5" eb="6">
      <t>エン</t>
    </rPh>
    <rPh sb="10" eb="11">
      <t>キ</t>
    </rPh>
    <rPh sb="11" eb="13">
      <t>ガクエン</t>
    </rPh>
    <rPh sb="17" eb="18">
      <t>キ</t>
    </rPh>
    <rPh sb="18" eb="19">
      <t>エン</t>
    </rPh>
    <phoneticPr fontId="5"/>
  </si>
  <si>
    <t>3210327</t>
  </si>
  <si>
    <t>RQA91423</t>
  </si>
  <si>
    <t>3210476</t>
  </si>
  <si>
    <t>UVK30141</t>
  </si>
  <si>
    <t>（学）松ヶ丘学園</t>
  </si>
  <si>
    <t>認定こども園　都幼稚園</t>
  </si>
  <si>
    <t>3210477</t>
  </si>
  <si>
    <t>NUD11102</t>
  </si>
  <si>
    <t>（学）浜田学園</t>
  </si>
  <si>
    <t>千葉市中央区都町１丁目４６番地２２号</t>
  </si>
  <si>
    <t>濱田　純孝</t>
  </si>
  <si>
    <t>3210478</t>
  </si>
  <si>
    <t>CFP67058</t>
  </si>
  <si>
    <t>（学）山王学園</t>
  </si>
  <si>
    <t>千葉市稲毛区山王町１５３－２</t>
  </si>
  <si>
    <t>伊藤　健一</t>
  </si>
  <si>
    <t>3210479</t>
  </si>
  <si>
    <t>KIK39280</t>
  </si>
  <si>
    <t>（学）土岐学園</t>
  </si>
  <si>
    <t>千葉市稲毛区緑町1丁目５－１７</t>
  </si>
  <si>
    <t>土岐　由美子</t>
  </si>
  <si>
    <t>3210480</t>
  </si>
  <si>
    <t>ROZ24113</t>
  </si>
  <si>
    <t>（学）鏡戸学園</t>
  </si>
  <si>
    <t>千葉市緑区大木戸町４２８－１</t>
  </si>
  <si>
    <t>片岡　伸介</t>
  </si>
  <si>
    <t>3210492</t>
  </si>
  <si>
    <t>YRU14351</t>
  </si>
  <si>
    <t>千葉市中央区弁天２丁目８－９</t>
  </si>
  <si>
    <t>3210493</t>
  </si>
  <si>
    <t>LXF39745</t>
  </si>
  <si>
    <t>（学）千葉敬愛学園</t>
  </si>
  <si>
    <t>千葉市稲毛区穴川1丁目５－２１</t>
  </si>
  <si>
    <t>三幣　利夫</t>
  </si>
  <si>
    <t>3210592</t>
  </si>
  <si>
    <t>NNJ69388</t>
  </si>
  <si>
    <t>千葉県八千代市八千代台東２丁目５－２</t>
  </si>
  <si>
    <t>3210593</t>
  </si>
  <si>
    <t>XVD78126</t>
  </si>
  <si>
    <t>（学）井元学園</t>
  </si>
  <si>
    <t>千葉県千葉市花見川区花見川８－１９</t>
  </si>
  <si>
    <t>井元　詔一</t>
  </si>
  <si>
    <t>3210594</t>
  </si>
  <si>
    <t>PKV27593</t>
  </si>
  <si>
    <t>（福）千葉明徳会</t>
  </si>
  <si>
    <t>千葉県千葉市緑区土気町１６２６番地５</t>
  </si>
  <si>
    <t>３　幼稚園</t>
    <rPh sb="2" eb="5">
      <t>ｙ</t>
    </rPh>
    <phoneticPr fontId="5"/>
  </si>
  <si>
    <t>CBH64602</t>
  </si>
  <si>
    <t>由田学園千葉幼稚園</t>
    <rPh sb="0" eb="1">
      <t>ユウ</t>
    </rPh>
    <rPh sb="1" eb="2">
      <t>デン</t>
    </rPh>
    <rPh sb="2" eb="4">
      <t>ガクエン</t>
    </rPh>
    <rPh sb="4" eb="6">
      <t>チバ</t>
    </rPh>
    <rPh sb="6" eb="9">
      <t>ヨウチエン</t>
    </rPh>
    <phoneticPr fontId="5"/>
  </si>
  <si>
    <t>2210595</t>
  </si>
  <si>
    <t>MFU14770</t>
  </si>
  <si>
    <t>由田　新</t>
  </si>
  <si>
    <t>４　小規模保育事業</t>
    <rPh sb="2" eb="9">
      <t>ショウキボ</t>
    </rPh>
    <phoneticPr fontId="5"/>
  </si>
  <si>
    <t>青葉の森保育館</t>
  </si>
  <si>
    <t>4210007</t>
  </si>
  <si>
    <t>LGG95994</t>
  </si>
  <si>
    <t>（株）青葉の森保育館</t>
  </si>
  <si>
    <t>千葉市中央区千葉寺町1210-7</t>
  </si>
  <si>
    <t>井村　淳</t>
  </si>
  <si>
    <t>4210008</t>
  </si>
  <si>
    <t>ZBU20452</t>
  </si>
  <si>
    <t>千葉市中央区院内2丁目17番25号</t>
  </si>
  <si>
    <t>4210009</t>
  </si>
  <si>
    <t>NFW84278</t>
  </si>
  <si>
    <t>キートスチャイルドケア みつわ台</t>
    <rPh sb="15" eb="16">
      <t>ダイ</t>
    </rPh>
    <phoneticPr fontId="5"/>
  </si>
  <si>
    <t>4210010</t>
  </si>
  <si>
    <t>PSO26582</t>
  </si>
  <si>
    <t>千葉市中央区登戸1-26-1朝日生命千葉登戸ビル１０階</t>
  </si>
  <si>
    <t>森のおうち　コッコロ</t>
  </si>
  <si>
    <t>4210011</t>
  </si>
  <si>
    <t>TMT64937</t>
  </si>
  <si>
    <t>千葉市緑区あすみが丘8-1-1</t>
  </si>
  <si>
    <t>藤平　博美</t>
  </si>
  <si>
    <t>Kid's Patio まくはり園</t>
  </si>
  <si>
    <t>4210023</t>
  </si>
  <si>
    <t>BZX83408</t>
  </si>
  <si>
    <t>千葉市花見川区幕張町5丁目498番2号</t>
  </si>
  <si>
    <t>千葉市緑区あすみが丘一丁目27番2号藤屋第二ビル2階</t>
  </si>
  <si>
    <t>飛彈　誠</t>
  </si>
  <si>
    <t>ぷち・いろは</t>
  </si>
  <si>
    <t>4210025</t>
  </si>
  <si>
    <t>HKO52640</t>
  </si>
  <si>
    <t>星のおうち千葉中央</t>
  </si>
  <si>
    <t>4210026</t>
  </si>
  <si>
    <t>CRG21084</t>
  </si>
  <si>
    <t>神奈川県川崎市川崎区駅前本町２２－２</t>
  </si>
  <si>
    <t>飯塚　健二</t>
  </si>
  <si>
    <t>4210027</t>
  </si>
  <si>
    <t>DSX34597</t>
  </si>
  <si>
    <t>べびぃまーむ</t>
  </si>
  <si>
    <t>4210028</t>
  </si>
  <si>
    <t>UKS91712</t>
  </si>
  <si>
    <t>アストロミニキャンプ小仲台</t>
  </si>
  <si>
    <t>4210029</t>
  </si>
  <si>
    <t>TJK83371</t>
  </si>
  <si>
    <t>千葉市稲毛区稲毛東4丁目2番21号</t>
  </si>
  <si>
    <t>ミルキーウェイ</t>
  </si>
  <si>
    <t>4210030</t>
  </si>
  <si>
    <t>UNM66334</t>
  </si>
  <si>
    <t>そらまめ千葉西口駅前園</t>
  </si>
  <si>
    <t>4210036</t>
  </si>
  <si>
    <t>IOJ43426</t>
  </si>
  <si>
    <t>千葉県習志野市奏の杜3-14-9</t>
  </si>
  <si>
    <t>4210541</t>
  </si>
  <si>
    <t>DAD58969</t>
  </si>
  <si>
    <t>千葉市中央区登戸1-11-18 第二潮ビル1F</t>
  </si>
  <si>
    <t>4210038</t>
  </si>
  <si>
    <t>ABM87744</t>
  </si>
  <si>
    <t>ほしのこキッズルーム</t>
  </si>
  <si>
    <t>4210040</t>
  </si>
  <si>
    <t>XFI88941</t>
  </si>
  <si>
    <t>東京都渋谷区東3-19-8 Starfield 1F</t>
  </si>
  <si>
    <t>4210122</t>
  </si>
  <si>
    <t>TAD34051</t>
  </si>
  <si>
    <t>横浜市中区太田町６－７９　アブソルート横浜馬車道ビル３０４</t>
  </si>
  <si>
    <t>中村　竜士</t>
  </si>
  <si>
    <t>RXE17326</t>
  </si>
  <si>
    <t>キッズスペース・ウィーピー幕張本郷</t>
    <rPh sb="13" eb="15">
      <t>マクハリ</t>
    </rPh>
    <rPh sb="15" eb="17">
      <t>ホンゴウ</t>
    </rPh>
    <phoneticPr fontId="5"/>
  </si>
  <si>
    <t>4210124</t>
  </si>
  <si>
    <t>LAP28668</t>
  </si>
  <si>
    <t>（株）習志野駅前託児所</t>
  </si>
  <si>
    <t>習志野市津田沼３丁目１７番１８号</t>
  </si>
  <si>
    <t>藤本　一磨</t>
  </si>
  <si>
    <t>4210125</t>
  </si>
  <si>
    <t>BRU51010</t>
  </si>
  <si>
    <t>（学）千葉白菊学園</t>
  </si>
  <si>
    <t>千葉市美浜区幸町２－１２－８</t>
  </si>
  <si>
    <t>鳰川　泰也</t>
  </si>
  <si>
    <t>キッズパティオ西千葉園</t>
    <rPh sb="7" eb="10">
      <t>ニシチバ</t>
    </rPh>
    <rPh sb="10" eb="11">
      <t>エン</t>
    </rPh>
    <phoneticPr fontId="5"/>
  </si>
  <si>
    <t>4210126</t>
  </si>
  <si>
    <t>TFT81546</t>
  </si>
  <si>
    <t>4210203</t>
  </si>
  <si>
    <t>SML57236</t>
  </si>
  <si>
    <t>千葉市稲毛区長沼町312-14</t>
  </si>
  <si>
    <t>関根　雅晴</t>
  </si>
  <si>
    <t>ZTR63909</t>
  </si>
  <si>
    <t>若菜　俊明</t>
  </si>
  <si>
    <t>にじいろキャンディ検見川園</t>
  </si>
  <si>
    <t>4210217</t>
  </si>
  <si>
    <t>XNY67915</t>
  </si>
  <si>
    <t>千葉市花見川区検見川町３丁目３２６番地３</t>
  </si>
  <si>
    <t>マミー＆ミー幕張園</t>
  </si>
  <si>
    <t>4210218</t>
  </si>
  <si>
    <t>JYL82503</t>
  </si>
  <si>
    <t>小規模保育　ひまわりえん</t>
  </si>
  <si>
    <t>4210219</t>
  </si>
  <si>
    <t>IDB32717</t>
  </si>
  <si>
    <t>（同）CUE-SIGN</t>
  </si>
  <si>
    <t>千葉市若葉区桜木北１－１５－１</t>
  </si>
  <si>
    <t>久保　隼人</t>
  </si>
  <si>
    <t>みつばちキッズ</t>
  </si>
  <si>
    <t>4210220</t>
  </si>
  <si>
    <t>NDS30905</t>
  </si>
  <si>
    <t>千葉市若葉区桜木北２丁目１０番６号</t>
  </si>
  <si>
    <t>Ｋｉｄｓ　Ｒｅｓｏｒｔ　ＳＯＧＡ</t>
  </si>
  <si>
    <t>4210221</t>
  </si>
  <si>
    <t>AKC67211</t>
  </si>
  <si>
    <t>Litos&amp;Company（株）</t>
  </si>
  <si>
    <t>濵口　裕香里</t>
  </si>
  <si>
    <t>スクルドエンジェル稲毛駅前園</t>
  </si>
  <si>
    <t>4210222</t>
  </si>
  <si>
    <t>IAJ17051</t>
  </si>
  <si>
    <t>4210237</t>
  </si>
  <si>
    <t>PJH86092</t>
  </si>
  <si>
    <t>千葉市美浜区磯辺1-31-10-2</t>
  </si>
  <si>
    <t>兵頭　勉</t>
  </si>
  <si>
    <t>キートスチャイルドケア新千葉</t>
    <rPh sb="11" eb="14">
      <t>シンチバ</t>
    </rPh>
    <phoneticPr fontId="5"/>
  </si>
  <si>
    <t>4210258</t>
  </si>
  <si>
    <t>OYQ32303</t>
  </si>
  <si>
    <t>稲毛ふわり保育室</t>
    <rPh sb="0" eb="2">
      <t>イナゲ</t>
    </rPh>
    <rPh sb="5" eb="8">
      <t>ホイクシツ</t>
    </rPh>
    <phoneticPr fontId="5"/>
  </si>
  <si>
    <t>4210260</t>
  </si>
  <si>
    <t>LJU52391</t>
  </si>
  <si>
    <t>4210261</t>
  </si>
  <si>
    <t>NXF53212</t>
  </si>
  <si>
    <t>千葉市緑区刈田子町308-10</t>
  </si>
  <si>
    <t>WTG68140</t>
  </si>
  <si>
    <t>（学）宇野学園</t>
  </si>
  <si>
    <t>4210329</t>
  </si>
  <si>
    <t>GBZ25254</t>
  </si>
  <si>
    <t>（学）梅園学園</t>
  </si>
  <si>
    <t>千葉市中央区矢作町939-6</t>
  </si>
  <si>
    <t>4210330</t>
  </si>
  <si>
    <t>QAM48482</t>
  </si>
  <si>
    <t>4210331</t>
  </si>
  <si>
    <t>ABU72186</t>
  </si>
  <si>
    <t>4210338</t>
  </si>
  <si>
    <t>DSY46820</t>
  </si>
  <si>
    <t>宮城県柴田郡大河原町大谷字町向199-3</t>
  </si>
  <si>
    <t>佐藤　康久</t>
  </si>
  <si>
    <t>4210339</t>
  </si>
  <si>
    <t>GIG37770</t>
  </si>
  <si>
    <t>千葉市美浜区真砂5-2-3</t>
  </si>
  <si>
    <t>糠谷　和弘</t>
  </si>
  <si>
    <t>4210340</t>
  </si>
  <si>
    <t>BMV43409</t>
  </si>
  <si>
    <t>4210341</t>
  </si>
  <si>
    <t>RBA11066</t>
  </si>
  <si>
    <t>4210342</t>
  </si>
  <si>
    <t>UVG36031</t>
  </si>
  <si>
    <t>豊島区東池袋3-9-13　岩下ビル３階</t>
  </si>
  <si>
    <t>原野　翔平</t>
  </si>
  <si>
    <t>4210343</t>
  </si>
  <si>
    <t>RMI28631</t>
  </si>
  <si>
    <t>（一社）絲</t>
  </si>
  <si>
    <t>千葉市花見川区花園1-19-11　田村ビル201号</t>
  </si>
  <si>
    <t>大川　誠</t>
  </si>
  <si>
    <t>4210349</t>
  </si>
  <si>
    <t>RUZ15774</t>
  </si>
  <si>
    <t>EPU39365</t>
  </si>
  <si>
    <t>（株）つぼみ</t>
  </si>
  <si>
    <t>千葉市稲毛区緑町1-21-6</t>
  </si>
  <si>
    <t>河野　妙登利</t>
  </si>
  <si>
    <t>4210354</t>
  </si>
  <si>
    <t>ZVZ87255</t>
  </si>
  <si>
    <t>千葉市美浜区高洲3-14-1-202</t>
  </si>
  <si>
    <t>佐藤　禎子</t>
  </si>
  <si>
    <t>4210393</t>
  </si>
  <si>
    <t>QZY19038</t>
  </si>
  <si>
    <t>千葉市緑区おゆみ野3-10-7</t>
  </si>
  <si>
    <t>4210394</t>
  </si>
  <si>
    <t>KKT22191</t>
  </si>
  <si>
    <t>4210395</t>
  </si>
  <si>
    <t>ESE84750</t>
  </si>
  <si>
    <t>4210396</t>
  </si>
  <si>
    <t>VST40735</t>
  </si>
  <si>
    <t>（株）秀盛舎</t>
  </si>
  <si>
    <t>千葉市花見川区南花園2-2-12　アコルデ新検見川201号</t>
  </si>
  <si>
    <t>西重　誠</t>
  </si>
  <si>
    <t>4210398</t>
  </si>
  <si>
    <t>JUO52235</t>
  </si>
  <si>
    <t>4210481</t>
  </si>
  <si>
    <t>ULC25004</t>
  </si>
  <si>
    <t>4210483</t>
  </si>
  <si>
    <t>MXN21338</t>
  </si>
  <si>
    <t>（株）ｳｪﾙｼｰﾗｲﾌｻｰﾋﾞｽ</t>
  </si>
  <si>
    <t>神奈川県川崎市高津区坂戸３丁目１１－１７</t>
  </si>
  <si>
    <t>角田　健</t>
  </si>
  <si>
    <t>HPR29795</t>
  </si>
  <si>
    <t>渡邊　彰</t>
  </si>
  <si>
    <t>どれみ園</t>
  </si>
  <si>
    <t>4210487</t>
  </si>
  <si>
    <t>YGA86393</t>
  </si>
  <si>
    <t>千葉市花見川区横戸町８９９－１</t>
  </si>
  <si>
    <t>林　久雄</t>
  </si>
  <si>
    <t>4210488</t>
  </si>
  <si>
    <t>QKR10932</t>
  </si>
  <si>
    <t>佐伯　猛</t>
  </si>
  <si>
    <t>4210489</t>
  </si>
  <si>
    <t>BLP67334</t>
  </si>
  <si>
    <t>東京都中央区日本橋小伝馬町４番１号井門小伝馬町ビル８階</t>
  </si>
  <si>
    <t>濱田　朋彦</t>
  </si>
  <si>
    <t>AOX52367</t>
  </si>
  <si>
    <t>千葉市美浜区高洲３丁目１４－１－２０２</t>
  </si>
  <si>
    <t>4210536</t>
  </si>
  <si>
    <t>TNP86886</t>
  </si>
  <si>
    <t>千葉市若葉区小倉台７丁目３番２号</t>
  </si>
  <si>
    <t>篠﨑　由美子</t>
  </si>
  <si>
    <t>4210590</t>
  </si>
  <si>
    <t>CPE64711</t>
  </si>
  <si>
    <t>千葉県千葉市花見川区南花園２丁目２－１２　アコルデ新検見川２０１号</t>
  </si>
  <si>
    <t>4210596</t>
  </si>
  <si>
    <t>OJA33285</t>
  </si>
  <si>
    <t>昭和運送興業（株）</t>
  </si>
  <si>
    <t>千葉県館山市湊４９３</t>
  </si>
  <si>
    <t>安田　憲史</t>
  </si>
  <si>
    <t>4210597</t>
  </si>
  <si>
    <t>EPB11627</t>
  </si>
  <si>
    <t>千葉県千葉市美浜区真砂３丁目１５番１４号</t>
  </si>
  <si>
    <t>DKL89410</t>
  </si>
  <si>
    <t>セルテック（株）</t>
  </si>
  <si>
    <t>北海道士別市南町西４区４７１</t>
  </si>
  <si>
    <t>RXP85958</t>
  </si>
  <si>
    <t>千葉県千葉市稲毛区稲毛東２丁目１４－１２</t>
  </si>
  <si>
    <t>4210600</t>
  </si>
  <si>
    <t>SUG44922</t>
  </si>
  <si>
    <t>千葉県千葉市花見川区花園１丁目１９－１１田村ビル２０１号室</t>
  </si>
  <si>
    <t>XFB11265</t>
  </si>
  <si>
    <t>ミラクルーレ（株）</t>
  </si>
  <si>
    <t>千葉県千葉市美浜区真砂２丁目２４－１０アンシャンテ21</t>
  </si>
  <si>
    <t>髙井　宏行</t>
  </si>
  <si>
    <t>５　事業所内保育事業</t>
    <rPh sb="2" eb="5">
      <t>ジギョウショ</t>
    </rPh>
    <rPh sb="5" eb="6">
      <t>ナイ</t>
    </rPh>
    <rPh sb="6" eb="8">
      <t>ホイク</t>
    </rPh>
    <rPh sb="8" eb="10">
      <t>ジギョウ</t>
    </rPh>
    <phoneticPr fontId="5"/>
  </si>
  <si>
    <t>千葉医療センターつばき保育園</t>
  </si>
  <si>
    <t>7210041</t>
  </si>
  <si>
    <t>AIE60995</t>
  </si>
  <si>
    <t>千葉市中央区椿森4丁目1番2号</t>
  </si>
  <si>
    <t>院長</t>
  </si>
  <si>
    <t>園生幼稚園附属園生保育園</t>
  </si>
  <si>
    <t>7210042</t>
  </si>
  <si>
    <t>PDQ23093</t>
  </si>
  <si>
    <t>千葉市稲毛区園生町956番地6</t>
  </si>
  <si>
    <t>笠川　正和</t>
  </si>
  <si>
    <t>ひまわり保育室</t>
  </si>
  <si>
    <t>7210043</t>
  </si>
  <si>
    <t>DSV27809</t>
  </si>
  <si>
    <t>千葉市緑区あすみが丘7-2-3</t>
  </si>
  <si>
    <t>中野　好江</t>
  </si>
  <si>
    <t>みどりの森めばえ保育園</t>
  </si>
  <si>
    <t>7210044</t>
  </si>
  <si>
    <t>BRV69709</t>
  </si>
  <si>
    <t>千葉市中央区問屋町6番4号</t>
  </si>
  <si>
    <t>野口　アキ子</t>
  </si>
  <si>
    <t>美浜ナーサリーささえ愛</t>
  </si>
  <si>
    <t>7210045</t>
  </si>
  <si>
    <t>IUC92602</t>
  </si>
  <si>
    <t>（福）ささえ愛</t>
  </si>
  <si>
    <t>千葉市美浜区磯辺6丁目3番10号</t>
  </si>
  <si>
    <t>嶋田　知江里</t>
  </si>
  <si>
    <t>イオンゆめみらい保育園　幕張新都心</t>
    <rPh sb="12" eb="14">
      <t>マクハリ</t>
    </rPh>
    <rPh sb="14" eb="15">
      <t>シン</t>
    </rPh>
    <rPh sb="15" eb="17">
      <t>トシン</t>
    </rPh>
    <phoneticPr fontId="5"/>
  </si>
  <si>
    <t>7210097</t>
  </si>
  <si>
    <t>PMF85399</t>
  </si>
  <si>
    <t>千葉市美浜区中瀬１丁目５番地１　イオンタワービル７階</t>
  </si>
  <si>
    <t>岩村　康次</t>
  </si>
  <si>
    <t>うみかぜ南町保育園</t>
  </si>
  <si>
    <t>7210238</t>
  </si>
  <si>
    <t>VYB32279</t>
  </si>
  <si>
    <t>東京都渋谷区道玄坂１－１２－１渋谷マークシティウェスト１７階</t>
  </si>
  <si>
    <t>田中　浩一</t>
  </si>
  <si>
    <t>7210239</t>
  </si>
  <si>
    <t>VGA67532</t>
  </si>
  <si>
    <t>ナーサリーホーム稲毛東</t>
  </si>
  <si>
    <t>7210240</t>
  </si>
  <si>
    <t>LNO50846</t>
  </si>
  <si>
    <t>7210351</t>
  </si>
  <si>
    <t>QGC37757</t>
  </si>
  <si>
    <t>（学）小林学園</t>
  </si>
  <si>
    <t>千葉市稲毛区稲毛町5-100-1</t>
  </si>
  <si>
    <t>7210399</t>
  </si>
  <si>
    <t>JSA45898</t>
  </si>
  <si>
    <t>7210602</t>
  </si>
  <si>
    <t>WHL37537</t>
  </si>
  <si>
    <t>（株）CRECER</t>
  </si>
  <si>
    <t>６　家庭的保育事業</t>
    <rPh sb="2" eb="9">
      <t>カテイ</t>
    </rPh>
    <phoneticPr fontId="5"/>
  </si>
  <si>
    <t>5210001</t>
  </si>
  <si>
    <t>WOF42628</t>
  </si>
  <si>
    <t/>
  </si>
  <si>
    <t>千葉市緑区誉田町2-2307-142</t>
  </si>
  <si>
    <t>福田　芳</t>
  </si>
  <si>
    <t>5210002</t>
  </si>
  <si>
    <t>BJB41210</t>
  </si>
  <si>
    <t>千葉市若葉区西都賀1-17-1</t>
  </si>
  <si>
    <t>宮城　春美</t>
  </si>
  <si>
    <t>5210524</t>
  </si>
  <si>
    <t>DYJ86245</t>
  </si>
  <si>
    <t>千葉市若葉区みつわ台5-1-36</t>
  </si>
  <si>
    <t>宮下　美穂</t>
  </si>
  <si>
    <t>5210004</t>
  </si>
  <si>
    <t>TPM17219</t>
  </si>
  <si>
    <t>千葉市若葉区若松町2216</t>
  </si>
  <si>
    <t>花嶋　ゆみ子</t>
  </si>
  <si>
    <t>5210417</t>
  </si>
  <si>
    <t>JCP36212</t>
  </si>
  <si>
    <t xml:space="preserve">5210418 </t>
  </si>
  <si>
    <t>IJJ71564</t>
  </si>
  <si>
    <t>千葉市中央区川戸町426-3</t>
  </si>
  <si>
    <t>5210537</t>
  </si>
  <si>
    <t>VHM68640</t>
  </si>
  <si>
    <t>千葉市若葉区千城台東3-23-3</t>
  </si>
  <si>
    <t>みどり保育園</t>
  </si>
  <si>
    <t>ナーセリー鏡戸</t>
  </si>
  <si>
    <t>いなほ保育園</t>
  </si>
  <si>
    <t>ふぇりーちぇほいくえん</t>
  </si>
  <si>
    <t>ほのぼのたんぽぽほいくえん</t>
  </si>
  <si>
    <t>花見川さくら学園保育園</t>
  </si>
  <si>
    <t>そが中央保育園</t>
  </si>
  <si>
    <t>千葉こども保育園</t>
  </si>
  <si>
    <t>日乃出保育園</t>
  </si>
  <si>
    <t>スクルドエンジェル保育園稲毛園</t>
  </si>
  <si>
    <t>ＫＯＲＵ保育園</t>
  </si>
  <si>
    <t>都賀せいわ保育園</t>
  </si>
  <si>
    <t>やまどり保育園</t>
  </si>
  <si>
    <t>マリア保育園</t>
  </si>
  <si>
    <t>稲毛こどもの木保育園</t>
  </si>
  <si>
    <t>アンファンジュール保育園おゆみ野</t>
  </si>
  <si>
    <t>キッズガーデン海浜幕張保育園</t>
  </si>
  <si>
    <t>ドルフィンキッズ保育園</t>
  </si>
  <si>
    <t>認定こども園　かしの木学園　カトライア・キンダーガルテン</t>
  </si>
  <si>
    <t>幼保連携型認定こども園　植草学園大学附属弁天こども園</t>
  </si>
  <si>
    <t>星のおうち幕張</t>
  </si>
  <si>
    <t>ニチイキッズ千葉中央第一</t>
  </si>
  <si>
    <t>ハニーキッズ草野園</t>
  </si>
  <si>
    <t>スクルドエンジェル検見川浜園</t>
  </si>
  <si>
    <t>ちいさなおうち　ふたば</t>
  </si>
  <si>
    <t>梅乃園幼稚園附属０・１・２ﾅｰｻﾘｰ</t>
  </si>
  <si>
    <t>Kids Resort CHIBADERA</t>
  </si>
  <si>
    <t>蘇我うらら保育室</t>
  </si>
  <si>
    <t>キッズフィールド幕張みなみ園</t>
  </si>
  <si>
    <t>てぃだまちキッズ新検見川駅前</t>
  </si>
  <si>
    <t>幕張本郷なないろ保育室</t>
  </si>
  <si>
    <t>幕張本郷ひだまり園</t>
  </si>
  <si>
    <t>みらいつむぎ新検見川園</t>
  </si>
  <si>
    <t>ウィズダムアリス園</t>
  </si>
  <si>
    <t>オーチャード・キッズ稲毛海岸園</t>
  </si>
  <si>
    <t>かるがも蘇我園</t>
  </si>
  <si>
    <t>チャイルドケアセンター プレイディア</t>
  </si>
  <si>
    <t>ほのぼのくるみのおうち</t>
  </si>
  <si>
    <t>新検見川駅前キッズルーム</t>
  </si>
  <si>
    <t>童夢ガーデン　おゆみ野</t>
  </si>
  <si>
    <t xml:space="preserve">稲毛幼稚園附属　稲毛くれよんナーサリー </t>
  </si>
  <si>
    <t xml:space="preserve">ジョイア　千葉園 </t>
  </si>
  <si>
    <t>まきの木えん</t>
  </si>
  <si>
    <t>エデュケア・チルドレンズ・ハウス　にじ</t>
  </si>
  <si>
    <t>おうちほいく　ふたば</t>
  </si>
  <si>
    <t>おうちほいく　もみじのて</t>
  </si>
  <si>
    <t>いそべのおうち</t>
  </si>
  <si>
    <t>こどものいえ　おあふ</t>
  </si>
  <si>
    <t>総数</t>
    <rPh sb="0" eb="2">
      <t>ソウスウ</t>
    </rPh>
    <phoneticPr fontId="17"/>
  </si>
  <si>
    <t>認可計</t>
    <rPh sb="0" eb="2">
      <t>ニンカ</t>
    </rPh>
    <rPh sb="2" eb="3">
      <t>ケイ</t>
    </rPh>
    <phoneticPr fontId="17"/>
  </si>
  <si>
    <t>認可外計</t>
    <rPh sb="0" eb="2">
      <t>ニンカ</t>
    </rPh>
    <rPh sb="2" eb="3">
      <t>ガイ</t>
    </rPh>
    <rPh sb="3" eb="4">
      <t>ケイ</t>
    </rPh>
    <phoneticPr fontId="17"/>
  </si>
  <si>
    <t>保育園</t>
    <rPh sb="0" eb="3">
      <t>ホイクエン</t>
    </rPh>
    <phoneticPr fontId="17"/>
  </si>
  <si>
    <t>幼保認こ</t>
    <rPh sb="0" eb="2">
      <t>ヨウホ</t>
    </rPh>
    <rPh sb="2" eb="3">
      <t>ニン</t>
    </rPh>
    <phoneticPr fontId="17"/>
  </si>
  <si>
    <t>幼稚認こ</t>
    <rPh sb="0" eb="2">
      <t>ヨウチ</t>
    </rPh>
    <phoneticPr fontId="17"/>
  </si>
  <si>
    <t>保育認こ</t>
    <rPh sb="0" eb="2">
      <t>ホイク</t>
    </rPh>
    <phoneticPr fontId="17"/>
  </si>
  <si>
    <t>地方認こ</t>
    <rPh sb="0" eb="2">
      <t>チホウ</t>
    </rPh>
    <phoneticPr fontId="17"/>
  </si>
  <si>
    <t>幼稚</t>
    <rPh sb="0" eb="2">
      <t>ヨウチ</t>
    </rPh>
    <phoneticPr fontId="17"/>
  </si>
  <si>
    <t>小規模</t>
    <rPh sb="0" eb="3">
      <t>ショウキボ</t>
    </rPh>
    <phoneticPr fontId="17"/>
  </si>
  <si>
    <t>事業所</t>
    <rPh sb="0" eb="3">
      <t>ジギョウショ</t>
    </rPh>
    <phoneticPr fontId="17"/>
  </si>
  <si>
    <t>家庭</t>
    <rPh sb="0" eb="2">
      <t>カテイ</t>
    </rPh>
    <phoneticPr fontId="17"/>
  </si>
  <si>
    <t>企業</t>
    <rPh sb="0" eb="2">
      <t>キギョウ</t>
    </rPh>
    <phoneticPr fontId="17"/>
  </si>
  <si>
    <t>ルーム</t>
    <phoneticPr fontId="17"/>
  </si>
  <si>
    <t>中央区</t>
    <rPh sb="0" eb="3">
      <t>チュウオウク</t>
    </rPh>
    <phoneticPr fontId="21"/>
  </si>
  <si>
    <t>花見川区</t>
    <rPh sb="0" eb="3">
      <t>ハナミガワ</t>
    </rPh>
    <rPh sb="3" eb="4">
      <t>ク</t>
    </rPh>
    <phoneticPr fontId="21"/>
  </si>
  <si>
    <t>稲毛区</t>
    <rPh sb="0" eb="2">
      <t>イナゲ</t>
    </rPh>
    <rPh sb="2" eb="3">
      <t>ク</t>
    </rPh>
    <phoneticPr fontId="21"/>
  </si>
  <si>
    <t>若葉区</t>
    <rPh sb="0" eb="2">
      <t>ワカバ</t>
    </rPh>
    <rPh sb="2" eb="3">
      <t>ク</t>
    </rPh>
    <phoneticPr fontId="21"/>
  </si>
  <si>
    <t>緑区</t>
    <rPh sb="0" eb="1">
      <t>ミドリ</t>
    </rPh>
    <rPh sb="1" eb="2">
      <t>ク</t>
    </rPh>
    <phoneticPr fontId="21"/>
  </si>
  <si>
    <t>美浜区</t>
    <rPh sb="0" eb="2">
      <t>ミハマ</t>
    </rPh>
    <rPh sb="2" eb="3">
      <t>ク</t>
    </rPh>
    <phoneticPr fontId="21"/>
  </si>
  <si>
    <t>保育園</t>
    <rPh sb="0" eb="3">
      <t>ホイクエン</t>
    </rPh>
    <phoneticPr fontId="21"/>
  </si>
  <si>
    <t>幼保連携型認定こども園</t>
    <rPh sb="0" eb="1">
      <t>ヨウ</t>
    </rPh>
    <rPh sb="1" eb="2">
      <t>ホ</t>
    </rPh>
    <rPh sb="2" eb="5">
      <t>レンケイガタ</t>
    </rPh>
    <rPh sb="5" eb="7">
      <t>ニンテイ</t>
    </rPh>
    <rPh sb="10" eb="11">
      <t>エン</t>
    </rPh>
    <phoneticPr fontId="21"/>
  </si>
  <si>
    <t>幼稚園型認定こども園</t>
  </si>
  <si>
    <t>保育所型認定こども園</t>
    <rPh sb="0" eb="2">
      <t>ホイク</t>
    </rPh>
    <rPh sb="2" eb="3">
      <t>ショ</t>
    </rPh>
    <rPh sb="3" eb="4">
      <t>ガタ</t>
    </rPh>
    <rPh sb="4" eb="6">
      <t>ニンテイ</t>
    </rPh>
    <rPh sb="9" eb="10">
      <t>エン</t>
    </rPh>
    <phoneticPr fontId="21"/>
  </si>
  <si>
    <t>地方裁量型認定こども園</t>
    <rPh sb="0" eb="2">
      <t>チホウ</t>
    </rPh>
    <rPh sb="2" eb="5">
      <t>サイリョウガタ</t>
    </rPh>
    <rPh sb="5" eb="7">
      <t>ニンテイ</t>
    </rPh>
    <rPh sb="10" eb="11">
      <t>エン</t>
    </rPh>
    <phoneticPr fontId="21"/>
  </si>
  <si>
    <t>給付型幼稚園</t>
    <rPh sb="0" eb="3">
      <t>キュウフガタ</t>
    </rPh>
    <rPh sb="3" eb="6">
      <t>ヨウチエン</t>
    </rPh>
    <phoneticPr fontId="17"/>
  </si>
  <si>
    <t>小規模保育事業</t>
  </si>
  <si>
    <t>事業所内保育事業</t>
  </si>
  <si>
    <t>家庭的保育事業</t>
    <rPh sb="0" eb="2">
      <t>カテイ</t>
    </rPh>
    <rPh sb="2" eb="3">
      <t>テキ</t>
    </rPh>
    <rPh sb="3" eb="5">
      <t>ホイク</t>
    </rPh>
    <rPh sb="5" eb="7">
      <t>ジギョウ</t>
    </rPh>
    <phoneticPr fontId="21"/>
  </si>
  <si>
    <t>企業主導型</t>
    <rPh sb="0" eb="2">
      <t>キギョウ</t>
    </rPh>
    <rPh sb="2" eb="5">
      <t>シュドウガタ</t>
    </rPh>
    <phoneticPr fontId="17"/>
  </si>
  <si>
    <t>保育ルーム</t>
    <rPh sb="0" eb="2">
      <t>ホイク</t>
    </rPh>
    <phoneticPr fontId="17"/>
  </si>
  <si>
    <t>保育ハウス　ひよこ</t>
  </si>
  <si>
    <t>はっぴぃルーム本千葉駅前園</t>
  </si>
  <si>
    <t>認定こども園　さつきが丘幼稚園</t>
  </si>
  <si>
    <t>由田学園千葉幼稚園</t>
  </si>
  <si>
    <t>幕張おおぞら保育園</t>
  </si>
  <si>
    <t>ちびっこランド稲毛愛教園</t>
  </si>
  <si>
    <t>認定こども園　かしの木学園　かしの木園</t>
  </si>
  <si>
    <t>リトルガーデンおゆみ野</t>
  </si>
  <si>
    <t>幼保連携型認定こども園　幕張海浜こども園</t>
  </si>
  <si>
    <t>千葉白菊幼稚園附属しらぎくナーサリー</t>
  </si>
  <si>
    <t>SOLTILO GSA International School</t>
  </si>
  <si>
    <t>リトルガーデン幕張</t>
  </si>
  <si>
    <t>アベニールガーデン　蘇我</t>
  </si>
  <si>
    <t>認定こども園　まこと第三幼稚園</t>
  </si>
  <si>
    <t>作草部保育園</t>
  </si>
  <si>
    <t>認定こども園　稲毛すみれ幼稚園</t>
  </si>
  <si>
    <t>ぴょこたんランド</t>
  </si>
  <si>
    <t>認定こども園　鏡戸幼稚園</t>
  </si>
  <si>
    <t>イオンゆめみらい保育園　幕張新都心</t>
  </si>
  <si>
    <t>みらいのまち保育園　鶴沢</t>
  </si>
  <si>
    <t>幕張いもっこ保育園</t>
  </si>
  <si>
    <t>認定こども園　まこと第二幼稚園</t>
  </si>
  <si>
    <t>キッズスペース・ウィーピー幕張本郷</t>
  </si>
  <si>
    <t>認定こども園　山王幼稚園</t>
  </si>
  <si>
    <t>認定こども園　明徳土気こども園</t>
  </si>
  <si>
    <t>千葉南病院クニナ保育園</t>
  </si>
  <si>
    <t>認定こども園　千葉明徳短期大学附属幼稚園</t>
  </si>
  <si>
    <t>ひまわり保育園・ちば</t>
  </si>
  <si>
    <t>幕張本郷きらきら保育園</t>
  </si>
  <si>
    <t>認定こども園　花見川ちぐさ幼稚園</t>
  </si>
  <si>
    <t>山王保育園</t>
  </si>
  <si>
    <t>認定こども園　土岐幼稚園</t>
  </si>
  <si>
    <t>認定こども園　登戸幼稚園</t>
  </si>
  <si>
    <t>ぽっぽランドちば</t>
  </si>
  <si>
    <t>チャイルド・ガーデン保育園</t>
  </si>
  <si>
    <t>稲毛ふわり保育室</t>
  </si>
  <si>
    <t>サンライズキッズ 都賀園</t>
  </si>
  <si>
    <t>ひなたぼっこ保育園</t>
  </si>
  <si>
    <t>認定こども園　松ヶ丘幼稚園</t>
  </si>
  <si>
    <t>新検見川すきっぷ保育園</t>
  </si>
  <si>
    <t>キッズマーム保育園</t>
  </si>
  <si>
    <t>都賀サンフラワー保育室</t>
  </si>
  <si>
    <t>グレース保育園</t>
  </si>
  <si>
    <t>認定こども園　植草学園大学附属美浜幼稚園</t>
  </si>
  <si>
    <t>チューリップのおうちえん</t>
  </si>
  <si>
    <t>はまかぜ保育園</t>
  </si>
  <si>
    <t>幕張本郷ナーサリー</t>
  </si>
  <si>
    <t>稲毛すきっぷ保育園</t>
  </si>
  <si>
    <t>千葉聖心保育園</t>
  </si>
  <si>
    <t>真生保育園</t>
  </si>
  <si>
    <t>アスク海浜幕張保育園</t>
  </si>
  <si>
    <t>認定こども園　千葉敬愛短期大学附属幼稚園</t>
  </si>
  <si>
    <t>明徳浜野駅保育園</t>
  </si>
  <si>
    <t>星のおうち幕張北</t>
  </si>
  <si>
    <t>稲毛ひだまり保育園</t>
  </si>
  <si>
    <t>アップルナースリー検見川浜保育園</t>
  </si>
  <si>
    <t>ナーサリーホーム稲毛海岸</t>
  </si>
  <si>
    <t>スクルドエンジェル保育園幕張園</t>
  </si>
  <si>
    <t>おゆみ野すきっぷ保育園</t>
  </si>
  <si>
    <t>みらいつむぎ検見川浜園</t>
  </si>
  <si>
    <t>いろは保育園</t>
  </si>
  <si>
    <t>ししの子保育園</t>
  </si>
  <si>
    <t>まほろばのお日さま保育園</t>
  </si>
  <si>
    <t>たかし保育園稲毛海岸</t>
  </si>
  <si>
    <t>西千葉たんぽぽ保育室</t>
  </si>
  <si>
    <t>ぴょんぴょん保育園</t>
  </si>
  <si>
    <t>マミー＆ミー西都賀保育園</t>
  </si>
  <si>
    <t>第２幕張海浜保育園</t>
  </si>
  <si>
    <t>幕張本郷すきっぷ保育園</t>
  </si>
  <si>
    <t>若葉保育園</t>
  </si>
  <si>
    <t>あおぞら保育園</t>
  </si>
  <si>
    <t>なのはな保育園</t>
  </si>
  <si>
    <t>ピラミッドメソッド千葉保育園</t>
  </si>
  <si>
    <t>キッズパティオ西千葉園</t>
  </si>
  <si>
    <t>テンダーラビング保育園誉田</t>
  </si>
  <si>
    <t>ルーチェ保育園千葉新田町</t>
  </si>
  <si>
    <t>検見川わくわく保育園</t>
  </si>
  <si>
    <t>さくらんぼ保育園</t>
  </si>
  <si>
    <t>京進のほいくえん　HOPPA幕張ベイパーク</t>
  </si>
  <si>
    <t>新検見川駅北口キッズランド</t>
  </si>
  <si>
    <t>キートスチャイルドケア桜木</t>
  </si>
  <si>
    <t>げんき保育園</t>
  </si>
  <si>
    <t>そらまめ保育園新千葉駅前</t>
  </si>
  <si>
    <t>京進のほいくえんＨＯＰＰＡ幕張町5丁目</t>
  </si>
  <si>
    <t>ほしぞらの丘</t>
  </si>
  <si>
    <t>稲毛キッズマーム保育園</t>
  </si>
  <si>
    <t>小倉台　いろは保育園</t>
  </si>
  <si>
    <t>マミー＆ミーおゆみ野保育園</t>
  </si>
  <si>
    <t>本千葉エンゼルホーム保育園</t>
  </si>
  <si>
    <t>京進のほいくえんＨＯＰＰＡ幕張本郷駅前</t>
  </si>
  <si>
    <t>つぐみ保育園</t>
  </si>
  <si>
    <t>かるがも保育園　おゆみ野園</t>
  </si>
  <si>
    <t>千葉検見川雲母保育園</t>
  </si>
  <si>
    <t>千葉稲毛雲母保育園</t>
  </si>
  <si>
    <t>みつばち保育園　若葉</t>
  </si>
  <si>
    <t>植草学園　このはの家</t>
  </si>
  <si>
    <t>かえで保育園幕張本郷</t>
  </si>
  <si>
    <t>ナーサリーホーム園生保育園</t>
  </si>
  <si>
    <t>すまいるキャンディ保育園</t>
  </si>
  <si>
    <t>ぽかぽか保育園おてんとさん</t>
  </si>
  <si>
    <t>キッズルーム蘇我わかば</t>
  </si>
  <si>
    <t>かえで保育園幕張本郷６丁目</t>
  </si>
  <si>
    <t>作草部アーク保育園</t>
  </si>
  <si>
    <t>ししの子保育園　小中台町</t>
  </si>
  <si>
    <t>かえで保育園まくはり</t>
  </si>
  <si>
    <t>ナーサリーホーム小仲台</t>
  </si>
  <si>
    <t>キートスチャイルドケアおゆみ野南</t>
  </si>
  <si>
    <t>かえで保育園はなぞの</t>
  </si>
  <si>
    <t>認可保育園　みどりまち</t>
  </si>
  <si>
    <t>ししの子保育園　おゆみ野</t>
  </si>
  <si>
    <t>東千葉雲母保育園</t>
  </si>
  <si>
    <t>希望の子保育園</t>
  </si>
  <si>
    <t>アストロベースキャンプ保育園</t>
  </si>
  <si>
    <t>レイモンド汐見丘保育園</t>
  </si>
  <si>
    <t>子どものまきば保育園</t>
  </si>
  <si>
    <t>K's garden蘇我保育園</t>
  </si>
  <si>
    <t>かるがも保育園　鎌取園</t>
  </si>
  <si>
    <t>ほしのこ保育園</t>
  </si>
  <si>
    <t>クニナたかだの森保育園</t>
  </si>
  <si>
    <t>椿森保育園</t>
  </si>
  <si>
    <t>アンファンジュール保育園弁天</t>
  </si>
  <si>
    <t>京進のほいくえんHOPPAガーデンビュー千葉駅前</t>
  </si>
  <si>
    <t>（基本分基準額）・・・・・・・・ア</t>
    <rPh sb="1" eb="3">
      <t>キホン</t>
    </rPh>
    <rPh sb="3" eb="4">
      <t>ブン</t>
    </rPh>
    <rPh sb="4" eb="6">
      <t>キジュン</t>
    </rPh>
    <rPh sb="6" eb="7">
      <t>ガク</t>
    </rPh>
    <phoneticPr fontId="5"/>
  </si>
  <si>
    <t>様式第１号</t>
    <rPh sb="0" eb="2">
      <t>ヨウシキ</t>
    </rPh>
    <rPh sb="2" eb="3">
      <t>ダイ</t>
    </rPh>
    <rPh sb="4" eb="5">
      <t>ゴウ</t>
    </rPh>
    <phoneticPr fontId="5"/>
  </si>
  <si>
    <t>交付申請書</t>
    <rPh sb="0" eb="2">
      <t>コウフ</t>
    </rPh>
    <rPh sb="2" eb="5">
      <t>シンセイショ</t>
    </rPh>
    <phoneticPr fontId="5"/>
  </si>
  <si>
    <t>（あて先）千葉市長</t>
    <rPh sb="3" eb="4">
      <t>サキ</t>
    </rPh>
    <rPh sb="5" eb="9">
      <t>チバシチョウ</t>
    </rPh>
    <phoneticPr fontId="5"/>
  </si>
  <si>
    <t>住    所</t>
    <rPh sb="0" eb="1">
      <t>ジュウ</t>
    </rPh>
    <rPh sb="5" eb="6">
      <t>ショ</t>
    </rPh>
    <phoneticPr fontId="5"/>
  </si>
  <si>
    <t>法 人 名</t>
    <rPh sb="0" eb="1">
      <t>ホウ</t>
    </rPh>
    <rPh sb="2" eb="3">
      <t>ジン</t>
    </rPh>
    <rPh sb="4" eb="5">
      <t>メイ</t>
    </rPh>
    <phoneticPr fontId="5"/>
  </si>
  <si>
    <t>(保育園名)</t>
    <rPh sb="1" eb="3">
      <t>ホイク</t>
    </rPh>
    <rPh sb="3" eb="4">
      <t>エン</t>
    </rPh>
    <rPh sb="4" eb="5">
      <t>メイ</t>
    </rPh>
    <phoneticPr fontId="5"/>
  </si>
  <si>
    <t>交付申請額</t>
    <rPh sb="0" eb="2">
      <t>コウフ</t>
    </rPh>
    <rPh sb="2" eb="4">
      <t>シンセイ</t>
    </rPh>
    <rPh sb="4" eb="5">
      <t>ガク</t>
    </rPh>
    <phoneticPr fontId="5"/>
  </si>
  <si>
    <t>補助事業の
目的及び内容</t>
    <rPh sb="0" eb="1">
      <t>タスク</t>
    </rPh>
    <rPh sb="1" eb="2">
      <t>スケ</t>
    </rPh>
    <rPh sb="2" eb="3">
      <t>コト</t>
    </rPh>
    <rPh sb="3" eb="4">
      <t>ギョウ</t>
    </rPh>
    <rPh sb="6" eb="8">
      <t>モクテキ</t>
    </rPh>
    <rPh sb="8" eb="9">
      <t>オヨ</t>
    </rPh>
    <rPh sb="10" eb="12">
      <t>ナイヨウ</t>
    </rPh>
    <phoneticPr fontId="5"/>
  </si>
  <si>
    <t>　生命の安全及び心身の順調な発達が保証されるよう適切な保育条件の中で乳幼児の福祉向上を図る。</t>
    <rPh sb="1" eb="3">
      <t>セイメイ</t>
    </rPh>
    <rPh sb="4" eb="6">
      <t>アンゼン</t>
    </rPh>
    <rPh sb="6" eb="7">
      <t>オヨ</t>
    </rPh>
    <rPh sb="8" eb="10">
      <t>シンシン</t>
    </rPh>
    <rPh sb="11" eb="13">
      <t>ジュンチョウ</t>
    </rPh>
    <rPh sb="14" eb="16">
      <t>ハッタツ</t>
    </rPh>
    <rPh sb="17" eb="19">
      <t>ホショウ</t>
    </rPh>
    <rPh sb="24" eb="26">
      <t>テキセツ</t>
    </rPh>
    <rPh sb="27" eb="29">
      <t>ホイク</t>
    </rPh>
    <rPh sb="29" eb="31">
      <t>ジョウケン</t>
    </rPh>
    <rPh sb="32" eb="33">
      <t>ナカ</t>
    </rPh>
    <rPh sb="34" eb="37">
      <t>ニュウヨウジ</t>
    </rPh>
    <rPh sb="38" eb="40">
      <t>フクシ</t>
    </rPh>
    <rPh sb="40" eb="42">
      <t>コウジョウ</t>
    </rPh>
    <rPh sb="43" eb="44">
      <t>ハカ</t>
    </rPh>
    <phoneticPr fontId="5"/>
  </si>
  <si>
    <t>千葉市一時預かり事業計画表（個別表）</t>
    <rPh sb="0" eb="2">
      <t>チバ</t>
    </rPh>
    <rPh sb="2" eb="3">
      <t>シ</t>
    </rPh>
    <rPh sb="3" eb="5">
      <t>イチジ</t>
    </rPh>
    <rPh sb="5" eb="6">
      <t>アズ</t>
    </rPh>
    <rPh sb="8" eb="10">
      <t>ジギョウ</t>
    </rPh>
    <rPh sb="10" eb="12">
      <t>ケイカク</t>
    </rPh>
    <rPh sb="12" eb="13">
      <t>ヒョウ</t>
    </rPh>
    <rPh sb="14" eb="16">
      <t>コベツ</t>
    </rPh>
    <rPh sb="16" eb="17">
      <t>ヒョウ</t>
    </rPh>
    <phoneticPr fontId="5"/>
  </si>
  <si>
    <t>②：個別表です。4月1日時点の状況をご記載いただきます。</t>
    <rPh sb="2" eb="4">
      <t>コベツ</t>
    </rPh>
    <rPh sb="4" eb="5">
      <t>ヒョウ</t>
    </rPh>
    <rPh sb="9" eb="10">
      <t>ガツ</t>
    </rPh>
    <rPh sb="11" eb="12">
      <t>ニチ</t>
    </rPh>
    <rPh sb="12" eb="14">
      <t>ジテン</t>
    </rPh>
    <rPh sb="15" eb="17">
      <t>ジョウキョウ</t>
    </rPh>
    <rPh sb="19" eb="21">
      <t>キサイ</t>
    </rPh>
    <phoneticPr fontId="17"/>
  </si>
  <si>
    <t>一時預かり事業計画表（個別表）</t>
    <phoneticPr fontId="5"/>
  </si>
  <si>
    <t>様式第１０号</t>
    <rPh sb="0" eb="2">
      <t>ヨウシキ</t>
    </rPh>
    <rPh sb="2" eb="3">
      <t>ダイ</t>
    </rPh>
    <rPh sb="5" eb="6">
      <t>ゴウ</t>
    </rPh>
    <phoneticPr fontId="5"/>
  </si>
  <si>
    <t>千葉市一時預かり事業補助金分割払い請求書</t>
    <phoneticPr fontId="5"/>
  </si>
  <si>
    <t xml:space="preserve"> （あて先）　千葉市長</t>
    <phoneticPr fontId="5"/>
  </si>
  <si>
    <t>付千葉市指令こ幼運第　　　　号　　　　により、補助金の交付決定のあった補助金の分割事前交付を次のとおり受けたいので、千葉市補助金等交付規則第１６条第２項において準用する同条第１項の規定により請求します。</t>
    <phoneticPr fontId="5"/>
  </si>
  <si>
    <r>
      <t>・</t>
    </r>
    <r>
      <rPr>
        <u/>
        <sz val="11"/>
        <rFont val="ＭＳ Ｐ明朝"/>
        <family val="1"/>
        <charset val="128"/>
      </rPr>
      <t>　　　　　</t>
    </r>
    <r>
      <rPr>
        <sz val="11"/>
        <rFont val="ＭＳ Ｐ明朝"/>
        <family val="1"/>
        <charset val="128"/>
      </rPr>
      <t>年</t>
    </r>
    <r>
      <rPr>
        <u/>
        <sz val="11"/>
        <rFont val="ＭＳ Ｐ明朝"/>
        <family val="1"/>
        <charset val="128"/>
      </rPr>
      <t>　　　</t>
    </r>
    <r>
      <rPr>
        <sz val="11"/>
        <rFont val="ＭＳ Ｐ明朝"/>
        <family val="1"/>
        <charset val="128"/>
      </rPr>
      <t>月</t>
    </r>
    <r>
      <rPr>
        <u/>
        <sz val="11"/>
        <rFont val="ＭＳ Ｐ明朝"/>
        <family val="1"/>
        <charset val="128"/>
      </rPr>
      <t>　　　</t>
    </r>
    <r>
      <rPr>
        <sz val="11"/>
        <rFont val="ＭＳ Ｐ明朝"/>
        <family val="1"/>
        <charset val="128"/>
      </rPr>
      <t>日
・</t>
    </r>
    <r>
      <rPr>
        <u/>
        <sz val="11"/>
        <rFont val="ＭＳ Ｐ明朝"/>
        <family val="1"/>
        <charset val="128"/>
      </rPr>
      <t>　　　　　　　　　　　　　円</t>
    </r>
    <rPh sb="6" eb="7">
      <t>ネン</t>
    </rPh>
    <rPh sb="10" eb="11">
      <t>ツキ</t>
    </rPh>
    <rPh sb="14" eb="15">
      <t>ニチ</t>
    </rPh>
    <rPh sb="31" eb="32">
      <t>エン</t>
    </rPh>
    <phoneticPr fontId="5"/>
  </si>
  <si>
    <t>突発的な延長保育利用</t>
    <rPh sb="0" eb="3">
      <t>トッパツテキ</t>
    </rPh>
    <rPh sb="4" eb="6">
      <t>エンチョウ</t>
    </rPh>
    <rPh sb="6" eb="8">
      <t>ホイク</t>
    </rPh>
    <rPh sb="8" eb="10">
      <t>リヨウ</t>
    </rPh>
    <phoneticPr fontId="5"/>
  </si>
  <si>
    <t>利用児童数</t>
    <rPh sb="0" eb="2">
      <t>リヨウ</t>
    </rPh>
    <rPh sb="2" eb="4">
      <t>ジドウ</t>
    </rPh>
    <rPh sb="4" eb="5">
      <t>スウ</t>
    </rPh>
    <phoneticPr fontId="5"/>
  </si>
  <si>
    <t xml:space="preserve">下記の黄色セルの入力していただければ、園名等が入力されます。
利用見込数等の入力をお願いします。 </t>
    <rPh sb="0" eb="2">
      <t>カキ</t>
    </rPh>
    <rPh sb="3" eb="5">
      <t>キイロ</t>
    </rPh>
    <rPh sb="8" eb="10">
      <t>ニュウリョク</t>
    </rPh>
    <rPh sb="19" eb="21">
      <t>エンメイ</t>
    </rPh>
    <rPh sb="21" eb="22">
      <t>トウ</t>
    </rPh>
    <rPh sb="23" eb="25">
      <t>ニュウリョク</t>
    </rPh>
    <rPh sb="31" eb="33">
      <t>リヨウ</t>
    </rPh>
    <rPh sb="33" eb="35">
      <t>ミコミ</t>
    </rPh>
    <rPh sb="35" eb="36">
      <t>スウ</t>
    </rPh>
    <rPh sb="36" eb="37">
      <t>トウ</t>
    </rPh>
    <rPh sb="38" eb="40">
      <t>ニュウリョク</t>
    </rPh>
    <rPh sb="42" eb="43">
      <t>ネガ</t>
    </rPh>
    <phoneticPr fontId="5"/>
  </si>
  <si>
    <t>043-245-5729</t>
    <phoneticPr fontId="5"/>
  </si>
  <si>
    <t>データ提出期限</t>
    <rPh sb="3" eb="5">
      <t>テイシュツ</t>
    </rPh>
    <rPh sb="5" eb="7">
      <t>キゲン</t>
    </rPh>
    <phoneticPr fontId="5"/>
  </si>
  <si>
    <t>紙提出期限</t>
    <rPh sb="0" eb="1">
      <t>カミ</t>
    </rPh>
    <rPh sb="1" eb="3">
      <t>テイシュツ</t>
    </rPh>
    <rPh sb="3" eb="5">
      <t>キゲン</t>
    </rPh>
    <phoneticPr fontId="5"/>
  </si>
  <si>
    <t>データ確定後順次メールで依頼</t>
    <rPh sb="3" eb="5">
      <t>カクテイ</t>
    </rPh>
    <rPh sb="5" eb="6">
      <t>ゴ</t>
    </rPh>
    <rPh sb="6" eb="8">
      <t>ジュンジ</t>
    </rPh>
    <rPh sb="12" eb="14">
      <t>イライ</t>
    </rPh>
    <phoneticPr fontId="5"/>
  </si>
  <si>
    <t>概算払い支払予定日</t>
    <rPh sb="0" eb="2">
      <t>ガイサン</t>
    </rPh>
    <rPh sb="2" eb="3">
      <t>バラ</t>
    </rPh>
    <rPh sb="4" eb="6">
      <t>シハライ</t>
    </rPh>
    <rPh sb="6" eb="9">
      <t>ヨテイビ</t>
    </rPh>
    <phoneticPr fontId="5"/>
  </si>
  <si>
    <t>９月末～１０月中旬</t>
    <rPh sb="2" eb="3">
      <t>マツ</t>
    </rPh>
    <rPh sb="6" eb="7">
      <t>ガツ</t>
    </rPh>
    <rPh sb="7" eb="9">
      <t>チュウジュン</t>
    </rPh>
    <phoneticPr fontId="5"/>
  </si>
  <si>
    <t>中屋</t>
    <rPh sb="0" eb="2">
      <t>ナカヤ</t>
    </rPh>
    <phoneticPr fontId="12"/>
  </si>
  <si>
    <t>unei-josei@city.chiba.lg.jp</t>
    <phoneticPr fontId="12"/>
  </si>
  <si>
    <r>
      <t>　④：請求書です。</t>
    </r>
    <r>
      <rPr>
        <b/>
        <u/>
        <sz val="12"/>
        <rFont val="HG丸ｺﾞｼｯｸM-PRO"/>
        <family val="3"/>
        <charset val="128"/>
      </rPr>
      <t>概算払い希望の場合のみ、紙媒体を提出になります。</t>
    </r>
    <r>
      <rPr>
        <sz val="12"/>
        <rFont val="HG丸ｺﾞｼｯｸM-PRO"/>
        <family val="3"/>
        <charset val="128"/>
      </rPr>
      <t>自動入力となりますので
　　　内容の確認をお願いします。
　　　年度末における実績報告額が、概算払いを受けた額より低い場合、過払い額を返金していただき
　　　ます（戻入）。戻入が発生した場合、大変短い期限での納付をお願いすることとなりますので、
　　　ご注意ください。</t>
    </r>
    <rPh sb="3" eb="6">
      <t>セイキュウショ</t>
    </rPh>
    <rPh sb="9" eb="11">
      <t>ガイサン</t>
    </rPh>
    <rPh sb="11" eb="12">
      <t>バラ</t>
    </rPh>
    <rPh sb="13" eb="15">
      <t>キボウ</t>
    </rPh>
    <rPh sb="16" eb="18">
      <t>バアイ</t>
    </rPh>
    <rPh sb="21" eb="22">
      <t>カミ</t>
    </rPh>
    <rPh sb="22" eb="24">
      <t>バイタイ</t>
    </rPh>
    <rPh sb="25" eb="27">
      <t>テイシュツ</t>
    </rPh>
    <rPh sb="33" eb="35">
      <t>ジドウ</t>
    </rPh>
    <rPh sb="35" eb="37">
      <t>ニュウリョク</t>
    </rPh>
    <rPh sb="48" eb="50">
      <t>ナイヨウ</t>
    </rPh>
    <rPh sb="51" eb="53">
      <t>カクニン</t>
    </rPh>
    <rPh sb="55" eb="56">
      <t>ネガ</t>
    </rPh>
    <phoneticPr fontId="17"/>
  </si>
  <si>
    <t>概算払いについて</t>
    <rPh sb="0" eb="2">
      <t>ガイサン</t>
    </rPh>
    <rPh sb="2" eb="3">
      <t>バラ</t>
    </rPh>
    <phoneticPr fontId="5"/>
  </si>
  <si>
    <r>
      <t>③：交付申請書です。自動入力となりますので内容の確認をお願いします。</t>
    </r>
    <r>
      <rPr>
        <sz val="12"/>
        <color rgb="FFFF0000"/>
        <rFont val="HG丸ｺﾞｼｯｸM-PRO"/>
        <family val="3"/>
        <charset val="128"/>
      </rPr>
      <t>※法人情報は4月1日時点</t>
    </r>
    <rPh sb="2" eb="4">
      <t>コウフ</t>
    </rPh>
    <rPh sb="4" eb="6">
      <t>シンセイ</t>
    </rPh>
    <rPh sb="6" eb="7">
      <t>ショ</t>
    </rPh>
    <rPh sb="10" eb="12">
      <t>ジドウ</t>
    </rPh>
    <rPh sb="12" eb="14">
      <t>ニュウリョク</t>
    </rPh>
    <rPh sb="21" eb="23">
      <t>ナイヨウ</t>
    </rPh>
    <rPh sb="24" eb="26">
      <t>カクニン</t>
    </rPh>
    <rPh sb="28" eb="29">
      <t>ネガ</t>
    </rPh>
    <phoneticPr fontId="17"/>
  </si>
  <si>
    <t>OK</t>
  </si>
  <si>
    <t>千葉市稲毛区小仲台2-10-1</t>
  </si>
  <si>
    <t>中村　一裕</t>
  </si>
  <si>
    <t>ポピンズナーサリースクール千葉みなと</t>
  </si>
  <si>
    <t>東京都渋谷区広尾5丁目6番6号</t>
  </si>
  <si>
    <t>ChaCha Children Makuhari</t>
  </si>
  <si>
    <t>ポピンズナーサリースクールみなと公園</t>
  </si>
  <si>
    <t>Gakkenほいくえん おゆみ野</t>
  </si>
  <si>
    <t>山崎　知恵</t>
  </si>
  <si>
    <t>Gakkenほいくえん 稲毛</t>
  </si>
  <si>
    <t>Gakkenほいくえん 稲毛東</t>
  </si>
  <si>
    <t>宇野　弘願</t>
  </si>
  <si>
    <t>AIAI NURSERY　幕張</t>
  </si>
  <si>
    <t>千葉県千葉市緑区おゆみ野3-10-7</t>
  </si>
  <si>
    <t>AIAI NURSERY　土気</t>
  </si>
  <si>
    <t>AIAI Child Care(株)</t>
  </si>
  <si>
    <t>千葉市緑区おゆみ野南３－３０　サンクレイドルおゆみ野SW１</t>
  </si>
  <si>
    <t>井上　洋</t>
  </si>
  <si>
    <t>青松　武志</t>
  </si>
  <si>
    <t>千葉市美浜区中瀬１－７－１</t>
  </si>
  <si>
    <t>AIAI NURSERY　あすみが丘</t>
  </si>
  <si>
    <t>千葉県市川市市川１－３－２　グランクルーアサミ１F</t>
  </si>
  <si>
    <t>千葉市緑区あすみが丘１－１７－５</t>
  </si>
  <si>
    <t>千葉市中央区南町３－１２－１</t>
  </si>
  <si>
    <t>千葉市美浜区中瀬1-6　エム・ベイポイント幕張５F</t>
  </si>
  <si>
    <t>松波アーク保育園</t>
  </si>
  <si>
    <t>つぼみ保育園</t>
  </si>
  <si>
    <t>キッズラボ誉田保育園</t>
  </si>
  <si>
    <t>PUR96605</t>
  </si>
  <si>
    <t>（学）英進学園</t>
  </si>
  <si>
    <t>東京都豊島区南池袋3-9-8 H2ビルディング8階</t>
  </si>
  <si>
    <t>西原　優博</t>
  </si>
  <si>
    <t>FZH88525</t>
  </si>
  <si>
    <t>オンジュ ソリール保育園　海浜幕張園</t>
  </si>
  <si>
    <t>JKI52622</t>
  </si>
  <si>
    <t>京進のほいくえんＨＯＰＰＡ幕張ベイタウン</t>
  </si>
  <si>
    <t>JGB74583</t>
  </si>
  <si>
    <t>RFX91918</t>
  </si>
  <si>
    <t>QAX70308</t>
  </si>
  <si>
    <t>千葉誉田雲母保育園</t>
  </si>
  <si>
    <t>KMW28100</t>
  </si>
  <si>
    <t>佐藤　健二</t>
  </si>
  <si>
    <t>千葉県八千代市米本1359米本団地4街区39棟</t>
  </si>
  <si>
    <t>東京都江戸川区南葛西7丁目２－５４</t>
  </si>
  <si>
    <t>学校法人信愛学園　認定こども園のぞみ幼稚園</t>
  </si>
  <si>
    <t>JBN59464</t>
  </si>
  <si>
    <t>千葉市若葉区千城台東１－６－２</t>
  </si>
  <si>
    <t>安田　重実</t>
  </si>
  <si>
    <t>学校法人信愛学園　認定こども園へいわ幼稚園</t>
  </si>
  <si>
    <t>TZS72045</t>
  </si>
  <si>
    <t>神奈川県横浜市神奈川区三ツ沢下町１４－５７</t>
  </si>
  <si>
    <t>代表役員</t>
  </si>
  <si>
    <t>入江　修</t>
  </si>
  <si>
    <t>（学）由田学園</t>
  </si>
  <si>
    <t>千葉県市川市八幡６丁目１２番１２号</t>
  </si>
  <si>
    <t>OCG90156</t>
  </si>
  <si>
    <t>（学）羔学園</t>
  </si>
  <si>
    <t>千葉県千葉市中央区東本町１－５</t>
  </si>
  <si>
    <t>岸　憲秀</t>
  </si>
  <si>
    <t>LYZ95929</t>
  </si>
  <si>
    <t>千葉県千葉市稲毛区穴川町３７５</t>
  </si>
  <si>
    <t>宮田　格</t>
  </si>
  <si>
    <t>千葉文化幼稚園</t>
  </si>
  <si>
    <t>NUJ15540</t>
  </si>
  <si>
    <t>千葉市若葉区桜木4-16-38</t>
  </si>
  <si>
    <t>髙山　照駿</t>
  </si>
  <si>
    <t>斉藤　玄樹</t>
  </si>
  <si>
    <t>東京都港区港南２－１５－１　品川インターシティA棟２８F</t>
  </si>
  <si>
    <t>宇野　御本書</t>
  </si>
  <si>
    <t>神奈川県横浜市西区みなとみらい２－２－１　横浜ランドマークタワー３８階</t>
  </si>
  <si>
    <t>Kids Resort UTASE</t>
  </si>
  <si>
    <t>RGH92912</t>
  </si>
  <si>
    <t>小林　義昌</t>
  </si>
  <si>
    <t>よつば保育園</t>
  </si>
  <si>
    <t>RCP49188</t>
  </si>
  <si>
    <t>VOL67929</t>
  </si>
  <si>
    <t>千葉市美浜区磯辺1丁目31番10-2号</t>
  </si>
  <si>
    <t>清水　佳恵</t>
  </si>
  <si>
    <t>中山　えい子</t>
  </si>
  <si>
    <t>ももの実</t>
  </si>
  <si>
    <t>HAF10028</t>
  </si>
  <si>
    <t>Sprout</t>
  </si>
  <si>
    <t>OZI40176</t>
  </si>
  <si>
    <t>（特非）Loooop</t>
  </si>
  <si>
    <t>小宮　佳子</t>
  </si>
  <si>
    <t>羔幼稚園</t>
    <rPh sb="0" eb="1">
      <t>コヒツジ</t>
    </rPh>
    <rPh sb="1" eb="4">
      <t>ヨウチエン</t>
    </rPh>
    <phoneticPr fontId="5"/>
  </si>
  <si>
    <t>学校法人千葉花園学園　穴川花園幼稚園</t>
    <rPh sb="0" eb="2">
      <t>ガッコウ</t>
    </rPh>
    <rPh sb="2" eb="4">
      <t>ホウジン</t>
    </rPh>
    <rPh sb="4" eb="6">
      <t>チバ</t>
    </rPh>
    <rPh sb="6" eb="8">
      <t>ハナゾノ</t>
    </rPh>
    <rPh sb="8" eb="10">
      <t>ガクエン</t>
    </rPh>
    <rPh sb="11" eb="13">
      <t>アナガワ</t>
    </rPh>
    <rPh sb="13" eb="15">
      <t>ハナゾノ</t>
    </rPh>
    <rPh sb="15" eb="18">
      <t>ヨウチエン</t>
    </rPh>
    <phoneticPr fontId="5"/>
  </si>
  <si>
    <t>７　居宅訪問型保育事業</t>
    <rPh sb="2" eb="9">
      <t>キョタクホウモンガタホイク</t>
    </rPh>
    <rPh sb="9" eb="11">
      <t>ジギョウ</t>
    </rPh>
    <phoneticPr fontId="5"/>
  </si>
  <si>
    <t>×11円</t>
    <rPh sb="3" eb="4">
      <t>エン</t>
    </rPh>
    <phoneticPr fontId="5"/>
  </si>
  <si>
    <t>・・・エ</t>
    <phoneticPr fontId="5"/>
  </si>
  <si>
    <t>一時預かり事業補助金対象額（①+②＋③＋④＋ア＋イ＋ウ＋エ）</t>
    <rPh sb="0" eb="2">
      <t>イチジ</t>
    </rPh>
    <rPh sb="2" eb="3">
      <t>アズ</t>
    </rPh>
    <rPh sb="5" eb="7">
      <t>ジギョウ</t>
    </rPh>
    <rPh sb="7" eb="10">
      <t>ホジョキン</t>
    </rPh>
    <rPh sb="10" eb="12">
      <t>タイショウ</t>
    </rPh>
    <rPh sb="12" eb="13">
      <t>ガク</t>
    </rPh>
    <phoneticPr fontId="5"/>
  </si>
  <si>
    <t>居宅</t>
    <rPh sb="0" eb="2">
      <t>キョタク</t>
    </rPh>
    <phoneticPr fontId="17"/>
  </si>
  <si>
    <t>居宅訪問型保育事業</t>
    <rPh sb="0" eb="2">
      <t>キョタク</t>
    </rPh>
    <rPh sb="2" eb="4">
      <t>ホウモン</t>
    </rPh>
    <rPh sb="4" eb="5">
      <t>ガタ</t>
    </rPh>
    <rPh sb="5" eb="7">
      <t>ホイク</t>
    </rPh>
    <rPh sb="7" eb="9">
      <t>ジギョウ</t>
    </rPh>
    <phoneticPr fontId="17"/>
  </si>
  <si>
    <t>ひかり保育園</t>
    <phoneticPr fontId="17"/>
  </si>
  <si>
    <t>学校法人千葉花園学園　穴川花園幼稚園</t>
  </si>
  <si>
    <t>千葉文化幼稚園</t>
    <rPh sb="0" eb="2">
      <t>チバ</t>
    </rPh>
    <rPh sb="2" eb="4">
      <t>ブンカ</t>
    </rPh>
    <rPh sb="4" eb="7">
      <t>ヨウチエン</t>
    </rPh>
    <phoneticPr fontId="17"/>
  </si>
  <si>
    <t>羔幼稚園</t>
  </si>
  <si>
    <t>AIAI NURSERY　幕張</t>
    <phoneticPr fontId="17"/>
  </si>
  <si>
    <t>ニチイキッズあすみが丘保育園</t>
    <phoneticPr fontId="17"/>
  </si>
  <si>
    <t>絵本と太陽の保育園　てぃだまちキッズ検見川浜</t>
  </si>
  <si>
    <t>美波保育園</t>
  </si>
  <si>
    <t>みらいつむぎ保育園美浜</t>
  </si>
  <si>
    <t>サフォークキッズ保育園</t>
    <rPh sb="8" eb="11">
      <t>ホイクエン</t>
    </rPh>
    <phoneticPr fontId="17"/>
  </si>
  <si>
    <t>なないろ浜野園</t>
    <rPh sb="4" eb="6">
      <t>ハマノ</t>
    </rPh>
    <rPh sb="6" eb="7">
      <t>エン</t>
    </rPh>
    <phoneticPr fontId="17"/>
  </si>
  <si>
    <t>みらくる保育園</t>
    <rPh sb="4" eb="7">
      <t>ホイクエン</t>
    </rPh>
    <phoneticPr fontId="17"/>
  </si>
  <si>
    <t>AIAI NURSERY　あすみが丘</t>
    <phoneticPr fontId="17"/>
  </si>
  <si>
    <t>千葉誉田雲母保育園</t>
    <rPh sb="0" eb="2">
      <t>チバ</t>
    </rPh>
    <rPh sb="2" eb="4">
      <t>ホンダ</t>
    </rPh>
    <rPh sb="4" eb="6">
      <t>キララ</t>
    </rPh>
    <rPh sb="6" eb="9">
      <t>ホイクエン</t>
    </rPh>
    <phoneticPr fontId="17"/>
  </si>
  <si>
    <t>そがチャイルドハウス保育園</t>
  </si>
  <si>
    <t>オンジュ ソリール保育園　そが駅前園</t>
  </si>
  <si>
    <t>【全て保育士】補助基準額（令和4年4月1日適用交付要綱より）</t>
    <rPh sb="1" eb="2">
      <t>スベ</t>
    </rPh>
    <rPh sb="3" eb="5">
      <t>ホイク</t>
    </rPh>
    <rPh sb="5" eb="6">
      <t>シ</t>
    </rPh>
    <rPh sb="7" eb="9">
      <t>ホジョ</t>
    </rPh>
    <rPh sb="9" eb="11">
      <t>キジュン</t>
    </rPh>
    <rPh sb="11" eb="12">
      <t>ガク</t>
    </rPh>
    <rPh sb="13" eb="15">
      <t>レイワ</t>
    </rPh>
    <rPh sb="16" eb="17">
      <t>ネン</t>
    </rPh>
    <rPh sb="17" eb="18">
      <t>ヘイネン</t>
    </rPh>
    <rPh sb="18" eb="19">
      <t>ガツ</t>
    </rPh>
    <rPh sb="20" eb="21">
      <t>ニチ</t>
    </rPh>
    <rPh sb="21" eb="23">
      <t>テキヨウ</t>
    </rPh>
    <rPh sb="23" eb="25">
      <t>コウフ</t>
    </rPh>
    <rPh sb="25" eb="27">
      <t>ヨウコウ</t>
    </rPh>
    <phoneticPr fontId="5"/>
  </si>
  <si>
    <t>【保育士＋子育て支援員】補助基準額（令和4年4月1日適用交付要綱より）</t>
    <rPh sb="1" eb="3">
      <t>ホイク</t>
    </rPh>
    <rPh sb="3" eb="4">
      <t>シ</t>
    </rPh>
    <rPh sb="5" eb="7">
      <t>コソダ</t>
    </rPh>
    <rPh sb="8" eb="10">
      <t>シエン</t>
    </rPh>
    <rPh sb="10" eb="11">
      <t>イン</t>
    </rPh>
    <rPh sb="12" eb="14">
      <t>ホジョ</t>
    </rPh>
    <rPh sb="14" eb="16">
      <t>キジュン</t>
    </rPh>
    <rPh sb="16" eb="17">
      <t>ガク</t>
    </rPh>
    <rPh sb="18" eb="20">
      <t>レイワ</t>
    </rPh>
    <rPh sb="21" eb="22">
      <t>ネン</t>
    </rPh>
    <rPh sb="22" eb="23">
      <t>ヘイネン</t>
    </rPh>
    <rPh sb="23" eb="24">
      <t>ガツ</t>
    </rPh>
    <rPh sb="25" eb="26">
      <t>ニチ</t>
    </rPh>
    <rPh sb="26" eb="28">
      <t>テキヨウ</t>
    </rPh>
    <rPh sb="28" eb="30">
      <t>コウフ</t>
    </rPh>
    <rPh sb="30" eb="32">
      <t>ヨウコウ</t>
    </rPh>
    <phoneticPr fontId="5"/>
  </si>
  <si>
    <t>一時預かり事業補助金申請額(Ａ・Ｂのうち小さい額）</t>
    <rPh sb="0" eb="2">
      <t>イチジ</t>
    </rPh>
    <rPh sb="2" eb="3">
      <t>アズ</t>
    </rPh>
    <rPh sb="5" eb="7">
      <t>ジギョウ</t>
    </rPh>
    <rPh sb="7" eb="10">
      <t>ホジョキン</t>
    </rPh>
    <rPh sb="10" eb="12">
      <t>シンセイ</t>
    </rPh>
    <rPh sb="12" eb="13">
      <t>ガク</t>
    </rPh>
    <rPh sb="20" eb="21">
      <t>チイ</t>
    </rPh>
    <rPh sb="23" eb="24">
      <t>ガク</t>
    </rPh>
    <phoneticPr fontId="5"/>
  </si>
  <si>
    <t>（ウ）使用済み紙おむつ処理経費等加算</t>
    <rPh sb="3" eb="5">
      <t>シヨウ</t>
    </rPh>
    <rPh sb="5" eb="6">
      <t>ズ</t>
    </rPh>
    <rPh sb="7" eb="8">
      <t>カミ</t>
    </rPh>
    <rPh sb="11" eb="13">
      <t>ショリ</t>
    </rPh>
    <rPh sb="13" eb="15">
      <t>ケイヒ</t>
    </rPh>
    <rPh sb="15" eb="16">
      <t>トウ</t>
    </rPh>
    <rPh sb="16" eb="18">
      <t>カサン</t>
    </rPh>
    <phoneticPr fontId="5"/>
  </si>
  <si>
    <t>※紙提出の際、概算払いを希望する園のみ『⑤10号請求書』に押印し、ご提出ください。提出がない場合は、希望しないと見させていただきます。
　その場合、令和６年５月に一括での支払いになります。</t>
    <rPh sb="1" eb="2">
      <t>カミ</t>
    </rPh>
    <rPh sb="2" eb="4">
      <t>テイシュツ</t>
    </rPh>
    <rPh sb="5" eb="6">
      <t>サイ</t>
    </rPh>
    <rPh sb="7" eb="9">
      <t>ガイサン</t>
    </rPh>
    <rPh sb="9" eb="10">
      <t>バラ</t>
    </rPh>
    <rPh sb="12" eb="14">
      <t>キボウ</t>
    </rPh>
    <rPh sb="16" eb="17">
      <t>エン</t>
    </rPh>
    <rPh sb="23" eb="24">
      <t>ゴウ</t>
    </rPh>
    <rPh sb="24" eb="27">
      <t>セイキュウショ</t>
    </rPh>
    <rPh sb="29" eb="31">
      <t>オウイン</t>
    </rPh>
    <rPh sb="34" eb="36">
      <t>テイシュツ</t>
    </rPh>
    <rPh sb="41" eb="43">
      <t>テイシュツ</t>
    </rPh>
    <rPh sb="46" eb="48">
      <t>バアイ</t>
    </rPh>
    <rPh sb="50" eb="52">
      <t>キボウ</t>
    </rPh>
    <rPh sb="56" eb="57">
      <t>ミ</t>
    </rPh>
    <rPh sb="71" eb="73">
      <t>バアイ</t>
    </rPh>
    <rPh sb="74" eb="76">
      <t>レイワ</t>
    </rPh>
    <rPh sb="77" eb="78">
      <t>ネン</t>
    </rPh>
    <rPh sb="79" eb="80">
      <t>ガツ</t>
    </rPh>
    <rPh sb="81" eb="83">
      <t>イッカツ</t>
    </rPh>
    <rPh sb="85" eb="87">
      <t>シハラ</t>
    </rPh>
    <phoneticPr fontId="5"/>
  </si>
  <si>
    <t>（修正などの依頼時に上記連絡先へご連絡いたします）</t>
    <phoneticPr fontId="5"/>
  </si>
  <si>
    <t>一時預かり保育料収入
（見込み）</t>
    <rPh sb="12" eb="14">
      <t>ミコ</t>
    </rPh>
    <phoneticPr fontId="5"/>
  </si>
  <si>
    <t>円</t>
    <rPh sb="0" eb="1">
      <t>エン</t>
    </rPh>
    <phoneticPr fontId="17"/>
  </si>
  <si>
    <t>令和５年度千葉市一時預かり事業補助金の交付を受けたいので、千葉市補助金等交付規則第３条の規定により、次のとおり申請します。</t>
    <rPh sb="0" eb="2">
      <t>レイワ</t>
    </rPh>
    <rPh sb="3" eb="5">
      <t>ネンド</t>
    </rPh>
    <rPh sb="5" eb="8">
      <t>チバシ</t>
    </rPh>
    <rPh sb="8" eb="10">
      <t>イチジ</t>
    </rPh>
    <rPh sb="10" eb="11">
      <t>アズ</t>
    </rPh>
    <rPh sb="13" eb="15">
      <t>ジギョウ</t>
    </rPh>
    <rPh sb="15" eb="18">
      <t>ホジョキン</t>
    </rPh>
    <rPh sb="19" eb="21">
      <t>コウフ</t>
    </rPh>
    <rPh sb="22" eb="23">
      <t>ウ</t>
    </rPh>
    <rPh sb="29" eb="32">
      <t>チバシ</t>
    </rPh>
    <rPh sb="32" eb="35">
      <t>ホジョキン</t>
    </rPh>
    <rPh sb="35" eb="36">
      <t>トウ</t>
    </rPh>
    <rPh sb="36" eb="38">
      <t>コウフ</t>
    </rPh>
    <rPh sb="38" eb="40">
      <t>キソク</t>
    </rPh>
    <rPh sb="40" eb="41">
      <t>ダイ</t>
    </rPh>
    <rPh sb="42" eb="43">
      <t>ジョウ</t>
    </rPh>
    <rPh sb="44" eb="46">
      <t>キテイ</t>
    </rPh>
    <rPh sb="50" eb="51">
      <t>ツギ</t>
    </rPh>
    <rPh sb="55" eb="57">
      <t>シンセイ</t>
    </rPh>
    <phoneticPr fontId="5"/>
  </si>
  <si>
    <r>
      <t>と黄色のセル。</t>
    </r>
    <r>
      <rPr>
        <sz val="11"/>
        <rFont val="HG丸ｺﾞｼｯｸM-PRO"/>
        <family val="3"/>
        <charset val="128"/>
      </rPr>
      <t>障害児の人数は印刷範囲外に入力箇所があるので注意。</t>
    </r>
    <rPh sb="1" eb="3">
      <t>キイロ</t>
    </rPh>
    <phoneticPr fontId="5"/>
  </si>
  <si>
    <t>千葉診クローバー保育園</t>
    <rPh sb="0" eb="2">
      <t>チバ</t>
    </rPh>
    <rPh sb="2" eb="3">
      <t>ミ</t>
    </rPh>
    <rPh sb="8" eb="10">
      <t>ホイク</t>
    </rPh>
    <rPh sb="10" eb="11">
      <t>エン</t>
    </rPh>
    <phoneticPr fontId="1"/>
  </si>
  <si>
    <t>くじら保育園</t>
    <rPh sb="3" eb="6">
      <t>ホイクエン</t>
    </rPh>
    <phoneticPr fontId="1"/>
  </si>
  <si>
    <t>ナーサリーホームフレスポ稲毛</t>
    <rPh sb="12" eb="14">
      <t>イナゲ</t>
    </rPh>
    <phoneticPr fontId="1"/>
  </si>
  <si>
    <t>キートスチャイルドケア みつわ台</t>
  </si>
  <si>
    <t>学校法人宇野学園　みなみちゃんタック</t>
    <rPh sb="0" eb="2">
      <t>ガッコウ</t>
    </rPh>
    <rPh sb="2" eb="4">
      <t>ホウジン</t>
    </rPh>
    <rPh sb="4" eb="6">
      <t>ウノ</t>
    </rPh>
    <rPh sb="6" eb="8">
      <t>ガクエン</t>
    </rPh>
    <phoneticPr fontId="1"/>
  </si>
  <si>
    <t>タムスわんぱく保育園花見川</t>
  </si>
  <si>
    <t>ナーサリーホーム稲毛</t>
    <phoneticPr fontId="17"/>
  </si>
  <si>
    <t>とどろき一倫荘　事業所内保育所　はぴねす</t>
    <rPh sb="4" eb="7">
      <t>イチリンソウ</t>
    </rPh>
    <rPh sb="8" eb="11">
      <t>ジギョウショ</t>
    </rPh>
    <rPh sb="11" eb="12">
      <t>ナイ</t>
    </rPh>
    <rPh sb="12" eb="14">
      <t>ホイク</t>
    </rPh>
    <rPh sb="14" eb="15">
      <t>ショ</t>
    </rPh>
    <phoneticPr fontId="1"/>
  </si>
  <si>
    <t>ぬくもりのおうちママサポート保育　かしわ台園</t>
    <rPh sb="14" eb="16">
      <t>ホイク</t>
    </rPh>
    <rPh sb="20" eb="21">
      <t>ダイ</t>
    </rPh>
    <rPh sb="21" eb="22">
      <t>エン</t>
    </rPh>
    <phoneticPr fontId="1"/>
  </si>
  <si>
    <t>認定こども園　おゆみ野南幼稚園</t>
  </si>
  <si>
    <t>保育室リリー</t>
  </si>
  <si>
    <t>みらいのまち保育園　作草部</t>
    <rPh sb="6" eb="9">
      <t>ホイクエン</t>
    </rPh>
    <phoneticPr fontId="1"/>
  </si>
  <si>
    <t>幼保連携型認定こども園　ふたば保育園</t>
  </si>
  <si>
    <t>認定こども園　青い鳥第二幼稚園</t>
  </si>
  <si>
    <t>いなげ一倫荘　事業所内保育所　ぱすてる</t>
    <rPh sb="3" eb="4">
      <t>イチ</t>
    </rPh>
    <rPh sb="5" eb="6">
      <t>ソウ</t>
    </rPh>
    <rPh sb="7" eb="10">
      <t>ジギョウショ</t>
    </rPh>
    <rPh sb="10" eb="11">
      <t>ナイ</t>
    </rPh>
    <rPh sb="11" eb="13">
      <t>ホイク</t>
    </rPh>
    <rPh sb="13" eb="14">
      <t>ジョ</t>
    </rPh>
    <phoneticPr fontId="1"/>
  </si>
  <si>
    <t>認定こども園　双葉幼稚園</t>
  </si>
  <si>
    <t>リトルガーデンインターナショナル海浜幕張認可保育園</t>
    <phoneticPr fontId="17"/>
  </si>
  <si>
    <t>AIAI NURSERY　土気</t>
    <phoneticPr fontId="17"/>
  </si>
  <si>
    <t>小倉台保育園</t>
  </si>
  <si>
    <t>オーチャード・キッズ稲毛海岸保育園第二</t>
    <rPh sb="14" eb="17">
      <t>ホイクエン</t>
    </rPh>
    <rPh sb="17" eb="19">
      <t>ダイニ</t>
    </rPh>
    <phoneticPr fontId="17"/>
  </si>
  <si>
    <t>リトルガーデンインターナショナル幕張本郷認可保育園</t>
    <phoneticPr fontId="17"/>
  </si>
  <si>
    <t>オンジュソリール保育園　海浜幕張国際大通り</t>
  </si>
  <si>
    <t>みらいつむぎ保育園海浜</t>
  </si>
  <si>
    <t>検見川はないろ保育園</t>
    <rPh sb="7" eb="10">
      <t>ホイクエン</t>
    </rPh>
    <phoneticPr fontId="17"/>
  </si>
  <si>
    <t>かえで保育園幕張駅前</t>
    <phoneticPr fontId="17"/>
  </si>
  <si>
    <t>小深保育園</t>
  </si>
  <si>
    <t>オンジュソリール保育園　幕張駅北口園</t>
  </si>
  <si>
    <t>Nestいんない保育園</t>
  </si>
  <si>
    <t>ZQR73107</t>
    <phoneticPr fontId="17"/>
  </si>
  <si>
    <t>（福）千葉ベタニヤホーム</t>
  </si>
  <si>
    <t>千葉県市川市国府台2-9-13</t>
  </si>
  <si>
    <t>小泉　嗣</t>
  </si>
  <si>
    <t>園長</t>
  </si>
  <si>
    <t>友田　優子</t>
  </si>
  <si>
    <t>佐藤　敏光</t>
  </si>
  <si>
    <t>佐藤　貴光</t>
  </si>
  <si>
    <t>長谷川　匡俊</t>
  </si>
  <si>
    <t>作草部保育園</t>
    <rPh sb="0" eb="3">
      <t>サクサベ</t>
    </rPh>
    <phoneticPr fontId="5"/>
  </si>
  <si>
    <t>井上　悟</t>
  </si>
  <si>
    <t>嶋田　ふみ江</t>
  </si>
  <si>
    <t>山王保育園</t>
    <rPh sb="0" eb="2">
      <t>サンノウ</t>
    </rPh>
    <rPh sb="2" eb="5">
      <t>ホイクエン</t>
    </rPh>
    <phoneticPr fontId="39"/>
  </si>
  <si>
    <t>チャイルド・ガーデン保育園</t>
    <rPh sb="10" eb="13">
      <t>ホイクエン</t>
    </rPh>
    <phoneticPr fontId="39"/>
  </si>
  <si>
    <t>グレース保育園</t>
    <rPh sb="4" eb="7">
      <t>ホイクエン</t>
    </rPh>
    <phoneticPr fontId="39"/>
  </si>
  <si>
    <t>みらい保育園</t>
    <rPh sb="3" eb="6">
      <t>ホイクエン</t>
    </rPh>
    <phoneticPr fontId="39"/>
  </si>
  <si>
    <t>(福）天祐会</t>
  </si>
  <si>
    <t>ひなたぼっこ保育園</t>
    <rPh sb="6" eb="9">
      <t>ホイクエン</t>
    </rPh>
    <phoneticPr fontId="39"/>
  </si>
  <si>
    <t>一般社団法人こども未来福祉会</t>
  </si>
  <si>
    <t>はまかぜ保育園</t>
    <rPh sb="4" eb="7">
      <t>ホイクエン</t>
    </rPh>
    <phoneticPr fontId="39"/>
  </si>
  <si>
    <t>キッズマーム保育園</t>
    <rPh sb="6" eb="9">
      <t>ホイクエン</t>
    </rPh>
    <phoneticPr fontId="39"/>
  </si>
  <si>
    <t>イングレソ（株）</t>
  </si>
  <si>
    <t>アスク海浜幕張保育園</t>
    <rPh sb="3" eb="5">
      <t>カイヒン</t>
    </rPh>
    <rPh sb="5" eb="7">
      <t>マクハリ</t>
    </rPh>
    <rPh sb="7" eb="10">
      <t>ホイクエン</t>
    </rPh>
    <phoneticPr fontId="39"/>
  </si>
  <si>
    <t>（株）日本保育サービス</t>
  </si>
  <si>
    <t>坂井　徹</t>
  </si>
  <si>
    <t>明徳浜野駅保育園</t>
    <rPh sb="0" eb="2">
      <t>メイトク</t>
    </rPh>
    <rPh sb="2" eb="4">
      <t>ハマノ</t>
    </rPh>
    <rPh sb="4" eb="5">
      <t>エキ</t>
    </rPh>
    <rPh sb="5" eb="8">
      <t>ホイクエン</t>
    </rPh>
    <phoneticPr fontId="39"/>
  </si>
  <si>
    <t>幕張いもっこ保育園</t>
    <rPh sb="0" eb="2">
      <t>マクハリ</t>
    </rPh>
    <rPh sb="6" eb="9">
      <t>ホイクエン</t>
    </rPh>
    <phoneticPr fontId="39"/>
  </si>
  <si>
    <t>稲毛すきっぷ保育園</t>
    <rPh sb="6" eb="9">
      <t>ホイクエン</t>
    </rPh>
    <phoneticPr fontId="39"/>
  </si>
  <si>
    <t>千葉聖心保育園</t>
    <rPh sb="0" eb="2">
      <t>チバ</t>
    </rPh>
    <rPh sb="2" eb="3">
      <t>ヒジリ</t>
    </rPh>
    <rPh sb="3" eb="4">
      <t>ココロ</t>
    </rPh>
    <rPh sb="4" eb="7">
      <t>ホイクエン</t>
    </rPh>
    <phoneticPr fontId="39"/>
  </si>
  <si>
    <t>真生保育園</t>
    <rPh sb="0" eb="1">
      <t>シン</t>
    </rPh>
    <rPh sb="1" eb="2">
      <t>ナマ</t>
    </rPh>
    <rPh sb="2" eb="5">
      <t>ホイクエン</t>
    </rPh>
    <phoneticPr fontId="39"/>
  </si>
  <si>
    <t>森田真由美</t>
  </si>
  <si>
    <t>アップルナースリー検見川浜保育園</t>
    <rPh sb="9" eb="12">
      <t>ケミガワ</t>
    </rPh>
    <rPh sb="12" eb="13">
      <t>ハマ</t>
    </rPh>
    <rPh sb="13" eb="16">
      <t>ホイクエン</t>
    </rPh>
    <phoneticPr fontId="39"/>
  </si>
  <si>
    <t>（株）ポピンズエデュケア</t>
  </si>
  <si>
    <t>小川　裕</t>
  </si>
  <si>
    <t>いろは保育園</t>
    <rPh sb="3" eb="6">
      <t>ホイクエン</t>
    </rPh>
    <phoneticPr fontId="39"/>
  </si>
  <si>
    <t>稲毛ひだまり保育園</t>
    <rPh sb="0" eb="2">
      <t>イナゲ</t>
    </rPh>
    <rPh sb="6" eb="9">
      <t>ホイクエン</t>
    </rPh>
    <phoneticPr fontId="39"/>
  </si>
  <si>
    <t>（福）ChaCha Children＆Co.</t>
  </si>
  <si>
    <t>埼玉県入間市小谷田上ノ台64番地</t>
  </si>
  <si>
    <t>迫田　健太郎</t>
  </si>
  <si>
    <t>ローゼンそが保育園</t>
    <rPh sb="6" eb="9">
      <t>ホイクエン</t>
    </rPh>
    <phoneticPr fontId="39"/>
  </si>
  <si>
    <t>船橋市藤原８丁目１７－２</t>
  </si>
  <si>
    <t>木村　尚子</t>
  </si>
  <si>
    <t>野中　真由美</t>
  </si>
  <si>
    <t>（株）学研ココファン・ナーサリー</t>
  </si>
  <si>
    <t>おゆみ野すきっぷ保育園</t>
    <rPh sb="3" eb="4">
      <t>ノ</t>
    </rPh>
    <rPh sb="8" eb="11">
      <t>ホイクエン</t>
    </rPh>
    <phoneticPr fontId="39"/>
  </si>
  <si>
    <t>たかし保育園稲毛海岸</t>
    <rPh sb="3" eb="6">
      <t>ホイクエン</t>
    </rPh>
    <rPh sb="6" eb="10">
      <t>イナゲカイガン</t>
    </rPh>
    <phoneticPr fontId="39"/>
  </si>
  <si>
    <t>VRD62885</t>
    <phoneticPr fontId="17"/>
  </si>
  <si>
    <t>茂原市高師８６４－１</t>
  </si>
  <si>
    <t>篠田哲寿</t>
  </si>
  <si>
    <t>幕張本郷きらきら保育園</t>
    <rPh sb="0" eb="4">
      <t>マクハリホンゴウ</t>
    </rPh>
    <rPh sb="8" eb="11">
      <t>ホイクエン</t>
    </rPh>
    <phoneticPr fontId="39"/>
  </si>
  <si>
    <t>スターツケアサービス（株）</t>
  </si>
  <si>
    <t>代表取締役社長</t>
    <rPh sb="0" eb="2">
      <t>ダイヒョウ</t>
    </rPh>
    <rPh sb="2" eb="5">
      <t>トリシマリヤク</t>
    </rPh>
    <phoneticPr fontId="4"/>
  </si>
  <si>
    <t>代表取締役社長</t>
    <rPh sb="0" eb="2">
      <t>ダイヒョウ</t>
    </rPh>
    <rPh sb="2" eb="5">
      <t>トリシマリヤク</t>
    </rPh>
    <phoneticPr fontId="5"/>
  </si>
  <si>
    <t>磯﨑 一雄</t>
  </si>
  <si>
    <t>（福）　泉福祉会</t>
  </si>
  <si>
    <t>都賀保育園</t>
    <rPh sb="0" eb="2">
      <t>ツガ</t>
    </rPh>
    <rPh sb="2" eb="5">
      <t>ホイクエン</t>
    </rPh>
    <phoneticPr fontId="4"/>
  </si>
  <si>
    <t>ニチイキッズあすみが丘保育園</t>
    <rPh sb="10" eb="11">
      <t>オカ</t>
    </rPh>
    <rPh sb="11" eb="14">
      <t>ホイクエン</t>
    </rPh>
    <phoneticPr fontId="4"/>
  </si>
  <si>
    <t>（株）ニチイ学館</t>
  </si>
  <si>
    <t>東京都千代田区神田駿河台4-6 御茶ノ水ソラシティ</t>
  </si>
  <si>
    <t>美光保育園</t>
    <rPh sb="0" eb="1">
      <t>ミ</t>
    </rPh>
    <rPh sb="1" eb="2">
      <t>ヒカリ</t>
    </rPh>
    <rPh sb="2" eb="5">
      <t>ホイクエン</t>
    </rPh>
    <phoneticPr fontId="4"/>
  </si>
  <si>
    <t>井上 悟</t>
  </si>
  <si>
    <t>井上　有紀</t>
  </si>
  <si>
    <t>第２幕張海浜保育園</t>
    <rPh sb="0" eb="1">
      <t>ダイ</t>
    </rPh>
    <rPh sb="2" eb="4">
      <t>マクハリ</t>
    </rPh>
    <rPh sb="4" eb="6">
      <t>カイヒン</t>
    </rPh>
    <rPh sb="6" eb="9">
      <t>ホイクエン</t>
    </rPh>
    <phoneticPr fontId="4"/>
  </si>
  <si>
    <t>ピラミッドメソッド千葉保育園</t>
    <rPh sb="9" eb="11">
      <t>チバ</t>
    </rPh>
    <rPh sb="11" eb="14">
      <t>ホイクエン</t>
    </rPh>
    <phoneticPr fontId="4"/>
  </si>
  <si>
    <t>ブリック（株）</t>
  </si>
  <si>
    <t>東京都世田谷区祖師谷3-10-11</t>
  </si>
  <si>
    <t>野田　純</t>
  </si>
  <si>
    <t>施設長</t>
  </si>
  <si>
    <t>小岩井　慶子</t>
  </si>
  <si>
    <t>ルーチェ保育園千葉新田町</t>
    <rPh sb="4" eb="7">
      <t>ホイクエン</t>
    </rPh>
    <rPh sb="7" eb="9">
      <t>チバ</t>
    </rPh>
    <rPh sb="9" eb="12">
      <t>シンデンチョウ</t>
    </rPh>
    <phoneticPr fontId="4"/>
  </si>
  <si>
    <t>（株）ルーチェ</t>
  </si>
  <si>
    <t>（株）アルコバレーノ</t>
  </si>
  <si>
    <t>新検見川すきっぷ保育園</t>
    <rPh sb="0" eb="4">
      <t>シンケミガワ</t>
    </rPh>
    <rPh sb="8" eb="11">
      <t>ホイクエン</t>
    </rPh>
    <phoneticPr fontId="4"/>
  </si>
  <si>
    <t>幕張本郷ナーサリー</t>
    <rPh sb="0" eb="4">
      <t>マクハリホンゴウ</t>
    </rPh>
    <phoneticPr fontId="4"/>
  </si>
  <si>
    <t>（医）健尚会</t>
  </si>
  <si>
    <t>ししの子保育園</t>
    <rPh sb="3" eb="4">
      <t>コ</t>
    </rPh>
    <rPh sb="4" eb="7">
      <t>ホイクエン</t>
    </rPh>
    <phoneticPr fontId="4"/>
  </si>
  <si>
    <t>アストロナーサリー小仲台</t>
    <rPh sb="9" eb="10">
      <t>ショウ</t>
    </rPh>
    <rPh sb="10" eb="11">
      <t>ナカ</t>
    </rPh>
    <rPh sb="11" eb="12">
      <t>ダイ</t>
    </rPh>
    <phoneticPr fontId="4"/>
  </si>
  <si>
    <t>アストロキャンプ稲毛東保育園</t>
    <rPh sb="8" eb="10">
      <t>イナゲ</t>
    </rPh>
    <rPh sb="10" eb="11">
      <t>ヒガシ</t>
    </rPh>
    <rPh sb="11" eb="14">
      <t>ホイクエン</t>
    </rPh>
    <phoneticPr fontId="4"/>
  </si>
  <si>
    <t>あおぞら保育園</t>
    <rPh sb="4" eb="7">
      <t>ホイクエン</t>
    </rPh>
    <phoneticPr fontId="39"/>
  </si>
  <si>
    <t>（福）フィリア</t>
  </si>
  <si>
    <t>テンダーラビング保育園誉田</t>
    <rPh sb="8" eb="11">
      <t>ホイクエン</t>
    </rPh>
    <rPh sb="11" eb="13">
      <t>ホンダ</t>
    </rPh>
    <phoneticPr fontId="4"/>
  </si>
  <si>
    <t>（株）テンダーラビングケアサービス</t>
  </si>
  <si>
    <t>東京都千代⽥区大手町1−6−1 大手町ビル213</t>
  </si>
  <si>
    <t>誉田おもいやり保育園</t>
    <rPh sb="0" eb="2">
      <t>ホンダ</t>
    </rPh>
    <rPh sb="7" eb="10">
      <t>ホイクエン</t>
    </rPh>
    <phoneticPr fontId="4"/>
  </si>
  <si>
    <t>スクルドエンジェル保育園幕張園</t>
    <rPh sb="9" eb="12">
      <t>ホイクエン</t>
    </rPh>
    <rPh sb="12" eb="14">
      <t>マクハリ</t>
    </rPh>
    <rPh sb="14" eb="15">
      <t>エン</t>
    </rPh>
    <phoneticPr fontId="37"/>
  </si>
  <si>
    <t>（株）スクルドアンドカンパニー</t>
  </si>
  <si>
    <t>東京都中央区日本橋３－１２－２　朝日ビルヂング４Ｆ</t>
  </si>
  <si>
    <t>飯田　道明</t>
    <rPh sb="0" eb="2">
      <t>イイダ</t>
    </rPh>
    <rPh sb="3" eb="4">
      <t>ミチ</t>
    </rPh>
    <rPh sb="4" eb="5">
      <t>アキラ</t>
    </rPh>
    <phoneticPr fontId="5"/>
  </si>
  <si>
    <t>飯田　道明</t>
  </si>
  <si>
    <t>さくらんぼ保育園</t>
    <rPh sb="5" eb="8">
      <t>ホイクエン</t>
    </rPh>
    <phoneticPr fontId="39"/>
  </si>
  <si>
    <t>げんき保育園</t>
    <rPh sb="3" eb="6">
      <t>ホイクエン</t>
    </rPh>
    <phoneticPr fontId="39"/>
  </si>
  <si>
    <t>合同会社げんき企画</t>
  </si>
  <si>
    <t>マミー＆ミーおゆみ野保育園</t>
    <rPh sb="9" eb="10">
      <t>ノ</t>
    </rPh>
    <rPh sb="10" eb="13">
      <t>ホイクエン</t>
    </rPh>
    <phoneticPr fontId="37"/>
  </si>
  <si>
    <t>千葉県千葉市緑区おゆみ野中央6-50-10</t>
  </si>
  <si>
    <t>西山　道憲</t>
  </si>
  <si>
    <t>寒川保育園</t>
    <rPh sb="0" eb="1">
      <t>サム</t>
    </rPh>
    <rPh sb="1" eb="2">
      <t>カワ</t>
    </rPh>
    <rPh sb="2" eb="5">
      <t>ホイクエン</t>
    </rPh>
    <phoneticPr fontId="37"/>
  </si>
  <si>
    <t>そらまめ保育園新千葉駅前</t>
    <rPh sb="4" eb="7">
      <t>ホイクエン</t>
    </rPh>
    <rPh sb="7" eb="8">
      <t>シン</t>
    </rPh>
    <rPh sb="8" eb="10">
      <t>チバ</t>
    </rPh>
    <rPh sb="10" eb="12">
      <t>エキマエ</t>
    </rPh>
    <phoneticPr fontId="39"/>
  </si>
  <si>
    <t>（株）ブルーム</t>
  </si>
  <si>
    <t>本千葉エンゼルホーム保育園</t>
    <rPh sb="0" eb="3">
      <t>ホンチバ</t>
    </rPh>
    <rPh sb="10" eb="13">
      <t>ホイクエン</t>
    </rPh>
    <phoneticPr fontId="39"/>
  </si>
  <si>
    <t>（株）チャイルドタイム</t>
  </si>
  <si>
    <t>かるがも保育園　おゆみ野園</t>
    <rPh sb="4" eb="7">
      <t>ホイクエン</t>
    </rPh>
    <rPh sb="11" eb="12">
      <t>ノ</t>
    </rPh>
    <rPh sb="12" eb="13">
      <t>エン</t>
    </rPh>
    <phoneticPr fontId="39"/>
  </si>
  <si>
    <t>なのはな保育園</t>
    <rPh sb="4" eb="7">
      <t>ホイクエン</t>
    </rPh>
    <phoneticPr fontId="35"/>
  </si>
  <si>
    <t>(株）なのはな</t>
  </si>
  <si>
    <t>ミルキーホーム都賀園</t>
    <rPh sb="7" eb="9">
      <t>ツガ</t>
    </rPh>
    <rPh sb="9" eb="10">
      <t>エン</t>
    </rPh>
    <phoneticPr fontId="35"/>
  </si>
  <si>
    <t>（株）ハッピーナース</t>
  </si>
  <si>
    <t>ぴょんぴょん保育園</t>
    <rPh sb="6" eb="9">
      <t>ホイクエン</t>
    </rPh>
    <phoneticPr fontId="35"/>
  </si>
  <si>
    <t>まほろばのお日さま保育園</t>
    <rPh sb="9" eb="12">
      <t>ホイクエン</t>
    </rPh>
    <phoneticPr fontId="35"/>
  </si>
  <si>
    <t>キートスチャイルドケア新田町</t>
    <rPh sb="11" eb="14">
      <t>シンデンチョウ</t>
    </rPh>
    <phoneticPr fontId="39"/>
  </si>
  <si>
    <t>（株）ハイフライヤーズ</t>
  </si>
  <si>
    <t>マミー＆ミー西都賀保育園</t>
    <rPh sb="6" eb="7">
      <t>ニシ</t>
    </rPh>
    <rPh sb="7" eb="9">
      <t>ツガ</t>
    </rPh>
    <rPh sb="9" eb="12">
      <t>ホイクエン</t>
    </rPh>
    <phoneticPr fontId="35"/>
  </si>
  <si>
    <t>幕張本郷すきっぷ保育園</t>
    <rPh sb="0" eb="4">
      <t>マクハリホンゴウ</t>
    </rPh>
    <rPh sb="8" eb="11">
      <t>ホイクエン</t>
    </rPh>
    <phoneticPr fontId="35"/>
  </si>
  <si>
    <t>若葉保育園</t>
    <rPh sb="0" eb="2">
      <t>ワカバ</t>
    </rPh>
    <rPh sb="2" eb="5">
      <t>ホイクエン</t>
    </rPh>
    <phoneticPr fontId="35"/>
  </si>
  <si>
    <t>（株）TORIコーポレーション</t>
  </si>
  <si>
    <t>浦安市富士見１－１１－１７</t>
  </si>
  <si>
    <t>(株)INOUE</t>
  </si>
  <si>
    <t>検見川わくわく保育園</t>
    <rPh sb="0" eb="3">
      <t>ケミガワ</t>
    </rPh>
    <rPh sb="7" eb="9">
      <t>ホイク</t>
    </rPh>
    <rPh sb="9" eb="10">
      <t>エン</t>
    </rPh>
    <phoneticPr fontId="39"/>
  </si>
  <si>
    <t>植草学園千葉駅保育園</t>
    <rPh sb="0" eb="2">
      <t>ウエクサ</t>
    </rPh>
    <rPh sb="2" eb="4">
      <t>ガクエン</t>
    </rPh>
    <rPh sb="4" eb="7">
      <t>チバエキ</t>
    </rPh>
    <rPh sb="7" eb="10">
      <t>ホイクエン</t>
    </rPh>
    <phoneticPr fontId="5"/>
  </si>
  <si>
    <t>キートスチャイルドケア幕張本郷</t>
    <rPh sb="11" eb="13">
      <t>マクハリ</t>
    </rPh>
    <rPh sb="13" eb="15">
      <t>ホンゴウ</t>
    </rPh>
    <phoneticPr fontId="5"/>
  </si>
  <si>
    <t>京進のほいくえんＨＯＰＰＡ幕張町5丁目</t>
    <rPh sb="0" eb="2">
      <t>キョウシン</t>
    </rPh>
    <rPh sb="13" eb="15">
      <t>マクハリ</t>
    </rPh>
    <rPh sb="15" eb="16">
      <t>マチ</t>
    </rPh>
    <rPh sb="17" eb="19">
      <t>チョウメ</t>
    </rPh>
    <phoneticPr fontId="5"/>
  </si>
  <si>
    <t>（株）ＨＯＰＰＡ</t>
  </si>
  <si>
    <t>京進のほいくえんＨＯＰＰＡ幕張本郷駅前</t>
    <rPh sb="0" eb="2">
      <t>キョウシン</t>
    </rPh>
    <rPh sb="13" eb="15">
      <t>マクハリ</t>
    </rPh>
    <rPh sb="15" eb="17">
      <t>ホンゴウ</t>
    </rPh>
    <rPh sb="17" eb="19">
      <t>エキマエ</t>
    </rPh>
    <phoneticPr fontId="5"/>
  </si>
  <si>
    <t>千葉検見川雲母保育園</t>
    <rPh sb="0" eb="2">
      <t>チバ</t>
    </rPh>
    <rPh sb="2" eb="5">
      <t>ケミガワ</t>
    </rPh>
    <rPh sb="5" eb="7">
      <t>キララ</t>
    </rPh>
    <rPh sb="7" eb="10">
      <t>ホイクエン</t>
    </rPh>
    <phoneticPr fontId="5"/>
  </si>
  <si>
    <t>（株）モード・ﾌﾟﾗﾝﾆﾝｸﾞ・ジャパン</t>
  </si>
  <si>
    <t>かえで保育園幕張本郷</t>
    <rPh sb="3" eb="6">
      <t>ホイクエン</t>
    </rPh>
    <rPh sb="6" eb="8">
      <t>マクハリ</t>
    </rPh>
    <rPh sb="8" eb="10">
      <t>ホンゴウ</t>
    </rPh>
    <phoneticPr fontId="5"/>
  </si>
  <si>
    <t>すまいるキャンディ保育園</t>
    <rPh sb="9" eb="11">
      <t>ホイク</t>
    </rPh>
    <rPh sb="11" eb="12">
      <t>エン</t>
    </rPh>
    <phoneticPr fontId="5"/>
  </si>
  <si>
    <t>（株）キャンディ</t>
  </si>
  <si>
    <t>稲毛キッズマーム保育園</t>
    <rPh sb="0" eb="2">
      <t>イナゲ</t>
    </rPh>
    <rPh sb="8" eb="11">
      <t>ホイクエン</t>
    </rPh>
    <phoneticPr fontId="5"/>
  </si>
  <si>
    <t>キートスチャイルドケア園生町</t>
    <rPh sb="11" eb="12">
      <t>ソノ</t>
    </rPh>
    <rPh sb="12" eb="13">
      <t>イ</t>
    </rPh>
    <rPh sb="13" eb="14">
      <t>マチ</t>
    </rPh>
    <phoneticPr fontId="5"/>
  </si>
  <si>
    <t>千葉稲毛雲母保育園</t>
    <rPh sb="0" eb="2">
      <t>チバ</t>
    </rPh>
    <rPh sb="2" eb="4">
      <t>イナゲ</t>
    </rPh>
    <rPh sb="4" eb="6">
      <t>キララ</t>
    </rPh>
    <rPh sb="6" eb="9">
      <t>ホイクエン</t>
    </rPh>
    <phoneticPr fontId="5"/>
  </si>
  <si>
    <t>（株）モード・プランニング・ジャパン</t>
  </si>
  <si>
    <t>ナーサリーホーム園生保育園</t>
    <rPh sb="8" eb="9">
      <t>ソノ</t>
    </rPh>
    <rPh sb="9" eb="10">
      <t>イ</t>
    </rPh>
    <rPh sb="10" eb="13">
      <t>ホ</t>
    </rPh>
    <phoneticPr fontId="5"/>
  </si>
  <si>
    <t>（株）在宅支援総合ケアーサービス</t>
  </si>
  <si>
    <t>ぽかぽか保育園おてんとさん</t>
    <rPh sb="4" eb="6">
      <t>ホイク</t>
    </rPh>
    <rPh sb="6" eb="7">
      <t>エン</t>
    </rPh>
    <phoneticPr fontId="5"/>
  </si>
  <si>
    <t>（株）ディーケーエル</t>
  </si>
  <si>
    <t>（株）リトルガーデン</t>
  </si>
  <si>
    <t>大森保育園</t>
    <rPh sb="0" eb="2">
      <t>オオモリ</t>
    </rPh>
    <rPh sb="2" eb="5">
      <t>ホイクエン</t>
    </rPh>
    <phoneticPr fontId="17"/>
  </si>
  <si>
    <t>東千葉雲母保育園</t>
    <rPh sb="0" eb="1">
      <t>ヒガシ</t>
    </rPh>
    <rPh sb="1" eb="3">
      <t>チバ</t>
    </rPh>
    <rPh sb="3" eb="5">
      <t>キララ</t>
    </rPh>
    <rPh sb="5" eb="8">
      <t>ホイクエン</t>
    </rPh>
    <phoneticPr fontId="17"/>
  </si>
  <si>
    <t>(株)モード・プランニング・ジャパン</t>
  </si>
  <si>
    <t>レイモンド汐見丘保育園</t>
    <rPh sb="5" eb="7">
      <t>シオミ</t>
    </rPh>
    <rPh sb="7" eb="8">
      <t>オカ</t>
    </rPh>
    <rPh sb="8" eb="11">
      <t>ホイクエン</t>
    </rPh>
    <phoneticPr fontId="17"/>
  </si>
  <si>
    <t>和歌山県紀の川市古和田２４０</t>
  </si>
  <si>
    <t>前田　効多郎</t>
  </si>
  <si>
    <t>後藤　麻希</t>
  </si>
  <si>
    <t>かえで保育園幕張本郷６丁目</t>
    <rPh sb="3" eb="10">
      <t>ホイクエンマクハリホンゴウ</t>
    </rPh>
    <rPh sb="11" eb="13">
      <t>チョウメ</t>
    </rPh>
    <phoneticPr fontId="17"/>
  </si>
  <si>
    <t>リトルガーデンインターナショナル幕張本郷認可保育園</t>
    <rPh sb="16" eb="20">
      <t>マクハリホンゴウ</t>
    </rPh>
    <rPh sb="20" eb="22">
      <t>ニンカ</t>
    </rPh>
    <rPh sb="22" eb="25">
      <t>ホイクエン</t>
    </rPh>
    <phoneticPr fontId="17"/>
  </si>
  <si>
    <t>作草部アーク保育園</t>
    <rPh sb="0" eb="3">
      <t>サクサベ</t>
    </rPh>
    <rPh sb="6" eb="9">
      <t>ホイクエン</t>
    </rPh>
    <phoneticPr fontId="17"/>
  </si>
  <si>
    <t>（特非）千の葉ミルフィーユ</t>
  </si>
  <si>
    <t>ししの子保育園　小中台町</t>
    <rPh sb="3" eb="4">
      <t>コ</t>
    </rPh>
    <rPh sb="4" eb="7">
      <t>ホイクエン</t>
    </rPh>
    <rPh sb="8" eb="12">
      <t>コナカダイチョウ</t>
    </rPh>
    <phoneticPr fontId="17"/>
  </si>
  <si>
    <t>ナーサリーホーム小仲台</t>
    <rPh sb="8" eb="11">
      <t>コナカダイ</t>
    </rPh>
    <phoneticPr fontId="17"/>
  </si>
  <si>
    <t>（株）在宅支援総合ケア―サービス</t>
  </si>
  <si>
    <t>認可保育園　みどりまち</t>
    <rPh sb="0" eb="2">
      <t>ニンカ</t>
    </rPh>
    <rPh sb="2" eb="5">
      <t>ホイクエン</t>
    </rPh>
    <phoneticPr fontId="17"/>
  </si>
  <si>
    <t>キートスチャイルドケア桜木</t>
    <rPh sb="11" eb="13">
      <t>サクラギ</t>
    </rPh>
    <phoneticPr fontId="17"/>
  </si>
  <si>
    <t>小倉台　いろは保育園</t>
    <rPh sb="0" eb="3">
      <t>オグラダイ</t>
    </rPh>
    <rPh sb="7" eb="10">
      <t>ホイクエン</t>
    </rPh>
    <phoneticPr fontId="17"/>
  </si>
  <si>
    <t>つぐみ保育園</t>
    <rPh sb="3" eb="6">
      <t>ホイクエン</t>
    </rPh>
    <phoneticPr fontId="17"/>
  </si>
  <si>
    <t>みつばち保育園　若葉</t>
    <rPh sb="4" eb="7">
      <t>ホイクエン</t>
    </rPh>
    <rPh sb="8" eb="10">
      <t>ワカバ</t>
    </rPh>
    <phoneticPr fontId="17"/>
  </si>
  <si>
    <t>（株）La　みつばち</t>
  </si>
  <si>
    <t>キートスチャイルドケアおゆみ野南</t>
    <rPh sb="14" eb="15">
      <t>ノ</t>
    </rPh>
    <rPh sb="15" eb="16">
      <t>ミナミ</t>
    </rPh>
    <phoneticPr fontId="17"/>
  </si>
  <si>
    <t>ししの子保育園　おゆみ野</t>
    <rPh sb="3" eb="4">
      <t>コ</t>
    </rPh>
    <rPh sb="4" eb="7">
      <t>ホイクエン</t>
    </rPh>
    <rPh sb="11" eb="12">
      <t>ノ</t>
    </rPh>
    <phoneticPr fontId="17"/>
  </si>
  <si>
    <t>京進のほいくえん　HOPPA幕張ベイパーク</t>
    <rPh sb="0" eb="2">
      <t>キョウシン</t>
    </rPh>
    <rPh sb="14" eb="16">
      <t>マクハリ</t>
    </rPh>
    <phoneticPr fontId="17"/>
  </si>
  <si>
    <t>K's garden蘇我保育園</t>
    <rPh sb="10" eb="12">
      <t>ソガ</t>
    </rPh>
    <rPh sb="12" eb="15">
      <t>ホイクエン</t>
    </rPh>
    <phoneticPr fontId="17"/>
  </si>
  <si>
    <t>（株）K's　garden</t>
  </si>
  <si>
    <t>子どものまきば保育園</t>
    <rPh sb="0" eb="1">
      <t>コ</t>
    </rPh>
    <rPh sb="7" eb="10">
      <t>ホイクエン</t>
    </rPh>
    <phoneticPr fontId="5"/>
  </si>
  <si>
    <t>ジェー・エス・テー(株）</t>
  </si>
  <si>
    <t>ほしのこ保育園</t>
    <rPh sb="4" eb="7">
      <t>ホイクエン</t>
    </rPh>
    <phoneticPr fontId="5"/>
  </si>
  <si>
    <t>（株）スター・フィールド</t>
  </si>
  <si>
    <t>椿森保育園</t>
    <rPh sb="0" eb="2">
      <t>ツバキモリ</t>
    </rPh>
    <rPh sb="2" eb="5">
      <t>ホイクエン</t>
    </rPh>
    <phoneticPr fontId="5"/>
  </si>
  <si>
    <t>（株）キッズトラスト</t>
  </si>
  <si>
    <t>代表取締役</t>
    <phoneticPr fontId="17"/>
  </si>
  <si>
    <t>アンファンジュール保育園弁天</t>
    <rPh sb="9" eb="12">
      <t>ホイクエン</t>
    </rPh>
    <rPh sb="12" eb="14">
      <t>ベンテン</t>
    </rPh>
    <phoneticPr fontId="5"/>
  </si>
  <si>
    <t>かえで保育園まくはり</t>
    <rPh sb="3" eb="6">
      <t>ホイクエン</t>
    </rPh>
    <phoneticPr fontId="5"/>
  </si>
  <si>
    <t>かえで保育園はなぞの</t>
    <rPh sb="3" eb="6">
      <t>ホイクエン</t>
    </rPh>
    <phoneticPr fontId="5"/>
  </si>
  <si>
    <t>アストロベースキャンプ保育園</t>
    <rPh sb="11" eb="14">
      <t>ホイクエン</t>
    </rPh>
    <phoneticPr fontId="5"/>
  </si>
  <si>
    <t>かるがも保育園　鎌取園</t>
    <rPh sb="4" eb="7">
      <t>ホイクエン</t>
    </rPh>
    <rPh sb="8" eb="10">
      <t>カマトリ</t>
    </rPh>
    <rPh sb="10" eb="11">
      <t>エン</t>
    </rPh>
    <phoneticPr fontId="5"/>
  </si>
  <si>
    <t>クニナたかだの森保育園</t>
    <rPh sb="7" eb="8">
      <t>モリ</t>
    </rPh>
    <rPh sb="8" eb="11">
      <t>ホイクエン</t>
    </rPh>
    <phoneticPr fontId="5"/>
  </si>
  <si>
    <t>千葉県習志野市津田沼５丁目３－２５</t>
  </si>
  <si>
    <t>京進のほいくえんHOPPAガーデンビュー千葉駅前</t>
    <rPh sb="0" eb="2">
      <t>キョウシン</t>
    </rPh>
    <rPh sb="20" eb="23">
      <t>チバエキ</t>
    </rPh>
    <rPh sb="23" eb="24">
      <t>マエ</t>
    </rPh>
    <phoneticPr fontId="5"/>
  </si>
  <si>
    <t>希望の子保育園</t>
    <rPh sb="0" eb="2">
      <t>キボウ</t>
    </rPh>
    <rPh sb="3" eb="4">
      <t>コ</t>
    </rPh>
    <rPh sb="4" eb="7">
      <t>ホイクエン</t>
    </rPh>
    <phoneticPr fontId="5"/>
  </si>
  <si>
    <t>そがチャイルドハウス保育園</t>
    <rPh sb="10" eb="13">
      <t>ホイクエン</t>
    </rPh>
    <phoneticPr fontId="5"/>
  </si>
  <si>
    <t>（特非）はなえみ</t>
  </si>
  <si>
    <t>オンジュ ソリール保育園　そが駅前園</t>
    <rPh sb="9" eb="12">
      <t>ホイクエン</t>
    </rPh>
    <rPh sb="15" eb="16">
      <t>エキ</t>
    </rPh>
    <rPh sb="16" eb="17">
      <t>マエ</t>
    </rPh>
    <rPh sb="17" eb="18">
      <t>エン</t>
    </rPh>
    <phoneticPr fontId="36"/>
  </si>
  <si>
    <t>（株）グローバルナビゲーション</t>
  </si>
  <si>
    <t>絵本と太陽の保育園　てぃだまちキッズ検見川浜</t>
    <rPh sb="0" eb="2">
      <t>エホン</t>
    </rPh>
    <rPh sb="3" eb="5">
      <t>タイヨウ</t>
    </rPh>
    <rPh sb="6" eb="9">
      <t>ホイクエン</t>
    </rPh>
    <rPh sb="18" eb="22">
      <t>ケミガワハマ</t>
    </rPh>
    <phoneticPr fontId="36"/>
  </si>
  <si>
    <t>（株）エルダーテイメント・ジャパン</t>
  </si>
  <si>
    <t>美波保育園</t>
    <rPh sb="0" eb="2">
      <t>ミナミ</t>
    </rPh>
    <rPh sb="2" eb="5">
      <t>ホイクエン</t>
    </rPh>
    <phoneticPr fontId="36"/>
  </si>
  <si>
    <t>みらいつむぎ保育園美浜</t>
    <rPh sb="6" eb="9">
      <t>ホイクエン</t>
    </rPh>
    <rPh sb="9" eb="11">
      <t>ミハマ</t>
    </rPh>
    <phoneticPr fontId="36"/>
  </si>
  <si>
    <t>オーチャード・キッズ稲毛海岸保育園第二</t>
    <rPh sb="10" eb="14">
      <t>イナゲカイガン</t>
    </rPh>
    <rPh sb="14" eb="17">
      <t>ホイクエン</t>
    </rPh>
    <rPh sb="17" eb="19">
      <t>ダイニ</t>
    </rPh>
    <phoneticPr fontId="5"/>
  </si>
  <si>
    <t>（株）オーチャード・ルーム</t>
  </si>
  <si>
    <t>サフォークキッズ保育園</t>
    <rPh sb="8" eb="11">
      <t>ホイクエン</t>
    </rPh>
    <phoneticPr fontId="5"/>
  </si>
  <si>
    <t>みらくる保育園</t>
    <rPh sb="4" eb="7">
      <t>ホイクエン</t>
    </rPh>
    <phoneticPr fontId="5"/>
  </si>
  <si>
    <t>ナーサリーホーム稲毛海岸</t>
    <rPh sb="8" eb="12">
      <t>イナゲカイガン</t>
    </rPh>
    <phoneticPr fontId="5"/>
  </si>
  <si>
    <t>検見川はないろ保育園</t>
  </si>
  <si>
    <t>NAK14418</t>
  </si>
  <si>
    <t>㈱EDU</t>
  </si>
  <si>
    <t>神奈川県厚木市寿町２丁目８－２０常盤ビル</t>
  </si>
  <si>
    <t>小島　章敬</t>
  </si>
  <si>
    <t>かえで保育園幕張駅前</t>
  </si>
  <si>
    <t>QBZ44005</t>
  </si>
  <si>
    <t>㈱かえで</t>
  </si>
  <si>
    <t>ATT82347</t>
  </si>
  <si>
    <t>㈱グローバルナビゲーション</t>
  </si>
  <si>
    <t>WHD66780</t>
  </si>
  <si>
    <t>(福）創成会</t>
  </si>
  <si>
    <t>千葉県千葉市稲毛区小深町261-45</t>
    <phoneticPr fontId="17"/>
  </si>
  <si>
    <t>KUM73101</t>
  </si>
  <si>
    <t>(福）大きな家族</t>
  </si>
  <si>
    <t>TDL20807</t>
  </si>
  <si>
    <t>ENT98559</t>
  </si>
  <si>
    <t>RGM49995</t>
  </si>
  <si>
    <t>㈱キッズホーム欒</t>
  </si>
  <si>
    <t>千葉県市川市妙典２丁目４－１２</t>
  </si>
  <si>
    <t>國澤　佳奈子</t>
  </si>
  <si>
    <t>幼保連携型認定こども園　幕張海浜こども園</t>
    <rPh sb="19" eb="20">
      <t>エン</t>
    </rPh>
    <phoneticPr fontId="17"/>
  </si>
  <si>
    <t>（福）　愛の園福祉会</t>
  </si>
  <si>
    <t>（福）　健育会</t>
  </si>
  <si>
    <t>（学）　増田学園</t>
  </si>
  <si>
    <t>（福）　創成会</t>
  </si>
  <si>
    <t>認定こども園　かしの木学園　カトライア・キンダーガルテン</t>
    <phoneticPr fontId="5"/>
  </si>
  <si>
    <t>NPO法人虹の丘ワールド・ケア・ファミリー</t>
  </si>
  <si>
    <t>（学）聖メリー学園</t>
  </si>
  <si>
    <t>幼保連携型認定こども園　植草学園大学附属弁天こども園</t>
    <phoneticPr fontId="5"/>
  </si>
  <si>
    <t>（学）アゼリー学園</t>
  </si>
  <si>
    <t>認定こども園　千葉明徳短期大学附属幼稚園</t>
    <rPh sb="7" eb="9">
      <t>チバ</t>
    </rPh>
    <rPh sb="9" eb="11">
      <t>メイトク</t>
    </rPh>
    <rPh sb="11" eb="13">
      <t>タンキ</t>
    </rPh>
    <rPh sb="13" eb="15">
      <t>ダイガク</t>
    </rPh>
    <rPh sb="15" eb="17">
      <t>フゾク</t>
    </rPh>
    <rPh sb="17" eb="20">
      <t>ヨウチエン</t>
    </rPh>
    <phoneticPr fontId="17"/>
  </si>
  <si>
    <t>認定こども園　登戸幼稚園</t>
    <rPh sb="7" eb="9">
      <t>ノブト</t>
    </rPh>
    <rPh sb="9" eb="12">
      <t>ヨウチエン</t>
    </rPh>
    <phoneticPr fontId="17"/>
  </si>
  <si>
    <t>認定こども園　さつきが丘幼稚園</t>
    <rPh sb="11" eb="12">
      <t>オカ</t>
    </rPh>
    <rPh sb="12" eb="15">
      <t>ヨウチエン</t>
    </rPh>
    <phoneticPr fontId="17"/>
  </si>
  <si>
    <t>認定こども園　まこと第三幼稚園</t>
    <rPh sb="10" eb="11">
      <t>ダイ</t>
    </rPh>
    <rPh sb="11" eb="12">
      <t>サン</t>
    </rPh>
    <rPh sb="12" eb="15">
      <t>ヨウチエン</t>
    </rPh>
    <phoneticPr fontId="17"/>
  </si>
  <si>
    <t>認定こども園　稲毛すみれ幼稚園</t>
    <rPh sb="7" eb="9">
      <t>イナゲ</t>
    </rPh>
    <rPh sb="12" eb="15">
      <t>ヨウチエン</t>
    </rPh>
    <phoneticPr fontId="17"/>
  </si>
  <si>
    <t>認定こども園　松ヶ丘幼稚園</t>
    <rPh sb="0" eb="2">
      <t>ニンテイ</t>
    </rPh>
    <phoneticPr fontId="1"/>
  </si>
  <si>
    <t>認定こども園　山王幼稚園</t>
    <rPh sb="0" eb="6">
      <t>ニ</t>
    </rPh>
    <rPh sb="7" eb="9">
      <t>サンノウ</t>
    </rPh>
    <rPh sb="9" eb="12">
      <t>ヨウチエン</t>
    </rPh>
    <phoneticPr fontId="1"/>
  </si>
  <si>
    <t>認定こども園　土岐幼稚園</t>
    <rPh sb="0" eb="6">
      <t>ニ</t>
    </rPh>
    <rPh sb="7" eb="9">
      <t>トキ</t>
    </rPh>
    <rPh sb="9" eb="12">
      <t>ヨウチエン</t>
    </rPh>
    <phoneticPr fontId="1"/>
  </si>
  <si>
    <t>認定こども園　鏡戸幼稚園</t>
    <rPh sb="0" eb="6">
      <t>ニ</t>
    </rPh>
    <rPh sb="7" eb="8">
      <t>カガミ</t>
    </rPh>
    <rPh sb="8" eb="9">
      <t>ト</t>
    </rPh>
    <rPh sb="9" eb="12">
      <t>ヨウチエン</t>
    </rPh>
    <phoneticPr fontId="1"/>
  </si>
  <si>
    <t>認定こども園　植草学園大学附属美浜幼稚園</t>
    <rPh sb="0" eb="2">
      <t>ニンテイ</t>
    </rPh>
    <rPh sb="5" eb="6">
      <t>エン</t>
    </rPh>
    <rPh sb="7" eb="15">
      <t>ウエクサガクエンダイガクフゾク</t>
    </rPh>
    <rPh sb="15" eb="17">
      <t>ミハマ</t>
    </rPh>
    <rPh sb="17" eb="20">
      <t>ヨウチエン</t>
    </rPh>
    <phoneticPr fontId="1"/>
  </si>
  <si>
    <t>認定こども園　千葉敬愛短期大学附属幼稚園</t>
    <rPh sb="0" eb="2">
      <t>ニンテイ</t>
    </rPh>
    <rPh sb="5" eb="6">
      <t>エン</t>
    </rPh>
    <rPh sb="7" eb="9">
      <t>チバ</t>
    </rPh>
    <rPh sb="9" eb="11">
      <t>ケイアイ</t>
    </rPh>
    <rPh sb="11" eb="13">
      <t>タンキ</t>
    </rPh>
    <rPh sb="13" eb="15">
      <t>ダイガク</t>
    </rPh>
    <rPh sb="15" eb="17">
      <t>フゾク</t>
    </rPh>
    <rPh sb="17" eb="20">
      <t>ヨウチエン</t>
    </rPh>
    <phoneticPr fontId="1"/>
  </si>
  <si>
    <t>認定こども園　まこと第二幼稚園</t>
    <rPh sb="0" eb="2">
      <t>ニンテイ</t>
    </rPh>
    <rPh sb="5" eb="6">
      <t>エン</t>
    </rPh>
    <rPh sb="10" eb="12">
      <t>ダイニ</t>
    </rPh>
    <rPh sb="12" eb="15">
      <t>ヨウチエン</t>
    </rPh>
    <phoneticPr fontId="17"/>
  </si>
  <si>
    <t>認定こども園　花見川ちぐさ幼稚園</t>
    <rPh sb="0" eb="2">
      <t>ニンテイ</t>
    </rPh>
    <rPh sb="5" eb="6">
      <t>エン</t>
    </rPh>
    <rPh sb="7" eb="10">
      <t>ハナミガワ</t>
    </rPh>
    <rPh sb="13" eb="16">
      <t>ヨウチエン</t>
    </rPh>
    <phoneticPr fontId="17"/>
  </si>
  <si>
    <t>認定こども園　明徳土気こども園</t>
    <rPh sb="0" eb="2">
      <t>ニンテイ</t>
    </rPh>
    <rPh sb="5" eb="6">
      <t>エン</t>
    </rPh>
    <rPh sb="7" eb="9">
      <t>メイトク</t>
    </rPh>
    <rPh sb="9" eb="11">
      <t>トケ</t>
    </rPh>
    <rPh sb="14" eb="15">
      <t>エン</t>
    </rPh>
    <phoneticPr fontId="17"/>
  </si>
  <si>
    <t>学校法人信愛学園　認定こども園のぞみ幼稚園</t>
    <phoneticPr fontId="17"/>
  </si>
  <si>
    <t>（学）信愛学園</t>
  </si>
  <si>
    <t>学校法人信愛学園　認定こども園へいわ幼稚園</t>
    <phoneticPr fontId="17"/>
  </si>
  <si>
    <t>認定こども園　双葉幼稚園</t>
    <rPh sb="0" eb="2">
      <t>ニンテイ</t>
    </rPh>
    <rPh sb="5" eb="6">
      <t>エン</t>
    </rPh>
    <rPh sb="7" eb="9">
      <t>フタバ</t>
    </rPh>
    <rPh sb="9" eb="12">
      <t>ヨウチエン</t>
    </rPh>
    <phoneticPr fontId="17"/>
  </si>
  <si>
    <t>3220003</t>
  </si>
  <si>
    <t>宗教法人　日本聖公会横浜教区</t>
  </si>
  <si>
    <t>認定こども園　青い鳥第二幼稚園</t>
    <rPh sb="0" eb="2">
      <t>ニンテイ</t>
    </rPh>
    <rPh sb="5" eb="6">
      <t>エン</t>
    </rPh>
    <rPh sb="7" eb="8">
      <t>アオ</t>
    </rPh>
    <rPh sb="9" eb="10">
      <t>トリ</t>
    </rPh>
    <rPh sb="10" eb="11">
      <t>ダイ</t>
    </rPh>
    <rPh sb="11" eb="12">
      <t>２</t>
    </rPh>
    <rPh sb="12" eb="15">
      <t>ヨウチエン</t>
    </rPh>
    <phoneticPr fontId="17"/>
  </si>
  <si>
    <t>3220004</t>
  </si>
  <si>
    <t>KFA44671</t>
  </si>
  <si>
    <t>（学）芦童学園</t>
  </si>
  <si>
    <t>千葉市花見川区さつきが丘２－１３</t>
  </si>
  <si>
    <t>芦谷　牧人</t>
  </si>
  <si>
    <t>幼保連携型認定こども園　ふたば保育園</t>
    <rPh sb="0" eb="2">
      <t>ヨウホ</t>
    </rPh>
    <rPh sb="2" eb="4">
      <t>レンケイ</t>
    </rPh>
    <rPh sb="4" eb="5">
      <t>ガタ</t>
    </rPh>
    <rPh sb="5" eb="7">
      <t>ニンテイ</t>
    </rPh>
    <rPh sb="10" eb="11">
      <t>エン</t>
    </rPh>
    <rPh sb="15" eb="18">
      <t>ホイクエン</t>
    </rPh>
    <phoneticPr fontId="17"/>
  </si>
  <si>
    <t>3220005</t>
  </si>
  <si>
    <t>認定こども園　おゆみ野南幼稚園</t>
    <rPh sb="0" eb="2">
      <t>ニンテイ</t>
    </rPh>
    <rPh sb="5" eb="6">
      <t>エン</t>
    </rPh>
    <rPh sb="10" eb="11">
      <t>ノ</t>
    </rPh>
    <rPh sb="11" eb="12">
      <t>ミナミ</t>
    </rPh>
    <rPh sb="12" eb="15">
      <t>ヨウチエン</t>
    </rPh>
    <phoneticPr fontId="17"/>
  </si>
  <si>
    <t>3220006</t>
  </si>
  <si>
    <t>千葉県千葉市緑区大金沢町３８１－１</t>
  </si>
  <si>
    <t>（学）千葉花園学園</t>
  </si>
  <si>
    <t>（学）文化学園</t>
  </si>
  <si>
    <t>ﾄﾚﾝﾃﾞｨﾜｰﾙﾄﾞ　株式会社</t>
  </si>
  <si>
    <t>（株）森のおうちコッコロ</t>
  </si>
  <si>
    <t>（株）城南ナーサリー</t>
  </si>
  <si>
    <t>星のおうち幕張</t>
    <phoneticPr fontId="17"/>
  </si>
  <si>
    <t>（株）アストロキャンプ</t>
  </si>
  <si>
    <t>ＮＰＯ法人耳長うさぎ</t>
  </si>
  <si>
    <t>合同会社aim</t>
  </si>
  <si>
    <t>ニチイキッズ千葉中央第一</t>
    <phoneticPr fontId="17"/>
  </si>
  <si>
    <t>（株）ｽﾀｰ・ﾌｨｰﾙﾄﾞ</t>
  </si>
  <si>
    <t>（株）センター</t>
  </si>
  <si>
    <t>（株）Think Education</t>
  </si>
  <si>
    <t>ハニーキッズ草野園</t>
    <phoneticPr fontId="5"/>
  </si>
  <si>
    <t>(株)ハニーキッズ</t>
  </si>
  <si>
    <t>スクルドエンジェル検見川浜園</t>
    <phoneticPr fontId="5"/>
  </si>
  <si>
    <t>ライフプランニング（株）</t>
  </si>
  <si>
    <t>(株)ハイフライヤーズ</t>
  </si>
  <si>
    <t>ちいさなおうち　ふたば</t>
    <phoneticPr fontId="5"/>
  </si>
  <si>
    <t>梅乃園幼稚園附属０・１・２ﾅｰｻﾘｰ</t>
    <phoneticPr fontId="17"/>
  </si>
  <si>
    <t>杉本　卓美</t>
  </si>
  <si>
    <t>Kids Resort CHIBADERA</t>
    <phoneticPr fontId="17"/>
  </si>
  <si>
    <t>蘇我うらら保育室</t>
    <phoneticPr fontId="17"/>
  </si>
  <si>
    <t>(株)センター</t>
  </si>
  <si>
    <t>キッズフィールド幕張みなみ園</t>
    <phoneticPr fontId="17"/>
  </si>
  <si>
    <t>(株)JFA</t>
  </si>
  <si>
    <t>てぃだまちキッズ新検見川駅前</t>
    <phoneticPr fontId="17"/>
  </si>
  <si>
    <t>(株)エルダーテイメント・ジャパン</t>
  </si>
  <si>
    <t>星のおうち幕張北</t>
    <rPh sb="0" eb="1">
      <t>ホシ</t>
    </rPh>
    <rPh sb="5" eb="7">
      <t>マクハリ</t>
    </rPh>
    <rPh sb="7" eb="8">
      <t>キタ</t>
    </rPh>
    <phoneticPr fontId="17"/>
  </si>
  <si>
    <t>幕張本郷なないろ保育室</t>
    <phoneticPr fontId="17"/>
  </si>
  <si>
    <t>幕張本郷ひだまり園</t>
    <phoneticPr fontId="17"/>
  </si>
  <si>
    <t>(株)AFFECTION</t>
  </si>
  <si>
    <t>みらいつむぎ新検見川園</t>
    <phoneticPr fontId="17"/>
  </si>
  <si>
    <t>ウィズダムアリス園</t>
    <phoneticPr fontId="17"/>
  </si>
  <si>
    <t>（福）創成会　</t>
  </si>
  <si>
    <t>オーチャード・キッズ稲毛海岸園</t>
    <phoneticPr fontId="17"/>
  </si>
  <si>
    <t>かるがも蘇我園</t>
    <phoneticPr fontId="17"/>
  </si>
  <si>
    <t>チャイルドケアセンター プレイディア</t>
    <phoneticPr fontId="17"/>
  </si>
  <si>
    <t>ほのぼのくるみのおうち</t>
    <phoneticPr fontId="17"/>
  </si>
  <si>
    <t>新検見川駅前キッズルーム</t>
    <phoneticPr fontId="17"/>
  </si>
  <si>
    <t>童夢ガーデン　おゆみ野</t>
    <phoneticPr fontId="17"/>
  </si>
  <si>
    <t>植草学園　このはの家</t>
    <rPh sb="0" eb="4">
      <t>ウエクサガクエン</t>
    </rPh>
    <rPh sb="9" eb="10">
      <t>イエ</t>
    </rPh>
    <phoneticPr fontId="1"/>
  </si>
  <si>
    <t>キッズルーム蘇我わかば</t>
    <rPh sb="6" eb="8">
      <t>ソガ</t>
    </rPh>
    <phoneticPr fontId="1"/>
  </si>
  <si>
    <t>（福）日本ウェルフェアサポート</t>
  </si>
  <si>
    <t>サンライズキッズ 都賀園</t>
    <rPh sb="9" eb="11">
      <t>ツガ</t>
    </rPh>
    <rPh sb="11" eb="12">
      <t>エン</t>
    </rPh>
    <phoneticPr fontId="1"/>
  </si>
  <si>
    <t>（株）エクシオジャパン</t>
  </si>
  <si>
    <t>都賀サンフラワー保育室</t>
    <rPh sb="0" eb="2">
      <t>ツガ</t>
    </rPh>
    <rPh sb="8" eb="11">
      <t>ホイクシツ</t>
    </rPh>
    <phoneticPr fontId="1"/>
  </si>
  <si>
    <t>（株）サンフラワー</t>
  </si>
  <si>
    <t>(株）ライフサポート</t>
  </si>
  <si>
    <t>伊東　淑美</t>
  </si>
  <si>
    <t>新検見川駅北口キッズランド</t>
    <rPh sb="5" eb="7">
      <t>キタグチ</t>
    </rPh>
    <phoneticPr fontId="17"/>
  </si>
  <si>
    <t>ほしぞらの丘</t>
    <rPh sb="5" eb="6">
      <t>オカ</t>
    </rPh>
    <phoneticPr fontId="17"/>
  </si>
  <si>
    <t>チューリップのおうちえん</t>
    <rPh sb="0" eb="12">
      <t>ソガエン</t>
    </rPh>
    <phoneticPr fontId="17"/>
  </si>
  <si>
    <t>みらいつむぎ検見川浜園</t>
    <rPh sb="6" eb="10">
      <t>ケミガワハマ</t>
    </rPh>
    <rPh sb="10" eb="11">
      <t>エン</t>
    </rPh>
    <phoneticPr fontId="17"/>
  </si>
  <si>
    <t>Litos＆Company（株）</t>
  </si>
  <si>
    <t>独立行政法人　国立病院機構　千葉医療センター</t>
  </si>
  <si>
    <t>森嶋　友一</t>
  </si>
  <si>
    <t>(学)笠川学園</t>
  </si>
  <si>
    <t>㈱あすみが丘グリーンヒルズ</t>
  </si>
  <si>
    <t>(福)友和会</t>
  </si>
  <si>
    <t>イオンモール株式会社</t>
  </si>
  <si>
    <t xml:space="preserve">ライクキッズ株式会社
</t>
  </si>
  <si>
    <t xml:space="preserve">稲毛幼稚園附属　稲毛くれよんナーサリー </t>
    <phoneticPr fontId="17"/>
  </si>
  <si>
    <t xml:space="preserve">ジョイア　千葉園 </t>
    <phoneticPr fontId="17"/>
  </si>
  <si>
    <t xml:space="preserve">（株）ヴィオレッタ
</t>
  </si>
  <si>
    <t>東京都中央区銀座6-10-1</t>
  </si>
  <si>
    <t>赤木　茂則</t>
  </si>
  <si>
    <t>千葉市中央区蘇我4-6-21</t>
  </si>
  <si>
    <t>鵜澤　美恵</t>
  </si>
  <si>
    <t>千葉南病院クニナ保育園</t>
    <rPh sb="0" eb="2">
      <t>チバ</t>
    </rPh>
    <rPh sb="2" eb="3">
      <t>ミナミ</t>
    </rPh>
    <rPh sb="3" eb="5">
      <t>ビョウイン</t>
    </rPh>
    <rPh sb="8" eb="11">
      <t>ホイクエン</t>
    </rPh>
    <phoneticPr fontId="17"/>
  </si>
  <si>
    <t>保育室リリー</t>
    <rPh sb="0" eb="3">
      <t>ホイクシツ</t>
    </rPh>
    <phoneticPr fontId="17"/>
  </si>
  <si>
    <t>EXL94559</t>
  </si>
  <si>
    <t>(医)グリーンエミネンス</t>
  </si>
  <si>
    <t>千葉市中央区千葉寺町188</t>
  </si>
  <si>
    <t>中村　周二</t>
  </si>
  <si>
    <t>タムスわんぱく保育園花見川</t>
    <rPh sb="7" eb="10">
      <t>ホイクエン</t>
    </rPh>
    <rPh sb="10" eb="13">
      <t>ハナミガワ</t>
    </rPh>
    <phoneticPr fontId="17"/>
  </si>
  <si>
    <t>VZK89857</t>
  </si>
  <si>
    <t>(医)有相会</t>
  </si>
  <si>
    <t>千葉市花見川区柏井町800-1</t>
  </si>
  <si>
    <t>岡本　和久</t>
  </si>
  <si>
    <t>まきの木えん</t>
    <phoneticPr fontId="5"/>
  </si>
  <si>
    <t>WOF42628</t>
    <phoneticPr fontId="17"/>
  </si>
  <si>
    <t>エデュケア・チルドレンズ・ハウス　にじ</t>
    <phoneticPr fontId="5"/>
  </si>
  <si>
    <t>おうちほいく　ふたば</t>
    <phoneticPr fontId="5"/>
  </si>
  <si>
    <t>合同会社　双葉</t>
  </si>
  <si>
    <t>おうちほいく　もみじのて</t>
    <phoneticPr fontId="5"/>
  </si>
  <si>
    <t>いそべのおうち</t>
    <phoneticPr fontId="17"/>
  </si>
  <si>
    <t>保育ハウス　ひよこ</t>
    <rPh sb="0" eb="2">
      <t>ホイク</t>
    </rPh>
    <phoneticPr fontId="17"/>
  </si>
  <si>
    <t>合同会社ひよこ</t>
    <phoneticPr fontId="17"/>
  </si>
  <si>
    <t>千葉市中央区川戸町426-3</t>
    <phoneticPr fontId="17"/>
  </si>
  <si>
    <t>代表社員</t>
    <phoneticPr fontId="17"/>
  </si>
  <si>
    <t>清水　佳恵</t>
    <phoneticPr fontId="17"/>
  </si>
  <si>
    <t>こどものいえ　おあふ</t>
    <phoneticPr fontId="17"/>
  </si>
  <si>
    <t>（株）ライフサポート</t>
  </si>
  <si>
    <t>千葉市花見川区花園1-8-20 第2花園ビル201B</t>
  </si>
  <si>
    <t>理事長</t>
    <rPh sb="0" eb="3">
      <t>リジチョウ</t>
    </rPh>
    <phoneticPr fontId="2"/>
  </si>
  <si>
    <t>千葉市美浜区稲毛海岸3－1－30　フラワーヒル稲毛2階</t>
  </si>
  <si>
    <t>中林　瑞穂</t>
  </si>
  <si>
    <t>千葉県千葉市稲毛区小深町261-45</t>
  </si>
  <si>
    <t>OZI40176</t>
    <phoneticPr fontId="5"/>
  </si>
  <si>
    <t>令和5年4月1日</t>
    <rPh sb="0" eb="2">
      <t>レイワ</t>
    </rPh>
    <rPh sb="3" eb="4">
      <t>ネン</t>
    </rPh>
    <rPh sb="5" eb="6">
      <t>ガツ</t>
    </rPh>
    <rPh sb="7" eb="8">
      <t>ニチ</t>
    </rPh>
    <phoneticPr fontId="5"/>
  </si>
  <si>
    <t>旭ヶ丘保育園</t>
    <phoneticPr fontId="5"/>
  </si>
  <si>
    <t>稲毛保育園</t>
    <phoneticPr fontId="5"/>
  </si>
  <si>
    <t>CDK82118</t>
    <phoneticPr fontId="5"/>
  </si>
  <si>
    <t>BXV52482</t>
    <phoneticPr fontId="5"/>
  </si>
  <si>
    <t>BHA26951</t>
    <phoneticPr fontId="5"/>
  </si>
  <si>
    <t>QBE21358</t>
    <phoneticPr fontId="5"/>
  </si>
  <si>
    <r>
      <t>西千葉</t>
    </r>
    <r>
      <rPr>
        <sz val="11"/>
        <color theme="0"/>
        <rFont val="ＭＳ Ｐゴシック"/>
        <family val="3"/>
        <charset val="128"/>
      </rPr>
      <t>たんぽぽ保育室</t>
    </r>
    <rPh sb="0" eb="3">
      <t>ニシチバ</t>
    </rPh>
    <rPh sb="7" eb="10">
      <t>ホイクシツ</t>
    </rPh>
    <phoneticPr fontId="5"/>
  </si>
  <si>
    <r>
      <rPr>
        <sz val="11"/>
        <color theme="0"/>
        <rFont val="ＭＳ Ｐゴシック"/>
        <family val="3"/>
        <charset val="128"/>
      </rPr>
      <t>千葉白菊幼稚園附属しらぎくナーサリー</t>
    </r>
    <rPh sb="0" eb="2">
      <t>チバ</t>
    </rPh>
    <rPh sb="2" eb="4">
      <t>シラギク</t>
    </rPh>
    <rPh sb="4" eb="7">
      <t>ヨウチエン</t>
    </rPh>
    <rPh sb="7" eb="9">
      <t>フゾク</t>
    </rPh>
    <phoneticPr fontId="5"/>
  </si>
  <si>
    <t>①全て保育士</t>
    <phoneticPr fontId="5"/>
  </si>
  <si>
    <t>令和５年８月１８日（金）</t>
    <rPh sb="5" eb="6">
      <t>ツキ</t>
    </rPh>
    <rPh sb="8" eb="9">
      <t>ヒ</t>
    </rPh>
    <rPh sb="10" eb="11">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</si>
</sst>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0&quot;円&quot;"/>
    <numFmt numFmtId="178" formatCode="0&quot;人&quot;"/>
    <numFmt numFmtId="179" formatCode="#,##0_);[Red]\(#,##0\)"/>
    <numFmt numFmtId="180" formatCode="#,###&quot;円&quot;"/>
    <numFmt numFmtId="181" formatCode="[$-411]ggge&quot;年&quot;m&quot;月&quot;d&quot;日&quot;;@"/>
    <numFmt numFmtId="182" formatCode="#,##0&quot;円&quot;"/>
    <numFmt numFmtId="183" formatCode="#,##0&quot;人&quot;"/>
    <numFmt numFmtId="184" formatCode="0&quot;日&quot;"/>
    <numFmt numFmtId="185" formatCode="0_ "/>
    <numFmt numFmtId="186" formatCode="[$-411]ge\.m\.d;@"/>
    <numFmt numFmtId="187" formatCode="#,##0;&quot;▲ &quot;#,##0"/>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1"/>
      <name val="ＭＳ 明朝"/>
      <family val="1"/>
      <charset val="128"/>
    </font>
    <font>
      <b/>
      <sz val="11"/>
      <name val="ＭＳ Ｐ明朝"/>
      <family val="1"/>
      <charset val="128"/>
    </font>
    <font>
      <b/>
      <sz val="14"/>
      <name val="ＭＳ Ｐゴシック"/>
      <family val="3"/>
      <charset val="128"/>
    </font>
    <font>
      <sz val="11"/>
      <color theme="1"/>
      <name val="ＭＳ Ｐゴシック"/>
      <family val="3"/>
      <charset val="128"/>
      <scheme val="minor"/>
    </font>
    <font>
      <sz val="6"/>
      <name val="ＭＳ Ｐゴシック"/>
      <family val="2"/>
      <charset val="128"/>
    </font>
    <font>
      <sz val="11"/>
      <name val="HG丸ｺﾞｼｯｸM-PRO"/>
      <family val="3"/>
      <charset val="128"/>
    </font>
    <font>
      <sz val="12"/>
      <color theme="1"/>
      <name val="ＭＳ Ｐ明朝"/>
      <family val="1"/>
      <charset val="128"/>
    </font>
    <font>
      <sz val="10"/>
      <color theme="1"/>
      <name val="ＭＳ Ｐ明朝"/>
      <family val="1"/>
      <charset val="128"/>
    </font>
    <font>
      <sz val="22"/>
      <name val="HG丸ｺﾞｼｯｸM-PRO"/>
      <family val="3"/>
      <charset val="128"/>
    </font>
    <font>
      <sz val="6"/>
      <name val="ＭＳ Ｐゴシック"/>
      <family val="2"/>
      <charset val="128"/>
      <scheme val="minor"/>
    </font>
    <font>
      <sz val="14"/>
      <name val="HG丸ｺﾞｼｯｸM-PRO"/>
      <family val="3"/>
      <charset val="128"/>
    </font>
    <font>
      <sz val="14"/>
      <name val="HGP創英角ｺﾞｼｯｸUB"/>
      <family val="3"/>
      <charset val="128"/>
    </font>
    <font>
      <sz val="12"/>
      <name val="HG丸ｺﾞｼｯｸM-PRO"/>
      <family val="3"/>
      <charset val="128"/>
    </font>
    <font>
      <sz val="6"/>
      <name val="ＭＳ Ｐゴシック"/>
      <family val="3"/>
      <charset val="128"/>
      <scheme val="minor"/>
    </font>
    <font>
      <b/>
      <sz val="9"/>
      <color indexed="81"/>
      <name val="ＭＳ Ｐゴシック"/>
      <family val="3"/>
      <charset val="128"/>
    </font>
    <font>
      <sz val="11"/>
      <name val="明朝"/>
      <family val="1"/>
      <charset val="128"/>
    </font>
    <font>
      <i/>
      <sz val="11"/>
      <name val="ＭＳ Ｐ明朝"/>
      <family val="1"/>
      <charset val="128"/>
    </font>
    <font>
      <b/>
      <sz val="9"/>
      <color indexed="81"/>
      <name val="MS P ゴシック"/>
      <family val="3"/>
      <charset val="128"/>
    </font>
    <font>
      <sz val="8"/>
      <color theme="1"/>
      <name val="ＭＳ Ｐゴシック"/>
      <family val="2"/>
      <charset val="128"/>
      <scheme val="minor"/>
    </font>
    <font>
      <sz val="11"/>
      <color theme="1"/>
      <name val="ＭＳ Ｐゴシック"/>
      <family val="2"/>
      <scheme val="minor"/>
    </font>
    <font>
      <u/>
      <sz val="11"/>
      <name val="ＭＳ Ｐ明朝"/>
      <family val="1"/>
      <charset val="128"/>
    </font>
    <font>
      <b/>
      <u/>
      <sz val="12"/>
      <name val="HG丸ｺﾞｼｯｸM-PRO"/>
      <family val="3"/>
      <charset val="128"/>
    </font>
    <font>
      <u/>
      <sz val="11"/>
      <color theme="10"/>
      <name val="ＭＳ Ｐゴシック"/>
      <family val="3"/>
      <charset val="128"/>
    </font>
    <font>
      <sz val="14"/>
      <name val="HGS創英角ﾎﾟｯﾌﾟ体"/>
      <family val="3"/>
      <charset val="128"/>
    </font>
    <font>
      <b/>
      <sz val="11"/>
      <name val="ＭＳ Ｐゴシック"/>
      <family val="3"/>
      <charset val="128"/>
    </font>
    <font>
      <sz val="12"/>
      <color rgb="FFFF0000"/>
      <name val="HG丸ｺﾞｼｯｸM-PRO"/>
      <family val="3"/>
      <charset val="128"/>
    </font>
    <font>
      <b/>
      <sz val="11"/>
      <color rgb="FFFF0000"/>
      <name val="ＭＳ Ｐゴシック"/>
      <family val="3"/>
      <charset val="128"/>
    </font>
    <font>
      <sz val="11"/>
      <color rgb="FFFF0000"/>
      <name val="ＭＳ Ｐゴシック"/>
      <family val="3"/>
      <charset val="128"/>
      <scheme val="minor"/>
    </font>
    <font>
      <sz val="11"/>
      <color theme="0"/>
      <name val="ＭＳ Ｐゴシック"/>
      <family val="2"/>
      <charset val="128"/>
      <scheme val="minor"/>
    </font>
    <font>
      <sz val="10"/>
      <name val="ＭＳ Ｐゴシック"/>
      <family val="3"/>
      <charset val="128"/>
    </font>
    <font>
      <b/>
      <sz val="14"/>
      <color rgb="FFFF0000"/>
      <name val="メイリオ"/>
      <family val="3"/>
      <charset val="128"/>
    </font>
    <font>
      <sz val="9"/>
      <name val="ＭＳ Ｐゴシック"/>
      <family val="3"/>
      <charset val="128"/>
    </font>
    <font>
      <b/>
      <sz val="9"/>
      <color indexed="81"/>
      <name val="MS P ゴシック"/>
      <family val="2"/>
    </font>
    <font>
      <sz val="9"/>
      <color indexed="81"/>
      <name val="MS P ゴシック"/>
      <family val="2"/>
    </font>
    <font>
      <sz val="9"/>
      <color indexed="81"/>
      <name val="ＭＳ Ｐゴシック"/>
      <family val="3"/>
      <charset val="128"/>
    </font>
    <font>
      <sz val="11"/>
      <color theme="0"/>
      <name val="ＭＳ Ｐゴシック"/>
      <family val="3"/>
      <charset val="128"/>
    </font>
    <font>
      <sz val="24"/>
      <color theme="0"/>
      <name val="ＭＳ Ｐゴシック"/>
      <family val="3"/>
      <charset val="128"/>
    </font>
    <font>
      <sz val="20"/>
      <color theme="0"/>
      <name val="ＭＳ Ｐゴシック"/>
      <family val="3"/>
      <charset val="128"/>
    </font>
    <font>
      <b/>
      <sz val="11"/>
      <color theme="0"/>
      <name val="ＭＳ Ｐゴシック"/>
      <family val="3"/>
      <charset val="128"/>
    </font>
    <font>
      <sz val="11"/>
      <color theme="0"/>
      <name val="ＭＳ Ｐゴシック"/>
      <family val="3"/>
      <charset val="128"/>
      <scheme val="minor"/>
    </font>
    <font>
      <sz val="12"/>
      <color theme="0"/>
      <name val="ＭＳ Ｐゴシック"/>
      <family val="3"/>
      <charset val="128"/>
    </font>
    <font>
      <sz val="20"/>
      <color theme="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diagonal/>
    </border>
    <border>
      <left/>
      <right style="medium">
        <color indexed="64"/>
      </right>
      <top style="thin">
        <color indexed="64"/>
      </top>
      <bottom style="thin">
        <color indexed="64"/>
      </bottom>
      <diagonal/>
    </border>
  </borders>
  <cellStyleXfs count="12">
    <xf numFmtId="0" fontId="0" fillId="0" borderId="0">
      <alignment vertical="center"/>
    </xf>
    <xf numFmtId="38" fontId="4" fillId="0" borderId="0" applyFont="0" applyFill="0" applyBorder="0" applyAlignment="0" applyProtection="0">
      <alignment vertical="center"/>
    </xf>
    <xf numFmtId="0" fontId="11" fillId="0" borderId="0">
      <alignment vertical="center"/>
    </xf>
    <xf numFmtId="0" fontId="4" fillId="0" borderId="0">
      <alignment vertical="center"/>
    </xf>
    <xf numFmtId="0" fontId="4" fillId="0" borderId="0"/>
    <xf numFmtId="0" fontId="23" fillId="0" borderId="0"/>
    <xf numFmtId="38" fontId="11" fillId="0" borderId="0" applyFont="0" applyFill="0" applyBorder="0" applyAlignment="0" applyProtection="0">
      <alignment vertical="center"/>
    </xf>
    <xf numFmtId="0" fontId="4" fillId="0" borderId="0">
      <alignment vertical="center"/>
    </xf>
    <xf numFmtId="0" fontId="3" fillId="0" borderId="0">
      <alignment vertical="center"/>
    </xf>
    <xf numFmtId="0" fontId="4" fillId="0" borderId="0"/>
    <xf numFmtId="0" fontId="27" fillId="0" borderId="0"/>
    <xf numFmtId="0" fontId="30" fillId="0" borderId="0" applyNumberFormat="0" applyFill="0" applyBorder="0" applyAlignment="0" applyProtection="0">
      <alignment vertical="center"/>
    </xf>
  </cellStyleXfs>
  <cellXfs count="407">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horizontal="center" vertical="center"/>
    </xf>
    <xf numFmtId="0" fontId="7" fillId="0" borderId="5" xfId="0" applyFont="1" applyBorder="1" applyProtection="1">
      <alignment vertical="center"/>
    </xf>
    <xf numFmtId="0" fontId="7" fillId="0" borderId="3" xfId="0" applyFont="1" applyBorder="1" applyProtection="1">
      <alignment vertical="center"/>
    </xf>
    <xf numFmtId="0" fontId="7" fillId="0" borderId="0" xfId="0" applyFont="1" applyBorder="1" applyProtection="1">
      <alignment vertical="center"/>
    </xf>
    <xf numFmtId="0" fontId="7" fillId="0" borderId="6" xfId="0" applyFont="1" applyBorder="1" applyAlignment="1" applyProtection="1">
      <alignment horizontal="center" vertical="center"/>
    </xf>
    <xf numFmtId="0" fontId="7" fillId="0" borderId="7" xfId="0" applyFont="1" applyBorder="1" applyProtection="1">
      <alignment vertical="center"/>
    </xf>
    <xf numFmtId="0" fontId="0" fillId="0" borderId="0" xfId="0" applyBorder="1" applyAlignment="1" applyProtection="1">
      <alignment vertical="center"/>
    </xf>
    <xf numFmtId="0" fontId="7" fillId="0" borderId="8" xfId="0" applyFont="1" applyBorder="1" applyProtection="1">
      <alignment vertical="center"/>
    </xf>
    <xf numFmtId="0" fontId="7" fillId="0" borderId="6" xfId="0" applyFont="1" applyBorder="1" applyProtection="1">
      <alignment vertical="center"/>
    </xf>
    <xf numFmtId="0" fontId="7" fillId="0" borderId="9" xfId="0" applyFont="1" applyBorder="1" applyProtection="1">
      <alignment vertical="center"/>
    </xf>
    <xf numFmtId="0" fontId="7" fillId="0" borderId="10" xfId="0" applyFont="1" applyBorder="1" applyProtection="1">
      <alignment vertical="center"/>
    </xf>
    <xf numFmtId="0" fontId="7" fillId="0" borderId="0" xfId="0" applyFont="1" applyBorder="1" applyAlignment="1" applyProtection="1">
      <alignment horizontal="center" vertical="center" wrapText="1"/>
    </xf>
    <xf numFmtId="0" fontId="7" fillId="0" borderId="11" xfId="0" applyFont="1" applyBorder="1" applyProtection="1">
      <alignment vertical="center"/>
    </xf>
    <xf numFmtId="176" fontId="0" fillId="0" borderId="0" xfId="0" applyNumberFormat="1" applyProtection="1">
      <alignment vertical="center"/>
    </xf>
    <xf numFmtId="0" fontId="8" fillId="0" borderId="9"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0" fillId="0" borderId="0" xfId="0"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9" fillId="0" borderId="0" xfId="0" applyFont="1" applyProtection="1">
      <alignment vertical="center"/>
    </xf>
    <xf numFmtId="0" fontId="0" fillId="0" borderId="15" xfId="0" applyBorder="1" applyAlignment="1" applyProtection="1">
      <alignment vertical="center"/>
    </xf>
    <xf numFmtId="0" fontId="0" fillId="0" borderId="16" xfId="0" applyBorder="1" applyAlignment="1" applyProtection="1">
      <alignment vertical="center"/>
    </xf>
    <xf numFmtId="0" fontId="0" fillId="0" borderId="16" xfId="0" applyBorder="1" applyProtection="1">
      <alignment vertical="center"/>
    </xf>
    <xf numFmtId="176" fontId="0" fillId="0" borderId="17" xfId="0" applyNumberFormat="1" applyBorder="1" applyProtection="1">
      <alignment vertical="center"/>
    </xf>
    <xf numFmtId="0" fontId="7" fillId="0" borderId="18" xfId="0" applyFont="1" applyBorder="1" applyAlignment="1" applyProtection="1">
      <alignment horizontal="center" vertical="center"/>
    </xf>
    <xf numFmtId="0" fontId="0" fillId="0" borderId="19" xfId="0" applyFill="1" applyBorder="1" applyAlignment="1" applyProtection="1">
      <alignment vertical="center"/>
    </xf>
    <xf numFmtId="0" fontId="0" fillId="0" borderId="9" xfId="0" applyBorder="1" applyAlignment="1" applyProtection="1">
      <alignment vertical="center"/>
    </xf>
    <xf numFmtId="0" fontId="0" fillId="0" borderId="9" xfId="0" applyFill="1" applyBorder="1" applyAlignment="1" applyProtection="1">
      <alignment vertical="center"/>
    </xf>
    <xf numFmtId="0" fontId="0" fillId="0" borderId="9" xfId="0" applyBorder="1" applyProtection="1">
      <alignment vertical="center"/>
    </xf>
    <xf numFmtId="176" fontId="0" fillId="0" borderId="20" xfId="0" applyNumberFormat="1" applyBorder="1" applyProtection="1">
      <alignment vertical="center"/>
    </xf>
    <xf numFmtId="0" fontId="0" fillId="0" borderId="19" xfId="0" applyBorder="1" applyAlignment="1" applyProtection="1">
      <alignment vertical="center"/>
    </xf>
    <xf numFmtId="0" fontId="0" fillId="0" borderId="22" xfId="0" applyBorder="1" applyAlignment="1" applyProtection="1">
      <alignment vertical="center"/>
    </xf>
    <xf numFmtId="176" fontId="0" fillId="0" borderId="23" xfId="0" applyNumberFormat="1" applyBorder="1" applyProtection="1">
      <alignment vertical="center"/>
    </xf>
    <xf numFmtId="0" fontId="7" fillId="0" borderId="0" xfId="0" applyFont="1" applyFill="1" applyBorder="1" applyProtection="1">
      <alignment vertical="center"/>
    </xf>
    <xf numFmtId="176" fontId="0" fillId="0" borderId="0" xfId="0" applyNumberFormat="1" applyBorder="1" applyProtection="1">
      <alignment vertical="center"/>
    </xf>
    <xf numFmtId="0" fontId="0" fillId="0" borderId="0" xfId="0" applyAlignment="1" applyProtection="1">
      <alignment vertical="center"/>
    </xf>
    <xf numFmtId="0" fontId="0" fillId="0" borderId="0" xfId="0" applyBorder="1" applyProtection="1">
      <alignment vertical="center"/>
    </xf>
    <xf numFmtId="0" fontId="0" fillId="0" borderId="19" xfId="0" applyBorder="1" applyProtection="1">
      <alignment vertical="center"/>
    </xf>
    <xf numFmtId="0" fontId="7" fillId="0" borderId="0" xfId="0" applyFont="1" applyBorder="1" applyAlignment="1" applyProtection="1">
      <alignment vertical="center"/>
    </xf>
    <xf numFmtId="177" fontId="7" fillId="0" borderId="0" xfId="0" applyNumberFormat="1" applyFont="1" applyBorder="1" applyAlignment="1" applyProtection="1">
      <alignment vertical="center"/>
    </xf>
    <xf numFmtId="180" fontId="7" fillId="0" borderId="0" xfId="0" applyNumberFormat="1" applyFont="1" applyBorder="1" applyAlignment="1" applyProtection="1">
      <alignment horizontal="right" vertical="center"/>
    </xf>
    <xf numFmtId="38" fontId="7" fillId="0" borderId="0" xfId="1" applyFont="1" applyFill="1" applyBorder="1" applyAlignment="1" applyProtection="1">
      <alignment vertical="top"/>
    </xf>
    <xf numFmtId="0" fontId="0" fillId="0" borderId="25" xfId="0" applyBorder="1" applyProtection="1">
      <alignment vertical="center"/>
    </xf>
    <xf numFmtId="0" fontId="0" fillId="0" borderId="12" xfId="0" applyBorder="1" applyProtection="1">
      <alignment vertical="center"/>
    </xf>
    <xf numFmtId="0" fontId="0" fillId="0" borderId="26" xfId="0" applyBorder="1" applyProtection="1">
      <alignment vertical="center"/>
    </xf>
    <xf numFmtId="0" fontId="0" fillId="0" borderId="27" xfId="0" applyBorder="1" applyProtection="1">
      <alignment vertical="center"/>
    </xf>
    <xf numFmtId="0" fontId="0" fillId="0" borderId="28" xfId="0" applyBorder="1" applyProtection="1">
      <alignment vertical="center"/>
    </xf>
    <xf numFmtId="0" fontId="0" fillId="0" borderId="29" xfId="0" applyBorder="1" applyProtection="1">
      <alignment vertical="center"/>
    </xf>
    <xf numFmtId="176" fontId="0" fillId="0" borderId="30" xfId="0" applyNumberFormat="1" applyBorder="1" applyProtection="1">
      <alignment vertical="center"/>
    </xf>
    <xf numFmtId="0" fontId="0" fillId="0" borderId="0" xfId="0" applyFill="1" applyBorder="1" applyAlignment="1" applyProtection="1">
      <alignment vertical="center"/>
    </xf>
    <xf numFmtId="0" fontId="7" fillId="0" borderId="24" xfId="0" applyFont="1" applyBorder="1" applyAlignment="1" applyProtection="1">
      <alignment horizontal="center" vertical="center"/>
    </xf>
    <xf numFmtId="0" fontId="7" fillId="0" borderId="31" xfId="0" applyFont="1" applyBorder="1" applyAlignment="1" applyProtection="1">
      <alignment horizontal="center" vertical="center"/>
    </xf>
    <xf numFmtId="0" fontId="0" fillId="0" borderId="32" xfId="0" applyBorder="1" applyProtection="1">
      <alignment vertical="center"/>
    </xf>
    <xf numFmtId="0" fontId="0" fillId="0" borderId="33" xfId="0" applyBorder="1" applyProtection="1">
      <alignment vertical="center"/>
    </xf>
    <xf numFmtId="38" fontId="0" fillId="0" borderId="9" xfId="1" applyFont="1" applyBorder="1" applyProtection="1">
      <alignment vertical="center"/>
    </xf>
    <xf numFmtId="179" fontId="7" fillId="0" borderId="0" xfId="0" applyNumberFormat="1" applyFont="1" applyBorder="1" applyAlignment="1" applyProtection="1">
      <alignment vertical="center"/>
    </xf>
    <xf numFmtId="180" fontId="7" fillId="0" borderId="35" xfId="0" applyNumberFormat="1" applyFont="1" applyBorder="1" applyAlignment="1" applyProtection="1">
      <alignment vertical="center"/>
    </xf>
    <xf numFmtId="0" fontId="0" fillId="0" borderId="36" xfId="0" applyBorder="1" applyProtection="1">
      <alignment vertical="center"/>
    </xf>
    <xf numFmtId="176" fontId="0" fillId="0" borderId="37" xfId="0" applyNumberFormat="1" applyBorder="1" applyProtection="1">
      <alignment vertical="center"/>
    </xf>
    <xf numFmtId="176" fontId="0" fillId="0" borderId="9" xfId="0" applyNumberFormat="1" applyBorder="1" applyProtection="1">
      <alignment vertical="center"/>
    </xf>
    <xf numFmtId="0" fontId="10" fillId="0" borderId="0" xfId="0" applyFont="1" applyBorder="1" applyAlignment="1" applyProtection="1">
      <alignment vertical="center"/>
    </xf>
    <xf numFmtId="177" fontId="7" fillId="0" borderId="0" xfId="0" applyNumberFormat="1" applyFont="1" applyBorder="1" applyAlignment="1" applyProtection="1">
      <alignment horizontal="center" vertical="center"/>
    </xf>
    <xf numFmtId="0" fontId="7" fillId="0" borderId="8" xfId="0" applyFont="1" applyBorder="1" applyAlignment="1" applyProtection="1">
      <alignment horizontal="left" vertical="center"/>
    </xf>
    <xf numFmtId="0" fontId="7" fillId="0" borderId="2" xfId="0" applyFont="1" applyFill="1" applyBorder="1" applyProtection="1">
      <alignment vertical="center"/>
    </xf>
    <xf numFmtId="176"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0" fillId="2" borderId="9" xfId="0" applyFont="1" applyFill="1" applyBorder="1" applyProtection="1">
      <alignment vertical="center"/>
      <protection locked="0"/>
    </xf>
    <xf numFmtId="0" fontId="0" fillId="0" borderId="21" xfId="0" applyFill="1" applyBorder="1" applyAlignment="1" applyProtection="1">
      <alignment vertical="center"/>
    </xf>
    <xf numFmtId="0" fontId="0" fillId="0" borderId="6" xfId="0" applyBorder="1" applyAlignment="1" applyProtection="1">
      <alignment vertical="center"/>
    </xf>
    <xf numFmtId="0" fontId="0" fillId="0" borderId="60" xfId="0" applyBorder="1">
      <alignment vertical="center"/>
    </xf>
    <xf numFmtId="0" fontId="4" fillId="0" borderId="0" xfId="3" applyFont="1" applyFill="1" applyBorder="1" applyAlignment="1">
      <alignment vertical="center" shrinkToFit="1"/>
    </xf>
    <xf numFmtId="0" fontId="7" fillId="0" borderId="69"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68" xfId="0" applyFont="1" applyBorder="1" applyAlignment="1" applyProtection="1">
      <alignment vertical="center" shrinkToFit="1"/>
    </xf>
    <xf numFmtId="0" fontId="24" fillId="0" borderId="68" xfId="0" applyFont="1" applyFill="1" applyBorder="1" applyAlignment="1" applyProtection="1">
      <alignment vertical="center" shrinkToFit="1"/>
    </xf>
    <xf numFmtId="176" fontId="0" fillId="0" borderId="1" xfId="0" applyNumberFormat="1" applyBorder="1" applyAlignment="1" applyProtection="1">
      <alignment vertical="center" shrinkToFit="1"/>
    </xf>
    <xf numFmtId="3" fontId="0" fillId="0" borderId="9" xfId="0" applyNumberFormat="1" applyBorder="1" applyProtection="1">
      <alignment vertical="center"/>
    </xf>
    <xf numFmtId="0" fontId="0" fillId="0" borderId="65" xfId="0" applyBorder="1" applyProtection="1">
      <alignment vertical="center"/>
    </xf>
    <xf numFmtId="0" fontId="0" fillId="0" borderId="37" xfId="0" applyBorder="1" applyProtection="1">
      <alignment vertical="center"/>
    </xf>
    <xf numFmtId="0" fontId="0" fillId="0" borderId="21" xfId="0" applyBorder="1" applyProtection="1">
      <alignment vertical="center"/>
    </xf>
    <xf numFmtId="38" fontId="0" fillId="0" borderId="9" xfId="1" applyFont="1" applyBorder="1" applyAlignment="1" applyProtection="1">
      <alignment vertical="center" shrinkToFit="1"/>
    </xf>
    <xf numFmtId="38" fontId="0" fillId="0" borderId="22" xfId="1" applyFont="1" applyBorder="1" applyAlignment="1" applyProtection="1">
      <alignment vertical="center" shrinkToFit="1"/>
    </xf>
    <xf numFmtId="183" fontId="7" fillId="0" borderId="18" xfId="1" applyNumberFormat="1" applyFont="1" applyBorder="1" applyAlignment="1" applyProtection="1">
      <alignment vertical="center" shrinkToFit="1"/>
    </xf>
    <xf numFmtId="183" fontId="7" fillId="0" borderId="67" xfId="1" applyNumberFormat="1" applyFont="1" applyBorder="1" applyAlignment="1" applyProtection="1">
      <alignment vertical="center" shrinkToFit="1"/>
    </xf>
    <xf numFmtId="183" fontId="24" fillId="0" borderId="68" xfId="1" applyNumberFormat="1" applyFont="1" applyBorder="1" applyAlignment="1" applyProtection="1">
      <alignment vertical="center" shrinkToFit="1"/>
    </xf>
    <xf numFmtId="183" fontId="7" fillId="0" borderId="70" xfId="1" applyNumberFormat="1" applyFont="1" applyBorder="1" applyAlignment="1" applyProtection="1">
      <alignment vertical="center" shrinkToFit="1"/>
    </xf>
    <xf numFmtId="183" fontId="7" fillId="0" borderId="7" xfId="1" applyNumberFormat="1" applyFont="1" applyBorder="1" applyAlignment="1" applyProtection="1">
      <alignment vertical="center" shrinkToFit="1"/>
    </xf>
    <xf numFmtId="183" fontId="7" fillId="0" borderId="18" xfId="0" applyNumberFormat="1" applyFont="1" applyBorder="1" applyAlignment="1" applyProtection="1">
      <alignment vertical="center" shrinkToFit="1"/>
    </xf>
    <xf numFmtId="183" fontId="7" fillId="0" borderId="67" xfId="0" applyNumberFormat="1" applyFont="1" applyBorder="1" applyAlignment="1" applyProtection="1">
      <alignment vertical="center" shrinkToFit="1"/>
    </xf>
    <xf numFmtId="183" fontId="7" fillId="0" borderId="68" xfId="0" applyNumberFormat="1" applyFont="1" applyBorder="1" applyAlignment="1" applyProtection="1">
      <alignment vertical="center" shrinkToFit="1"/>
    </xf>
    <xf numFmtId="183" fontId="7" fillId="0" borderId="31" xfId="0" applyNumberFormat="1" applyFont="1" applyBorder="1" applyAlignment="1" applyProtection="1">
      <alignment vertical="center" shrinkToFit="1"/>
    </xf>
    <xf numFmtId="183" fontId="7" fillId="0" borderId="2" xfId="0" applyNumberFormat="1" applyFont="1" applyBorder="1" applyAlignment="1" applyProtection="1">
      <alignment vertical="center" shrinkToFit="1"/>
    </xf>
    <xf numFmtId="183" fontId="7" fillId="0" borderId="72" xfId="0" applyNumberFormat="1" applyFont="1" applyBorder="1" applyAlignment="1" applyProtection="1">
      <alignment vertical="center" shrinkToFit="1"/>
    </xf>
    <xf numFmtId="183" fontId="7" fillId="0" borderId="3" xfId="0" applyNumberFormat="1" applyFont="1" applyBorder="1" applyAlignment="1" applyProtection="1">
      <alignment vertical="center" shrinkToFit="1"/>
    </xf>
    <xf numFmtId="180" fontId="7" fillId="0" borderId="0" xfId="1" applyNumberFormat="1" applyFont="1" applyBorder="1" applyAlignment="1" applyProtection="1">
      <alignment horizontal="center" vertical="center"/>
    </xf>
    <xf numFmtId="183" fontId="7" fillId="4" borderId="9" xfId="0" applyNumberFormat="1" applyFont="1" applyFill="1" applyBorder="1" applyProtection="1">
      <alignment vertical="center"/>
      <protection locked="0"/>
    </xf>
    <xf numFmtId="183" fontId="7" fillId="4" borderId="12" xfId="0" applyNumberFormat="1" applyFont="1" applyFill="1" applyBorder="1" applyProtection="1">
      <alignment vertical="center"/>
      <protection locked="0"/>
    </xf>
    <xf numFmtId="183" fontId="7" fillId="4" borderId="68" xfId="0" applyNumberFormat="1" applyFont="1" applyFill="1" applyBorder="1" applyProtection="1">
      <alignment vertical="center"/>
      <protection locked="0"/>
    </xf>
    <xf numFmtId="180" fontId="7" fillId="4" borderId="9" xfId="0" applyNumberFormat="1" applyFont="1" applyFill="1" applyBorder="1" applyAlignment="1" applyProtection="1">
      <alignment horizontal="right" vertical="center"/>
      <protection locked="0"/>
    </xf>
    <xf numFmtId="183" fontId="24" fillId="4" borderId="68" xfId="0" applyNumberFormat="1" applyFont="1" applyFill="1" applyBorder="1" applyProtection="1">
      <alignment vertical="center"/>
      <protection locked="0"/>
    </xf>
    <xf numFmtId="0" fontId="7" fillId="0" borderId="12" xfId="0" applyFont="1" applyBorder="1" applyAlignment="1" applyProtection="1">
      <alignment vertical="center" shrinkToFit="1"/>
    </xf>
    <xf numFmtId="0" fontId="4" fillId="0" borderId="0" xfId="3" applyFont="1" applyFill="1" applyBorder="1" applyAlignment="1">
      <alignment horizontal="center" vertical="center" shrinkToFit="1"/>
    </xf>
    <xf numFmtId="0" fontId="7" fillId="0" borderId="0" xfId="0" applyFont="1" applyAlignment="1" applyProtection="1">
      <alignment horizontal="right" vertical="center"/>
    </xf>
    <xf numFmtId="0" fontId="7" fillId="0" borderId="0" xfId="0" applyFont="1" applyBorder="1" applyAlignment="1" applyProtection="1">
      <alignment horizontal="center" vertical="center" justifyLastLine="1"/>
    </xf>
    <xf numFmtId="0" fontId="0" fillId="0" borderId="0" xfId="3" applyFont="1" applyFill="1" applyBorder="1" applyAlignment="1">
      <alignment horizontal="center" vertical="center" shrinkToFit="1"/>
    </xf>
    <xf numFmtId="0" fontId="7" fillId="0" borderId="32" xfId="0" applyFont="1" applyBorder="1" applyAlignment="1" applyProtection="1">
      <alignment horizontal="distributed" vertical="center"/>
    </xf>
    <xf numFmtId="187" fontId="7" fillId="0" borderId="34" xfId="0" applyNumberFormat="1" applyFont="1" applyBorder="1" applyProtection="1">
      <alignment vertical="center"/>
    </xf>
    <xf numFmtId="0" fontId="7" fillId="0" borderId="19" xfId="0" applyFont="1" applyBorder="1" applyAlignment="1" applyProtection="1">
      <alignment horizontal="distributed" vertical="center" wrapText="1" justifyLastLine="1"/>
    </xf>
    <xf numFmtId="0" fontId="7" fillId="0" borderId="0" xfId="0" applyFont="1" applyFill="1" applyProtection="1">
      <alignment vertical="center"/>
    </xf>
    <xf numFmtId="187" fontId="7" fillId="0" borderId="0" xfId="0" applyNumberFormat="1" applyFont="1" applyBorder="1" applyAlignment="1" applyProtection="1">
      <alignment horizontal="center" vertical="center"/>
    </xf>
    <xf numFmtId="187" fontId="7" fillId="0" borderId="0" xfId="0" applyNumberFormat="1" applyFont="1" applyBorder="1" applyAlignment="1" applyProtection="1">
      <alignment vertical="center" justifyLastLine="1"/>
    </xf>
    <xf numFmtId="187" fontId="7" fillId="0" borderId="0" xfId="0" applyNumberFormat="1" applyFont="1" applyBorder="1" applyAlignment="1" applyProtection="1">
      <alignment horizontal="distributed" vertical="center"/>
    </xf>
    <xf numFmtId="187" fontId="7" fillId="0" borderId="0" xfId="0" applyNumberFormat="1" applyFont="1" applyBorder="1" applyProtection="1">
      <alignment vertical="center"/>
    </xf>
    <xf numFmtId="187" fontId="7" fillId="0" borderId="0" xfId="0" applyNumberFormat="1" applyFont="1" applyBorder="1" applyAlignment="1" applyProtection="1">
      <alignment horizontal="distributed" vertical="center" justifyLastLine="1"/>
    </xf>
    <xf numFmtId="0" fontId="7" fillId="0" borderId="0" xfId="0" applyFont="1" applyAlignment="1" applyProtection="1">
      <alignment horizontal="center" vertical="center"/>
    </xf>
    <xf numFmtId="0" fontId="7" fillId="0" borderId="0" xfId="0" applyFont="1" applyBorder="1" applyAlignment="1" applyProtection="1">
      <alignment horizontal="distributed" vertical="center"/>
    </xf>
    <xf numFmtId="0" fontId="7" fillId="0" borderId="0" xfId="0" applyFont="1" applyAlignment="1" applyProtection="1">
      <alignment vertical="center"/>
    </xf>
    <xf numFmtId="181" fontId="7" fillId="0" borderId="0" xfId="0" applyNumberFormat="1" applyFont="1" applyProtection="1">
      <alignmen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0" xfId="1" applyFont="1" applyBorder="1" applyAlignment="1" applyProtection="1">
      <alignment horizontal="right" vertical="center"/>
    </xf>
    <xf numFmtId="0" fontId="7" fillId="0" borderId="9" xfId="0" applyFont="1" applyBorder="1" applyAlignment="1" applyProtection="1">
      <alignment vertical="center" shrinkToFit="1"/>
    </xf>
    <xf numFmtId="0" fontId="7" fillId="0" borderId="0" xfId="0" applyFont="1" applyBorder="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left" vertical="center"/>
    </xf>
    <xf numFmtId="0" fontId="7" fillId="0" borderId="0" xfId="0" applyFont="1" applyBorder="1" applyAlignment="1" applyProtection="1">
      <alignment horizontal="center" vertical="center"/>
    </xf>
    <xf numFmtId="0" fontId="0" fillId="0" borderId="0" xfId="0" applyProtection="1">
      <alignment vertical="center"/>
      <protection hidden="1"/>
    </xf>
    <xf numFmtId="180" fontId="7" fillId="0" borderId="9" xfId="0" applyNumberFormat="1" applyFont="1" applyFill="1" applyBorder="1" applyAlignment="1" applyProtection="1">
      <alignment horizontal="right" vertical="center"/>
    </xf>
    <xf numFmtId="180" fontId="7" fillId="0" borderId="0" xfId="0" applyNumberFormat="1" applyFont="1" applyFill="1" applyBorder="1" applyAlignment="1" applyProtection="1">
      <alignment horizontal="right" vertical="center"/>
    </xf>
    <xf numFmtId="180" fontId="7" fillId="0" borderId="9" xfId="0" applyNumberFormat="1" applyFont="1" applyFill="1" applyBorder="1" applyAlignment="1" applyProtection="1">
      <alignment horizontal="center" vertical="center"/>
    </xf>
    <xf numFmtId="180" fontId="7" fillId="0" borderId="2" xfId="0" applyNumberFormat="1" applyFont="1" applyFill="1" applyBorder="1" applyAlignment="1" applyProtection="1">
      <alignment vertical="center"/>
    </xf>
    <xf numFmtId="0" fontId="0" fillId="0" borderId="38" xfId="0" applyBorder="1" applyProtection="1">
      <alignment vertical="center"/>
      <protection hidden="1"/>
    </xf>
    <xf numFmtId="178" fontId="7" fillId="4" borderId="1" xfId="0" applyNumberFormat="1" applyFont="1" applyFill="1" applyBorder="1" applyAlignment="1" applyProtection="1">
      <alignment vertical="center"/>
      <protection locked="0"/>
    </xf>
    <xf numFmtId="0" fontId="0" fillId="0" borderId="38" xfId="0" applyBorder="1" applyAlignment="1" applyProtection="1">
      <alignment vertical="center" shrinkToFit="1"/>
      <protection hidden="1"/>
    </xf>
    <xf numFmtId="0" fontId="7" fillId="0" borderId="0" xfId="0" applyFont="1" applyProtection="1">
      <alignment vertical="center"/>
      <protection hidden="1"/>
    </xf>
    <xf numFmtId="0" fontId="15" fillId="0" borderId="9" xfId="5" applyFont="1" applyFill="1" applyBorder="1" applyAlignment="1" applyProtection="1">
      <alignment vertical="center"/>
      <protection hidden="1"/>
    </xf>
    <xf numFmtId="0" fontId="6" fillId="0" borderId="0" xfId="2" applyFont="1" applyAlignment="1" applyProtection="1">
      <protection hidden="1"/>
    </xf>
    <xf numFmtId="0" fontId="6" fillId="0" borderId="0" xfId="2" applyFont="1" applyAlignment="1" applyProtection="1">
      <alignment horizontal="center"/>
      <protection hidden="1"/>
    </xf>
    <xf numFmtId="0" fontId="20" fillId="0" borderId="0" xfId="2" applyFont="1" applyAlignment="1" applyProtection="1">
      <alignment horizontal="left" indent="1" shrinkToFit="1"/>
      <protection hidden="1"/>
    </xf>
    <xf numFmtId="0" fontId="6" fillId="0" borderId="0" xfId="2" applyFont="1" applyAlignment="1" applyProtection="1">
      <alignment wrapText="1"/>
      <protection hidden="1"/>
    </xf>
    <xf numFmtId="0" fontId="18" fillId="0" borderId="0" xfId="2" applyFont="1" applyAlignment="1" applyProtection="1">
      <protection hidden="1"/>
    </xf>
    <xf numFmtId="0" fontId="20" fillId="0" borderId="0" xfId="2" applyFont="1" applyAlignment="1" applyProtection="1">
      <protection hidden="1"/>
    </xf>
    <xf numFmtId="0" fontId="0" fillId="0" borderId="0" xfId="0" applyAlignment="1" applyProtection="1">
      <alignment horizontal="right" vertical="center"/>
      <protection hidden="1"/>
    </xf>
    <xf numFmtId="0" fontId="32" fillId="0" borderId="0" xfId="0" applyFont="1" applyFill="1" applyBorder="1" applyAlignment="1" applyProtection="1">
      <alignment vertical="center"/>
      <protection hidden="1"/>
    </xf>
    <xf numFmtId="0" fontId="6" fillId="0" borderId="0" xfId="2" applyFont="1" applyFill="1" applyAlignment="1" applyProtection="1">
      <protection hidden="1"/>
    </xf>
    <xf numFmtId="0" fontId="37" fillId="0" borderId="0" xfId="0" applyFont="1" applyAlignment="1" applyProtection="1">
      <alignment vertical="center"/>
      <protection hidden="1"/>
    </xf>
    <xf numFmtId="0" fontId="6" fillId="0" borderId="0" xfId="2" applyFont="1" applyAlignment="1" applyProtection="1">
      <alignment vertical="top"/>
      <protection hidden="1"/>
    </xf>
    <xf numFmtId="0" fontId="19" fillId="0" borderId="0" xfId="2" applyFont="1" applyAlignment="1" applyProtection="1">
      <protection hidden="1"/>
    </xf>
    <xf numFmtId="0" fontId="19" fillId="0" borderId="0" xfId="2" applyFont="1" applyBorder="1" applyAlignment="1" applyProtection="1">
      <protection hidden="1"/>
    </xf>
    <xf numFmtId="0" fontId="6" fillId="0" borderId="0" xfId="2" applyFont="1" applyBorder="1" applyAlignment="1" applyProtection="1">
      <alignment horizontal="center"/>
      <protection hidden="1"/>
    </xf>
    <xf numFmtId="0" fontId="0" fillId="2" borderId="9" xfId="0" applyFill="1" applyBorder="1" applyProtection="1">
      <alignment vertical="center"/>
      <protection locked="0"/>
    </xf>
    <xf numFmtId="0" fontId="0" fillId="2" borderId="22" xfId="0" applyFill="1" applyBorder="1" applyProtection="1">
      <alignment vertical="center"/>
      <protection locked="0"/>
    </xf>
    <xf numFmtId="0" fontId="14" fillId="0" borderId="0" xfId="5" applyFont="1" applyFill="1" applyAlignment="1" applyProtection="1">
      <alignment horizontal="center" vertical="center" shrinkToFit="1"/>
      <protection locked="0" hidden="1"/>
    </xf>
    <xf numFmtId="0" fontId="14" fillId="0" borderId="0" xfId="5" applyFont="1" applyFill="1" applyAlignment="1" applyProtection="1">
      <alignment horizontal="right" vertical="center" shrinkToFit="1"/>
      <protection locked="0" hidden="1"/>
    </xf>
    <xf numFmtId="0" fontId="43" fillId="0" borderId="0" xfId="3" applyFont="1" applyFill="1">
      <alignment vertical="center"/>
    </xf>
    <xf numFmtId="0" fontId="43" fillId="0" borderId="0" xfId="3" applyFont="1" applyFill="1" applyAlignment="1">
      <alignment horizontal="center" vertical="center"/>
    </xf>
    <xf numFmtId="0" fontId="45" fillId="0" borderId="0" xfId="3" applyFont="1" applyFill="1">
      <alignment vertical="center"/>
    </xf>
    <xf numFmtId="0" fontId="45" fillId="0" borderId="0" xfId="3" applyFont="1" applyFill="1" applyAlignment="1">
      <alignment horizontal="left" vertical="center"/>
    </xf>
    <xf numFmtId="0" fontId="43" fillId="0" borderId="0" xfId="3" applyFont="1" applyFill="1" applyAlignment="1">
      <alignment horizontal="left" vertical="center"/>
    </xf>
    <xf numFmtId="0" fontId="43" fillId="0" borderId="0" xfId="3" applyFont="1" applyFill="1" applyBorder="1" applyAlignment="1">
      <alignment horizontal="center" vertical="center"/>
    </xf>
    <xf numFmtId="0" fontId="43" fillId="0" borderId="1" xfId="3" applyFont="1" applyFill="1" applyBorder="1">
      <alignment vertical="center"/>
    </xf>
    <xf numFmtId="0" fontId="43" fillId="0" borderId="50" xfId="3" applyFont="1" applyFill="1" applyBorder="1">
      <alignment vertical="center"/>
    </xf>
    <xf numFmtId="0" fontId="43" fillId="0" borderId="2" xfId="3" applyFont="1" applyFill="1" applyBorder="1">
      <alignment vertical="center"/>
    </xf>
    <xf numFmtId="0" fontId="45" fillId="0" borderId="0" xfId="7" applyFont="1" applyFill="1">
      <alignment vertical="center"/>
    </xf>
    <xf numFmtId="0" fontId="43" fillId="0" borderId="9" xfId="3" applyFont="1" applyFill="1" applyBorder="1" applyAlignment="1">
      <alignment vertical="center"/>
    </xf>
    <xf numFmtId="0" fontId="43" fillId="0" borderId="9" xfId="3" applyFont="1" applyFill="1" applyBorder="1" applyAlignment="1">
      <alignment horizontal="center" vertical="center" wrapText="1"/>
    </xf>
    <xf numFmtId="0" fontId="43" fillId="0" borderId="9" xfId="3" applyFont="1" applyFill="1" applyBorder="1" applyAlignment="1">
      <alignment vertical="center" wrapText="1"/>
    </xf>
    <xf numFmtId="0" fontId="43" fillId="0" borderId="9" xfId="3" applyFont="1" applyFill="1" applyBorder="1">
      <alignment vertical="center"/>
    </xf>
    <xf numFmtId="0" fontId="46" fillId="0" borderId="9" xfId="3" applyFont="1" applyFill="1" applyBorder="1" applyAlignment="1">
      <alignment horizontal="center" vertical="center"/>
    </xf>
    <xf numFmtId="0" fontId="43" fillId="0" borderId="7" xfId="3" applyFont="1" applyFill="1" applyBorder="1">
      <alignment vertical="center"/>
    </xf>
    <xf numFmtId="0" fontId="47" fillId="0" borderId="9" xfId="0" applyNumberFormat="1" applyFont="1" applyFill="1" applyBorder="1" applyAlignment="1">
      <alignment horizontal="center" vertical="center" shrinkToFit="1"/>
    </xf>
    <xf numFmtId="0" fontId="47" fillId="0" borderId="9" xfId="0" applyFont="1" applyFill="1" applyBorder="1" applyAlignment="1">
      <alignment vertical="center" shrinkToFit="1"/>
    </xf>
    <xf numFmtId="0" fontId="43" fillId="0" borderId="9" xfId="3" applyFont="1" applyFill="1" applyBorder="1" applyAlignment="1">
      <alignment horizontal="center" vertical="center"/>
    </xf>
    <xf numFmtId="0" fontId="48" fillId="0" borderId="9" xfId="0" applyFont="1" applyFill="1" applyBorder="1" applyAlignment="1">
      <alignment vertical="center" shrinkToFit="1"/>
    </xf>
    <xf numFmtId="0" fontId="43" fillId="0" borderId="9" xfId="3" applyFont="1" applyFill="1" applyBorder="1" applyAlignment="1">
      <alignment vertical="center" shrinkToFit="1"/>
    </xf>
    <xf numFmtId="0" fontId="43" fillId="0" borderId="0" xfId="3" applyFont="1" applyFill="1" applyBorder="1">
      <alignment vertical="center"/>
    </xf>
    <xf numFmtId="14" fontId="47" fillId="0" borderId="9" xfId="0" applyNumberFormat="1" applyFont="1" applyFill="1" applyBorder="1" applyAlignment="1">
      <alignment vertical="center" shrinkToFit="1"/>
    </xf>
    <xf numFmtId="0" fontId="45" fillId="0" borderId="36" xfId="7" applyFont="1" applyFill="1" applyBorder="1">
      <alignment vertical="center"/>
    </xf>
    <xf numFmtId="0" fontId="47" fillId="0" borderId="2" xfId="0" applyFont="1" applyFill="1" applyBorder="1">
      <alignment vertical="center"/>
    </xf>
    <xf numFmtId="0" fontId="47" fillId="0" borderId="9" xfId="3" applyFont="1" applyFill="1" applyBorder="1">
      <alignment vertical="center"/>
    </xf>
    <xf numFmtId="0" fontId="47" fillId="0" borderId="0" xfId="0" applyFont="1" applyFill="1" applyBorder="1">
      <alignment vertical="center"/>
    </xf>
    <xf numFmtId="0" fontId="47" fillId="0" borderId="9" xfId="9" applyFont="1" applyFill="1" applyBorder="1" applyAlignment="1">
      <alignment vertical="center"/>
    </xf>
    <xf numFmtId="0" fontId="49" fillId="0" borderId="36" xfId="0" applyNumberFormat="1" applyFont="1" applyFill="1" applyBorder="1" applyAlignment="1">
      <alignment vertical="center"/>
    </xf>
    <xf numFmtId="0" fontId="47" fillId="0" borderId="61" xfId="0" applyFont="1" applyFill="1" applyBorder="1">
      <alignment vertical="center"/>
    </xf>
    <xf numFmtId="0" fontId="47" fillId="0" borderId="9" xfId="0" applyFont="1" applyFill="1" applyBorder="1">
      <alignment vertical="center"/>
    </xf>
    <xf numFmtId="0" fontId="47" fillId="0" borderId="0" xfId="0" applyFont="1" applyFill="1" applyBorder="1" applyAlignment="1">
      <alignment vertical="center" shrinkToFit="1"/>
    </xf>
    <xf numFmtId="0" fontId="47" fillId="0" borderId="9" xfId="0" applyFont="1" applyFill="1" applyBorder="1" applyAlignment="1">
      <alignment horizontal="center" vertical="center" shrinkToFit="1"/>
    </xf>
    <xf numFmtId="14" fontId="43" fillId="0" borderId="9" xfId="3" applyNumberFormat="1" applyFont="1" applyFill="1" applyBorder="1" applyAlignment="1">
      <alignment vertical="center" wrapText="1" shrinkToFit="1"/>
    </xf>
    <xf numFmtId="14" fontId="43" fillId="0" borderId="0" xfId="3" applyNumberFormat="1" applyFont="1" applyFill="1" applyBorder="1" applyAlignment="1">
      <alignment vertical="center" wrapText="1" shrinkToFit="1"/>
    </xf>
    <xf numFmtId="0" fontId="47" fillId="0" borderId="9" xfId="0" applyFont="1" applyFill="1" applyBorder="1" applyAlignment="1">
      <alignment horizontal="center" vertical="center"/>
    </xf>
    <xf numFmtId="0" fontId="47" fillId="0" borderId="9" xfId="0" applyFont="1" applyFill="1" applyBorder="1" applyAlignment="1">
      <alignment vertical="center"/>
    </xf>
    <xf numFmtId="0" fontId="43" fillId="0" borderId="4" xfId="3" applyFont="1" applyFill="1" applyBorder="1">
      <alignment vertical="center"/>
    </xf>
    <xf numFmtId="176" fontId="47" fillId="0" borderId="9" xfId="0" applyNumberFormat="1" applyFont="1" applyFill="1" applyBorder="1" applyAlignment="1">
      <alignment vertical="center"/>
    </xf>
    <xf numFmtId="0" fontId="45" fillId="0" borderId="0" xfId="7" applyFont="1" applyFill="1" applyBorder="1">
      <alignment vertical="center"/>
    </xf>
    <xf numFmtId="176" fontId="43" fillId="0" borderId="9" xfId="3" applyNumberFormat="1" applyFont="1" applyFill="1" applyBorder="1" applyAlignment="1">
      <alignment vertical="center" wrapText="1"/>
    </xf>
    <xf numFmtId="176" fontId="43" fillId="0" borderId="9" xfId="3" applyNumberFormat="1" applyFont="1" applyFill="1" applyBorder="1" applyAlignment="1">
      <alignment vertical="center"/>
    </xf>
    <xf numFmtId="0" fontId="43" fillId="0" borderId="9" xfId="3" applyFont="1" applyFill="1" applyBorder="1" applyAlignment="1">
      <alignment horizontal="left" vertical="center" shrinkToFit="1"/>
    </xf>
    <xf numFmtId="186" fontId="44" fillId="0" borderId="0" xfId="3" applyNumberFormat="1" applyFont="1" applyFill="1" applyAlignment="1">
      <alignment horizontal="center" vertical="center"/>
    </xf>
    <xf numFmtId="0" fontId="47" fillId="0" borderId="0" xfId="10" applyFont="1" applyFill="1"/>
    <xf numFmtId="186" fontId="47" fillId="0" borderId="0" xfId="10" applyNumberFormat="1" applyFont="1" applyFill="1"/>
    <xf numFmtId="0" fontId="47" fillId="0" borderId="0" xfId="10" applyFont="1" applyFill="1" applyAlignment="1">
      <alignment vertical="center" wrapText="1"/>
    </xf>
    <xf numFmtId="0" fontId="47" fillId="0" borderId="0" xfId="10" applyFont="1" applyFill="1" applyAlignment="1"/>
    <xf numFmtId="0" fontId="47" fillId="0" borderId="0" xfId="10" applyFont="1" applyFill="1" applyAlignment="1">
      <alignment horizontal="center"/>
    </xf>
    <xf numFmtId="0" fontId="32" fillId="0" borderId="0" xfId="2" applyFont="1" applyAlignment="1" applyProtection="1">
      <protection hidden="1"/>
    </xf>
    <xf numFmtId="0" fontId="32" fillId="0" borderId="4" xfId="0" applyFont="1" applyFill="1" applyBorder="1" applyAlignment="1" applyProtection="1">
      <alignment horizontal="center" vertical="center"/>
      <protection locked="0"/>
    </xf>
    <xf numFmtId="0" fontId="32" fillId="0" borderId="4" xfId="0" applyFont="1" applyFill="1" applyBorder="1" applyAlignment="1" applyProtection="1">
      <alignment vertical="center"/>
      <protection locked="0"/>
    </xf>
    <xf numFmtId="0" fontId="0" fillId="0" borderId="4" xfId="0" applyFill="1" applyBorder="1" applyAlignment="1" applyProtection="1">
      <alignment horizontal="center" vertical="center"/>
      <protection locked="0"/>
    </xf>
    <xf numFmtId="0" fontId="0" fillId="0" borderId="4" xfId="0" applyBorder="1" applyAlignment="1" applyProtection="1">
      <alignment vertical="center"/>
      <protection locked="0"/>
    </xf>
    <xf numFmtId="49" fontId="0" fillId="0" borderId="4" xfId="0" applyNumberFormat="1" applyFill="1" applyBorder="1" applyAlignment="1" applyProtection="1">
      <alignment horizontal="center" vertical="center"/>
      <protection locked="0"/>
    </xf>
    <xf numFmtId="49" fontId="0" fillId="0" borderId="4" xfId="0" applyNumberFormat="1" applyBorder="1" applyAlignment="1" applyProtection="1">
      <alignment vertical="center"/>
      <protection locked="0"/>
    </xf>
    <xf numFmtId="0" fontId="0" fillId="0" borderId="4" xfId="0" applyFill="1" applyBorder="1" applyAlignment="1" applyProtection="1">
      <alignment horizontal="left" vertical="center" shrinkToFit="1"/>
      <protection locked="0"/>
    </xf>
    <xf numFmtId="0" fontId="0" fillId="0" borderId="50" xfId="0" applyFill="1" applyBorder="1" applyAlignment="1" applyProtection="1">
      <alignment horizontal="left" vertical="center" shrinkToFit="1"/>
      <protection locked="0"/>
    </xf>
    <xf numFmtId="0" fontId="0" fillId="0" borderId="9" xfId="0" applyBorder="1" applyAlignment="1" applyProtection="1">
      <alignment horizontal="center" vertical="center" shrinkToFit="1"/>
      <protection hidden="1"/>
    </xf>
    <xf numFmtId="185" fontId="0" fillId="0" borderId="9" xfId="0" applyNumberFormat="1" applyFill="1" applyBorder="1" applyAlignment="1" applyProtection="1">
      <alignment horizontal="center" vertical="center"/>
      <protection locked="0"/>
    </xf>
    <xf numFmtId="0" fontId="0" fillId="0" borderId="9" xfId="0" applyBorder="1" applyAlignment="1" applyProtection="1">
      <alignment horizontal="center" vertical="center"/>
      <protection hidden="1"/>
    </xf>
    <xf numFmtId="0" fontId="34" fillId="0" borderId="0" xfId="2" applyFont="1" applyFill="1" applyAlignment="1" applyProtection="1">
      <alignment horizontal="right" wrapText="1" shrinkToFit="1"/>
      <protection hidden="1"/>
    </xf>
    <xf numFmtId="38" fontId="20" fillId="0" borderId="4" xfId="1" applyFont="1" applyFill="1" applyBorder="1" applyAlignment="1" applyProtection="1">
      <alignment horizontal="right" vertical="center"/>
      <protection locked="0"/>
    </xf>
    <xf numFmtId="0" fontId="38" fillId="0" borderId="0" xfId="2" applyFont="1" applyAlignment="1" applyProtection="1">
      <alignment horizontal="left" vertical="top" wrapText="1"/>
      <protection hidden="1"/>
    </xf>
    <xf numFmtId="0" fontId="19" fillId="0" borderId="0" xfId="2" applyFont="1" applyAlignment="1" applyProtection="1">
      <protection hidden="1"/>
    </xf>
    <xf numFmtId="0" fontId="18" fillId="0" borderId="0" xfId="2" applyFont="1" applyAlignment="1" applyProtection="1">
      <alignment horizontal="center"/>
      <protection hidden="1"/>
    </xf>
    <xf numFmtId="0" fontId="18" fillId="0" borderId="7" xfId="2" applyFont="1" applyBorder="1" applyAlignment="1" applyProtection="1">
      <alignment horizontal="center"/>
      <protection hidden="1"/>
    </xf>
    <xf numFmtId="0" fontId="18" fillId="4" borderId="1" xfId="2" applyFont="1" applyFill="1" applyBorder="1" applyAlignment="1" applyProtection="1">
      <alignment horizontal="center"/>
      <protection hidden="1"/>
    </xf>
    <xf numFmtId="0" fontId="18" fillId="4" borderId="2" xfId="2" applyFont="1" applyFill="1" applyBorder="1" applyAlignment="1" applyProtection="1">
      <alignment horizontal="center"/>
      <protection hidden="1"/>
    </xf>
    <xf numFmtId="0" fontId="20" fillId="0" borderId="0" xfId="2" applyFont="1" applyAlignment="1" applyProtection="1">
      <alignment horizontal="left" indent="1" shrinkToFit="1"/>
      <protection hidden="1"/>
    </xf>
    <xf numFmtId="0" fontId="16" fillId="0" borderId="0" xfId="2" applyFont="1" applyAlignment="1" applyProtection="1">
      <alignment horizontal="center" vertical="top"/>
      <protection hidden="1"/>
    </xf>
    <xf numFmtId="0" fontId="19" fillId="0" borderId="0" xfId="2" applyFont="1" applyAlignment="1" applyProtection="1">
      <alignment horizontal="left"/>
      <protection hidden="1"/>
    </xf>
    <xf numFmtId="0" fontId="20" fillId="0" borderId="0" xfId="2" applyFont="1" applyFill="1" applyBorder="1" applyAlignment="1" applyProtection="1">
      <alignment horizontal="left" vertical="top" wrapText="1" shrinkToFit="1"/>
      <protection hidden="1"/>
    </xf>
    <xf numFmtId="0" fontId="20" fillId="0" borderId="0" xfId="2" applyFont="1" applyAlignment="1" applyProtection="1">
      <alignment horizontal="left" vertical="center" wrapText="1" shrinkToFit="1"/>
      <protection hidden="1"/>
    </xf>
    <xf numFmtId="0" fontId="20" fillId="0" borderId="9" xfId="2" applyFont="1" applyFill="1" applyBorder="1" applyAlignment="1" applyProtection="1">
      <alignment horizontal="center" vertical="center"/>
      <protection hidden="1"/>
    </xf>
    <xf numFmtId="0" fontId="20" fillId="0" borderId="1" xfId="2" applyFont="1" applyFill="1" applyBorder="1" applyAlignment="1" applyProtection="1">
      <alignment shrinkToFit="1"/>
      <protection hidden="1"/>
    </xf>
    <xf numFmtId="0" fontId="20" fillId="0" borderId="50" xfId="2" applyFont="1" applyFill="1" applyBorder="1" applyAlignment="1" applyProtection="1">
      <alignment shrinkToFit="1"/>
      <protection hidden="1"/>
    </xf>
    <xf numFmtId="0" fontId="20" fillId="0" borderId="2" xfId="2" applyFont="1" applyFill="1" applyBorder="1" applyAlignment="1" applyProtection="1">
      <alignment shrinkToFit="1"/>
      <protection hidden="1"/>
    </xf>
    <xf numFmtId="0" fontId="30" fillId="0" borderId="9" xfId="11" applyFill="1" applyBorder="1" applyAlignment="1" applyProtection="1">
      <protection hidden="1"/>
    </xf>
    <xf numFmtId="0" fontId="19" fillId="0" borderId="9" xfId="2" applyFont="1" applyFill="1" applyBorder="1" applyAlignment="1" applyProtection="1">
      <protection hidden="1"/>
    </xf>
    <xf numFmtId="0" fontId="31" fillId="0" borderId="1" xfId="2" applyFont="1" applyBorder="1" applyAlignment="1" applyProtection="1">
      <alignment horizontal="center"/>
      <protection hidden="1"/>
    </xf>
    <xf numFmtId="0" fontId="31" fillId="0" borderId="50" xfId="2" applyFont="1" applyBorder="1" applyAlignment="1" applyProtection="1">
      <alignment horizontal="center"/>
      <protection hidden="1"/>
    </xf>
    <xf numFmtId="0" fontId="31" fillId="0" borderId="2" xfId="2" applyFont="1" applyBorder="1" applyAlignment="1" applyProtection="1">
      <alignment horizontal="center"/>
      <protection hidden="1"/>
    </xf>
    <xf numFmtId="0" fontId="6" fillId="0" borderId="1" xfId="2" applyFont="1" applyBorder="1" applyAlignment="1" applyProtection="1">
      <alignment horizontal="center"/>
      <protection hidden="1"/>
    </xf>
    <xf numFmtId="0" fontId="6" fillId="0" borderId="50" xfId="2" applyFont="1" applyBorder="1" applyAlignment="1" applyProtection="1">
      <alignment horizontal="center"/>
      <protection hidden="1"/>
    </xf>
    <xf numFmtId="0" fontId="6" fillId="0" borderId="2" xfId="2" applyFont="1" applyBorder="1" applyAlignment="1" applyProtection="1">
      <alignment horizontal="center"/>
      <protection hidden="1"/>
    </xf>
    <xf numFmtId="0" fontId="6" fillId="0" borderId="0" xfId="2" applyNumberFormat="1" applyFont="1" applyAlignment="1" applyProtection="1">
      <alignment horizontal="left" vertical="top" wrapText="1"/>
      <protection hidden="1"/>
    </xf>
    <xf numFmtId="0" fontId="7" fillId="0" borderId="0" xfId="0" applyFont="1" applyAlignment="1" applyProtection="1">
      <alignment horizontal="center" vertical="center"/>
    </xf>
    <xf numFmtId="0" fontId="0" fillId="3" borderId="9" xfId="0" applyFill="1" applyBorder="1" applyAlignment="1" applyProtection="1">
      <alignment horizontal="center" vertical="center" shrinkToFit="1"/>
    </xf>
    <xf numFmtId="0" fontId="0" fillId="3" borderId="9"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7" fillId="0" borderId="0" xfId="0" applyFont="1" applyAlignment="1" applyProtection="1">
      <alignment horizontal="left" vertical="top" wrapText="1"/>
    </xf>
    <xf numFmtId="0" fontId="7" fillId="0" borderId="39" xfId="0" applyFont="1" applyBorder="1" applyAlignment="1" applyProtection="1">
      <alignment horizontal="left" vertical="top" wrapText="1"/>
    </xf>
    <xf numFmtId="0" fontId="13" fillId="0" borderId="62" xfId="0" applyFont="1" applyBorder="1" applyAlignment="1" applyProtection="1">
      <alignment horizontal="center" vertical="center"/>
    </xf>
    <xf numFmtId="0" fontId="13" fillId="0" borderId="52" xfId="0" applyFont="1" applyBorder="1" applyAlignment="1" applyProtection="1">
      <alignment horizontal="center" vertical="center"/>
    </xf>
    <xf numFmtId="0" fontId="13" fillId="0" borderId="63" xfId="0" applyFont="1" applyBorder="1" applyAlignment="1" applyProtection="1">
      <alignment horizontal="center" vertical="center"/>
    </xf>
    <xf numFmtId="0" fontId="7" fillId="0" borderId="42" xfId="0" applyFont="1" applyFill="1" applyBorder="1" applyAlignment="1" applyProtection="1">
      <alignment horizontal="left" vertical="center"/>
    </xf>
    <xf numFmtId="0" fontId="7" fillId="0" borderId="1" xfId="0" applyFont="1" applyBorder="1" applyAlignment="1" applyProtection="1">
      <alignment vertical="center"/>
    </xf>
    <xf numFmtId="0" fontId="0" fillId="0" borderId="2" xfId="0" applyBorder="1" applyAlignment="1" applyProtection="1">
      <alignment vertical="center"/>
    </xf>
    <xf numFmtId="0" fontId="13" fillId="4" borderId="13" xfId="0" applyFont="1" applyFill="1" applyBorder="1" applyAlignment="1" applyProtection="1">
      <alignment horizontal="center" vertical="center"/>
      <protection locked="0"/>
    </xf>
    <xf numFmtId="0" fontId="13" fillId="4" borderId="61" xfId="0" applyFont="1" applyFill="1" applyBorder="1" applyAlignment="1" applyProtection="1">
      <alignment horizontal="center" vertical="center"/>
      <protection locked="0"/>
    </xf>
    <xf numFmtId="0" fontId="13" fillId="4" borderId="4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3" xfId="0" applyFont="1" applyBorder="1" applyAlignment="1" applyProtection="1">
      <alignment horizontal="center" vertical="center"/>
    </xf>
    <xf numFmtId="183" fontId="7" fillId="0" borderId="36" xfId="0" applyNumberFormat="1" applyFont="1" applyBorder="1" applyAlignment="1" applyProtection="1">
      <alignment horizontal="right"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19" xfId="0" applyBorder="1" applyAlignment="1" applyProtection="1">
      <alignment horizontal="center" vertical="center"/>
    </xf>
    <xf numFmtId="0" fontId="0" fillId="0" borderId="9" xfId="0" applyBorder="1" applyAlignment="1" applyProtection="1">
      <alignment horizontal="center" vertical="center"/>
    </xf>
    <xf numFmtId="0" fontId="0" fillId="0" borderId="1" xfId="0" applyBorder="1" applyAlignment="1" applyProtection="1">
      <alignment horizontal="center" vertical="center"/>
    </xf>
    <xf numFmtId="0" fontId="7" fillId="0" borderId="9" xfId="0" applyFont="1" applyBorder="1" applyAlignment="1" applyProtection="1">
      <alignment horizontal="center" vertical="center"/>
    </xf>
    <xf numFmtId="0" fontId="7" fillId="0" borderId="9" xfId="0" applyFont="1" applyBorder="1" applyAlignment="1" applyProtection="1">
      <alignment vertical="center"/>
    </xf>
    <xf numFmtId="0" fontId="24" fillId="0" borderId="68" xfId="0" applyFont="1" applyBorder="1" applyAlignment="1" applyProtection="1">
      <alignment horizontal="center" vertical="center"/>
    </xf>
    <xf numFmtId="182" fontId="7" fillId="0" borderId="9" xfId="0" applyNumberFormat="1" applyFont="1" applyBorder="1" applyAlignment="1" applyProtection="1">
      <alignment horizontal="right" vertical="center"/>
    </xf>
    <xf numFmtId="184" fontId="7" fillId="4" borderId="1" xfId="0" applyNumberFormat="1" applyFont="1" applyFill="1" applyBorder="1" applyAlignment="1" applyProtection="1">
      <alignment vertical="center"/>
      <protection locked="0"/>
    </xf>
    <xf numFmtId="184" fontId="7" fillId="4" borderId="2" xfId="0" applyNumberFormat="1" applyFont="1" applyFill="1" applyBorder="1" applyAlignment="1" applyProtection="1">
      <alignment vertical="center"/>
      <protection locked="0"/>
    </xf>
    <xf numFmtId="180" fontId="7" fillId="0" borderId="9" xfId="0" applyNumberFormat="1" applyFont="1" applyBorder="1" applyAlignment="1" applyProtection="1">
      <alignment vertical="center"/>
    </xf>
    <xf numFmtId="0" fontId="7" fillId="0" borderId="43" xfId="0" applyFont="1" applyBorder="1" applyAlignment="1" applyProtection="1">
      <alignment vertical="center"/>
    </xf>
    <xf numFmtId="0" fontId="7" fillId="0" borderId="44" xfId="0" applyFont="1" applyBorder="1" applyAlignment="1" applyProtection="1">
      <alignment vertical="center"/>
    </xf>
    <xf numFmtId="180" fontId="7" fillId="0" borderId="26" xfId="0" applyNumberFormat="1" applyFont="1" applyBorder="1" applyAlignment="1" applyProtection="1">
      <alignment vertical="center"/>
    </xf>
    <xf numFmtId="180" fontId="7" fillId="0" borderId="28" xfId="0" applyNumberFormat="1" applyFont="1" applyBorder="1" applyAlignment="1" applyProtection="1">
      <alignment vertical="center"/>
    </xf>
    <xf numFmtId="0" fontId="7" fillId="0" borderId="5" xfId="0" applyFont="1" applyBorder="1" applyAlignment="1" applyProtection="1">
      <alignment horizontal="left" vertical="center" shrinkToFit="1"/>
    </xf>
    <xf numFmtId="0" fontId="7" fillId="3" borderId="1" xfId="0" applyFont="1" applyFill="1" applyBorder="1" applyAlignment="1" applyProtection="1">
      <alignment vertical="center"/>
    </xf>
    <xf numFmtId="0" fontId="7" fillId="3" borderId="2" xfId="0" applyFont="1" applyFill="1" applyBorder="1" applyAlignment="1" applyProtection="1">
      <alignment vertical="center"/>
    </xf>
    <xf numFmtId="38" fontId="7" fillId="0" borderId="11" xfId="1" applyFont="1" applyBorder="1" applyAlignment="1" applyProtection="1">
      <alignment horizontal="center" vertical="center"/>
    </xf>
    <xf numFmtId="38" fontId="7" fillId="0" borderId="0" xfId="1" applyFont="1" applyBorder="1" applyAlignment="1" applyProtection="1">
      <alignment horizontal="center" vertical="center"/>
    </xf>
    <xf numFmtId="180" fontId="7" fillId="0" borderId="45" xfId="0" applyNumberFormat="1" applyFont="1" applyBorder="1" applyAlignment="1" applyProtection="1">
      <alignment horizontal="right" vertical="center"/>
    </xf>
    <xf numFmtId="180" fontId="7" fillId="0" borderId="30" xfId="0" applyNumberFormat="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0" xfId="1" applyFont="1" applyBorder="1" applyAlignment="1" applyProtection="1">
      <alignment horizontal="left" vertical="center"/>
    </xf>
    <xf numFmtId="38" fontId="7" fillId="0" borderId="0" xfId="1" applyFont="1" applyFill="1" applyBorder="1" applyAlignment="1" applyProtection="1">
      <alignment horizontal="left" vertical="top" wrapText="1"/>
    </xf>
    <xf numFmtId="177" fontId="7" fillId="0" borderId="0" xfId="0" applyNumberFormat="1" applyFont="1" applyBorder="1" applyAlignment="1" applyProtection="1">
      <alignment horizontal="right" vertical="center"/>
    </xf>
    <xf numFmtId="178" fontId="7" fillId="0" borderId="36" xfId="0" applyNumberFormat="1" applyFont="1" applyBorder="1" applyAlignment="1" applyProtection="1">
      <alignment horizontal="right" vertical="center"/>
    </xf>
    <xf numFmtId="0" fontId="0" fillId="0" borderId="46" xfId="0" applyBorder="1" applyAlignment="1" applyProtection="1">
      <alignment horizontal="center" vertical="center"/>
    </xf>
    <xf numFmtId="0" fontId="0" fillId="0" borderId="42" xfId="0" applyBorder="1" applyAlignment="1" applyProtection="1">
      <alignment horizontal="center" vertical="center"/>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0" fillId="0" borderId="36" xfId="0" applyBorder="1" applyAlignment="1" applyProtection="1">
      <alignment horizontal="center" vertical="center"/>
    </xf>
    <xf numFmtId="0" fontId="0" fillId="0" borderId="49" xfId="0" applyBorder="1" applyAlignment="1" applyProtection="1">
      <alignment horizontal="center" vertical="center"/>
    </xf>
    <xf numFmtId="180" fontId="7" fillId="0" borderId="0" xfId="0" applyNumberFormat="1" applyFont="1" applyBorder="1" applyAlignment="1" applyProtection="1">
      <alignment horizontal="center" vertical="center"/>
    </xf>
    <xf numFmtId="183" fontId="7" fillId="4" borderId="9" xfId="0" applyNumberFormat="1" applyFont="1" applyFill="1" applyBorder="1" applyAlignment="1" applyProtection="1">
      <alignment vertical="center"/>
      <protection locked="0"/>
    </xf>
    <xf numFmtId="0" fontId="7" fillId="0" borderId="9" xfId="0" applyFont="1" applyBorder="1" applyAlignment="1" applyProtection="1">
      <alignment vertical="center" shrinkToFit="1"/>
    </xf>
    <xf numFmtId="0" fontId="9" fillId="0" borderId="4" xfId="0" applyFont="1" applyBorder="1" applyAlignment="1" applyProtection="1">
      <alignment horizontal="left" vertical="center"/>
    </xf>
    <xf numFmtId="176" fontId="6" fillId="0" borderId="10" xfId="0" applyNumberFormat="1" applyFont="1" applyBorder="1" applyAlignment="1" applyProtection="1">
      <alignment vertical="center"/>
    </xf>
    <xf numFmtId="176" fontId="6" fillId="0" borderId="5" xfId="0" applyNumberFormat="1" applyFont="1" applyBorder="1" applyAlignment="1" applyProtection="1">
      <alignment vertical="center"/>
    </xf>
    <xf numFmtId="183" fontId="7" fillId="3" borderId="9" xfId="0" applyNumberFormat="1" applyFont="1" applyFill="1" applyBorder="1" applyAlignment="1" applyProtection="1">
      <alignment vertical="center"/>
    </xf>
    <xf numFmtId="180" fontId="7" fillId="0" borderId="46" xfId="0" applyNumberFormat="1" applyFont="1" applyBorder="1" applyAlignment="1" applyProtection="1">
      <alignment horizontal="right" vertical="center"/>
    </xf>
    <xf numFmtId="180" fontId="7" fillId="0" borderId="47" xfId="0" applyNumberFormat="1" applyFont="1" applyBorder="1" applyAlignment="1" applyProtection="1">
      <alignment horizontal="right" vertical="center"/>
    </xf>
    <xf numFmtId="0" fontId="7" fillId="0" borderId="0" xfId="0" applyFont="1" applyAlignment="1" applyProtection="1">
      <alignment horizontal="center" vertical="center" shrinkToFit="1"/>
    </xf>
    <xf numFmtId="0" fontId="7" fillId="0" borderId="9" xfId="0" applyFont="1" applyBorder="1" applyAlignment="1" applyProtection="1">
      <alignment horizontal="center" vertical="center" shrinkToFit="1"/>
    </xf>
    <xf numFmtId="183" fontId="7" fillId="0" borderId="1" xfId="0" applyNumberFormat="1" applyFont="1" applyBorder="1" applyAlignment="1" applyProtection="1">
      <alignment horizontal="center" vertical="center"/>
    </xf>
    <xf numFmtId="183" fontId="7" fillId="0" borderId="50" xfId="0" applyNumberFormat="1" applyFont="1" applyBorder="1" applyAlignment="1" applyProtection="1">
      <alignment horizontal="center" vertical="center"/>
    </xf>
    <xf numFmtId="0" fontId="7" fillId="0" borderId="35" xfId="0" applyFont="1" applyBorder="1" applyAlignment="1" applyProtection="1">
      <alignment horizontal="left" vertical="center"/>
    </xf>
    <xf numFmtId="0" fontId="7" fillId="0" borderId="0" xfId="0" applyFont="1" applyBorder="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left" vertical="center" shrinkToFit="1"/>
    </xf>
    <xf numFmtId="180" fontId="7" fillId="0" borderId="0" xfId="0" applyNumberFormat="1" applyFont="1" applyFill="1" applyBorder="1" applyAlignment="1" applyProtection="1">
      <alignment vertical="center"/>
    </xf>
    <xf numFmtId="0" fontId="9" fillId="0" borderId="45" xfId="0" applyFont="1" applyBorder="1" applyAlignment="1" applyProtection="1">
      <alignment horizontal="center" vertical="center" shrinkToFit="1"/>
    </xf>
    <xf numFmtId="0" fontId="9" fillId="0" borderId="51" xfId="0" applyFont="1" applyBorder="1" applyAlignment="1" applyProtection="1">
      <alignment horizontal="center" vertical="center" shrinkToFit="1"/>
    </xf>
    <xf numFmtId="176" fontId="7" fillId="4" borderId="4" xfId="0" applyNumberFormat="1" applyFont="1" applyFill="1" applyBorder="1" applyAlignment="1" applyProtection="1">
      <alignment vertical="center"/>
      <protection locked="0"/>
    </xf>
    <xf numFmtId="0" fontId="7" fillId="0" borderId="11" xfId="0" applyFont="1" applyBorder="1" applyAlignment="1" applyProtection="1">
      <alignment horizontal="left" vertical="center"/>
    </xf>
    <xf numFmtId="0" fontId="7" fillId="0" borderId="7" xfId="0" applyFont="1" applyBorder="1" applyAlignment="1" applyProtection="1">
      <alignment horizontal="left" vertical="center"/>
    </xf>
    <xf numFmtId="176" fontId="7" fillId="3" borderId="4" xfId="0" applyNumberFormat="1" applyFont="1" applyFill="1" applyBorder="1" applyAlignment="1" applyProtection="1">
      <alignment vertical="center"/>
    </xf>
    <xf numFmtId="176" fontId="4" fillId="0" borderId="1" xfId="0" applyNumberFormat="1" applyFont="1" applyFill="1" applyBorder="1" applyAlignment="1" applyProtection="1">
      <alignment vertical="center"/>
    </xf>
    <xf numFmtId="176" fontId="4" fillId="0" borderId="50" xfId="0" applyNumberFormat="1" applyFont="1" applyFill="1" applyBorder="1" applyAlignment="1" applyProtection="1">
      <alignment vertical="center"/>
    </xf>
    <xf numFmtId="0" fontId="9" fillId="0" borderId="9" xfId="0" applyFont="1" applyBorder="1" applyAlignment="1" applyProtection="1">
      <alignment horizontal="center" vertical="center" wrapText="1"/>
    </xf>
    <xf numFmtId="0" fontId="9" fillId="0" borderId="9" xfId="0" applyFont="1" applyBorder="1" applyAlignment="1" applyProtection="1">
      <alignment horizontal="center" vertical="center"/>
    </xf>
    <xf numFmtId="176" fontId="6" fillId="0" borderId="1" xfId="0" applyNumberFormat="1" applyFont="1" applyBorder="1" applyAlignment="1" applyProtection="1">
      <alignment vertical="center"/>
    </xf>
    <xf numFmtId="0" fontId="6" fillId="0" borderId="50" xfId="0" applyFont="1" applyBorder="1" applyAlignment="1" applyProtection="1">
      <alignment vertical="center"/>
    </xf>
    <xf numFmtId="182" fontId="10" fillId="0" borderId="45" xfId="0" applyNumberFormat="1" applyFont="1" applyBorder="1" applyAlignment="1" applyProtection="1">
      <alignment horizontal="center" vertical="center"/>
    </xf>
    <xf numFmtId="182" fontId="10" fillId="0" borderId="51" xfId="0" applyNumberFormat="1" applyFont="1" applyBorder="1" applyAlignment="1" applyProtection="1">
      <alignment horizontal="center" vertical="center"/>
    </xf>
    <xf numFmtId="182" fontId="10" fillId="0" borderId="30" xfId="0" applyNumberFormat="1" applyFont="1" applyBorder="1" applyAlignment="1" applyProtection="1">
      <alignment horizontal="center" vertical="center"/>
    </xf>
    <xf numFmtId="0" fontId="7" fillId="0" borderId="0" xfId="0" applyFont="1" applyAlignment="1" applyProtection="1">
      <alignment horizontal="left" vertical="center"/>
    </xf>
    <xf numFmtId="38" fontId="7" fillId="0" borderId="9" xfId="1" applyFont="1" applyBorder="1" applyAlignment="1" applyProtection="1">
      <alignment horizontal="right" vertical="center"/>
    </xf>
    <xf numFmtId="0" fontId="7" fillId="0" borderId="0" xfId="0" applyFont="1" applyBorder="1" applyAlignment="1" applyProtection="1">
      <alignment horizontal="center" vertical="center" shrinkToFit="1"/>
    </xf>
    <xf numFmtId="0" fontId="7" fillId="0" borderId="39" xfId="0" applyFont="1" applyBorder="1" applyAlignment="1" applyProtection="1">
      <alignment horizontal="center" vertical="center" shrinkToFit="1"/>
    </xf>
    <xf numFmtId="180" fontId="6" fillId="0" borderId="45" xfId="0" applyNumberFormat="1" applyFont="1" applyBorder="1" applyAlignment="1" applyProtection="1">
      <alignment horizontal="right" vertical="center"/>
    </xf>
    <xf numFmtId="180" fontId="6" fillId="0" borderId="30" xfId="0" applyNumberFormat="1" applyFont="1" applyBorder="1" applyAlignment="1" applyProtection="1">
      <alignment horizontal="right" vertical="center"/>
    </xf>
    <xf numFmtId="0" fontId="7" fillId="0" borderId="25" xfId="0" applyFont="1" applyBorder="1" applyAlignment="1" applyProtection="1">
      <alignment horizontal="center" vertical="center"/>
    </xf>
    <xf numFmtId="0" fontId="7" fillId="0" borderId="65" xfId="0" applyFont="1" applyBorder="1" applyAlignment="1" applyProtection="1">
      <alignment horizontal="center" vertical="center"/>
    </xf>
    <xf numFmtId="187" fontId="7" fillId="0" borderId="10" xfId="0" applyNumberFormat="1" applyFont="1" applyBorder="1" applyAlignment="1" applyProtection="1">
      <alignment horizontal="center" vertical="center"/>
    </xf>
    <xf numFmtId="187" fontId="7" fillId="0" borderId="5" xfId="0" applyNumberFormat="1" applyFont="1" applyBorder="1" applyAlignment="1" applyProtection="1">
      <alignment horizontal="center" vertical="center"/>
    </xf>
    <xf numFmtId="187" fontId="7" fillId="0" borderId="53" xfId="0" applyNumberFormat="1" applyFont="1" applyBorder="1" applyAlignment="1" applyProtection="1">
      <alignment horizontal="center" vertical="center"/>
    </xf>
    <xf numFmtId="187" fontId="7" fillId="0" borderId="54" xfId="0" applyNumberFormat="1" applyFont="1" applyBorder="1" applyAlignment="1" applyProtection="1">
      <alignment horizontal="center" vertical="center"/>
    </xf>
    <xf numFmtId="187" fontId="7" fillId="0" borderId="36" xfId="0" applyNumberFormat="1" applyFont="1" applyBorder="1" applyAlignment="1" applyProtection="1">
      <alignment horizontal="center" vertical="center"/>
    </xf>
    <xf numFmtId="187" fontId="7" fillId="0" borderId="49" xfId="0" applyNumberFormat="1" applyFont="1" applyBorder="1" applyAlignment="1" applyProtection="1">
      <alignment horizontal="center" vertical="center"/>
    </xf>
    <xf numFmtId="181" fontId="7" fillId="0" borderId="0" xfId="0" quotePrefix="1" applyNumberFormat="1" applyFont="1" applyBorder="1" applyAlignment="1" applyProtection="1">
      <alignment horizontal="right" vertical="center"/>
    </xf>
    <xf numFmtId="181" fontId="7" fillId="0" borderId="0" xfId="0" applyNumberFormat="1" applyFont="1" applyBorder="1" applyAlignment="1" applyProtection="1">
      <alignment horizontal="right" vertical="center"/>
    </xf>
    <xf numFmtId="0" fontId="7" fillId="0" borderId="0" xfId="0" applyFont="1" applyBorder="1" applyAlignment="1" applyProtection="1">
      <alignment horizontal="distributed" vertical="center"/>
    </xf>
    <xf numFmtId="0" fontId="4" fillId="0" borderId="0" xfId="3" applyFont="1" applyFill="1" applyBorder="1" applyAlignment="1">
      <alignment horizontal="left" vertical="center" shrinkToFit="1"/>
    </xf>
    <xf numFmtId="0" fontId="4" fillId="0" borderId="0" xfId="3" applyFont="1" applyFill="1" applyBorder="1" applyAlignment="1">
      <alignment horizontal="center" vertical="center" shrinkToFit="1"/>
    </xf>
    <xf numFmtId="0" fontId="7" fillId="0" borderId="0" xfId="0" applyFont="1" applyBorder="1" applyAlignment="1" applyProtection="1">
      <alignment vertical="center" wrapText="1"/>
    </xf>
    <xf numFmtId="187" fontId="7" fillId="3" borderId="64" xfId="0" applyNumberFormat="1" applyFont="1" applyFill="1" applyBorder="1" applyAlignment="1" applyProtection="1">
      <alignment vertical="center"/>
    </xf>
    <xf numFmtId="187" fontId="7" fillId="3" borderId="52" xfId="0" applyNumberFormat="1" applyFont="1" applyFill="1" applyBorder="1" applyAlignment="1" applyProtection="1">
      <alignment vertical="center"/>
    </xf>
    <xf numFmtId="187" fontId="7" fillId="3" borderId="66" xfId="0" applyNumberFormat="1" applyFont="1" applyFill="1" applyBorder="1" applyAlignment="1" applyProtection="1">
      <alignment vertical="center"/>
    </xf>
    <xf numFmtId="187" fontId="7" fillId="0" borderId="1" xfId="0" applyNumberFormat="1" applyFont="1" applyBorder="1" applyAlignment="1" applyProtection="1">
      <alignment vertical="center" wrapText="1"/>
    </xf>
    <xf numFmtId="187" fontId="7" fillId="0" borderId="50" xfId="0" applyNumberFormat="1" applyFont="1" applyBorder="1" applyAlignment="1" applyProtection="1">
      <alignment vertical="center" wrapText="1"/>
    </xf>
    <xf numFmtId="187" fontId="7" fillId="0" borderId="73" xfId="0" applyNumberFormat="1" applyFont="1" applyBorder="1" applyAlignment="1" applyProtection="1">
      <alignment vertical="center" wrapText="1"/>
    </xf>
    <xf numFmtId="0" fontId="14" fillId="0" borderId="0" xfId="5" applyFont="1" applyFill="1" applyAlignment="1" applyProtection="1">
      <alignment horizontal="center" vertical="center" shrinkToFit="1"/>
      <protection locked="0" hidden="1"/>
    </xf>
    <xf numFmtId="58" fontId="7" fillId="3" borderId="0" xfId="0" applyNumberFormat="1" applyFont="1" applyFill="1" applyAlignment="1" applyProtection="1">
      <alignment horizontal="right" vertical="center"/>
    </xf>
    <xf numFmtId="0" fontId="7" fillId="3" borderId="0" xfId="0" applyFont="1" applyFill="1" applyAlignment="1" applyProtection="1">
      <alignment horizontal="right" vertical="center"/>
    </xf>
    <xf numFmtId="0" fontId="7" fillId="0" borderId="0" xfId="0" applyFont="1" applyBorder="1" applyAlignment="1" applyProtection="1">
      <alignment horizontal="center" vertical="center"/>
    </xf>
    <xf numFmtId="49" fontId="7" fillId="0" borderId="42"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58" fontId="7" fillId="0" borderId="0" xfId="0" applyNumberFormat="1" applyFont="1" applyAlignment="1" applyProtection="1">
      <alignment vertical="center" wrapText="1"/>
    </xf>
    <xf numFmtId="0" fontId="7" fillId="0" borderId="0" xfId="0" applyFont="1" applyAlignment="1" applyProtection="1">
      <alignment vertical="center" wrapText="1"/>
    </xf>
    <xf numFmtId="0" fontId="7" fillId="0" borderId="46" xfId="0" applyFont="1" applyBorder="1" applyAlignment="1" applyProtection="1">
      <alignment horizontal="center" vertical="center" justifyLastLine="1"/>
    </xf>
    <xf numFmtId="0" fontId="7" fillId="0" borderId="42" xfId="0" applyFont="1" applyBorder="1" applyAlignment="1" applyProtection="1">
      <alignment horizontal="center" vertical="center" justifyLastLine="1"/>
    </xf>
    <xf numFmtId="0" fontId="7" fillId="0" borderId="35" xfId="0" applyFont="1" applyBorder="1" applyAlignment="1" applyProtection="1">
      <alignment horizontal="center" vertical="center" justifyLastLine="1"/>
    </xf>
    <xf numFmtId="0" fontId="7" fillId="0" borderId="0" xfId="0" applyFont="1" applyBorder="1" applyAlignment="1" applyProtection="1">
      <alignment horizontal="center" vertical="center" justifyLastLine="1"/>
    </xf>
    <xf numFmtId="0" fontId="7" fillId="0" borderId="57" xfId="0" applyFont="1" applyBorder="1" applyAlignment="1" applyProtection="1">
      <alignment horizontal="center" vertical="center" justifyLastLine="1"/>
    </xf>
    <xf numFmtId="0" fontId="7" fillId="0" borderId="4" xfId="0" applyFont="1" applyBorder="1" applyAlignment="1" applyProtection="1">
      <alignment horizontal="center" vertical="center" justifyLastLine="1"/>
    </xf>
    <xf numFmtId="0" fontId="7" fillId="0" borderId="58" xfId="0" applyFont="1" applyBorder="1" applyAlignment="1" applyProtection="1">
      <alignment horizontal="center" vertical="center" shrinkToFit="1"/>
    </xf>
    <xf numFmtId="0" fontId="7" fillId="0" borderId="42" xfId="0" applyFont="1" applyBorder="1" applyAlignment="1" applyProtection="1">
      <alignment horizontal="center" vertical="center" shrinkToFit="1"/>
    </xf>
    <xf numFmtId="0" fontId="7" fillId="0" borderId="11" xfId="0" applyFont="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4" xfId="0" applyFont="1" applyBorder="1" applyAlignment="1" applyProtection="1">
      <alignment horizontal="center" vertical="center" shrinkToFit="1"/>
    </xf>
    <xf numFmtId="0" fontId="7" fillId="0" borderId="47" xfId="0" applyFont="1" applyBorder="1" applyAlignment="1" applyProtection="1">
      <alignment horizontal="center" vertical="center" shrinkToFit="1"/>
    </xf>
    <xf numFmtId="0" fontId="7" fillId="0" borderId="59" xfId="0" applyFont="1" applyBorder="1" applyAlignment="1" applyProtection="1">
      <alignment horizontal="center" vertical="center" shrinkToFit="1"/>
    </xf>
    <xf numFmtId="180" fontId="7" fillId="3" borderId="55" xfId="1" applyNumberFormat="1" applyFont="1" applyFill="1" applyBorder="1" applyAlignment="1" applyProtection="1">
      <alignment horizontal="center" vertical="center"/>
    </xf>
    <xf numFmtId="180" fontId="7" fillId="3" borderId="3" xfId="1" applyNumberFormat="1" applyFont="1" applyFill="1" applyBorder="1" applyAlignment="1" applyProtection="1">
      <alignment horizontal="center" vertical="center"/>
    </xf>
    <xf numFmtId="180" fontId="7" fillId="3" borderId="35" xfId="1" applyNumberFormat="1" applyFont="1" applyFill="1" applyBorder="1" applyAlignment="1" applyProtection="1">
      <alignment horizontal="center" vertical="center"/>
    </xf>
    <xf numFmtId="180" fontId="7" fillId="3" borderId="7" xfId="1" applyNumberFormat="1" applyFont="1" applyFill="1" applyBorder="1" applyAlignment="1" applyProtection="1">
      <alignment horizontal="center" vertical="center"/>
    </xf>
    <xf numFmtId="180" fontId="7" fillId="3" borderId="48" xfId="1" applyNumberFormat="1" applyFont="1" applyFill="1" applyBorder="1" applyAlignment="1" applyProtection="1">
      <alignment horizontal="center" vertical="center"/>
    </xf>
    <xf numFmtId="180" fontId="7" fillId="3" borderId="56" xfId="1" applyNumberFormat="1" applyFont="1" applyFill="1" applyBorder="1" applyAlignment="1" applyProtection="1">
      <alignment horizontal="center" vertical="center"/>
    </xf>
    <xf numFmtId="176" fontId="7" fillId="0" borderId="10" xfId="0" applyNumberFormat="1" applyFont="1" applyBorder="1" applyAlignment="1" applyProtection="1">
      <alignment horizontal="center" vertical="center" wrapText="1"/>
    </xf>
    <xf numFmtId="176" fontId="7" fillId="0" borderId="5" xfId="0" applyNumberFormat="1" applyFont="1" applyBorder="1" applyAlignment="1" applyProtection="1">
      <alignment horizontal="center" vertical="center" wrapText="1"/>
    </xf>
    <xf numFmtId="176" fontId="7" fillId="0" borderId="11" xfId="0" applyNumberFormat="1" applyFont="1" applyBorder="1" applyAlignment="1" applyProtection="1">
      <alignment horizontal="center" vertical="center" wrapText="1"/>
    </xf>
    <xf numFmtId="176" fontId="7" fillId="0" borderId="0" xfId="0" applyNumberFormat="1" applyFont="1" applyBorder="1" applyAlignment="1" applyProtection="1">
      <alignment horizontal="center" vertical="center" wrapText="1"/>
    </xf>
    <xf numFmtId="176" fontId="7" fillId="0" borderId="54" xfId="0" applyNumberFormat="1" applyFont="1" applyBorder="1" applyAlignment="1" applyProtection="1">
      <alignment horizontal="center" vertical="center" wrapText="1"/>
    </xf>
    <xf numFmtId="176" fontId="7" fillId="0" borderId="36" xfId="0" applyNumberFormat="1" applyFont="1" applyBorder="1" applyAlignment="1" applyProtection="1">
      <alignment horizontal="center" vertical="center" wrapText="1"/>
    </xf>
    <xf numFmtId="180" fontId="7" fillId="3" borderId="10" xfId="1" applyNumberFormat="1" applyFont="1" applyFill="1" applyBorder="1" applyAlignment="1" applyProtection="1">
      <alignment horizontal="center" vertical="center"/>
    </xf>
    <xf numFmtId="180" fontId="7" fillId="3" borderId="5" xfId="1" applyNumberFormat="1" applyFont="1" applyFill="1" applyBorder="1" applyAlignment="1" applyProtection="1">
      <alignment horizontal="center" vertical="center"/>
    </xf>
    <xf numFmtId="180" fontId="7" fillId="3" borderId="53" xfId="1" applyNumberFormat="1" applyFont="1" applyFill="1" applyBorder="1" applyAlignment="1" applyProtection="1">
      <alignment horizontal="center" vertical="center"/>
    </xf>
    <xf numFmtId="180" fontId="7" fillId="3" borderId="11" xfId="1" applyNumberFormat="1" applyFont="1" applyFill="1" applyBorder="1" applyAlignment="1" applyProtection="1">
      <alignment horizontal="center" vertical="center"/>
    </xf>
    <xf numFmtId="180" fontId="7" fillId="3" borderId="0" xfId="1" applyNumberFormat="1" applyFont="1" applyFill="1" applyBorder="1" applyAlignment="1" applyProtection="1">
      <alignment horizontal="center" vertical="center"/>
    </xf>
    <xf numFmtId="180" fontId="7" fillId="3" borderId="39" xfId="1" applyNumberFormat="1" applyFont="1" applyFill="1" applyBorder="1" applyAlignment="1" applyProtection="1">
      <alignment horizontal="center" vertical="center"/>
    </xf>
    <xf numFmtId="180" fontId="7" fillId="3" borderId="54" xfId="1" applyNumberFormat="1" applyFont="1" applyFill="1" applyBorder="1" applyAlignment="1" applyProtection="1">
      <alignment horizontal="center" vertical="center"/>
    </xf>
    <xf numFmtId="180" fontId="7" fillId="3" borderId="36" xfId="1" applyNumberFormat="1" applyFont="1" applyFill="1" applyBorder="1" applyAlignment="1" applyProtection="1">
      <alignment horizontal="center" vertical="center"/>
    </xf>
    <xf numFmtId="180" fontId="7" fillId="3" borderId="49" xfId="1" applyNumberFormat="1" applyFont="1" applyFill="1" applyBorder="1" applyAlignment="1" applyProtection="1">
      <alignment horizontal="center" vertical="center"/>
    </xf>
    <xf numFmtId="0" fontId="0" fillId="0" borderId="45" xfId="0" applyBorder="1" applyAlignment="1" applyProtection="1">
      <alignment horizontal="center" vertical="center" shrinkToFit="1"/>
    </xf>
    <xf numFmtId="0" fontId="0" fillId="0" borderId="51" xfId="0" applyBorder="1" applyAlignment="1" applyProtection="1">
      <alignment horizontal="center" vertical="center" shrinkToFit="1"/>
    </xf>
    <xf numFmtId="0" fontId="0" fillId="0" borderId="30" xfId="0" applyBorder="1" applyAlignment="1" applyProtection="1">
      <alignment horizontal="center" vertical="center" shrinkToFit="1"/>
    </xf>
    <xf numFmtId="0" fontId="0" fillId="0" borderId="14" xfId="0" applyFill="1" applyBorder="1" applyAlignment="1" applyProtection="1">
      <alignment horizontal="center" vertical="center"/>
    </xf>
    <xf numFmtId="0" fontId="0" fillId="0" borderId="40" xfId="0" applyFill="1" applyBorder="1" applyAlignment="1" applyProtection="1">
      <alignment horizontal="center" vertical="center"/>
    </xf>
  </cellXfs>
  <cellStyles count="12">
    <cellStyle name="ハイパーリンク" xfId="11" builtinId="8"/>
    <cellStyle name="桁区切り" xfId="1" builtinId="6"/>
    <cellStyle name="桁区切り 4" xfId="6" xr:uid="{00000000-0005-0000-0000-000003000000}"/>
    <cellStyle name="標準" xfId="0" builtinId="0"/>
    <cellStyle name="標準 14" xfId="5" xr:uid="{00000000-0005-0000-0000-000005000000}"/>
    <cellStyle name="標準 2" xfId="2" xr:uid="{00000000-0005-0000-0000-000006000000}"/>
    <cellStyle name="標準 2 2" xfId="3" xr:uid="{00000000-0005-0000-0000-000007000000}"/>
    <cellStyle name="標準 3" xfId="4" xr:uid="{00000000-0005-0000-0000-000008000000}"/>
    <cellStyle name="標準 3 4" xfId="10" xr:uid="{07A8325D-925B-4950-82C7-05DB1D89C1A6}"/>
    <cellStyle name="標準 4" xfId="8" xr:uid="{B6B3D721-C6D5-42EF-9DE7-FE513713C860}"/>
    <cellStyle name="標準 4 2" xfId="9" xr:uid="{8F38025F-56E7-428D-A69F-447B0270534C}"/>
    <cellStyle name="標準 6 2" xfId="7" xr:uid="{4514FBD6-4F69-47F6-BF87-982B3E4A9148}"/>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628650</xdr:colOff>
      <xdr:row>12</xdr:row>
      <xdr:rowOff>0</xdr:rowOff>
    </xdr:from>
    <xdr:ext cx="76200" cy="209551"/>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467100" y="4610100"/>
          <a:ext cx="76200" cy="2095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11</xdr:col>
      <xdr:colOff>685800</xdr:colOff>
      <xdr:row>20</xdr:row>
      <xdr:rowOff>171450</xdr:rowOff>
    </xdr:from>
    <xdr:to>
      <xdr:col>15</xdr:col>
      <xdr:colOff>723900</xdr:colOff>
      <xdr:row>22</xdr:row>
      <xdr:rowOff>200025</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924800" y="4543425"/>
          <a:ext cx="3038475" cy="381000"/>
        </a:xfrm>
        <a:prstGeom prst="wedgeRoundRectCallout">
          <a:avLst>
            <a:gd name="adj1" fmla="val -35884"/>
            <a:gd name="adj2" fmla="val 17550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各月に預かる障害児の人数を入力（不定期）</a:t>
          </a:r>
          <a:endParaRPr kumimoji="1" lang="en-US" altLang="ja-JP" sz="1100"/>
        </a:p>
        <a:p>
          <a:pPr algn="l"/>
          <a:endParaRPr kumimoji="1" lang="ja-JP" altLang="en-US" sz="1100"/>
        </a:p>
      </xdr:txBody>
    </xdr:sp>
    <xdr:clientData/>
  </xdr:twoCellAnchor>
  <xdr:twoCellAnchor>
    <xdr:from>
      <xdr:col>10</xdr:col>
      <xdr:colOff>381001</xdr:colOff>
      <xdr:row>50</xdr:row>
      <xdr:rowOff>0</xdr:rowOff>
    </xdr:from>
    <xdr:to>
      <xdr:col>15</xdr:col>
      <xdr:colOff>9526</xdr:colOff>
      <xdr:row>51</xdr:row>
      <xdr:rowOff>104775</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200901" y="10848975"/>
          <a:ext cx="3124200" cy="314325"/>
        </a:xfrm>
        <a:prstGeom prst="wedgeRoundRectCallout">
          <a:avLst>
            <a:gd name="adj1" fmla="val -19202"/>
            <a:gd name="adj2" fmla="val 19672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各月に預かる障害児の人数を入力（定期）</a:t>
          </a:r>
          <a:endParaRPr kumimoji="1" lang="en-US" altLang="ja-JP" sz="1100"/>
        </a:p>
        <a:p>
          <a:pPr algn="l"/>
          <a:endParaRPr kumimoji="1" lang="ja-JP" altLang="en-US" sz="1100"/>
        </a:p>
      </xdr:txBody>
    </xdr:sp>
    <xdr:clientData/>
  </xdr:twoCellAnchor>
  <xdr:twoCellAnchor>
    <xdr:from>
      <xdr:col>11</xdr:col>
      <xdr:colOff>695325</xdr:colOff>
      <xdr:row>25</xdr:row>
      <xdr:rowOff>190500</xdr:rowOff>
    </xdr:from>
    <xdr:to>
      <xdr:col>14</xdr:col>
      <xdr:colOff>47625</xdr:colOff>
      <xdr:row>37</xdr:row>
      <xdr:rowOff>190500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7934325" y="4914900"/>
          <a:ext cx="1390650" cy="2514600"/>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695325</xdr:colOff>
      <xdr:row>57</xdr:row>
      <xdr:rowOff>0</xdr:rowOff>
    </xdr:from>
    <xdr:to>
      <xdr:col>13</xdr:col>
      <xdr:colOff>9525</xdr:colOff>
      <xdr:row>69</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7934325" y="11172825"/>
          <a:ext cx="723900" cy="2505075"/>
        </a:xfrm>
        <a:prstGeom prst="rect">
          <a:avLst/>
        </a:prstGeom>
        <a:no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25</xdr:row>
      <xdr:rowOff>9525</xdr:rowOff>
    </xdr:from>
    <xdr:to>
      <xdr:col>4</xdr:col>
      <xdr:colOff>9525</xdr:colOff>
      <xdr:row>27</xdr:row>
      <xdr:rowOff>219075</xdr:rowOff>
    </xdr:to>
    <xdr:cxnSp macro="">
      <xdr:nvCxnSpPr>
        <xdr:cNvPr id="2" name="直線コネクタ 1">
          <a:extLst>
            <a:ext uri="{FF2B5EF4-FFF2-40B4-BE49-F238E27FC236}">
              <a16:creationId xmlns:a16="http://schemas.microsoft.com/office/drawing/2014/main" id="{A81C6715-16AE-413B-931E-5433C00344BC}"/>
            </a:ext>
          </a:extLst>
        </xdr:cNvPr>
        <xdr:cNvCxnSpPr/>
      </xdr:nvCxnSpPr>
      <xdr:spPr>
        <a:xfrm>
          <a:off x="1905000" y="6410325"/>
          <a:ext cx="2543175" cy="666750"/>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1209675</xdr:colOff>
      <xdr:row>25</xdr:row>
      <xdr:rowOff>209550</xdr:rowOff>
    </xdr:from>
    <xdr:to>
      <xdr:col>3</xdr:col>
      <xdr:colOff>209550</xdr:colOff>
      <xdr:row>27</xdr:row>
      <xdr:rowOff>28575</xdr:rowOff>
    </xdr:to>
    <xdr:cxnSp macro="">
      <xdr:nvCxnSpPr>
        <xdr:cNvPr id="3" name="直線コネクタ 2">
          <a:extLst>
            <a:ext uri="{FF2B5EF4-FFF2-40B4-BE49-F238E27FC236}">
              <a16:creationId xmlns:a16="http://schemas.microsoft.com/office/drawing/2014/main" id="{DB677074-CAD7-4CB2-A14D-095A61B371E8}"/>
            </a:ext>
          </a:extLst>
        </xdr:cNvPr>
        <xdr:cNvCxnSpPr/>
      </xdr:nvCxnSpPr>
      <xdr:spPr>
        <a:xfrm flipH="1">
          <a:off x="3114675" y="6610350"/>
          <a:ext cx="466725" cy="276225"/>
        </a:xfrm>
        <a:prstGeom prst="line">
          <a:avLst/>
        </a:prstGeom>
        <a:ln w="2857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xdr:colOff>
      <xdr:row>11</xdr:row>
      <xdr:rowOff>133349</xdr:rowOff>
    </xdr:from>
    <xdr:to>
      <xdr:col>10</xdr:col>
      <xdr:colOff>647700</xdr:colOff>
      <xdr:row>17</xdr:row>
      <xdr:rowOff>47624</xdr:rowOff>
    </xdr:to>
    <xdr:sp macro="" textlink="">
      <xdr:nvSpPr>
        <xdr:cNvPr id="6" name="吹き出し: 左矢印 5">
          <a:extLst>
            <a:ext uri="{FF2B5EF4-FFF2-40B4-BE49-F238E27FC236}">
              <a16:creationId xmlns:a16="http://schemas.microsoft.com/office/drawing/2014/main" id="{7C208CC7-ED44-40EC-9F56-DF7ACB2B5C0D}"/>
            </a:ext>
          </a:extLst>
        </xdr:cNvPr>
        <xdr:cNvSpPr/>
      </xdr:nvSpPr>
      <xdr:spPr>
        <a:xfrm>
          <a:off x="6810375" y="2647949"/>
          <a:ext cx="3124200" cy="1285875"/>
        </a:xfrm>
        <a:prstGeom prst="leftArrowCallout">
          <a:avLst>
            <a:gd name="adj1" fmla="val 23519"/>
            <a:gd name="adj2" fmla="val 25000"/>
            <a:gd name="adj3" fmla="val 28704"/>
            <a:gd name="adj4" fmla="val 84714"/>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令和５年４月１時点の情報が記載されていますので、</a:t>
          </a:r>
          <a:endParaRPr kumimoji="1" lang="en-US" altLang="ja-JP" sz="1600">
            <a:solidFill>
              <a:sysClr val="windowText" lastClr="000000"/>
            </a:solidFill>
          </a:endParaRPr>
        </a:p>
        <a:p>
          <a:pPr algn="l"/>
          <a:r>
            <a:rPr kumimoji="1" lang="ja-JP" altLang="en-US" sz="1600">
              <a:solidFill>
                <a:srgbClr val="FF0000"/>
              </a:solidFill>
            </a:rPr>
            <a:t>令和５年９月１日時点の情報に上書きしてください</a:t>
          </a:r>
          <a:r>
            <a:rPr kumimoji="1" lang="ja-JP" altLang="en-US" sz="1600">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unei-josei@city.chiba.lg.jp"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29156-C82B-4CD7-B27E-BDC2E297D236}">
  <sheetPr>
    <tabColor theme="1"/>
  </sheetPr>
  <dimension ref="A1:S332"/>
  <sheetViews>
    <sheetView zoomScale="85" zoomScaleNormal="85" zoomScaleSheetLayoutView="80" workbookViewId="0">
      <pane xSplit="3" ySplit="4" topLeftCell="D5" activePane="bottomRight" state="frozen"/>
      <selection pane="topRight" activeCell="Q1" sqref="Q1"/>
      <selection pane="bottomLeft" activeCell="A5" sqref="A5"/>
      <selection pane="bottomRight" activeCell="D1" sqref="D1"/>
    </sheetView>
  </sheetViews>
  <sheetFormatPr defaultColWidth="14.5" defaultRowHeight="13.5"/>
  <cols>
    <col min="1" max="1" width="14.5" style="159"/>
    <col min="2" max="2" width="5.375" style="159" customWidth="1"/>
    <col min="3" max="3" width="35.5" style="163" customWidth="1"/>
    <col min="4" max="4" width="9.125" style="160" customWidth="1"/>
    <col min="5" max="6" width="16.875" style="159" customWidth="1"/>
    <col min="7" max="7" width="14.5" style="159" customWidth="1"/>
    <col min="8" max="8" width="14.5" style="159" hidden="1" customWidth="1"/>
    <col min="9" max="10" width="14.5" style="159" customWidth="1"/>
    <col min="11" max="11" width="3.375" style="159" customWidth="1"/>
    <col min="12" max="20" width="14.5" style="159" customWidth="1"/>
    <col min="21" max="16384" width="14.5" style="159"/>
  </cols>
  <sheetData>
    <row r="1" spans="1:19" ht="115.5" customHeight="1">
      <c r="B1" s="160" t="s">
        <v>177</v>
      </c>
      <c r="C1" s="202">
        <v>45017</v>
      </c>
      <c r="D1" s="160">
        <v>1</v>
      </c>
      <c r="E1" s="160">
        <f t="shared" ref="E1:S1" si="0">+D1+1</f>
        <v>2</v>
      </c>
      <c r="F1" s="160">
        <f t="shared" si="0"/>
        <v>3</v>
      </c>
      <c r="G1" s="160">
        <f t="shared" si="0"/>
        <v>4</v>
      </c>
      <c r="H1" s="160">
        <f t="shared" si="0"/>
        <v>5</v>
      </c>
      <c r="I1" s="160">
        <f t="shared" si="0"/>
        <v>6</v>
      </c>
      <c r="J1" s="160">
        <f t="shared" si="0"/>
        <v>7</v>
      </c>
      <c r="K1" s="160">
        <f t="shared" si="0"/>
        <v>8</v>
      </c>
      <c r="L1" s="160">
        <f t="shared" si="0"/>
        <v>9</v>
      </c>
      <c r="M1" s="160">
        <f t="shared" si="0"/>
        <v>10</v>
      </c>
      <c r="N1" s="160">
        <f t="shared" si="0"/>
        <v>11</v>
      </c>
      <c r="O1" s="160">
        <f t="shared" si="0"/>
        <v>12</v>
      </c>
      <c r="P1" s="160">
        <f t="shared" si="0"/>
        <v>13</v>
      </c>
      <c r="Q1" s="160">
        <f t="shared" si="0"/>
        <v>14</v>
      </c>
      <c r="R1" s="160">
        <f t="shared" si="0"/>
        <v>15</v>
      </c>
      <c r="S1" s="160">
        <f t="shared" si="0"/>
        <v>16</v>
      </c>
    </row>
    <row r="2" spans="1:19" s="161" customFormat="1" ht="27" customHeight="1">
      <c r="B2" s="162" t="s">
        <v>178</v>
      </c>
      <c r="C2" s="162"/>
      <c r="Q2" s="159" t="s">
        <v>179</v>
      </c>
    </row>
    <row r="3" spans="1:19" ht="24" customHeight="1">
      <c r="G3" s="172" t="str">
        <f t="shared" ref="G3" ca="1" si="1">CHAR(RANDBETWEEN(65,90))&amp;CHAR(RANDBETWEEN(65,90))&amp;CHAR(RANDBETWEEN(65,90))&amp;RANDBETWEEN(10000,99999)</f>
        <v>YAJ96370</v>
      </c>
      <c r="H3" s="172" t="str">
        <f t="shared" ref="H3" ca="1" si="2">G3</f>
        <v>YAJ96370</v>
      </c>
      <c r="I3" s="172" t="b">
        <f ca="1">EXACT(H2,H3)</f>
        <v>0</v>
      </c>
      <c r="J3" s="160" t="str">
        <f>IF(COUNTIF(J5:J297,"FALSE")&gt;0,"↓問題あり","問題なし")</f>
        <v>問題なし</v>
      </c>
      <c r="K3" s="164"/>
      <c r="L3" s="165" t="s">
        <v>180</v>
      </c>
      <c r="M3" s="166"/>
      <c r="N3" s="166"/>
      <c r="O3" s="166"/>
      <c r="P3" s="167"/>
      <c r="Q3" s="165" t="s">
        <v>181</v>
      </c>
      <c r="R3" s="166"/>
      <c r="S3" s="167"/>
    </row>
    <row r="4" spans="1:19" ht="42.75" customHeight="1">
      <c r="A4" s="168" t="s">
        <v>182</v>
      </c>
      <c r="B4" s="169" t="s">
        <v>183</v>
      </c>
      <c r="C4" s="169" t="s">
        <v>184</v>
      </c>
      <c r="D4" s="170" t="s">
        <v>185</v>
      </c>
      <c r="E4" s="171" t="s">
        <v>186</v>
      </c>
      <c r="F4" s="171" t="s">
        <v>186</v>
      </c>
      <c r="G4" s="172" t="s">
        <v>187</v>
      </c>
      <c r="H4" s="171" t="s">
        <v>188</v>
      </c>
      <c r="I4" s="172" t="s">
        <v>189</v>
      </c>
      <c r="J4" s="173" t="s">
        <v>190</v>
      </c>
      <c r="K4" s="174"/>
      <c r="L4" s="167" t="s">
        <v>191</v>
      </c>
      <c r="M4" s="172" t="s">
        <v>192</v>
      </c>
      <c r="N4" s="172" t="s">
        <v>193</v>
      </c>
      <c r="O4" s="171" t="s">
        <v>194</v>
      </c>
      <c r="P4" s="172" t="s">
        <v>195</v>
      </c>
      <c r="Q4" s="172" t="s">
        <v>193</v>
      </c>
      <c r="R4" s="171" t="s">
        <v>194</v>
      </c>
      <c r="S4" s="172" t="s">
        <v>195</v>
      </c>
    </row>
    <row r="5" spans="1:19" ht="21.75" customHeight="1">
      <c r="B5" s="175">
        <v>1</v>
      </c>
      <c r="C5" s="176" t="s">
        <v>172</v>
      </c>
      <c r="D5" s="175">
        <v>1</v>
      </c>
      <c r="E5" s="172" t="s">
        <v>196</v>
      </c>
      <c r="F5" s="172">
        <v>3002</v>
      </c>
      <c r="G5" s="172" t="s">
        <v>197</v>
      </c>
      <c r="H5" s="172" t="s">
        <v>197</v>
      </c>
      <c r="I5" s="177" t="s">
        <v>1439</v>
      </c>
      <c r="J5" s="177" t="s">
        <v>1439</v>
      </c>
      <c r="K5" s="174"/>
      <c r="L5" s="167"/>
      <c r="M5" s="167" t="s">
        <v>198</v>
      </c>
      <c r="N5" s="167" t="s">
        <v>199</v>
      </c>
      <c r="O5" s="167" t="s">
        <v>79</v>
      </c>
      <c r="P5" s="167" t="s">
        <v>200</v>
      </c>
      <c r="Q5" s="172" t="s">
        <v>199</v>
      </c>
      <c r="R5" s="172" t="s">
        <v>79</v>
      </c>
      <c r="S5" s="172" t="s">
        <v>200</v>
      </c>
    </row>
    <row r="6" spans="1:19" ht="21.75" customHeight="1">
      <c r="B6" s="175">
        <v>2</v>
      </c>
      <c r="C6" s="176" t="s">
        <v>122</v>
      </c>
      <c r="D6" s="175">
        <v>2</v>
      </c>
      <c r="E6" s="172" t="s">
        <v>201</v>
      </c>
      <c r="F6" s="172">
        <v>3003</v>
      </c>
      <c r="G6" s="172" t="s">
        <v>1586</v>
      </c>
      <c r="H6" s="172" t="s">
        <v>202</v>
      </c>
      <c r="I6" s="177" t="s">
        <v>1439</v>
      </c>
      <c r="J6" s="177" t="s">
        <v>1439</v>
      </c>
      <c r="K6" s="174"/>
      <c r="L6" s="167"/>
      <c r="M6" s="167" t="s">
        <v>1587</v>
      </c>
      <c r="N6" s="167" t="s">
        <v>1588</v>
      </c>
      <c r="O6" s="167" t="s">
        <v>79</v>
      </c>
      <c r="P6" s="167" t="s">
        <v>1589</v>
      </c>
      <c r="Q6" s="172" t="s">
        <v>203</v>
      </c>
      <c r="R6" s="172" t="s">
        <v>1590</v>
      </c>
      <c r="S6" s="172" t="s">
        <v>1591</v>
      </c>
    </row>
    <row r="7" spans="1:19" ht="21.75" customHeight="1">
      <c r="B7" s="175">
        <v>3</v>
      </c>
      <c r="C7" s="176" t="s">
        <v>1939</v>
      </c>
      <c r="D7" s="175">
        <v>3</v>
      </c>
      <c r="E7" s="172" t="s">
        <v>204</v>
      </c>
      <c r="F7" s="172">
        <v>3004</v>
      </c>
      <c r="G7" s="172" t="s">
        <v>1940</v>
      </c>
      <c r="H7" s="172" t="s">
        <v>205</v>
      </c>
      <c r="I7" s="177" t="s">
        <v>1439</v>
      </c>
      <c r="J7" s="177" t="s">
        <v>1439</v>
      </c>
      <c r="K7" s="174"/>
      <c r="L7" s="167"/>
      <c r="M7" s="167" t="s">
        <v>206</v>
      </c>
      <c r="N7" s="167" t="s">
        <v>1440</v>
      </c>
      <c r="O7" s="167" t="s">
        <v>79</v>
      </c>
      <c r="P7" s="167" t="s">
        <v>1592</v>
      </c>
      <c r="Q7" s="172" t="s">
        <v>1440</v>
      </c>
      <c r="R7" s="172" t="s">
        <v>1590</v>
      </c>
      <c r="S7" s="172" t="s">
        <v>1593</v>
      </c>
    </row>
    <row r="8" spans="1:19" ht="21.75" customHeight="1">
      <c r="B8" s="175">
        <v>4</v>
      </c>
      <c r="C8" s="176" t="s">
        <v>1206</v>
      </c>
      <c r="D8" s="175">
        <v>4</v>
      </c>
      <c r="E8" s="172" t="s">
        <v>207</v>
      </c>
      <c r="F8" s="172">
        <v>3005</v>
      </c>
      <c r="G8" s="172" t="s">
        <v>208</v>
      </c>
      <c r="H8" s="172" t="s">
        <v>208</v>
      </c>
      <c r="I8" s="177" t="s">
        <v>1439</v>
      </c>
      <c r="J8" s="177" t="s">
        <v>1439</v>
      </c>
      <c r="K8" s="174"/>
      <c r="L8" s="167"/>
      <c r="M8" s="167" t="s">
        <v>209</v>
      </c>
      <c r="N8" s="167" t="s">
        <v>210</v>
      </c>
      <c r="O8" s="167" t="s">
        <v>79</v>
      </c>
      <c r="P8" s="167" t="s">
        <v>211</v>
      </c>
      <c r="Q8" s="172" t="s">
        <v>210</v>
      </c>
      <c r="R8" s="172" t="s">
        <v>79</v>
      </c>
      <c r="S8" s="172" t="s">
        <v>211</v>
      </c>
    </row>
    <row r="9" spans="1:19" ht="21.75" customHeight="1">
      <c r="B9" s="175">
        <v>5</v>
      </c>
      <c r="C9" s="176" t="s">
        <v>212</v>
      </c>
      <c r="D9" s="175">
        <v>5</v>
      </c>
      <c r="E9" s="172" t="s">
        <v>213</v>
      </c>
      <c r="F9" s="172">
        <v>3006</v>
      </c>
      <c r="G9" s="172" t="s">
        <v>214</v>
      </c>
      <c r="H9" s="172" t="s">
        <v>214</v>
      </c>
      <c r="I9" s="177" t="s">
        <v>1439</v>
      </c>
      <c r="J9" s="177" t="s">
        <v>1439</v>
      </c>
      <c r="K9" s="174"/>
      <c r="L9" s="167"/>
      <c r="M9" s="167" t="s">
        <v>215</v>
      </c>
      <c r="N9" s="167" t="s">
        <v>216</v>
      </c>
      <c r="O9" s="167" t="s">
        <v>79</v>
      </c>
      <c r="P9" s="167" t="s">
        <v>217</v>
      </c>
      <c r="Q9" s="172" t="s">
        <v>216</v>
      </c>
      <c r="R9" s="172" t="s">
        <v>79</v>
      </c>
      <c r="S9" s="172" t="s">
        <v>217</v>
      </c>
    </row>
    <row r="10" spans="1:19" ht="21.75" customHeight="1">
      <c r="B10" s="175">
        <v>6</v>
      </c>
      <c r="C10" s="176" t="s">
        <v>78</v>
      </c>
      <c r="D10" s="175">
        <v>6</v>
      </c>
      <c r="E10" s="172" t="s">
        <v>218</v>
      </c>
      <c r="F10" s="172">
        <v>3007</v>
      </c>
      <c r="G10" s="172" t="s">
        <v>219</v>
      </c>
      <c r="H10" s="172" t="s">
        <v>219</v>
      </c>
      <c r="I10" s="177" t="s">
        <v>1439</v>
      </c>
      <c r="J10" s="177" t="s">
        <v>1439</v>
      </c>
      <c r="K10" s="174"/>
      <c r="L10" s="167"/>
      <c r="M10" s="167" t="s">
        <v>220</v>
      </c>
      <c r="N10" s="167" t="s">
        <v>81</v>
      </c>
      <c r="O10" s="167" t="s">
        <v>79</v>
      </c>
      <c r="P10" s="167" t="s">
        <v>80</v>
      </c>
      <c r="Q10" s="172" t="s">
        <v>81</v>
      </c>
      <c r="R10" s="172" t="s">
        <v>79</v>
      </c>
      <c r="S10" s="172" t="s">
        <v>80</v>
      </c>
    </row>
    <row r="11" spans="1:19" ht="21.75" customHeight="1">
      <c r="B11" s="175">
        <v>7</v>
      </c>
      <c r="C11" s="176" t="s">
        <v>82</v>
      </c>
      <c r="D11" s="175">
        <v>7</v>
      </c>
      <c r="E11" s="172" t="s">
        <v>221</v>
      </c>
      <c r="F11" s="172">
        <v>3008</v>
      </c>
      <c r="G11" s="172" t="s">
        <v>222</v>
      </c>
      <c r="H11" s="172" t="s">
        <v>222</v>
      </c>
      <c r="I11" s="177" t="s">
        <v>1439</v>
      </c>
      <c r="J11" s="177" t="s">
        <v>1439</v>
      </c>
      <c r="K11" s="174"/>
      <c r="L11" s="167"/>
      <c r="M11" s="167" t="s">
        <v>223</v>
      </c>
      <c r="N11" s="167" t="s">
        <v>84</v>
      </c>
      <c r="O11" s="167" t="s">
        <v>79</v>
      </c>
      <c r="P11" s="167" t="s">
        <v>83</v>
      </c>
      <c r="Q11" s="172" t="s">
        <v>84</v>
      </c>
      <c r="R11" s="172" t="s">
        <v>79</v>
      </c>
      <c r="S11" s="172" t="s">
        <v>83</v>
      </c>
    </row>
    <row r="12" spans="1:19" ht="21.75" customHeight="1">
      <c r="B12" s="175">
        <v>8</v>
      </c>
      <c r="C12" s="176" t="s">
        <v>224</v>
      </c>
      <c r="D12" s="175">
        <v>8</v>
      </c>
      <c r="E12" s="172" t="s">
        <v>225</v>
      </c>
      <c r="F12" s="172">
        <v>3009</v>
      </c>
      <c r="G12" s="172" t="s">
        <v>226</v>
      </c>
      <c r="H12" s="172" t="s">
        <v>226</v>
      </c>
      <c r="I12" s="177" t="s">
        <v>1439</v>
      </c>
      <c r="J12" s="177" t="s">
        <v>1439</v>
      </c>
      <c r="K12" s="174"/>
      <c r="L12" s="167"/>
      <c r="M12" s="167" t="s">
        <v>227</v>
      </c>
      <c r="N12" s="167" t="s">
        <v>228</v>
      </c>
      <c r="O12" s="167" t="s">
        <v>79</v>
      </c>
      <c r="P12" s="167" t="s">
        <v>229</v>
      </c>
      <c r="Q12" s="172" t="s">
        <v>228</v>
      </c>
      <c r="R12" s="172" t="s">
        <v>79</v>
      </c>
      <c r="S12" s="172" t="s">
        <v>229</v>
      </c>
    </row>
    <row r="13" spans="1:19" ht="21.75" customHeight="1">
      <c r="B13" s="175">
        <v>9</v>
      </c>
      <c r="C13" s="176" t="s">
        <v>85</v>
      </c>
      <c r="D13" s="175">
        <v>9</v>
      </c>
      <c r="E13" s="172" t="s">
        <v>230</v>
      </c>
      <c r="F13" s="172">
        <v>3010</v>
      </c>
      <c r="G13" s="172" t="s">
        <v>1941</v>
      </c>
      <c r="H13" s="172" t="s">
        <v>231</v>
      </c>
      <c r="I13" s="177" t="s">
        <v>1439</v>
      </c>
      <c r="J13" s="177" t="s">
        <v>1439</v>
      </c>
      <c r="K13" s="174"/>
      <c r="L13" s="167"/>
      <c r="M13" s="167" t="s">
        <v>232</v>
      </c>
      <c r="N13" s="167" t="s">
        <v>86</v>
      </c>
      <c r="O13" s="167" t="s">
        <v>79</v>
      </c>
      <c r="P13" s="167" t="s">
        <v>1594</v>
      </c>
      <c r="Q13" s="172" t="s">
        <v>86</v>
      </c>
      <c r="R13" s="172" t="s">
        <v>79</v>
      </c>
      <c r="S13" s="172" t="s">
        <v>1594</v>
      </c>
    </row>
    <row r="14" spans="1:19" ht="21.75" customHeight="1">
      <c r="B14" s="175">
        <v>10</v>
      </c>
      <c r="C14" s="176" t="s">
        <v>233</v>
      </c>
      <c r="D14" s="175">
        <v>10</v>
      </c>
      <c r="E14" s="172" t="s">
        <v>234</v>
      </c>
      <c r="F14" s="172">
        <v>3011</v>
      </c>
      <c r="G14" s="172" t="s">
        <v>235</v>
      </c>
      <c r="H14" s="172" t="s">
        <v>235</v>
      </c>
      <c r="I14" s="177" t="s">
        <v>1439</v>
      </c>
      <c r="J14" s="177" t="s">
        <v>1439</v>
      </c>
      <c r="K14" s="174"/>
      <c r="L14" s="167"/>
      <c r="M14" s="167" t="s">
        <v>236</v>
      </c>
      <c r="N14" s="167" t="s">
        <v>237</v>
      </c>
      <c r="O14" s="167" t="s">
        <v>79</v>
      </c>
      <c r="P14" s="167" t="s">
        <v>238</v>
      </c>
      <c r="Q14" s="172" t="s">
        <v>237</v>
      </c>
      <c r="R14" s="172" t="s">
        <v>79</v>
      </c>
      <c r="S14" s="172" t="s">
        <v>238</v>
      </c>
    </row>
    <row r="15" spans="1:19" ht="21.75" customHeight="1">
      <c r="B15" s="175">
        <v>11</v>
      </c>
      <c r="C15" s="176" t="s">
        <v>239</v>
      </c>
      <c r="D15" s="175">
        <v>11</v>
      </c>
      <c r="E15" s="172" t="s">
        <v>240</v>
      </c>
      <c r="F15" s="172">
        <v>3012</v>
      </c>
      <c r="G15" s="172" t="s">
        <v>241</v>
      </c>
      <c r="H15" s="172" t="s">
        <v>241</v>
      </c>
      <c r="I15" s="177" t="s">
        <v>1439</v>
      </c>
      <c r="J15" s="177" t="s">
        <v>1439</v>
      </c>
      <c r="K15" s="174"/>
      <c r="L15" s="167"/>
      <c r="M15" s="167" t="s">
        <v>242</v>
      </c>
      <c r="N15" s="167" t="s">
        <v>243</v>
      </c>
      <c r="O15" s="167" t="s">
        <v>79</v>
      </c>
      <c r="P15" s="167" t="s">
        <v>244</v>
      </c>
      <c r="Q15" s="172" t="s">
        <v>243</v>
      </c>
      <c r="R15" s="172" t="s">
        <v>79</v>
      </c>
      <c r="S15" s="172" t="s">
        <v>244</v>
      </c>
    </row>
    <row r="16" spans="1:19" ht="21.75" customHeight="1">
      <c r="B16" s="175">
        <v>12</v>
      </c>
      <c r="C16" s="176" t="s">
        <v>245</v>
      </c>
      <c r="D16" s="175">
        <v>12</v>
      </c>
      <c r="E16" s="172" t="s">
        <v>246</v>
      </c>
      <c r="F16" s="172">
        <v>3014</v>
      </c>
      <c r="G16" s="172" t="s">
        <v>247</v>
      </c>
      <c r="H16" s="172" t="s">
        <v>247</v>
      </c>
      <c r="I16" s="177" t="s">
        <v>1439</v>
      </c>
      <c r="J16" s="177" t="s">
        <v>1439</v>
      </c>
      <c r="K16" s="174"/>
      <c r="L16" s="167"/>
      <c r="M16" s="167" t="s">
        <v>248</v>
      </c>
      <c r="N16" s="167" t="s">
        <v>249</v>
      </c>
      <c r="O16" s="167" t="s">
        <v>79</v>
      </c>
      <c r="P16" s="167" t="s">
        <v>250</v>
      </c>
      <c r="Q16" s="172" t="s">
        <v>249</v>
      </c>
      <c r="R16" s="172" t="s">
        <v>79</v>
      </c>
      <c r="S16" s="172" t="s">
        <v>250</v>
      </c>
    </row>
    <row r="17" spans="2:19" ht="21.75" customHeight="1">
      <c r="B17" s="175">
        <v>13</v>
      </c>
      <c r="C17" s="176" t="s">
        <v>251</v>
      </c>
      <c r="D17" s="175">
        <v>13</v>
      </c>
      <c r="E17" s="172" t="s">
        <v>252</v>
      </c>
      <c r="F17" s="172">
        <v>3015</v>
      </c>
      <c r="G17" s="172" t="s">
        <v>253</v>
      </c>
      <c r="H17" s="172" t="s">
        <v>253</v>
      </c>
      <c r="I17" s="177" t="s">
        <v>1439</v>
      </c>
      <c r="J17" s="177" t="s">
        <v>1439</v>
      </c>
      <c r="K17" s="174"/>
      <c r="L17" s="167"/>
      <c r="M17" s="167" t="s">
        <v>254</v>
      </c>
      <c r="N17" s="167" t="s">
        <v>255</v>
      </c>
      <c r="O17" s="167" t="s">
        <v>79</v>
      </c>
      <c r="P17" s="167" t="s">
        <v>256</v>
      </c>
      <c r="Q17" s="172" t="s">
        <v>255</v>
      </c>
      <c r="R17" s="172" t="s">
        <v>79</v>
      </c>
      <c r="S17" s="172" t="s">
        <v>256</v>
      </c>
    </row>
    <row r="18" spans="2:19" ht="21.75" customHeight="1">
      <c r="B18" s="175">
        <v>14</v>
      </c>
      <c r="C18" s="176" t="s">
        <v>257</v>
      </c>
      <c r="D18" s="175">
        <v>14</v>
      </c>
      <c r="E18" s="172" t="s">
        <v>258</v>
      </c>
      <c r="F18" s="172">
        <v>3016</v>
      </c>
      <c r="G18" s="172" t="s">
        <v>259</v>
      </c>
      <c r="H18" s="172" t="s">
        <v>259</v>
      </c>
      <c r="I18" s="177" t="s">
        <v>1439</v>
      </c>
      <c r="J18" s="177" t="s">
        <v>1439</v>
      </c>
      <c r="K18" s="174"/>
      <c r="L18" s="167"/>
      <c r="M18" s="167" t="s">
        <v>260</v>
      </c>
      <c r="N18" s="167" t="s">
        <v>261</v>
      </c>
      <c r="O18" s="167" t="s">
        <v>79</v>
      </c>
      <c r="P18" s="167" t="s">
        <v>262</v>
      </c>
      <c r="Q18" s="172" t="s">
        <v>261</v>
      </c>
      <c r="R18" s="172" t="s">
        <v>79</v>
      </c>
      <c r="S18" s="172" t="s">
        <v>262</v>
      </c>
    </row>
    <row r="19" spans="2:19" ht="21.75" customHeight="1">
      <c r="B19" s="175">
        <v>15</v>
      </c>
      <c r="C19" s="176" t="s">
        <v>263</v>
      </c>
      <c r="D19" s="175">
        <v>15</v>
      </c>
      <c r="E19" s="172" t="s">
        <v>264</v>
      </c>
      <c r="F19" s="172">
        <v>3017</v>
      </c>
      <c r="G19" s="172" t="s">
        <v>265</v>
      </c>
      <c r="H19" s="172" t="s">
        <v>265</v>
      </c>
      <c r="I19" s="177" t="s">
        <v>1439</v>
      </c>
      <c r="J19" s="177" t="s">
        <v>1439</v>
      </c>
      <c r="K19" s="174"/>
      <c r="L19" s="167"/>
      <c r="M19" s="167" t="s">
        <v>266</v>
      </c>
      <c r="N19" s="167" t="s">
        <v>267</v>
      </c>
      <c r="O19" s="167" t="s">
        <v>79</v>
      </c>
      <c r="P19" s="167" t="s">
        <v>1441</v>
      </c>
      <c r="Q19" s="172" t="s">
        <v>267</v>
      </c>
      <c r="R19" s="172" t="s">
        <v>79</v>
      </c>
      <c r="S19" s="172" t="s">
        <v>1441</v>
      </c>
    </row>
    <row r="20" spans="2:19" ht="21.75" customHeight="1">
      <c r="B20" s="175">
        <v>16</v>
      </c>
      <c r="C20" s="176" t="s">
        <v>268</v>
      </c>
      <c r="D20" s="175">
        <v>16</v>
      </c>
      <c r="E20" s="172" t="s">
        <v>269</v>
      </c>
      <c r="F20" s="172">
        <v>3018</v>
      </c>
      <c r="G20" s="172" t="s">
        <v>270</v>
      </c>
      <c r="H20" s="172" t="s">
        <v>270</v>
      </c>
      <c r="I20" s="177" t="s">
        <v>1439</v>
      </c>
      <c r="J20" s="177" t="s">
        <v>1439</v>
      </c>
      <c r="K20" s="174"/>
      <c r="L20" s="167"/>
      <c r="M20" s="167" t="s">
        <v>271</v>
      </c>
      <c r="N20" s="167" t="s">
        <v>272</v>
      </c>
      <c r="O20" s="167" t="s">
        <v>79</v>
      </c>
      <c r="P20" s="167" t="s">
        <v>273</v>
      </c>
      <c r="Q20" s="172" t="s">
        <v>272</v>
      </c>
      <c r="R20" s="172" t="s">
        <v>79</v>
      </c>
      <c r="S20" s="172" t="s">
        <v>273</v>
      </c>
    </row>
    <row r="21" spans="2:19" ht="21.75" customHeight="1">
      <c r="B21" s="175">
        <v>17</v>
      </c>
      <c r="C21" s="176" t="s">
        <v>1595</v>
      </c>
      <c r="D21" s="175">
        <v>17</v>
      </c>
      <c r="E21" s="172" t="s">
        <v>274</v>
      </c>
      <c r="F21" s="172">
        <v>3019</v>
      </c>
      <c r="G21" s="172" t="s">
        <v>275</v>
      </c>
      <c r="H21" s="172" t="s">
        <v>275</v>
      </c>
      <c r="I21" s="177" t="s">
        <v>1439</v>
      </c>
      <c r="J21" s="177" t="s">
        <v>1439</v>
      </c>
      <c r="K21" s="174"/>
      <c r="L21" s="167"/>
      <c r="M21" s="167" t="s">
        <v>276</v>
      </c>
      <c r="N21" s="167" t="s">
        <v>96</v>
      </c>
      <c r="O21" s="167" t="s">
        <v>79</v>
      </c>
      <c r="P21" s="167" t="s">
        <v>95</v>
      </c>
      <c r="Q21" s="172" t="s">
        <v>96</v>
      </c>
      <c r="R21" s="172" t="s">
        <v>79</v>
      </c>
      <c r="S21" s="172" t="s">
        <v>95</v>
      </c>
    </row>
    <row r="22" spans="2:19" ht="21.75" customHeight="1">
      <c r="B22" s="175">
        <v>18</v>
      </c>
      <c r="C22" s="176" t="s">
        <v>277</v>
      </c>
      <c r="D22" s="175">
        <v>18</v>
      </c>
      <c r="E22" s="172" t="s">
        <v>278</v>
      </c>
      <c r="F22" s="172">
        <v>3020</v>
      </c>
      <c r="G22" s="172" t="s">
        <v>279</v>
      </c>
      <c r="H22" s="172" t="s">
        <v>279</v>
      </c>
      <c r="I22" s="177" t="s">
        <v>1439</v>
      </c>
      <c r="J22" s="177" t="s">
        <v>1439</v>
      </c>
      <c r="K22" s="174"/>
      <c r="L22" s="167"/>
      <c r="M22" s="167" t="s">
        <v>280</v>
      </c>
      <c r="N22" s="167" t="s">
        <v>281</v>
      </c>
      <c r="O22" s="167" t="s">
        <v>79</v>
      </c>
      <c r="P22" s="167" t="s">
        <v>282</v>
      </c>
      <c r="Q22" s="172" t="s">
        <v>281</v>
      </c>
      <c r="R22" s="172" t="s">
        <v>79</v>
      </c>
      <c r="S22" s="172" t="s">
        <v>282</v>
      </c>
    </row>
    <row r="23" spans="2:19" ht="21.75" customHeight="1">
      <c r="B23" s="175">
        <v>19</v>
      </c>
      <c r="C23" s="176" t="s">
        <v>283</v>
      </c>
      <c r="D23" s="175">
        <v>19</v>
      </c>
      <c r="E23" s="172" t="s">
        <v>284</v>
      </c>
      <c r="F23" s="172">
        <v>3021</v>
      </c>
      <c r="G23" s="172" t="s">
        <v>285</v>
      </c>
      <c r="H23" s="172" t="s">
        <v>285</v>
      </c>
      <c r="I23" s="177" t="s">
        <v>1439</v>
      </c>
      <c r="J23" s="177" t="s">
        <v>1439</v>
      </c>
      <c r="K23" s="174"/>
      <c r="L23" s="167"/>
      <c r="M23" s="167" t="s">
        <v>286</v>
      </c>
      <c r="N23" s="167" t="s">
        <v>287</v>
      </c>
      <c r="O23" s="167" t="s">
        <v>79</v>
      </c>
      <c r="P23" s="167" t="s">
        <v>288</v>
      </c>
      <c r="Q23" s="172" t="s">
        <v>287</v>
      </c>
      <c r="R23" s="172" t="s">
        <v>79</v>
      </c>
      <c r="S23" s="172" t="s">
        <v>288</v>
      </c>
    </row>
    <row r="24" spans="2:19" ht="21.75" customHeight="1">
      <c r="B24" s="175">
        <v>20</v>
      </c>
      <c r="C24" s="176" t="s">
        <v>289</v>
      </c>
      <c r="D24" s="175">
        <v>20</v>
      </c>
      <c r="E24" s="172" t="s">
        <v>290</v>
      </c>
      <c r="F24" s="172">
        <v>3022</v>
      </c>
      <c r="G24" s="172" t="s">
        <v>291</v>
      </c>
      <c r="H24" s="172" t="s">
        <v>291</v>
      </c>
      <c r="I24" s="177" t="s">
        <v>1439</v>
      </c>
      <c r="J24" s="177" t="s">
        <v>1439</v>
      </c>
      <c r="K24" s="174"/>
      <c r="L24" s="167"/>
      <c r="M24" s="167" t="s">
        <v>292</v>
      </c>
      <c r="N24" s="167" t="s">
        <v>293</v>
      </c>
      <c r="O24" s="167" t="s">
        <v>79</v>
      </c>
      <c r="P24" s="167" t="s">
        <v>294</v>
      </c>
      <c r="Q24" s="172" t="s">
        <v>293</v>
      </c>
      <c r="R24" s="172" t="s">
        <v>79</v>
      </c>
      <c r="S24" s="172" t="s">
        <v>294</v>
      </c>
    </row>
    <row r="25" spans="2:19" ht="21.75" customHeight="1">
      <c r="B25" s="175">
        <v>21</v>
      </c>
      <c r="C25" s="176" t="s">
        <v>295</v>
      </c>
      <c r="D25" s="175">
        <v>21</v>
      </c>
      <c r="E25" s="172" t="s">
        <v>296</v>
      </c>
      <c r="F25" s="172">
        <v>3023</v>
      </c>
      <c r="G25" s="172" t="s">
        <v>297</v>
      </c>
      <c r="H25" s="172" t="s">
        <v>297</v>
      </c>
      <c r="I25" s="177" t="s">
        <v>1439</v>
      </c>
      <c r="J25" s="177" t="s">
        <v>1439</v>
      </c>
      <c r="K25" s="174"/>
      <c r="L25" s="167"/>
      <c r="M25" s="167" t="s">
        <v>298</v>
      </c>
      <c r="N25" s="167" t="s">
        <v>299</v>
      </c>
      <c r="O25" s="167" t="s">
        <v>79</v>
      </c>
      <c r="P25" s="167" t="s">
        <v>300</v>
      </c>
      <c r="Q25" s="172" t="s">
        <v>299</v>
      </c>
      <c r="R25" s="172" t="s">
        <v>79</v>
      </c>
      <c r="S25" s="172" t="s">
        <v>300</v>
      </c>
    </row>
    <row r="26" spans="2:19" ht="21.75" customHeight="1">
      <c r="B26" s="175">
        <v>22</v>
      </c>
      <c r="C26" s="176" t="s">
        <v>87</v>
      </c>
      <c r="D26" s="175">
        <v>22</v>
      </c>
      <c r="E26" s="172" t="s">
        <v>301</v>
      </c>
      <c r="F26" s="172">
        <v>3024</v>
      </c>
      <c r="G26" s="172" t="s">
        <v>302</v>
      </c>
      <c r="H26" s="172" t="s">
        <v>302</v>
      </c>
      <c r="I26" s="177" t="s">
        <v>1439</v>
      </c>
      <c r="J26" s="177" t="s">
        <v>1439</v>
      </c>
      <c r="K26" s="174"/>
      <c r="L26" s="167"/>
      <c r="M26" s="167" t="s">
        <v>303</v>
      </c>
      <c r="N26" s="167" t="s">
        <v>88</v>
      </c>
      <c r="O26" s="167" t="s">
        <v>79</v>
      </c>
      <c r="P26" s="167" t="s">
        <v>304</v>
      </c>
      <c r="Q26" s="172" t="s">
        <v>88</v>
      </c>
      <c r="R26" s="172" t="s">
        <v>79</v>
      </c>
      <c r="S26" s="172" t="s">
        <v>304</v>
      </c>
    </row>
    <row r="27" spans="2:19" ht="21.75" customHeight="1">
      <c r="B27" s="175">
        <v>23</v>
      </c>
      <c r="C27" s="176" t="s">
        <v>1207</v>
      </c>
      <c r="D27" s="175">
        <v>23</v>
      </c>
      <c r="E27" s="172" t="s">
        <v>305</v>
      </c>
      <c r="F27" s="172">
        <v>3025</v>
      </c>
      <c r="G27" s="172" t="s">
        <v>1942</v>
      </c>
      <c r="H27" s="172" t="s">
        <v>306</v>
      </c>
      <c r="I27" s="177" t="s">
        <v>1439</v>
      </c>
      <c r="J27" s="177" t="s">
        <v>1439</v>
      </c>
      <c r="K27" s="174"/>
      <c r="L27" s="167"/>
      <c r="M27" s="167" t="s">
        <v>307</v>
      </c>
      <c r="N27" s="167" t="s">
        <v>90</v>
      </c>
      <c r="O27" s="167" t="s">
        <v>79</v>
      </c>
      <c r="P27" s="167" t="s">
        <v>89</v>
      </c>
      <c r="Q27" s="172" t="s">
        <v>90</v>
      </c>
      <c r="R27" s="172" t="s">
        <v>79</v>
      </c>
      <c r="S27" s="172" t="s">
        <v>89</v>
      </c>
    </row>
    <row r="28" spans="2:19" ht="21.75" customHeight="1">
      <c r="B28" s="175">
        <v>24</v>
      </c>
      <c r="C28" s="176" t="s">
        <v>311</v>
      </c>
      <c r="D28" s="175">
        <v>24</v>
      </c>
      <c r="E28" s="172" t="s">
        <v>312</v>
      </c>
      <c r="F28" s="172">
        <v>3028</v>
      </c>
      <c r="G28" s="172" t="s">
        <v>313</v>
      </c>
      <c r="H28" s="172" t="s">
        <v>313</v>
      </c>
      <c r="I28" s="177" t="s">
        <v>1439</v>
      </c>
      <c r="J28" s="177" t="s">
        <v>1439</v>
      </c>
      <c r="K28" s="174"/>
      <c r="L28" s="167"/>
      <c r="M28" s="167" t="s">
        <v>314</v>
      </c>
      <c r="N28" s="167" t="s">
        <v>129</v>
      </c>
      <c r="O28" s="167" t="s">
        <v>79</v>
      </c>
      <c r="P28" s="167" t="s">
        <v>1596</v>
      </c>
      <c r="Q28" s="172" t="s">
        <v>129</v>
      </c>
      <c r="R28" s="172" t="s">
        <v>1590</v>
      </c>
      <c r="S28" s="172" t="s">
        <v>1597</v>
      </c>
    </row>
    <row r="29" spans="2:19" ht="21.75" customHeight="1">
      <c r="B29" s="175">
        <v>25</v>
      </c>
      <c r="C29" s="176" t="s">
        <v>1598</v>
      </c>
      <c r="D29" s="175">
        <v>25</v>
      </c>
      <c r="E29" s="172" t="s">
        <v>315</v>
      </c>
      <c r="F29" s="172">
        <v>3029</v>
      </c>
      <c r="G29" s="172" t="s">
        <v>316</v>
      </c>
      <c r="H29" s="172" t="s">
        <v>316</v>
      </c>
      <c r="I29" s="177" t="s">
        <v>1439</v>
      </c>
      <c r="J29" s="177" t="s">
        <v>1439</v>
      </c>
      <c r="K29" s="174"/>
      <c r="L29" s="167"/>
      <c r="M29" s="167" t="s">
        <v>317</v>
      </c>
      <c r="N29" s="167" t="s">
        <v>318</v>
      </c>
      <c r="O29" s="167" t="s">
        <v>79</v>
      </c>
      <c r="P29" s="167" t="s">
        <v>319</v>
      </c>
      <c r="Q29" s="172" t="s">
        <v>318</v>
      </c>
      <c r="R29" s="172" t="s">
        <v>79</v>
      </c>
      <c r="S29" s="172" t="s">
        <v>319</v>
      </c>
    </row>
    <row r="30" spans="2:19" ht="21.75" customHeight="1">
      <c r="B30" s="175">
        <v>26</v>
      </c>
      <c r="C30" s="176" t="s">
        <v>1599</v>
      </c>
      <c r="D30" s="175">
        <v>26</v>
      </c>
      <c r="E30" s="172" t="s">
        <v>320</v>
      </c>
      <c r="F30" s="172">
        <v>3030</v>
      </c>
      <c r="G30" s="172" t="s">
        <v>321</v>
      </c>
      <c r="H30" s="172" t="s">
        <v>321</v>
      </c>
      <c r="I30" s="177" t="s">
        <v>1439</v>
      </c>
      <c r="J30" s="177" t="s">
        <v>1439</v>
      </c>
      <c r="K30" s="174"/>
      <c r="L30" s="167"/>
      <c r="M30" s="167" t="s">
        <v>322</v>
      </c>
      <c r="N30" s="167" t="s">
        <v>323</v>
      </c>
      <c r="O30" s="167" t="s">
        <v>79</v>
      </c>
      <c r="P30" s="167" t="s">
        <v>324</v>
      </c>
      <c r="Q30" s="172" t="s">
        <v>323</v>
      </c>
      <c r="R30" s="172" t="s">
        <v>79</v>
      </c>
      <c r="S30" s="172" t="s">
        <v>324</v>
      </c>
    </row>
    <row r="31" spans="2:19" ht="21.75" customHeight="1">
      <c r="B31" s="175">
        <v>27</v>
      </c>
      <c r="C31" s="176" t="s">
        <v>1600</v>
      </c>
      <c r="D31" s="175">
        <v>27</v>
      </c>
      <c r="E31" s="172" t="s">
        <v>325</v>
      </c>
      <c r="F31" s="172">
        <v>3032</v>
      </c>
      <c r="G31" s="172" t="s">
        <v>326</v>
      </c>
      <c r="H31" s="172" t="s">
        <v>326</v>
      </c>
      <c r="I31" s="177" t="s">
        <v>1439</v>
      </c>
      <c r="J31" s="177" t="s">
        <v>1439</v>
      </c>
      <c r="K31" s="174"/>
      <c r="L31" s="167"/>
      <c r="M31" s="167" t="s">
        <v>327</v>
      </c>
      <c r="N31" s="167" t="s">
        <v>328</v>
      </c>
      <c r="O31" s="167" t="s">
        <v>79</v>
      </c>
      <c r="P31" s="167" t="s">
        <v>120</v>
      </c>
      <c r="Q31" s="172" t="s">
        <v>328</v>
      </c>
      <c r="R31" s="172" t="s">
        <v>79</v>
      </c>
      <c r="S31" s="172" t="s">
        <v>120</v>
      </c>
    </row>
    <row r="32" spans="2:19" ht="21.75" customHeight="1">
      <c r="B32" s="175">
        <v>28</v>
      </c>
      <c r="C32" s="176" t="s">
        <v>1601</v>
      </c>
      <c r="D32" s="175">
        <v>28</v>
      </c>
      <c r="E32" s="172" t="s">
        <v>329</v>
      </c>
      <c r="F32" s="172">
        <v>3033</v>
      </c>
      <c r="G32" s="172" t="s">
        <v>1943</v>
      </c>
      <c r="H32" s="172" t="s">
        <v>330</v>
      </c>
      <c r="I32" s="177" t="s">
        <v>1439</v>
      </c>
      <c r="J32" s="177" t="s">
        <v>1439</v>
      </c>
      <c r="K32" s="174"/>
      <c r="L32" s="167"/>
      <c r="M32" s="167" t="s">
        <v>1602</v>
      </c>
      <c r="N32" s="167" t="s">
        <v>91</v>
      </c>
      <c r="O32" s="167" t="s">
        <v>79</v>
      </c>
      <c r="P32" s="167" t="s">
        <v>331</v>
      </c>
      <c r="Q32" s="172" t="s">
        <v>91</v>
      </c>
      <c r="R32" s="172" t="s">
        <v>79</v>
      </c>
      <c r="S32" s="172" t="s">
        <v>331</v>
      </c>
    </row>
    <row r="33" spans="2:19" ht="21.75" customHeight="1">
      <c r="B33" s="175">
        <v>29</v>
      </c>
      <c r="C33" s="176" t="s">
        <v>1603</v>
      </c>
      <c r="D33" s="175">
        <v>29</v>
      </c>
      <c r="E33" s="172" t="s">
        <v>332</v>
      </c>
      <c r="F33" s="172">
        <v>1210543</v>
      </c>
      <c r="G33" s="172" t="s">
        <v>333</v>
      </c>
      <c r="H33" s="172" t="s">
        <v>333</v>
      </c>
      <c r="I33" s="177" t="s">
        <v>1439</v>
      </c>
      <c r="J33" s="177" t="s">
        <v>1439</v>
      </c>
      <c r="K33" s="174"/>
      <c r="L33" s="167"/>
      <c r="M33" s="167" t="s">
        <v>1604</v>
      </c>
      <c r="N33" s="167" t="s">
        <v>334</v>
      </c>
      <c r="O33" s="167" t="s">
        <v>335</v>
      </c>
      <c r="P33" s="167" t="s">
        <v>273</v>
      </c>
      <c r="Q33" s="172" t="s">
        <v>334</v>
      </c>
      <c r="R33" s="172" t="s">
        <v>335</v>
      </c>
      <c r="S33" s="172" t="s">
        <v>273</v>
      </c>
    </row>
    <row r="34" spans="2:19" ht="21.75" customHeight="1">
      <c r="B34" s="175">
        <v>30</v>
      </c>
      <c r="C34" s="176" t="s">
        <v>1605</v>
      </c>
      <c r="D34" s="175">
        <v>30</v>
      </c>
      <c r="E34" s="172" t="s">
        <v>336</v>
      </c>
      <c r="F34" s="172">
        <v>3037</v>
      </c>
      <c r="G34" s="172" t="s">
        <v>337</v>
      </c>
      <c r="H34" s="172" t="s">
        <v>337</v>
      </c>
      <c r="I34" s="177" t="s">
        <v>1439</v>
      </c>
      <c r="J34" s="177" t="s">
        <v>1439</v>
      </c>
      <c r="K34" s="174"/>
      <c r="L34" s="167"/>
      <c r="M34" s="167" t="s">
        <v>286</v>
      </c>
      <c r="N34" s="167" t="s">
        <v>338</v>
      </c>
      <c r="O34" s="167" t="s">
        <v>79</v>
      </c>
      <c r="P34" s="167" t="s">
        <v>288</v>
      </c>
      <c r="Q34" s="172" t="s">
        <v>338</v>
      </c>
      <c r="R34" s="172" t="s">
        <v>79</v>
      </c>
      <c r="S34" s="172" t="s">
        <v>288</v>
      </c>
    </row>
    <row r="35" spans="2:19" ht="21.75" customHeight="1">
      <c r="B35" s="175">
        <v>31</v>
      </c>
      <c r="C35" s="176" t="s">
        <v>1208</v>
      </c>
      <c r="D35" s="175">
        <v>31</v>
      </c>
      <c r="E35" s="172" t="s">
        <v>339</v>
      </c>
      <c r="F35" s="172">
        <v>3038</v>
      </c>
      <c r="G35" s="172" t="s">
        <v>340</v>
      </c>
      <c r="H35" s="172" t="s">
        <v>340</v>
      </c>
      <c r="I35" s="177" t="s">
        <v>1439</v>
      </c>
      <c r="J35" s="177" t="s">
        <v>1439</v>
      </c>
      <c r="K35" s="174"/>
      <c r="L35" s="167"/>
      <c r="M35" s="167" t="s">
        <v>341</v>
      </c>
      <c r="N35" s="167" t="s">
        <v>342</v>
      </c>
      <c r="O35" s="167" t="s">
        <v>94</v>
      </c>
      <c r="P35" s="167" t="s">
        <v>343</v>
      </c>
      <c r="Q35" s="172" t="s">
        <v>342</v>
      </c>
      <c r="R35" s="172" t="s">
        <v>94</v>
      </c>
      <c r="S35" s="172" t="s">
        <v>343</v>
      </c>
    </row>
    <row r="36" spans="2:19" ht="21.75" customHeight="1">
      <c r="B36" s="175">
        <v>32</v>
      </c>
      <c r="C36" s="176" t="s">
        <v>1606</v>
      </c>
      <c r="D36" s="175">
        <v>32</v>
      </c>
      <c r="E36" s="172" t="s">
        <v>344</v>
      </c>
      <c r="F36" s="172">
        <v>3039</v>
      </c>
      <c r="G36" s="172" t="s">
        <v>345</v>
      </c>
      <c r="H36" s="172" t="s">
        <v>345</v>
      </c>
      <c r="I36" s="177" t="s">
        <v>1439</v>
      </c>
      <c r="J36" s="177" t="s">
        <v>1439</v>
      </c>
      <c r="K36" s="174"/>
      <c r="L36" s="167"/>
      <c r="M36" s="167" t="s">
        <v>1607</v>
      </c>
      <c r="N36" s="167" t="s">
        <v>346</v>
      </c>
      <c r="O36" s="167" t="s">
        <v>347</v>
      </c>
      <c r="P36" s="167" t="s">
        <v>348</v>
      </c>
      <c r="Q36" s="172" t="s">
        <v>346</v>
      </c>
      <c r="R36" s="172" t="s">
        <v>347</v>
      </c>
      <c r="S36" s="172" t="s">
        <v>348</v>
      </c>
    </row>
    <row r="37" spans="2:19" ht="21.75" customHeight="1">
      <c r="B37" s="175">
        <v>33</v>
      </c>
      <c r="C37" s="176" t="s">
        <v>1608</v>
      </c>
      <c r="D37" s="175">
        <v>33</v>
      </c>
      <c r="E37" s="172" t="s">
        <v>349</v>
      </c>
      <c r="F37" s="172">
        <v>3040</v>
      </c>
      <c r="G37" s="172" t="s">
        <v>350</v>
      </c>
      <c r="H37" s="172" t="s">
        <v>350</v>
      </c>
      <c r="I37" s="177" t="s">
        <v>1439</v>
      </c>
      <c r="J37" s="177" t="s">
        <v>1439</v>
      </c>
      <c r="K37" s="174"/>
      <c r="L37" s="167"/>
      <c r="M37" s="167" t="s">
        <v>1609</v>
      </c>
      <c r="N37" s="167" t="s">
        <v>351</v>
      </c>
      <c r="O37" s="167" t="s">
        <v>94</v>
      </c>
      <c r="P37" s="167" t="s">
        <v>1610</v>
      </c>
      <c r="Q37" s="172" t="s">
        <v>351</v>
      </c>
      <c r="R37" s="172" t="s">
        <v>94</v>
      </c>
      <c r="S37" s="172" t="s">
        <v>1610</v>
      </c>
    </row>
    <row r="38" spans="2:19" ht="21.75" customHeight="1">
      <c r="B38" s="175">
        <v>34</v>
      </c>
      <c r="C38" s="176" t="s">
        <v>1611</v>
      </c>
      <c r="D38" s="175">
        <v>34</v>
      </c>
      <c r="E38" s="172" t="s">
        <v>352</v>
      </c>
      <c r="F38" s="172">
        <v>3041</v>
      </c>
      <c r="G38" s="172" t="s">
        <v>353</v>
      </c>
      <c r="H38" s="172" t="s">
        <v>353</v>
      </c>
      <c r="I38" s="177" t="s">
        <v>1439</v>
      </c>
      <c r="J38" s="177" t="s">
        <v>1439</v>
      </c>
      <c r="K38" s="174"/>
      <c r="L38" s="167"/>
      <c r="M38" s="167" t="s">
        <v>354</v>
      </c>
      <c r="N38" s="167" t="s">
        <v>355</v>
      </c>
      <c r="O38" s="167" t="s">
        <v>79</v>
      </c>
      <c r="P38" s="167" t="s">
        <v>356</v>
      </c>
      <c r="Q38" s="172" t="s">
        <v>355</v>
      </c>
      <c r="R38" s="172" t="s">
        <v>79</v>
      </c>
      <c r="S38" s="172" t="s">
        <v>356</v>
      </c>
    </row>
    <row r="39" spans="2:19" ht="21.75" customHeight="1">
      <c r="B39" s="175">
        <v>35</v>
      </c>
      <c r="C39" s="178" t="s">
        <v>1612</v>
      </c>
      <c r="D39" s="175">
        <v>35</v>
      </c>
      <c r="E39" s="172" t="s">
        <v>357</v>
      </c>
      <c r="F39" s="172">
        <v>3042</v>
      </c>
      <c r="G39" s="172" t="s">
        <v>358</v>
      </c>
      <c r="H39" s="172" t="s">
        <v>358</v>
      </c>
      <c r="I39" s="177" t="s">
        <v>1439</v>
      </c>
      <c r="J39" s="177" t="s">
        <v>1439</v>
      </c>
      <c r="K39" s="174"/>
      <c r="L39" s="167"/>
      <c r="M39" s="167" t="s">
        <v>359</v>
      </c>
      <c r="N39" s="167" t="s">
        <v>360</v>
      </c>
      <c r="O39" s="167" t="s">
        <v>79</v>
      </c>
      <c r="P39" s="167" t="s">
        <v>361</v>
      </c>
      <c r="Q39" s="172" t="s">
        <v>360</v>
      </c>
      <c r="R39" s="172" t="s">
        <v>79</v>
      </c>
      <c r="S39" s="172" t="s">
        <v>361</v>
      </c>
    </row>
    <row r="40" spans="2:19" ht="21.75" customHeight="1">
      <c r="B40" s="175">
        <v>36</v>
      </c>
      <c r="C40" s="176" t="s">
        <v>1613</v>
      </c>
      <c r="D40" s="175">
        <v>36</v>
      </c>
      <c r="E40" s="172" t="s">
        <v>362</v>
      </c>
      <c r="F40" s="172">
        <v>3043</v>
      </c>
      <c r="G40" s="172" t="s">
        <v>363</v>
      </c>
      <c r="H40" s="172" t="s">
        <v>363</v>
      </c>
      <c r="I40" s="177" t="s">
        <v>1439</v>
      </c>
      <c r="J40" s="177" t="s">
        <v>1439</v>
      </c>
      <c r="K40" s="174"/>
      <c r="L40" s="167"/>
      <c r="M40" s="167" t="s">
        <v>364</v>
      </c>
      <c r="N40" s="167" t="s">
        <v>365</v>
      </c>
      <c r="O40" s="167" t="s">
        <v>94</v>
      </c>
      <c r="P40" s="167" t="s">
        <v>366</v>
      </c>
      <c r="Q40" s="172" t="s">
        <v>365</v>
      </c>
      <c r="R40" s="172" t="s">
        <v>94</v>
      </c>
      <c r="S40" s="172" t="s">
        <v>366</v>
      </c>
    </row>
    <row r="41" spans="2:19" ht="21.75" customHeight="1">
      <c r="B41" s="175">
        <v>37</v>
      </c>
      <c r="C41" s="176" t="s">
        <v>1614</v>
      </c>
      <c r="D41" s="175">
        <v>37</v>
      </c>
      <c r="E41" s="172" t="s">
        <v>367</v>
      </c>
      <c r="F41" s="172">
        <v>3044</v>
      </c>
      <c r="G41" s="172" t="s">
        <v>368</v>
      </c>
      <c r="H41" s="172" t="s">
        <v>368</v>
      </c>
      <c r="I41" s="177" t="s">
        <v>1439</v>
      </c>
      <c r="J41" s="177" t="s">
        <v>1439</v>
      </c>
      <c r="K41" s="174"/>
      <c r="L41" s="167"/>
      <c r="M41" s="167" t="s">
        <v>369</v>
      </c>
      <c r="N41" s="167" t="s">
        <v>370</v>
      </c>
      <c r="O41" s="167" t="s">
        <v>79</v>
      </c>
      <c r="P41" s="167" t="s">
        <v>371</v>
      </c>
      <c r="Q41" s="172" t="s">
        <v>370</v>
      </c>
      <c r="R41" s="172" t="s">
        <v>79</v>
      </c>
      <c r="S41" s="172" t="s">
        <v>371</v>
      </c>
    </row>
    <row r="42" spans="2:19" ht="21.75" customHeight="1">
      <c r="B42" s="175">
        <v>38</v>
      </c>
      <c r="C42" s="176" t="s">
        <v>1615</v>
      </c>
      <c r="D42" s="175">
        <v>38</v>
      </c>
      <c r="E42" s="172" t="s">
        <v>372</v>
      </c>
      <c r="F42" s="172">
        <v>3045</v>
      </c>
      <c r="G42" s="172" t="s">
        <v>373</v>
      </c>
      <c r="H42" s="172" t="s">
        <v>373</v>
      </c>
      <c r="I42" s="177" t="s">
        <v>1439</v>
      </c>
      <c r="J42" s="177" t="s">
        <v>1439</v>
      </c>
      <c r="K42" s="174"/>
      <c r="L42" s="167"/>
      <c r="M42" s="167" t="s">
        <v>314</v>
      </c>
      <c r="N42" s="167" t="s">
        <v>129</v>
      </c>
      <c r="O42" s="167" t="s">
        <v>79</v>
      </c>
      <c r="P42" s="167" t="s">
        <v>1596</v>
      </c>
      <c r="Q42" s="172" t="s">
        <v>374</v>
      </c>
      <c r="R42" s="172" t="s">
        <v>1590</v>
      </c>
      <c r="S42" s="172" t="s">
        <v>1616</v>
      </c>
    </row>
    <row r="43" spans="2:19" ht="21.75" customHeight="1">
      <c r="B43" s="175">
        <v>39</v>
      </c>
      <c r="C43" s="176" t="s">
        <v>1617</v>
      </c>
      <c r="D43" s="175">
        <v>39</v>
      </c>
      <c r="E43" s="172" t="s">
        <v>375</v>
      </c>
      <c r="F43" s="172">
        <v>3046</v>
      </c>
      <c r="G43" s="172" t="s">
        <v>376</v>
      </c>
      <c r="H43" s="172" t="s">
        <v>376</v>
      </c>
      <c r="I43" s="177" t="s">
        <v>1439</v>
      </c>
      <c r="J43" s="177" t="s">
        <v>1439</v>
      </c>
      <c r="K43" s="174"/>
      <c r="L43" s="167"/>
      <c r="M43" s="167" t="s">
        <v>377</v>
      </c>
      <c r="N43" s="167" t="s">
        <v>378</v>
      </c>
      <c r="O43" s="167" t="s">
        <v>94</v>
      </c>
      <c r="P43" s="167" t="s">
        <v>379</v>
      </c>
      <c r="Q43" s="172" t="s">
        <v>378</v>
      </c>
      <c r="R43" s="172" t="s">
        <v>94</v>
      </c>
      <c r="S43" s="172" t="s">
        <v>379</v>
      </c>
    </row>
    <row r="44" spans="2:19" ht="21.75" customHeight="1">
      <c r="B44" s="175">
        <v>40</v>
      </c>
      <c r="C44" s="176" t="s">
        <v>1442</v>
      </c>
      <c r="D44" s="175">
        <v>40</v>
      </c>
      <c r="E44" s="172" t="s">
        <v>380</v>
      </c>
      <c r="F44" s="172">
        <v>3047</v>
      </c>
      <c r="G44" s="172" t="s">
        <v>381</v>
      </c>
      <c r="H44" s="172" t="s">
        <v>381</v>
      </c>
      <c r="I44" s="177" t="s">
        <v>1439</v>
      </c>
      <c r="J44" s="177" t="s">
        <v>1439</v>
      </c>
      <c r="K44" s="174"/>
      <c r="L44" s="167"/>
      <c r="M44" s="167" t="s">
        <v>1618</v>
      </c>
      <c r="N44" s="167" t="s">
        <v>1443</v>
      </c>
      <c r="O44" s="167" t="s">
        <v>94</v>
      </c>
      <c r="P44" s="167" t="s">
        <v>1619</v>
      </c>
      <c r="Q44" s="172" t="s">
        <v>1443</v>
      </c>
      <c r="R44" s="172" t="s">
        <v>94</v>
      </c>
      <c r="S44" s="172" t="s">
        <v>1619</v>
      </c>
    </row>
    <row r="45" spans="2:19" ht="21.75" customHeight="1">
      <c r="B45" s="175">
        <v>41</v>
      </c>
      <c r="C45" s="176" t="s">
        <v>1620</v>
      </c>
      <c r="D45" s="175">
        <v>41</v>
      </c>
      <c r="E45" s="172" t="s">
        <v>382</v>
      </c>
      <c r="F45" s="172">
        <v>3048</v>
      </c>
      <c r="G45" s="172" t="s">
        <v>383</v>
      </c>
      <c r="H45" s="172" t="s">
        <v>383</v>
      </c>
      <c r="I45" s="177" t="s">
        <v>1439</v>
      </c>
      <c r="J45" s="177" t="s">
        <v>1439</v>
      </c>
      <c r="K45" s="174"/>
      <c r="L45" s="167"/>
      <c r="M45" s="167" t="s">
        <v>384</v>
      </c>
      <c r="N45" s="167" t="s">
        <v>145</v>
      </c>
      <c r="O45" s="167" t="s">
        <v>79</v>
      </c>
      <c r="P45" s="167" t="s">
        <v>385</v>
      </c>
      <c r="Q45" s="172" t="s">
        <v>145</v>
      </c>
      <c r="R45" s="172" t="s">
        <v>79</v>
      </c>
      <c r="S45" s="172" t="s">
        <v>385</v>
      </c>
    </row>
    <row r="46" spans="2:19" ht="21.75" customHeight="1">
      <c r="B46" s="175">
        <v>42</v>
      </c>
      <c r="C46" s="176" t="s">
        <v>1621</v>
      </c>
      <c r="D46" s="175">
        <v>42</v>
      </c>
      <c r="E46" s="172" t="s">
        <v>386</v>
      </c>
      <c r="F46" s="172">
        <v>3049</v>
      </c>
      <c r="G46" s="172" t="s">
        <v>387</v>
      </c>
      <c r="H46" s="172" t="s">
        <v>387</v>
      </c>
      <c r="I46" s="177" t="s">
        <v>1439</v>
      </c>
      <c r="J46" s="177" t="s">
        <v>1439</v>
      </c>
      <c r="K46" s="174"/>
      <c r="L46" s="167"/>
      <c r="M46" s="167" t="s">
        <v>206</v>
      </c>
      <c r="N46" s="167" t="s">
        <v>1440</v>
      </c>
      <c r="O46" s="167" t="s">
        <v>79</v>
      </c>
      <c r="P46" s="167" t="s">
        <v>388</v>
      </c>
      <c r="Q46" s="172" t="s">
        <v>389</v>
      </c>
      <c r="R46" s="172" t="s">
        <v>1590</v>
      </c>
      <c r="S46" s="172" t="s">
        <v>388</v>
      </c>
    </row>
    <row r="47" spans="2:19" ht="21.75" customHeight="1">
      <c r="B47" s="175">
        <v>43</v>
      </c>
      <c r="C47" s="176" t="s">
        <v>1444</v>
      </c>
      <c r="D47" s="175">
        <v>43</v>
      </c>
      <c r="E47" s="172" t="s">
        <v>390</v>
      </c>
      <c r="F47" s="172">
        <v>3050</v>
      </c>
      <c r="G47" s="172" t="s">
        <v>391</v>
      </c>
      <c r="H47" s="172" t="s">
        <v>391</v>
      </c>
      <c r="I47" s="177" t="s">
        <v>1439</v>
      </c>
      <c r="J47" s="177" t="s">
        <v>1439</v>
      </c>
      <c r="K47" s="174"/>
      <c r="L47" s="167"/>
      <c r="M47" s="167" t="s">
        <v>1622</v>
      </c>
      <c r="N47" s="167" t="s">
        <v>1623</v>
      </c>
      <c r="O47" s="167" t="s">
        <v>79</v>
      </c>
      <c r="P47" s="167" t="s">
        <v>1624</v>
      </c>
      <c r="Q47" s="172" t="s">
        <v>1623</v>
      </c>
      <c r="R47" s="172" t="s">
        <v>79</v>
      </c>
      <c r="S47" s="172" t="s">
        <v>1624</v>
      </c>
    </row>
    <row r="48" spans="2:19" ht="21.75" customHeight="1">
      <c r="B48" s="175">
        <v>44</v>
      </c>
      <c r="C48" s="176" t="s">
        <v>1625</v>
      </c>
      <c r="D48" s="175">
        <v>44</v>
      </c>
      <c r="E48" s="172" t="s">
        <v>392</v>
      </c>
      <c r="F48" s="172">
        <v>3051</v>
      </c>
      <c r="G48" s="172" t="s">
        <v>393</v>
      </c>
      <c r="H48" s="172" t="s">
        <v>393</v>
      </c>
      <c r="I48" s="177" t="s">
        <v>1439</v>
      </c>
      <c r="J48" s="177" t="s">
        <v>1439</v>
      </c>
      <c r="K48" s="174"/>
      <c r="L48" s="167"/>
      <c r="M48" s="167" t="s">
        <v>394</v>
      </c>
      <c r="N48" s="167" t="s">
        <v>1626</v>
      </c>
      <c r="O48" s="167" t="s">
        <v>79</v>
      </c>
      <c r="P48" s="167" t="s">
        <v>1627</v>
      </c>
      <c r="Q48" s="172" t="s">
        <v>395</v>
      </c>
      <c r="R48" s="172" t="s">
        <v>1590</v>
      </c>
      <c r="S48" s="172" t="s">
        <v>1628</v>
      </c>
    </row>
    <row r="49" spans="2:19" ht="21.75" customHeight="1">
      <c r="B49" s="175">
        <v>45</v>
      </c>
      <c r="C49" s="176" t="s">
        <v>1445</v>
      </c>
      <c r="D49" s="175">
        <v>45</v>
      </c>
      <c r="E49" s="172" t="s">
        <v>396</v>
      </c>
      <c r="F49" s="172">
        <v>3052</v>
      </c>
      <c r="G49" s="172" t="s">
        <v>397</v>
      </c>
      <c r="H49" s="172" t="s">
        <v>397</v>
      </c>
      <c r="I49" s="177" t="s">
        <v>1439</v>
      </c>
      <c r="J49" s="177" t="s">
        <v>1439</v>
      </c>
      <c r="K49" s="174"/>
      <c r="L49" s="167"/>
      <c r="M49" s="167" t="s">
        <v>1618</v>
      </c>
      <c r="N49" s="167" t="s">
        <v>1443</v>
      </c>
      <c r="O49" s="167" t="s">
        <v>94</v>
      </c>
      <c r="P49" s="167" t="s">
        <v>1619</v>
      </c>
      <c r="Q49" s="172" t="s">
        <v>1443</v>
      </c>
      <c r="R49" s="172" t="s">
        <v>94</v>
      </c>
      <c r="S49" s="172" t="s">
        <v>1619</v>
      </c>
    </row>
    <row r="50" spans="2:19" ht="21.75" customHeight="1">
      <c r="B50" s="175">
        <v>46</v>
      </c>
      <c r="C50" s="176" t="s">
        <v>1446</v>
      </c>
      <c r="D50" s="175">
        <v>46</v>
      </c>
      <c r="E50" s="172" t="s">
        <v>398</v>
      </c>
      <c r="F50" s="172">
        <v>3054</v>
      </c>
      <c r="G50" s="172" t="s">
        <v>399</v>
      </c>
      <c r="H50" s="172" t="s">
        <v>399</v>
      </c>
      <c r="I50" s="177" t="s">
        <v>1439</v>
      </c>
      <c r="J50" s="177" t="s">
        <v>1439</v>
      </c>
      <c r="K50" s="174"/>
      <c r="L50" s="167"/>
      <c r="M50" s="167" t="s">
        <v>1629</v>
      </c>
      <c r="N50" s="167" t="s">
        <v>400</v>
      </c>
      <c r="O50" s="167" t="s">
        <v>94</v>
      </c>
      <c r="P50" s="167" t="s">
        <v>1447</v>
      </c>
      <c r="Q50" s="172" t="s">
        <v>400</v>
      </c>
      <c r="R50" s="172" t="s">
        <v>94</v>
      </c>
      <c r="S50" s="172" t="s">
        <v>1447</v>
      </c>
    </row>
    <row r="51" spans="2:19" ht="21.75" customHeight="1">
      <c r="B51" s="175">
        <v>47</v>
      </c>
      <c r="C51" s="176" t="s">
        <v>1630</v>
      </c>
      <c r="D51" s="175">
        <v>47</v>
      </c>
      <c r="E51" s="172" t="s">
        <v>401</v>
      </c>
      <c r="F51" s="172">
        <v>3055</v>
      </c>
      <c r="G51" s="172" t="s">
        <v>402</v>
      </c>
      <c r="H51" s="172" t="s">
        <v>402</v>
      </c>
      <c r="I51" s="177" t="s">
        <v>1439</v>
      </c>
      <c r="J51" s="177" t="s">
        <v>1439</v>
      </c>
      <c r="K51" s="174"/>
      <c r="L51" s="167"/>
      <c r="M51" s="167" t="s">
        <v>364</v>
      </c>
      <c r="N51" s="167" t="s">
        <v>365</v>
      </c>
      <c r="O51" s="167" t="s">
        <v>94</v>
      </c>
      <c r="P51" s="167" t="s">
        <v>366</v>
      </c>
      <c r="Q51" s="172" t="s">
        <v>365</v>
      </c>
      <c r="R51" s="172" t="s">
        <v>94</v>
      </c>
      <c r="S51" s="172" t="s">
        <v>366</v>
      </c>
    </row>
    <row r="52" spans="2:19" ht="21.75" customHeight="1">
      <c r="B52" s="175">
        <v>48</v>
      </c>
      <c r="C52" s="176" t="s">
        <v>1631</v>
      </c>
      <c r="D52" s="175">
        <v>48</v>
      </c>
      <c r="E52" s="172" t="s">
        <v>403</v>
      </c>
      <c r="F52" s="172">
        <v>3056</v>
      </c>
      <c r="G52" s="172" t="s">
        <v>1632</v>
      </c>
      <c r="H52" s="172" t="s">
        <v>404</v>
      </c>
      <c r="I52" s="177" t="s">
        <v>1439</v>
      </c>
      <c r="J52" s="177" t="s">
        <v>1439</v>
      </c>
      <c r="K52" s="174"/>
      <c r="L52" s="167"/>
      <c r="M52" s="167" t="s">
        <v>405</v>
      </c>
      <c r="N52" s="167" t="s">
        <v>1633</v>
      </c>
      <c r="O52" s="167" t="s">
        <v>79</v>
      </c>
      <c r="P52" s="167" t="s">
        <v>1634</v>
      </c>
      <c r="Q52" s="172" t="s">
        <v>1933</v>
      </c>
      <c r="R52" s="172" t="s">
        <v>1590</v>
      </c>
      <c r="S52" s="172" t="s">
        <v>1934</v>
      </c>
    </row>
    <row r="53" spans="2:19" ht="21.75" customHeight="1">
      <c r="B53" s="175">
        <v>49</v>
      </c>
      <c r="C53" s="176" t="s">
        <v>1635</v>
      </c>
      <c r="D53" s="175">
        <v>49</v>
      </c>
      <c r="E53" s="172" t="s">
        <v>406</v>
      </c>
      <c r="F53" s="172">
        <v>3058</v>
      </c>
      <c r="G53" s="172" t="s">
        <v>407</v>
      </c>
      <c r="H53" s="172" t="s">
        <v>407</v>
      </c>
      <c r="I53" s="177" t="s">
        <v>1439</v>
      </c>
      <c r="J53" s="177" t="s">
        <v>1439</v>
      </c>
      <c r="K53" s="174"/>
      <c r="L53" s="167"/>
      <c r="M53" s="167" t="s">
        <v>1636</v>
      </c>
      <c r="N53" s="167" t="s">
        <v>408</v>
      </c>
      <c r="O53" s="167" t="s">
        <v>1638</v>
      </c>
      <c r="P53" s="167" t="s">
        <v>1639</v>
      </c>
      <c r="Q53" s="172" t="s">
        <v>408</v>
      </c>
      <c r="R53" s="172" t="s">
        <v>1637</v>
      </c>
      <c r="S53" s="172" t="s">
        <v>1639</v>
      </c>
    </row>
    <row r="54" spans="2:19" ht="21.75" customHeight="1">
      <c r="B54" s="175">
        <v>50</v>
      </c>
      <c r="C54" s="176" t="s">
        <v>409</v>
      </c>
      <c r="D54" s="175">
        <v>50</v>
      </c>
      <c r="E54" s="172" t="s">
        <v>410</v>
      </c>
      <c r="F54" s="172">
        <v>3059</v>
      </c>
      <c r="G54" s="172" t="s">
        <v>411</v>
      </c>
      <c r="H54" s="172" t="s">
        <v>411</v>
      </c>
      <c r="I54" s="177" t="s">
        <v>1439</v>
      </c>
      <c r="J54" s="177" t="s">
        <v>1439</v>
      </c>
      <c r="K54" s="174"/>
      <c r="L54" s="167"/>
      <c r="M54" s="167" t="s">
        <v>1640</v>
      </c>
      <c r="N54" s="167" t="s">
        <v>412</v>
      </c>
      <c r="O54" s="167" t="s">
        <v>79</v>
      </c>
      <c r="P54" s="167" t="s">
        <v>413</v>
      </c>
      <c r="Q54" s="172" t="s">
        <v>412</v>
      </c>
      <c r="R54" s="172" t="s">
        <v>79</v>
      </c>
      <c r="S54" s="172" t="s">
        <v>413</v>
      </c>
    </row>
    <row r="55" spans="2:19" ht="21.75" customHeight="1">
      <c r="B55" s="175">
        <v>51</v>
      </c>
      <c r="C55" s="176" t="s">
        <v>1448</v>
      </c>
      <c r="D55" s="175">
        <v>51</v>
      </c>
      <c r="E55" s="172" t="s">
        <v>414</v>
      </c>
      <c r="F55" s="172">
        <v>3060</v>
      </c>
      <c r="G55" s="172" t="s">
        <v>415</v>
      </c>
      <c r="H55" s="172" t="s">
        <v>415</v>
      </c>
      <c r="I55" s="177" t="s">
        <v>1439</v>
      </c>
      <c r="J55" s="177" t="s">
        <v>1439</v>
      </c>
      <c r="K55" s="174"/>
      <c r="L55" s="167"/>
      <c r="M55" s="167" t="s">
        <v>1629</v>
      </c>
      <c r="N55" s="167" t="s">
        <v>400</v>
      </c>
      <c r="O55" s="167" t="s">
        <v>94</v>
      </c>
      <c r="P55" s="167" t="s">
        <v>1447</v>
      </c>
      <c r="Q55" s="172" t="s">
        <v>400</v>
      </c>
      <c r="R55" s="172" t="s">
        <v>94</v>
      </c>
      <c r="S55" s="172" t="s">
        <v>1447</v>
      </c>
    </row>
    <row r="56" spans="2:19" ht="21.75" customHeight="1">
      <c r="B56" s="175">
        <v>52</v>
      </c>
      <c r="C56" s="176" t="s">
        <v>1641</v>
      </c>
      <c r="D56" s="175">
        <v>52</v>
      </c>
      <c r="E56" s="172" t="s">
        <v>416</v>
      </c>
      <c r="F56" s="172">
        <v>3061</v>
      </c>
      <c r="G56" s="172" t="s">
        <v>417</v>
      </c>
      <c r="H56" s="172" t="s">
        <v>417</v>
      </c>
      <c r="I56" s="177" t="s">
        <v>1439</v>
      </c>
      <c r="J56" s="177" t="s">
        <v>1439</v>
      </c>
      <c r="K56" s="174"/>
      <c r="L56" s="167"/>
      <c r="M56" s="167" t="s">
        <v>418</v>
      </c>
      <c r="N56" s="167" t="s">
        <v>419</v>
      </c>
      <c r="O56" s="167" t="s">
        <v>79</v>
      </c>
      <c r="P56" s="167" t="s">
        <v>127</v>
      </c>
      <c r="Q56" s="172" t="s">
        <v>419</v>
      </c>
      <c r="R56" s="172" t="s">
        <v>79</v>
      </c>
      <c r="S56" s="172" t="s">
        <v>127</v>
      </c>
    </row>
    <row r="57" spans="2:19" ht="21.75" customHeight="1">
      <c r="B57" s="175">
        <v>53</v>
      </c>
      <c r="C57" s="176" t="s">
        <v>1642</v>
      </c>
      <c r="D57" s="175">
        <v>53</v>
      </c>
      <c r="E57" s="172" t="s">
        <v>420</v>
      </c>
      <c r="F57" s="172">
        <v>3062</v>
      </c>
      <c r="G57" s="172" t="s">
        <v>421</v>
      </c>
      <c r="H57" s="172" t="s">
        <v>421</v>
      </c>
      <c r="I57" s="177" t="s">
        <v>1439</v>
      </c>
      <c r="J57" s="177" t="s">
        <v>1439</v>
      </c>
      <c r="K57" s="174"/>
      <c r="L57" s="167"/>
      <c r="M57" s="167" t="s">
        <v>1643</v>
      </c>
      <c r="N57" s="167" t="s">
        <v>1644</v>
      </c>
      <c r="O57" s="167" t="s">
        <v>94</v>
      </c>
      <c r="P57" s="167" t="s">
        <v>422</v>
      </c>
      <c r="Q57" s="172" t="s">
        <v>1644</v>
      </c>
      <c r="R57" s="172" t="s">
        <v>94</v>
      </c>
      <c r="S57" s="172" t="s">
        <v>422</v>
      </c>
    </row>
    <row r="58" spans="2:19" ht="21.75" customHeight="1">
      <c r="B58" s="175">
        <v>54</v>
      </c>
      <c r="C58" s="176" t="s">
        <v>1645</v>
      </c>
      <c r="D58" s="175">
        <v>54</v>
      </c>
      <c r="E58" s="172" t="s">
        <v>423</v>
      </c>
      <c r="F58" s="172">
        <v>3063</v>
      </c>
      <c r="G58" s="172" t="s">
        <v>424</v>
      </c>
      <c r="H58" s="172" t="s">
        <v>424</v>
      </c>
      <c r="I58" s="177" t="s">
        <v>1439</v>
      </c>
      <c r="J58" s="177" t="s">
        <v>1439</v>
      </c>
      <c r="K58" s="174"/>
      <c r="L58" s="167"/>
      <c r="M58" s="167" t="s">
        <v>314</v>
      </c>
      <c r="N58" s="167" t="s">
        <v>129</v>
      </c>
      <c r="O58" s="167" t="s">
        <v>79</v>
      </c>
      <c r="P58" s="167" t="s">
        <v>1646</v>
      </c>
      <c r="Q58" s="172" t="s">
        <v>425</v>
      </c>
      <c r="R58" s="172" t="s">
        <v>1590</v>
      </c>
      <c r="S58" s="172" t="s">
        <v>1647</v>
      </c>
    </row>
    <row r="59" spans="2:19" ht="21.75" customHeight="1">
      <c r="B59" s="175">
        <v>55</v>
      </c>
      <c r="C59" s="176" t="s">
        <v>1648</v>
      </c>
      <c r="D59" s="175">
        <v>55</v>
      </c>
      <c r="E59" s="172" t="s">
        <v>426</v>
      </c>
      <c r="F59" s="172">
        <v>3064</v>
      </c>
      <c r="G59" s="172" t="s">
        <v>427</v>
      </c>
      <c r="H59" s="172" t="s">
        <v>427</v>
      </c>
      <c r="I59" s="177" t="s">
        <v>1439</v>
      </c>
      <c r="J59" s="177" t="s">
        <v>1439</v>
      </c>
      <c r="K59" s="174"/>
      <c r="L59" s="167"/>
      <c r="M59" s="167" t="s">
        <v>146</v>
      </c>
      <c r="N59" s="167" t="s">
        <v>428</v>
      </c>
      <c r="O59" s="167" t="s">
        <v>79</v>
      </c>
      <c r="P59" s="167" t="s">
        <v>104</v>
      </c>
      <c r="Q59" s="172" t="s">
        <v>428</v>
      </c>
      <c r="R59" s="172" t="s">
        <v>79</v>
      </c>
      <c r="S59" s="172" t="s">
        <v>104</v>
      </c>
    </row>
    <row r="60" spans="2:19" ht="21.75" customHeight="1">
      <c r="B60" s="175">
        <v>56</v>
      </c>
      <c r="C60" s="176" t="s">
        <v>1649</v>
      </c>
      <c r="D60" s="175">
        <v>56</v>
      </c>
      <c r="E60" s="172" t="s">
        <v>429</v>
      </c>
      <c r="F60" s="172">
        <v>3065</v>
      </c>
      <c r="G60" s="172" t="s">
        <v>430</v>
      </c>
      <c r="H60" s="172" t="s">
        <v>430</v>
      </c>
      <c r="I60" s="177" t="s">
        <v>1439</v>
      </c>
      <c r="J60" s="177" t="s">
        <v>1439</v>
      </c>
      <c r="K60" s="174"/>
      <c r="L60" s="167"/>
      <c r="M60" s="167" t="s">
        <v>1650</v>
      </c>
      <c r="N60" s="167" t="s">
        <v>1651</v>
      </c>
      <c r="O60" s="167" t="s">
        <v>94</v>
      </c>
      <c r="P60" s="167" t="s">
        <v>1652</v>
      </c>
      <c r="Q60" s="172" t="s">
        <v>431</v>
      </c>
      <c r="R60" s="172" t="s">
        <v>1653</v>
      </c>
      <c r="S60" s="172" t="s">
        <v>1654</v>
      </c>
    </row>
    <row r="61" spans="2:19" ht="21.75" customHeight="1">
      <c r="B61" s="175">
        <v>57</v>
      </c>
      <c r="C61" s="176" t="s">
        <v>1655</v>
      </c>
      <c r="D61" s="175">
        <v>57</v>
      </c>
      <c r="E61" s="172" t="s">
        <v>432</v>
      </c>
      <c r="F61" s="172">
        <v>3066</v>
      </c>
      <c r="G61" s="172" t="s">
        <v>433</v>
      </c>
      <c r="H61" s="172" t="s">
        <v>433</v>
      </c>
      <c r="I61" s="177" t="s">
        <v>1439</v>
      </c>
      <c r="J61" s="177" t="s">
        <v>1439</v>
      </c>
      <c r="K61" s="174"/>
      <c r="L61" s="167"/>
      <c r="M61" s="167" t="s">
        <v>1656</v>
      </c>
      <c r="N61" s="167" t="s">
        <v>434</v>
      </c>
      <c r="O61" s="167" t="s">
        <v>94</v>
      </c>
      <c r="P61" s="167" t="s">
        <v>435</v>
      </c>
      <c r="Q61" s="172" t="s">
        <v>434</v>
      </c>
      <c r="R61" s="172" t="s">
        <v>94</v>
      </c>
      <c r="S61" s="172" t="s">
        <v>435</v>
      </c>
    </row>
    <row r="62" spans="2:19" ht="21.75" customHeight="1">
      <c r="B62" s="175">
        <v>58</v>
      </c>
      <c r="C62" s="176" t="s">
        <v>1209</v>
      </c>
      <c r="D62" s="175">
        <v>58</v>
      </c>
      <c r="E62" s="172" t="s">
        <v>436</v>
      </c>
      <c r="F62" s="172">
        <v>3067</v>
      </c>
      <c r="G62" s="172" t="s">
        <v>437</v>
      </c>
      <c r="H62" s="172" t="s">
        <v>437</v>
      </c>
      <c r="I62" s="177" t="s">
        <v>1439</v>
      </c>
      <c r="J62" s="177" t="s">
        <v>1439</v>
      </c>
      <c r="K62" s="174"/>
      <c r="L62" s="167"/>
      <c r="M62" s="167" t="s">
        <v>1657</v>
      </c>
      <c r="N62" s="167" t="s">
        <v>438</v>
      </c>
      <c r="O62" s="167" t="s">
        <v>94</v>
      </c>
      <c r="P62" s="167" t="s">
        <v>439</v>
      </c>
      <c r="Q62" s="172" t="s">
        <v>438</v>
      </c>
      <c r="R62" s="172" t="s">
        <v>94</v>
      </c>
      <c r="S62" s="172" t="s">
        <v>439</v>
      </c>
    </row>
    <row r="63" spans="2:19" ht="21.75" customHeight="1">
      <c r="B63" s="175">
        <v>59</v>
      </c>
      <c r="C63" s="176" t="s">
        <v>1658</v>
      </c>
      <c r="D63" s="175">
        <v>59</v>
      </c>
      <c r="E63" s="172" t="s">
        <v>440</v>
      </c>
      <c r="F63" s="172">
        <v>3068</v>
      </c>
      <c r="G63" s="172" t="s">
        <v>441</v>
      </c>
      <c r="H63" s="172" t="s">
        <v>441</v>
      </c>
      <c r="I63" s="177" t="s">
        <v>1439</v>
      </c>
      <c r="J63" s="177" t="s">
        <v>1439</v>
      </c>
      <c r="K63" s="174"/>
      <c r="L63" s="167"/>
      <c r="M63" s="167" t="s">
        <v>364</v>
      </c>
      <c r="N63" s="167" t="s">
        <v>365</v>
      </c>
      <c r="O63" s="167" t="s">
        <v>94</v>
      </c>
      <c r="P63" s="167" t="s">
        <v>366</v>
      </c>
      <c r="Q63" s="172" t="s">
        <v>365</v>
      </c>
      <c r="R63" s="172" t="s">
        <v>94</v>
      </c>
      <c r="S63" s="172" t="s">
        <v>366</v>
      </c>
    </row>
    <row r="64" spans="2:19" ht="21.75" customHeight="1">
      <c r="B64" s="175">
        <v>60</v>
      </c>
      <c r="C64" s="176" t="s">
        <v>1659</v>
      </c>
      <c r="D64" s="175">
        <v>60</v>
      </c>
      <c r="E64" s="172" t="s">
        <v>442</v>
      </c>
      <c r="F64" s="172">
        <v>3069</v>
      </c>
      <c r="G64" s="172" t="s">
        <v>443</v>
      </c>
      <c r="H64" s="172" t="s">
        <v>443</v>
      </c>
      <c r="I64" s="177" t="s">
        <v>1439</v>
      </c>
      <c r="J64" s="177" t="s">
        <v>1439</v>
      </c>
      <c r="K64" s="174"/>
      <c r="L64" s="167"/>
      <c r="M64" s="167" t="s">
        <v>1660</v>
      </c>
      <c r="N64" s="167" t="s">
        <v>444</v>
      </c>
      <c r="O64" s="167" t="s">
        <v>79</v>
      </c>
      <c r="P64" s="167" t="s">
        <v>445</v>
      </c>
      <c r="Q64" s="172" t="s">
        <v>444</v>
      </c>
      <c r="R64" s="172" t="s">
        <v>79</v>
      </c>
      <c r="S64" s="172" t="s">
        <v>445</v>
      </c>
    </row>
    <row r="65" spans="2:19" ht="21.75" customHeight="1">
      <c r="B65" s="175">
        <v>61</v>
      </c>
      <c r="C65" s="176" t="s">
        <v>1661</v>
      </c>
      <c r="D65" s="175">
        <v>61</v>
      </c>
      <c r="E65" s="172" t="s">
        <v>446</v>
      </c>
      <c r="F65" s="172">
        <v>3070</v>
      </c>
      <c r="G65" s="172" t="s">
        <v>447</v>
      </c>
      <c r="H65" s="172" t="s">
        <v>447</v>
      </c>
      <c r="I65" s="177" t="s">
        <v>1439</v>
      </c>
      <c r="J65" s="177" t="s">
        <v>1439</v>
      </c>
      <c r="K65" s="174"/>
      <c r="L65" s="167"/>
      <c r="M65" s="167" t="s">
        <v>448</v>
      </c>
      <c r="N65" s="167" t="s">
        <v>449</v>
      </c>
      <c r="O65" s="167" t="s">
        <v>94</v>
      </c>
      <c r="P65" s="167" t="s">
        <v>450</v>
      </c>
      <c r="Q65" s="172" t="s">
        <v>449</v>
      </c>
      <c r="R65" s="172" t="s">
        <v>94</v>
      </c>
      <c r="S65" s="172" t="s">
        <v>450</v>
      </c>
    </row>
    <row r="66" spans="2:19" ht="21.75" customHeight="1">
      <c r="B66" s="175">
        <v>62</v>
      </c>
      <c r="C66" s="176" t="s">
        <v>1662</v>
      </c>
      <c r="D66" s="175">
        <v>62</v>
      </c>
      <c r="E66" s="172" t="s">
        <v>451</v>
      </c>
      <c r="F66" s="172">
        <v>3071</v>
      </c>
      <c r="G66" s="172" t="s">
        <v>452</v>
      </c>
      <c r="H66" s="172" t="s">
        <v>452</v>
      </c>
      <c r="I66" s="177" t="s">
        <v>1439</v>
      </c>
      <c r="J66" s="177" t="s">
        <v>1439</v>
      </c>
      <c r="K66" s="174"/>
      <c r="L66" s="167"/>
      <c r="M66" s="167" t="s">
        <v>453</v>
      </c>
      <c r="N66" s="167" t="s">
        <v>93</v>
      </c>
      <c r="O66" s="167" t="s">
        <v>79</v>
      </c>
      <c r="P66" s="167" t="s">
        <v>92</v>
      </c>
      <c r="Q66" s="172" t="s">
        <v>93</v>
      </c>
      <c r="R66" s="172" t="s">
        <v>79</v>
      </c>
      <c r="S66" s="172" t="s">
        <v>92</v>
      </c>
    </row>
    <row r="67" spans="2:19" ht="21.75" customHeight="1">
      <c r="B67" s="175">
        <v>63</v>
      </c>
      <c r="C67" s="176" t="s">
        <v>1449</v>
      </c>
      <c r="D67" s="175">
        <v>63</v>
      </c>
      <c r="E67" s="172" t="s">
        <v>454</v>
      </c>
      <c r="F67" s="172">
        <v>1210012</v>
      </c>
      <c r="G67" s="172" t="s">
        <v>455</v>
      </c>
      <c r="H67" s="172" t="s">
        <v>455</v>
      </c>
      <c r="I67" s="177" t="s">
        <v>1439</v>
      </c>
      <c r="J67" s="177" t="s">
        <v>1439</v>
      </c>
      <c r="K67" s="174"/>
      <c r="L67" s="167"/>
      <c r="M67" s="167" t="s">
        <v>1629</v>
      </c>
      <c r="N67" s="167" t="s">
        <v>400</v>
      </c>
      <c r="O67" s="167" t="s">
        <v>94</v>
      </c>
      <c r="P67" s="167" t="s">
        <v>1447</v>
      </c>
      <c r="Q67" s="172" t="s">
        <v>400</v>
      </c>
      <c r="R67" s="172" t="s">
        <v>94</v>
      </c>
      <c r="S67" s="172" t="s">
        <v>1447</v>
      </c>
    </row>
    <row r="68" spans="2:19" ht="21.75" customHeight="1">
      <c r="B68" s="175">
        <v>64</v>
      </c>
      <c r="C68" s="176" t="s">
        <v>1663</v>
      </c>
      <c r="D68" s="175">
        <v>64</v>
      </c>
      <c r="E68" s="172" t="s">
        <v>456</v>
      </c>
      <c r="F68" s="172">
        <v>1210013</v>
      </c>
      <c r="G68" s="172" t="s">
        <v>457</v>
      </c>
      <c r="H68" s="172" t="s">
        <v>457</v>
      </c>
      <c r="I68" s="177" t="s">
        <v>1439</v>
      </c>
      <c r="J68" s="177" t="s">
        <v>1439</v>
      </c>
      <c r="K68" s="174"/>
      <c r="L68" s="167"/>
      <c r="M68" s="167" t="s">
        <v>453</v>
      </c>
      <c r="N68" s="167" t="s">
        <v>93</v>
      </c>
      <c r="O68" s="167" t="s">
        <v>79</v>
      </c>
      <c r="P68" s="167" t="s">
        <v>92</v>
      </c>
      <c r="Q68" s="172" t="s">
        <v>93</v>
      </c>
      <c r="R68" s="172" t="s">
        <v>79</v>
      </c>
      <c r="S68" s="172" t="s">
        <v>92</v>
      </c>
    </row>
    <row r="69" spans="2:19" ht="21.75" customHeight="1">
      <c r="B69" s="175">
        <v>65</v>
      </c>
      <c r="C69" s="176" t="s">
        <v>1664</v>
      </c>
      <c r="D69" s="175">
        <v>65</v>
      </c>
      <c r="E69" s="172" t="s">
        <v>458</v>
      </c>
      <c r="F69" s="172">
        <v>1210014</v>
      </c>
      <c r="G69" s="172" t="s">
        <v>459</v>
      </c>
      <c r="H69" s="172" t="s">
        <v>459</v>
      </c>
      <c r="I69" s="177" t="s">
        <v>1439</v>
      </c>
      <c r="J69" s="177" t="s">
        <v>1439</v>
      </c>
      <c r="K69" s="174"/>
      <c r="L69" s="167"/>
      <c r="M69" s="167" t="s">
        <v>1665</v>
      </c>
      <c r="N69" s="167" t="s">
        <v>460</v>
      </c>
      <c r="O69" s="167" t="s">
        <v>79</v>
      </c>
      <c r="P69" s="167" t="s">
        <v>461</v>
      </c>
      <c r="Q69" s="172" t="s">
        <v>460</v>
      </c>
      <c r="R69" s="172" t="s">
        <v>79</v>
      </c>
      <c r="S69" s="172" t="s">
        <v>461</v>
      </c>
    </row>
    <row r="70" spans="2:19" ht="21.75" customHeight="1">
      <c r="B70" s="175">
        <v>66</v>
      </c>
      <c r="C70" s="176" t="s">
        <v>1666</v>
      </c>
      <c r="D70" s="175">
        <v>66</v>
      </c>
      <c r="E70" s="172" t="s">
        <v>462</v>
      </c>
      <c r="F70" s="172">
        <v>1210015</v>
      </c>
      <c r="G70" s="172" t="s">
        <v>463</v>
      </c>
      <c r="H70" s="172" t="s">
        <v>463</v>
      </c>
      <c r="I70" s="177" t="s">
        <v>1439</v>
      </c>
      <c r="J70" s="177" t="s">
        <v>1439</v>
      </c>
      <c r="K70" s="174"/>
      <c r="L70" s="167"/>
      <c r="M70" s="167" t="s">
        <v>1667</v>
      </c>
      <c r="N70" s="167" t="s">
        <v>1668</v>
      </c>
      <c r="O70" s="167" t="s">
        <v>94</v>
      </c>
      <c r="P70" s="167" t="s">
        <v>464</v>
      </c>
      <c r="Q70" s="172" t="s">
        <v>1668</v>
      </c>
      <c r="R70" s="172" t="s">
        <v>94</v>
      </c>
      <c r="S70" s="172" t="s">
        <v>464</v>
      </c>
    </row>
    <row r="71" spans="2:19" ht="21.75" customHeight="1">
      <c r="B71" s="175">
        <v>67</v>
      </c>
      <c r="C71" s="176" t="s">
        <v>1669</v>
      </c>
      <c r="D71" s="175">
        <v>67</v>
      </c>
      <c r="E71" s="172" t="s">
        <v>465</v>
      </c>
      <c r="F71" s="172">
        <v>1210016</v>
      </c>
      <c r="G71" s="172" t="s">
        <v>466</v>
      </c>
      <c r="H71" s="172" t="s">
        <v>466</v>
      </c>
      <c r="I71" s="177" t="s">
        <v>1439</v>
      </c>
      <c r="J71" s="177" t="s">
        <v>1439</v>
      </c>
      <c r="K71" s="174"/>
      <c r="L71" s="167"/>
      <c r="M71" s="167" t="s">
        <v>467</v>
      </c>
      <c r="N71" s="167" t="s">
        <v>468</v>
      </c>
      <c r="O71" s="167" t="s">
        <v>79</v>
      </c>
      <c r="P71" s="167" t="s">
        <v>1450</v>
      </c>
      <c r="Q71" s="172" t="s">
        <v>468</v>
      </c>
      <c r="R71" s="172" t="s">
        <v>79</v>
      </c>
      <c r="S71" s="172" t="s">
        <v>1450</v>
      </c>
    </row>
    <row r="72" spans="2:19" ht="21.75" customHeight="1">
      <c r="B72" s="175">
        <v>68</v>
      </c>
      <c r="C72" s="176" t="s">
        <v>1210</v>
      </c>
      <c r="D72" s="175">
        <v>68</v>
      </c>
      <c r="E72" s="172" t="s">
        <v>469</v>
      </c>
      <c r="F72" s="172">
        <v>1210017</v>
      </c>
      <c r="G72" s="172" t="s">
        <v>470</v>
      </c>
      <c r="H72" s="172" t="s">
        <v>470</v>
      </c>
      <c r="I72" s="177" t="s">
        <v>1439</v>
      </c>
      <c r="J72" s="177" t="s">
        <v>1439</v>
      </c>
      <c r="K72" s="174"/>
      <c r="L72" s="167"/>
      <c r="M72" s="167" t="s">
        <v>471</v>
      </c>
      <c r="N72" s="167" t="s">
        <v>472</v>
      </c>
      <c r="O72" s="167" t="s">
        <v>79</v>
      </c>
      <c r="P72" s="167" t="s">
        <v>473</v>
      </c>
      <c r="Q72" s="172" t="s">
        <v>472</v>
      </c>
      <c r="R72" s="172" t="s">
        <v>79</v>
      </c>
      <c r="S72" s="172" t="s">
        <v>473</v>
      </c>
    </row>
    <row r="73" spans="2:19" ht="21.75" customHeight="1">
      <c r="B73" s="175">
        <v>69</v>
      </c>
      <c r="C73" s="176" t="s">
        <v>1670</v>
      </c>
      <c r="D73" s="175">
        <v>69</v>
      </c>
      <c r="E73" s="172" t="s">
        <v>474</v>
      </c>
      <c r="F73" s="172">
        <v>1210018</v>
      </c>
      <c r="G73" s="172" t="s">
        <v>475</v>
      </c>
      <c r="H73" s="172" t="s">
        <v>475</v>
      </c>
      <c r="I73" s="177" t="s">
        <v>1439</v>
      </c>
      <c r="J73" s="177" t="s">
        <v>1439</v>
      </c>
      <c r="K73" s="174"/>
      <c r="L73" s="167"/>
      <c r="M73" s="167" t="s">
        <v>1671</v>
      </c>
      <c r="N73" s="167" t="s">
        <v>1672</v>
      </c>
      <c r="O73" s="167" t="s">
        <v>94</v>
      </c>
      <c r="P73" s="167" t="s">
        <v>1673</v>
      </c>
      <c r="Q73" s="172" t="s">
        <v>1672</v>
      </c>
      <c r="R73" s="172" t="s">
        <v>94</v>
      </c>
      <c r="S73" s="172" t="s">
        <v>1674</v>
      </c>
    </row>
    <row r="74" spans="2:19" ht="21.75" customHeight="1">
      <c r="B74" s="175">
        <v>70</v>
      </c>
      <c r="C74" s="176" t="s">
        <v>1451</v>
      </c>
      <c r="D74" s="175">
        <v>70</v>
      </c>
      <c r="E74" s="172" t="s">
        <v>476</v>
      </c>
      <c r="F74" s="172">
        <v>1210019</v>
      </c>
      <c r="G74" s="172" t="s">
        <v>477</v>
      </c>
      <c r="H74" s="172" t="s">
        <v>477</v>
      </c>
      <c r="I74" s="177" t="s">
        <v>1439</v>
      </c>
      <c r="J74" s="177" t="s">
        <v>1439</v>
      </c>
      <c r="K74" s="174"/>
      <c r="L74" s="167"/>
      <c r="M74" s="167" t="s">
        <v>1454</v>
      </c>
      <c r="N74" s="167" t="s">
        <v>478</v>
      </c>
      <c r="O74" s="167" t="s">
        <v>94</v>
      </c>
      <c r="P74" s="167" t="s">
        <v>479</v>
      </c>
      <c r="Q74" s="172" t="s">
        <v>478</v>
      </c>
      <c r="R74" s="172" t="s">
        <v>94</v>
      </c>
      <c r="S74" s="172" t="s">
        <v>479</v>
      </c>
    </row>
    <row r="75" spans="2:19" ht="21.75" customHeight="1">
      <c r="B75" s="175">
        <v>71</v>
      </c>
      <c r="C75" s="176" t="s">
        <v>1675</v>
      </c>
      <c r="D75" s="175">
        <v>71</v>
      </c>
      <c r="E75" s="172" t="s">
        <v>480</v>
      </c>
      <c r="F75" s="172">
        <v>1210020</v>
      </c>
      <c r="G75" s="172" t="s">
        <v>481</v>
      </c>
      <c r="H75" s="172" t="s">
        <v>481</v>
      </c>
      <c r="I75" s="177" t="s">
        <v>1439</v>
      </c>
      <c r="J75" s="177" t="s">
        <v>1439</v>
      </c>
      <c r="K75" s="174"/>
      <c r="L75" s="167"/>
      <c r="M75" s="167" t="s">
        <v>482</v>
      </c>
      <c r="N75" s="167" t="s">
        <v>483</v>
      </c>
      <c r="O75" s="167" t="s">
        <v>79</v>
      </c>
      <c r="P75" s="167" t="s">
        <v>484</v>
      </c>
      <c r="Q75" s="172" t="s">
        <v>483</v>
      </c>
      <c r="R75" s="172" t="s">
        <v>79</v>
      </c>
      <c r="S75" s="172" t="s">
        <v>484</v>
      </c>
    </row>
    <row r="76" spans="2:19" ht="21.75" customHeight="1">
      <c r="B76" s="175">
        <v>72</v>
      </c>
      <c r="C76" s="176" t="s">
        <v>1676</v>
      </c>
      <c r="D76" s="175">
        <v>72</v>
      </c>
      <c r="E76" s="172" t="s">
        <v>485</v>
      </c>
      <c r="F76" s="172">
        <v>1210021</v>
      </c>
      <c r="G76" s="172" t="s">
        <v>486</v>
      </c>
      <c r="H76" s="172" t="s">
        <v>486</v>
      </c>
      <c r="I76" s="177" t="s">
        <v>1439</v>
      </c>
      <c r="J76" s="177" t="s">
        <v>1439</v>
      </c>
      <c r="K76" s="174"/>
      <c r="L76" s="167"/>
      <c r="M76" s="167" t="s">
        <v>1677</v>
      </c>
      <c r="N76" s="167" t="s">
        <v>487</v>
      </c>
      <c r="O76" s="167" t="s">
        <v>105</v>
      </c>
      <c r="P76" s="167" t="s">
        <v>488</v>
      </c>
      <c r="Q76" s="172" t="s">
        <v>487</v>
      </c>
      <c r="R76" s="172" t="s">
        <v>105</v>
      </c>
      <c r="S76" s="172" t="s">
        <v>488</v>
      </c>
    </row>
    <row r="77" spans="2:19" ht="21.75" customHeight="1">
      <c r="B77" s="175">
        <v>73</v>
      </c>
      <c r="C77" s="176" t="s">
        <v>1678</v>
      </c>
      <c r="D77" s="175">
        <v>73</v>
      </c>
      <c r="E77" s="172" t="s">
        <v>489</v>
      </c>
      <c r="F77" s="172">
        <v>1210022</v>
      </c>
      <c r="G77" s="172" t="s">
        <v>490</v>
      </c>
      <c r="H77" s="172" t="s">
        <v>490</v>
      </c>
      <c r="I77" s="177" t="s">
        <v>1439</v>
      </c>
      <c r="J77" s="177" t="s">
        <v>1439</v>
      </c>
      <c r="K77" s="174"/>
      <c r="L77" s="167"/>
      <c r="M77" s="167" t="s">
        <v>491</v>
      </c>
      <c r="N77" s="167" t="s">
        <v>1679</v>
      </c>
      <c r="O77" s="167" t="s">
        <v>94</v>
      </c>
      <c r="P77" s="167" t="s">
        <v>1680</v>
      </c>
      <c r="Q77" s="172" t="s">
        <v>1679</v>
      </c>
      <c r="R77" s="172" t="s">
        <v>94</v>
      </c>
      <c r="S77" s="172" t="s">
        <v>1680</v>
      </c>
    </row>
    <row r="78" spans="2:19" ht="21.75" customHeight="1">
      <c r="B78" s="175">
        <v>74</v>
      </c>
      <c r="C78" s="176" t="s">
        <v>1681</v>
      </c>
      <c r="D78" s="175">
        <v>74</v>
      </c>
      <c r="E78" s="172" t="s">
        <v>492</v>
      </c>
      <c r="F78" s="172">
        <v>1210031</v>
      </c>
      <c r="G78" s="172" t="s">
        <v>493</v>
      </c>
      <c r="H78" s="172" t="s">
        <v>493</v>
      </c>
      <c r="I78" s="177" t="s">
        <v>1439</v>
      </c>
      <c r="J78" s="177" t="s">
        <v>1439</v>
      </c>
      <c r="K78" s="174"/>
      <c r="L78" s="167"/>
      <c r="M78" s="167" t="s">
        <v>276</v>
      </c>
      <c r="N78" s="167" t="s">
        <v>96</v>
      </c>
      <c r="O78" s="167" t="s">
        <v>79</v>
      </c>
      <c r="P78" s="167" t="s">
        <v>95</v>
      </c>
      <c r="Q78" s="172" t="s">
        <v>96</v>
      </c>
      <c r="R78" s="172" t="s">
        <v>79</v>
      </c>
      <c r="S78" s="172" t="s">
        <v>95</v>
      </c>
    </row>
    <row r="79" spans="2:19" ht="21.75" customHeight="1">
      <c r="B79" s="175">
        <v>75</v>
      </c>
      <c r="C79" s="176" t="s">
        <v>1682</v>
      </c>
      <c r="D79" s="175">
        <v>75</v>
      </c>
      <c r="E79" s="172" t="s">
        <v>494</v>
      </c>
      <c r="F79" s="172">
        <v>1210035</v>
      </c>
      <c r="G79" s="172" t="s">
        <v>495</v>
      </c>
      <c r="H79" s="172" t="s">
        <v>495</v>
      </c>
      <c r="I79" s="177" t="s">
        <v>1439</v>
      </c>
      <c r="J79" s="177" t="s">
        <v>1439</v>
      </c>
      <c r="K79" s="174"/>
      <c r="L79" s="167"/>
      <c r="M79" s="167" t="s">
        <v>1683</v>
      </c>
      <c r="N79" s="167" t="s">
        <v>496</v>
      </c>
      <c r="O79" s="167" t="s">
        <v>94</v>
      </c>
      <c r="P79" s="167" t="s">
        <v>497</v>
      </c>
      <c r="Q79" s="172" t="s">
        <v>496</v>
      </c>
      <c r="R79" s="172" t="s">
        <v>94</v>
      </c>
      <c r="S79" s="172" t="s">
        <v>497</v>
      </c>
    </row>
    <row r="80" spans="2:19" ht="21.75" customHeight="1">
      <c r="B80" s="175">
        <v>76</v>
      </c>
      <c r="C80" s="176" t="s">
        <v>1684</v>
      </c>
      <c r="D80" s="175">
        <v>76</v>
      </c>
      <c r="E80" s="172" t="s">
        <v>498</v>
      </c>
      <c r="F80" s="172">
        <v>1210109</v>
      </c>
      <c r="G80" s="172" t="s">
        <v>499</v>
      </c>
      <c r="H80" s="172" t="s">
        <v>499</v>
      </c>
      <c r="I80" s="177" t="s">
        <v>1439</v>
      </c>
      <c r="J80" s="177" t="s">
        <v>1439</v>
      </c>
      <c r="K80" s="174"/>
      <c r="L80" s="167"/>
      <c r="M80" s="167" t="s">
        <v>1685</v>
      </c>
      <c r="N80" s="167" t="s">
        <v>500</v>
      </c>
      <c r="O80" s="167" t="s">
        <v>94</v>
      </c>
      <c r="P80" s="167" t="s">
        <v>501</v>
      </c>
      <c r="Q80" s="172" t="s">
        <v>500</v>
      </c>
      <c r="R80" s="172" t="s">
        <v>94</v>
      </c>
      <c r="S80" s="172" t="s">
        <v>501</v>
      </c>
    </row>
    <row r="81" spans="2:19" ht="21.75" customHeight="1">
      <c r="B81" s="175">
        <v>77</v>
      </c>
      <c r="C81" s="176" t="s">
        <v>1686</v>
      </c>
      <c r="D81" s="175">
        <v>77</v>
      </c>
      <c r="E81" s="172" t="s">
        <v>502</v>
      </c>
      <c r="F81" s="172">
        <v>1210110</v>
      </c>
      <c r="G81" s="172" t="s">
        <v>503</v>
      </c>
      <c r="H81" s="172" t="s">
        <v>503</v>
      </c>
      <c r="I81" s="177" t="s">
        <v>1439</v>
      </c>
      <c r="J81" s="177" t="s">
        <v>1439</v>
      </c>
      <c r="K81" s="174"/>
      <c r="L81" s="167"/>
      <c r="M81" s="167" t="s">
        <v>504</v>
      </c>
      <c r="N81" s="167" t="s">
        <v>1452</v>
      </c>
      <c r="O81" s="167" t="s">
        <v>94</v>
      </c>
      <c r="P81" s="167" t="s">
        <v>505</v>
      </c>
      <c r="Q81" s="172" t="s">
        <v>1452</v>
      </c>
      <c r="R81" s="172" t="s">
        <v>94</v>
      </c>
      <c r="S81" s="172" t="s">
        <v>505</v>
      </c>
    </row>
    <row r="82" spans="2:19" ht="21.75" customHeight="1">
      <c r="B82" s="175">
        <v>78</v>
      </c>
      <c r="C82" s="176" t="s">
        <v>1687</v>
      </c>
      <c r="D82" s="175">
        <v>78</v>
      </c>
      <c r="E82" s="172" t="s">
        <v>506</v>
      </c>
      <c r="F82" s="172">
        <v>1210111</v>
      </c>
      <c r="G82" s="172" t="s">
        <v>507</v>
      </c>
      <c r="H82" s="172" t="s">
        <v>507</v>
      </c>
      <c r="I82" s="177" t="s">
        <v>1439</v>
      </c>
      <c r="J82" s="177" t="s">
        <v>1439</v>
      </c>
      <c r="K82" s="174"/>
      <c r="L82" s="167"/>
      <c r="M82" s="167" t="s">
        <v>1688</v>
      </c>
      <c r="N82" s="167" t="s">
        <v>508</v>
      </c>
      <c r="O82" s="167" t="s">
        <v>94</v>
      </c>
      <c r="P82" s="167" t="s">
        <v>509</v>
      </c>
      <c r="Q82" s="172" t="s">
        <v>508</v>
      </c>
      <c r="R82" s="172" t="s">
        <v>94</v>
      </c>
      <c r="S82" s="172" t="s">
        <v>509</v>
      </c>
    </row>
    <row r="83" spans="2:19" ht="21.75" customHeight="1">
      <c r="B83" s="175">
        <v>79</v>
      </c>
      <c r="C83" s="176" t="s">
        <v>1689</v>
      </c>
      <c r="D83" s="175">
        <v>79</v>
      </c>
      <c r="E83" s="172" t="s">
        <v>510</v>
      </c>
      <c r="F83" s="172">
        <v>1210112</v>
      </c>
      <c r="G83" s="172" t="s">
        <v>511</v>
      </c>
      <c r="H83" s="172" t="s">
        <v>511</v>
      </c>
      <c r="I83" s="177" t="s">
        <v>1439</v>
      </c>
      <c r="J83" s="177" t="s">
        <v>1439</v>
      </c>
      <c r="K83" s="174"/>
      <c r="L83" s="167"/>
      <c r="M83" s="167" t="s">
        <v>1690</v>
      </c>
      <c r="N83" s="167" t="s">
        <v>512</v>
      </c>
      <c r="O83" s="167" t="s">
        <v>94</v>
      </c>
      <c r="P83" s="167" t="s">
        <v>97</v>
      </c>
      <c r="Q83" s="172" t="s">
        <v>512</v>
      </c>
      <c r="R83" s="172" t="s">
        <v>94</v>
      </c>
      <c r="S83" s="172" t="s">
        <v>97</v>
      </c>
    </row>
    <row r="84" spans="2:19" ht="21.75" customHeight="1">
      <c r="B84" s="175">
        <v>80</v>
      </c>
      <c r="C84" s="176" t="s">
        <v>1691</v>
      </c>
      <c r="D84" s="175">
        <v>80</v>
      </c>
      <c r="E84" s="172" t="s">
        <v>513</v>
      </c>
      <c r="F84" s="172">
        <v>1210114</v>
      </c>
      <c r="G84" s="172" t="s">
        <v>514</v>
      </c>
      <c r="H84" s="172" t="s">
        <v>514</v>
      </c>
      <c r="I84" s="177" t="s">
        <v>1439</v>
      </c>
      <c r="J84" s="177" t="s">
        <v>1439</v>
      </c>
      <c r="K84" s="174"/>
      <c r="L84" s="167"/>
      <c r="M84" s="167" t="s">
        <v>515</v>
      </c>
      <c r="N84" s="167" t="s">
        <v>516</v>
      </c>
      <c r="O84" s="167" t="s">
        <v>94</v>
      </c>
      <c r="P84" s="167" t="s">
        <v>517</v>
      </c>
      <c r="Q84" s="172" t="s">
        <v>516</v>
      </c>
      <c r="R84" s="172" t="s">
        <v>94</v>
      </c>
      <c r="S84" s="172" t="s">
        <v>517</v>
      </c>
    </row>
    <row r="85" spans="2:19" ht="21.75" customHeight="1">
      <c r="B85" s="175">
        <v>81</v>
      </c>
      <c r="C85" s="176" t="s">
        <v>1692</v>
      </c>
      <c r="D85" s="175">
        <v>81</v>
      </c>
      <c r="E85" s="172" t="s">
        <v>518</v>
      </c>
      <c r="F85" s="172">
        <v>1210115</v>
      </c>
      <c r="G85" s="172" t="s">
        <v>519</v>
      </c>
      <c r="H85" s="172" t="s">
        <v>519</v>
      </c>
      <c r="I85" s="177" t="s">
        <v>1439</v>
      </c>
      <c r="J85" s="177" t="s">
        <v>1439</v>
      </c>
      <c r="K85" s="174"/>
      <c r="L85" s="167"/>
      <c r="M85" s="167" t="s">
        <v>520</v>
      </c>
      <c r="N85" s="167" t="s">
        <v>521</v>
      </c>
      <c r="O85" s="167" t="s">
        <v>94</v>
      </c>
      <c r="P85" s="167" t="s">
        <v>522</v>
      </c>
      <c r="Q85" s="172" t="s">
        <v>521</v>
      </c>
      <c r="R85" s="172" t="s">
        <v>94</v>
      </c>
      <c r="S85" s="172" t="s">
        <v>522</v>
      </c>
    </row>
    <row r="86" spans="2:19" ht="21.75" customHeight="1">
      <c r="B86" s="175">
        <v>82</v>
      </c>
      <c r="C86" s="176" t="s">
        <v>1453</v>
      </c>
      <c r="D86" s="175">
        <v>82</v>
      </c>
      <c r="E86" s="172" t="s">
        <v>523</v>
      </c>
      <c r="F86" s="172">
        <v>1210120</v>
      </c>
      <c r="G86" s="172" t="s">
        <v>524</v>
      </c>
      <c r="H86" s="172" t="s">
        <v>524</v>
      </c>
      <c r="I86" s="177" t="s">
        <v>1439</v>
      </c>
      <c r="J86" s="177" t="s">
        <v>1439</v>
      </c>
      <c r="K86" s="174"/>
      <c r="L86" s="167"/>
      <c r="M86" s="167" t="s">
        <v>1454</v>
      </c>
      <c r="N86" s="167" t="s">
        <v>478</v>
      </c>
      <c r="O86" s="167" t="s">
        <v>94</v>
      </c>
      <c r="P86" s="167" t="s">
        <v>479</v>
      </c>
      <c r="Q86" s="172" t="s">
        <v>478</v>
      </c>
      <c r="R86" s="172" t="s">
        <v>94</v>
      </c>
      <c r="S86" s="172" t="s">
        <v>479</v>
      </c>
    </row>
    <row r="87" spans="2:19" ht="21.75" customHeight="1">
      <c r="B87" s="175">
        <v>83</v>
      </c>
      <c r="C87" s="176" t="s">
        <v>1693</v>
      </c>
      <c r="D87" s="175">
        <v>83</v>
      </c>
      <c r="E87" s="172" t="s">
        <v>525</v>
      </c>
      <c r="F87" s="172">
        <v>1210121</v>
      </c>
      <c r="G87" s="172" t="s">
        <v>526</v>
      </c>
      <c r="H87" s="172" t="s">
        <v>526</v>
      </c>
      <c r="I87" s="177" t="s">
        <v>1439</v>
      </c>
      <c r="J87" s="177" t="s">
        <v>1439</v>
      </c>
      <c r="K87" s="174"/>
      <c r="L87" s="167"/>
      <c r="M87" s="167" t="s">
        <v>1694</v>
      </c>
      <c r="N87" s="167" t="s">
        <v>527</v>
      </c>
      <c r="O87" s="167" t="s">
        <v>94</v>
      </c>
      <c r="P87" s="167" t="s">
        <v>98</v>
      </c>
      <c r="Q87" s="172" t="s">
        <v>527</v>
      </c>
      <c r="R87" s="172" t="s">
        <v>94</v>
      </c>
      <c r="S87" s="172" t="s">
        <v>98</v>
      </c>
    </row>
    <row r="88" spans="2:19" ht="21.75" customHeight="1">
      <c r="B88" s="175">
        <v>84</v>
      </c>
      <c r="C88" s="176" t="s">
        <v>1695</v>
      </c>
      <c r="D88" s="175">
        <v>84</v>
      </c>
      <c r="E88" s="172" t="s">
        <v>528</v>
      </c>
      <c r="F88" s="172">
        <v>1210133</v>
      </c>
      <c r="G88" s="172" t="s">
        <v>529</v>
      </c>
      <c r="H88" s="172" t="s">
        <v>529</v>
      </c>
      <c r="I88" s="177" t="s">
        <v>1439</v>
      </c>
      <c r="J88" s="177" t="s">
        <v>1439</v>
      </c>
      <c r="K88" s="174"/>
      <c r="L88" s="167"/>
      <c r="M88" s="167" t="s">
        <v>491</v>
      </c>
      <c r="N88" s="167" t="s">
        <v>1679</v>
      </c>
      <c r="O88" s="167" t="s">
        <v>94</v>
      </c>
      <c r="P88" s="167" t="s">
        <v>1680</v>
      </c>
      <c r="Q88" s="172" t="s">
        <v>1679</v>
      </c>
      <c r="R88" s="172" t="s">
        <v>94</v>
      </c>
      <c r="S88" s="172" t="s">
        <v>1680</v>
      </c>
    </row>
    <row r="89" spans="2:19" ht="21.75" customHeight="1">
      <c r="B89" s="175">
        <v>85</v>
      </c>
      <c r="C89" s="176" t="s">
        <v>1696</v>
      </c>
      <c r="D89" s="175">
        <v>85</v>
      </c>
      <c r="E89" s="172" t="s">
        <v>530</v>
      </c>
      <c r="F89" s="172">
        <v>1210136</v>
      </c>
      <c r="G89" s="172" t="s">
        <v>531</v>
      </c>
      <c r="H89" s="172" t="s">
        <v>531</v>
      </c>
      <c r="I89" s="177" t="s">
        <v>1439</v>
      </c>
      <c r="J89" s="177" t="s">
        <v>1439</v>
      </c>
      <c r="K89" s="174"/>
      <c r="L89" s="167"/>
      <c r="M89" s="167" t="s">
        <v>364</v>
      </c>
      <c r="N89" s="167" t="s">
        <v>365</v>
      </c>
      <c r="O89" s="167" t="s">
        <v>94</v>
      </c>
      <c r="P89" s="167" t="s">
        <v>532</v>
      </c>
      <c r="Q89" s="172" t="s">
        <v>365</v>
      </c>
      <c r="R89" s="172" t="s">
        <v>94</v>
      </c>
      <c r="S89" s="172" t="s">
        <v>532</v>
      </c>
    </row>
    <row r="90" spans="2:19" ht="21.75" customHeight="1">
      <c r="B90" s="175">
        <v>86</v>
      </c>
      <c r="C90" s="176" t="s">
        <v>1697</v>
      </c>
      <c r="D90" s="175">
        <v>86</v>
      </c>
      <c r="E90" s="172" t="s">
        <v>533</v>
      </c>
      <c r="F90" s="172">
        <v>1210162</v>
      </c>
      <c r="G90" s="172" t="s">
        <v>534</v>
      </c>
      <c r="H90" s="172" t="s">
        <v>534</v>
      </c>
      <c r="I90" s="177" t="s">
        <v>1439</v>
      </c>
      <c r="J90" s="177" t="s">
        <v>1439</v>
      </c>
      <c r="K90" s="174"/>
      <c r="L90" s="167"/>
      <c r="M90" s="167" t="s">
        <v>1698</v>
      </c>
      <c r="N90" s="167" t="s">
        <v>535</v>
      </c>
      <c r="O90" s="167" t="s">
        <v>94</v>
      </c>
      <c r="P90" s="167" t="s">
        <v>536</v>
      </c>
      <c r="Q90" s="172" t="s">
        <v>535</v>
      </c>
      <c r="R90" s="172" t="s">
        <v>94</v>
      </c>
      <c r="S90" s="172" t="s">
        <v>536</v>
      </c>
    </row>
    <row r="91" spans="2:19" ht="21.75" customHeight="1">
      <c r="B91" s="175">
        <v>87</v>
      </c>
      <c r="C91" s="176" t="s">
        <v>1211</v>
      </c>
      <c r="D91" s="175">
        <v>87</v>
      </c>
      <c r="E91" s="172" t="s">
        <v>537</v>
      </c>
      <c r="F91" s="172">
        <v>1210201</v>
      </c>
      <c r="G91" s="172" t="s">
        <v>538</v>
      </c>
      <c r="H91" s="172" t="s">
        <v>538</v>
      </c>
      <c r="I91" s="177" t="s">
        <v>1439</v>
      </c>
      <c r="J91" s="177" t="s">
        <v>1439</v>
      </c>
      <c r="K91" s="174"/>
      <c r="L91" s="167"/>
      <c r="M91" s="167" t="s">
        <v>539</v>
      </c>
      <c r="N91" s="167" t="s">
        <v>540</v>
      </c>
      <c r="O91" s="167" t="s">
        <v>79</v>
      </c>
      <c r="P91" s="167" t="s">
        <v>541</v>
      </c>
      <c r="Q91" s="172" t="s">
        <v>540</v>
      </c>
      <c r="R91" s="172" t="s">
        <v>79</v>
      </c>
      <c r="S91" s="172" t="s">
        <v>541</v>
      </c>
    </row>
    <row r="92" spans="2:19" ht="21.75" customHeight="1">
      <c r="B92" s="175">
        <v>88</v>
      </c>
      <c r="C92" s="176" t="s">
        <v>1212</v>
      </c>
      <c r="D92" s="175">
        <v>88</v>
      </c>
      <c r="E92" s="172" t="s">
        <v>542</v>
      </c>
      <c r="F92" s="172">
        <v>1210224</v>
      </c>
      <c r="G92" s="172" t="s">
        <v>543</v>
      </c>
      <c r="H92" s="172" t="s">
        <v>543</v>
      </c>
      <c r="I92" s="177" t="s">
        <v>1439</v>
      </c>
      <c r="J92" s="177" t="s">
        <v>1439</v>
      </c>
      <c r="K92" s="174"/>
      <c r="L92" s="167"/>
      <c r="M92" s="167" t="s">
        <v>227</v>
      </c>
      <c r="N92" s="167" t="s">
        <v>228</v>
      </c>
      <c r="O92" s="167" t="s">
        <v>79</v>
      </c>
      <c r="P92" s="167" t="s">
        <v>229</v>
      </c>
      <c r="Q92" s="172" t="s">
        <v>228</v>
      </c>
      <c r="R92" s="172" t="s">
        <v>79</v>
      </c>
      <c r="S92" s="172" t="s">
        <v>229</v>
      </c>
    </row>
    <row r="93" spans="2:19" ht="21.75" customHeight="1">
      <c r="B93" s="175">
        <v>89</v>
      </c>
      <c r="C93" s="176" t="s">
        <v>137</v>
      </c>
      <c r="D93" s="175">
        <v>89</v>
      </c>
      <c r="E93" s="172" t="s">
        <v>544</v>
      </c>
      <c r="F93" s="172">
        <v>1210225</v>
      </c>
      <c r="G93" s="172" t="s">
        <v>545</v>
      </c>
      <c r="H93" s="172" t="s">
        <v>545</v>
      </c>
      <c r="I93" s="177" t="s">
        <v>1439</v>
      </c>
      <c r="J93" s="177" t="s">
        <v>1439</v>
      </c>
      <c r="K93" s="174"/>
      <c r="L93" s="167"/>
      <c r="M93" s="167" t="s">
        <v>138</v>
      </c>
      <c r="N93" s="167" t="s">
        <v>102</v>
      </c>
      <c r="O93" s="167" t="s">
        <v>79</v>
      </c>
      <c r="P93" s="167" t="s">
        <v>101</v>
      </c>
      <c r="Q93" s="172" t="s">
        <v>102</v>
      </c>
      <c r="R93" s="172" t="s">
        <v>79</v>
      </c>
      <c r="S93" s="172" t="s">
        <v>101</v>
      </c>
    </row>
    <row r="94" spans="2:19" ht="21.75" customHeight="1">
      <c r="B94" s="175">
        <v>90</v>
      </c>
      <c r="C94" s="176" t="s">
        <v>1213</v>
      </c>
      <c r="D94" s="175">
        <v>90</v>
      </c>
      <c r="E94" s="172" t="s">
        <v>546</v>
      </c>
      <c r="F94" s="172">
        <v>1210226</v>
      </c>
      <c r="G94" s="172" t="s">
        <v>547</v>
      </c>
      <c r="H94" s="172" t="s">
        <v>547</v>
      </c>
      <c r="I94" s="177" t="s">
        <v>1439</v>
      </c>
      <c r="J94" s="177" t="s">
        <v>1439</v>
      </c>
      <c r="K94" s="174"/>
      <c r="L94" s="167"/>
      <c r="M94" s="167" t="s">
        <v>548</v>
      </c>
      <c r="N94" s="167" t="s">
        <v>549</v>
      </c>
      <c r="O94" s="167" t="s">
        <v>79</v>
      </c>
      <c r="P94" s="167" t="s">
        <v>550</v>
      </c>
      <c r="Q94" s="172" t="s">
        <v>549</v>
      </c>
      <c r="R94" s="172" t="s">
        <v>79</v>
      </c>
      <c r="S94" s="172" t="s">
        <v>550</v>
      </c>
    </row>
    <row r="95" spans="2:19" ht="21.75" customHeight="1">
      <c r="B95" s="175">
        <v>91</v>
      </c>
      <c r="C95" s="176" t="s">
        <v>136</v>
      </c>
      <c r="D95" s="175">
        <v>91</v>
      </c>
      <c r="E95" s="172" t="s">
        <v>551</v>
      </c>
      <c r="F95" s="172">
        <v>1210227</v>
      </c>
      <c r="G95" s="172" t="s">
        <v>552</v>
      </c>
      <c r="H95" s="172" t="s">
        <v>552</v>
      </c>
      <c r="I95" s="177" t="s">
        <v>1439</v>
      </c>
      <c r="J95" s="177" t="s">
        <v>1439</v>
      </c>
      <c r="K95" s="174"/>
      <c r="L95" s="167"/>
      <c r="M95" s="167" t="s">
        <v>553</v>
      </c>
      <c r="N95" s="167" t="s">
        <v>100</v>
      </c>
      <c r="O95" s="167" t="s">
        <v>94</v>
      </c>
      <c r="P95" s="167" t="s">
        <v>99</v>
      </c>
      <c r="Q95" s="172" t="s">
        <v>100</v>
      </c>
      <c r="R95" s="172" t="s">
        <v>94</v>
      </c>
      <c r="S95" s="172" t="s">
        <v>99</v>
      </c>
    </row>
    <row r="96" spans="2:19" ht="21.75" customHeight="1">
      <c r="B96" s="175">
        <v>92</v>
      </c>
      <c r="C96" s="176" t="s">
        <v>1214</v>
      </c>
      <c r="D96" s="175">
        <v>92</v>
      </c>
      <c r="E96" s="172" t="s">
        <v>554</v>
      </c>
      <c r="F96" s="172">
        <v>1210228</v>
      </c>
      <c r="G96" s="172" t="s">
        <v>555</v>
      </c>
      <c r="H96" s="172" t="s">
        <v>555</v>
      </c>
      <c r="I96" s="177" t="s">
        <v>1439</v>
      </c>
      <c r="J96" s="177" t="s">
        <v>1439</v>
      </c>
      <c r="K96" s="174"/>
      <c r="L96" s="167"/>
      <c r="M96" s="167" t="s">
        <v>556</v>
      </c>
      <c r="N96" s="167" t="s">
        <v>557</v>
      </c>
      <c r="O96" s="167" t="s">
        <v>558</v>
      </c>
      <c r="P96" s="167" t="s">
        <v>559</v>
      </c>
      <c r="Q96" s="172" t="s">
        <v>557</v>
      </c>
      <c r="R96" s="172" t="s">
        <v>558</v>
      </c>
      <c r="S96" s="172" t="s">
        <v>559</v>
      </c>
    </row>
    <row r="97" spans="2:19" ht="21.75" customHeight="1">
      <c r="B97" s="175">
        <v>93</v>
      </c>
      <c r="C97" s="176" t="s">
        <v>1215</v>
      </c>
      <c r="D97" s="175">
        <v>93</v>
      </c>
      <c r="E97" s="172" t="s">
        <v>560</v>
      </c>
      <c r="F97" s="172">
        <v>1210229</v>
      </c>
      <c r="G97" s="172" t="s">
        <v>561</v>
      </c>
      <c r="H97" s="172" t="s">
        <v>561</v>
      </c>
      <c r="I97" s="177" t="s">
        <v>1439</v>
      </c>
      <c r="J97" s="177" t="s">
        <v>1439</v>
      </c>
      <c r="K97" s="174"/>
      <c r="L97" s="167"/>
      <c r="M97" s="167" t="s">
        <v>1671</v>
      </c>
      <c r="N97" s="167" t="s">
        <v>1672</v>
      </c>
      <c r="O97" s="167" t="s">
        <v>94</v>
      </c>
      <c r="P97" s="167" t="s">
        <v>1674</v>
      </c>
      <c r="Q97" s="172" t="s">
        <v>1672</v>
      </c>
      <c r="R97" s="172" t="s">
        <v>94</v>
      </c>
      <c r="S97" s="172" t="s">
        <v>1674</v>
      </c>
    </row>
    <row r="98" spans="2:19" ht="21.75" customHeight="1">
      <c r="B98" s="175">
        <v>94</v>
      </c>
      <c r="C98" s="176" t="s">
        <v>1216</v>
      </c>
      <c r="D98" s="175">
        <v>94</v>
      </c>
      <c r="E98" s="172" t="s">
        <v>562</v>
      </c>
      <c r="F98" s="172">
        <v>1210230</v>
      </c>
      <c r="G98" s="172" t="s">
        <v>563</v>
      </c>
      <c r="H98" s="172" t="s">
        <v>563</v>
      </c>
      <c r="I98" s="177" t="s">
        <v>1439</v>
      </c>
      <c r="J98" s="177" t="s">
        <v>1439</v>
      </c>
      <c r="K98" s="174"/>
      <c r="L98" s="167"/>
      <c r="M98" s="167" t="s">
        <v>564</v>
      </c>
      <c r="N98" s="167" t="s">
        <v>565</v>
      </c>
      <c r="O98" s="167" t="s">
        <v>94</v>
      </c>
      <c r="P98" s="167" t="s">
        <v>566</v>
      </c>
      <c r="Q98" s="172" t="s">
        <v>565</v>
      </c>
      <c r="R98" s="172" t="s">
        <v>94</v>
      </c>
      <c r="S98" s="172" t="s">
        <v>566</v>
      </c>
    </row>
    <row r="99" spans="2:19" ht="21.75" customHeight="1">
      <c r="B99" s="175">
        <v>95</v>
      </c>
      <c r="C99" s="176" t="s">
        <v>1217</v>
      </c>
      <c r="D99" s="175">
        <v>95</v>
      </c>
      <c r="E99" s="172" t="s">
        <v>567</v>
      </c>
      <c r="F99" s="172">
        <v>1210231</v>
      </c>
      <c r="G99" s="172" t="s">
        <v>568</v>
      </c>
      <c r="H99" s="172" t="s">
        <v>568</v>
      </c>
      <c r="I99" s="177" t="s">
        <v>1439</v>
      </c>
      <c r="J99" s="177" t="s">
        <v>1439</v>
      </c>
      <c r="K99" s="174"/>
      <c r="L99" s="167"/>
      <c r="M99" s="167" t="s">
        <v>569</v>
      </c>
      <c r="N99" s="167" t="s">
        <v>570</v>
      </c>
      <c r="O99" s="167" t="s">
        <v>94</v>
      </c>
      <c r="P99" s="167" t="s">
        <v>571</v>
      </c>
      <c r="Q99" s="172" t="s">
        <v>570</v>
      </c>
      <c r="R99" s="172" t="s">
        <v>94</v>
      </c>
      <c r="S99" s="172" t="s">
        <v>571</v>
      </c>
    </row>
    <row r="100" spans="2:19" ht="21.75" customHeight="1">
      <c r="B100" s="175">
        <v>96</v>
      </c>
      <c r="C100" s="176" t="s">
        <v>1218</v>
      </c>
      <c r="D100" s="175">
        <v>96</v>
      </c>
      <c r="E100" s="172" t="s">
        <v>572</v>
      </c>
      <c r="F100" s="172">
        <v>1210232</v>
      </c>
      <c r="G100" s="172" t="s">
        <v>573</v>
      </c>
      <c r="H100" s="172" t="s">
        <v>573</v>
      </c>
      <c r="I100" s="177" t="s">
        <v>1439</v>
      </c>
      <c r="J100" s="177" t="s">
        <v>1439</v>
      </c>
      <c r="K100" s="174"/>
      <c r="L100" s="167"/>
      <c r="M100" s="167" t="s">
        <v>1698</v>
      </c>
      <c r="N100" s="167" t="s">
        <v>574</v>
      </c>
      <c r="O100" s="167" t="s">
        <v>94</v>
      </c>
      <c r="P100" s="167" t="s">
        <v>536</v>
      </c>
      <c r="Q100" s="172" t="s">
        <v>574</v>
      </c>
      <c r="R100" s="172" t="s">
        <v>94</v>
      </c>
      <c r="S100" s="172" t="s">
        <v>536</v>
      </c>
    </row>
    <row r="101" spans="2:19" ht="21.75" customHeight="1">
      <c r="B101" s="175">
        <v>97</v>
      </c>
      <c r="C101" s="176" t="s">
        <v>1219</v>
      </c>
      <c r="D101" s="175">
        <v>97</v>
      </c>
      <c r="E101" s="172" t="s">
        <v>575</v>
      </c>
      <c r="F101" s="172">
        <v>1210233</v>
      </c>
      <c r="G101" s="172" t="s">
        <v>576</v>
      </c>
      <c r="H101" s="172" t="s">
        <v>576</v>
      </c>
      <c r="I101" s="177" t="s">
        <v>1439</v>
      </c>
      <c r="J101" s="177" t="s">
        <v>1439</v>
      </c>
      <c r="K101" s="174"/>
      <c r="L101" s="167"/>
      <c r="M101" s="167" t="s">
        <v>369</v>
      </c>
      <c r="N101" s="167" t="s">
        <v>370</v>
      </c>
      <c r="O101" s="167" t="s">
        <v>79</v>
      </c>
      <c r="P101" s="167" t="s">
        <v>371</v>
      </c>
      <c r="Q101" s="172" t="s">
        <v>370</v>
      </c>
      <c r="R101" s="172" t="s">
        <v>79</v>
      </c>
      <c r="S101" s="172" t="s">
        <v>371</v>
      </c>
    </row>
    <row r="102" spans="2:19" ht="21.75" customHeight="1">
      <c r="B102" s="175">
        <v>98</v>
      </c>
      <c r="C102" s="176" t="s">
        <v>1220</v>
      </c>
      <c r="D102" s="175">
        <v>98</v>
      </c>
      <c r="E102" s="172" t="s">
        <v>577</v>
      </c>
      <c r="F102" s="172">
        <v>1210234</v>
      </c>
      <c r="G102" s="172" t="s">
        <v>578</v>
      </c>
      <c r="H102" s="172" t="s">
        <v>578</v>
      </c>
      <c r="I102" s="177" t="s">
        <v>1439</v>
      </c>
      <c r="J102" s="177" t="s">
        <v>1439</v>
      </c>
      <c r="K102" s="174"/>
      <c r="L102" s="167"/>
      <c r="M102" s="167" t="s">
        <v>579</v>
      </c>
      <c r="N102" s="167" t="s">
        <v>1699</v>
      </c>
      <c r="O102" s="167" t="s">
        <v>94</v>
      </c>
      <c r="P102" s="167" t="s">
        <v>580</v>
      </c>
      <c r="Q102" s="172" t="s">
        <v>1699</v>
      </c>
      <c r="R102" s="172" t="s">
        <v>94</v>
      </c>
      <c r="S102" s="172" t="s">
        <v>580</v>
      </c>
    </row>
    <row r="103" spans="2:19" ht="21.75" customHeight="1">
      <c r="B103" s="175">
        <v>99</v>
      </c>
      <c r="C103" s="176" t="s">
        <v>1221</v>
      </c>
      <c r="D103" s="175">
        <v>99</v>
      </c>
      <c r="E103" s="172" t="s">
        <v>581</v>
      </c>
      <c r="F103" s="172">
        <v>1210235</v>
      </c>
      <c r="G103" s="172" t="s">
        <v>582</v>
      </c>
      <c r="H103" s="172" t="s">
        <v>582</v>
      </c>
      <c r="I103" s="177" t="s">
        <v>1439</v>
      </c>
      <c r="J103" s="177" t="s">
        <v>1439</v>
      </c>
      <c r="K103" s="174"/>
      <c r="L103" s="167"/>
      <c r="M103" s="167" t="s">
        <v>1700</v>
      </c>
      <c r="N103" s="167" t="s">
        <v>1455</v>
      </c>
      <c r="O103" s="167" t="s">
        <v>94</v>
      </c>
      <c r="P103" s="167" t="s">
        <v>1456</v>
      </c>
      <c r="Q103" s="172" t="s">
        <v>1455</v>
      </c>
      <c r="R103" s="172" t="s">
        <v>94</v>
      </c>
      <c r="S103" s="172" t="s">
        <v>1456</v>
      </c>
    </row>
    <row r="104" spans="2:19" ht="21.75" customHeight="1">
      <c r="B104" s="175">
        <v>100</v>
      </c>
      <c r="C104" s="176" t="s">
        <v>1222</v>
      </c>
      <c r="D104" s="175">
        <v>100</v>
      </c>
      <c r="E104" s="172" t="s">
        <v>583</v>
      </c>
      <c r="F104" s="172">
        <v>1210236</v>
      </c>
      <c r="G104" s="172" t="s">
        <v>584</v>
      </c>
      <c r="H104" s="172" t="s">
        <v>584</v>
      </c>
      <c r="I104" s="177" t="s">
        <v>1439</v>
      </c>
      <c r="J104" s="177" t="s">
        <v>1439</v>
      </c>
      <c r="K104" s="174"/>
      <c r="L104" s="167"/>
      <c r="M104" s="167" t="s">
        <v>585</v>
      </c>
      <c r="N104" s="167" t="s">
        <v>586</v>
      </c>
      <c r="O104" s="167" t="s">
        <v>94</v>
      </c>
      <c r="P104" s="167" t="s">
        <v>103</v>
      </c>
      <c r="Q104" s="172" t="s">
        <v>586</v>
      </c>
      <c r="R104" s="172" t="s">
        <v>94</v>
      </c>
      <c r="S104" s="172" t="s">
        <v>103</v>
      </c>
    </row>
    <row r="105" spans="2:19" ht="21.75" customHeight="1">
      <c r="B105" s="175">
        <v>101</v>
      </c>
      <c r="C105" s="176" t="s">
        <v>1701</v>
      </c>
      <c r="D105" s="175">
        <v>101</v>
      </c>
      <c r="E105" s="172" t="s">
        <v>587</v>
      </c>
      <c r="F105" s="172">
        <v>1210542</v>
      </c>
      <c r="G105" s="172" t="s">
        <v>588</v>
      </c>
      <c r="H105" s="172" t="s">
        <v>588</v>
      </c>
      <c r="I105" s="177" t="s">
        <v>1439</v>
      </c>
      <c r="J105" s="177" t="s">
        <v>1439</v>
      </c>
      <c r="K105" s="174"/>
      <c r="L105" s="167"/>
      <c r="M105" s="167" t="s">
        <v>150</v>
      </c>
      <c r="N105" s="167" t="s">
        <v>589</v>
      </c>
      <c r="O105" s="167" t="s">
        <v>105</v>
      </c>
      <c r="P105" s="167" t="s">
        <v>106</v>
      </c>
      <c r="Q105" s="172" t="s">
        <v>589</v>
      </c>
      <c r="R105" s="172" t="s">
        <v>105</v>
      </c>
      <c r="S105" s="172" t="s">
        <v>106</v>
      </c>
    </row>
    <row r="106" spans="2:19" ht="21.75" customHeight="1">
      <c r="B106" s="175">
        <v>102</v>
      </c>
      <c r="C106" s="179" t="s">
        <v>1702</v>
      </c>
      <c r="D106" s="175">
        <v>102</v>
      </c>
      <c r="E106" s="172" t="s">
        <v>590</v>
      </c>
      <c r="F106" s="172">
        <v>1210328</v>
      </c>
      <c r="G106" s="172" t="s">
        <v>591</v>
      </c>
      <c r="H106" s="172" t="s">
        <v>591</v>
      </c>
      <c r="I106" s="177" t="s">
        <v>1439</v>
      </c>
      <c r="J106" s="177" t="s">
        <v>1439</v>
      </c>
      <c r="K106" s="174"/>
      <c r="L106" s="167"/>
      <c r="M106" s="167" t="s">
        <v>139</v>
      </c>
      <c r="N106" s="167" t="s">
        <v>592</v>
      </c>
      <c r="O106" s="167" t="s">
        <v>79</v>
      </c>
      <c r="P106" s="167" t="s">
        <v>140</v>
      </c>
      <c r="Q106" s="172" t="s">
        <v>592</v>
      </c>
      <c r="R106" s="172" t="s">
        <v>79</v>
      </c>
      <c r="S106" s="172" t="s">
        <v>140</v>
      </c>
    </row>
    <row r="107" spans="2:19" ht="21.75" customHeight="1">
      <c r="B107" s="175">
        <v>103</v>
      </c>
      <c r="C107" s="179" t="s">
        <v>1703</v>
      </c>
      <c r="D107" s="175">
        <v>103</v>
      </c>
      <c r="E107" s="172" t="s">
        <v>593</v>
      </c>
      <c r="F107" s="172">
        <v>1210332</v>
      </c>
      <c r="G107" s="172" t="s">
        <v>594</v>
      </c>
      <c r="H107" s="172" t="s">
        <v>594</v>
      </c>
      <c r="I107" s="177" t="s">
        <v>1439</v>
      </c>
      <c r="J107" s="177" t="s">
        <v>1439</v>
      </c>
      <c r="K107" s="174"/>
      <c r="L107" s="167"/>
      <c r="M107" s="167" t="s">
        <v>1694</v>
      </c>
      <c r="N107" s="167" t="s">
        <v>527</v>
      </c>
      <c r="O107" s="167" t="s">
        <v>94</v>
      </c>
      <c r="P107" s="167" t="s">
        <v>98</v>
      </c>
      <c r="Q107" s="172" t="s">
        <v>527</v>
      </c>
      <c r="R107" s="172" t="s">
        <v>94</v>
      </c>
      <c r="S107" s="172" t="s">
        <v>98</v>
      </c>
    </row>
    <row r="108" spans="2:19" ht="21.75" customHeight="1">
      <c r="B108" s="175">
        <v>104</v>
      </c>
      <c r="C108" s="179" t="s">
        <v>1704</v>
      </c>
      <c r="D108" s="175">
        <v>104</v>
      </c>
      <c r="E108" s="172" t="s">
        <v>595</v>
      </c>
      <c r="F108" s="172">
        <v>1210333</v>
      </c>
      <c r="G108" s="172" t="s">
        <v>596</v>
      </c>
      <c r="H108" s="172" t="s">
        <v>596</v>
      </c>
      <c r="I108" s="177" t="s">
        <v>1439</v>
      </c>
      <c r="J108" s="177" t="s">
        <v>1439</v>
      </c>
      <c r="K108" s="174"/>
      <c r="L108" s="167"/>
      <c r="M108" s="167" t="s">
        <v>1705</v>
      </c>
      <c r="N108" s="167" t="s">
        <v>722</v>
      </c>
      <c r="O108" s="167" t="s">
        <v>94</v>
      </c>
      <c r="P108" s="167" t="s">
        <v>1457</v>
      </c>
      <c r="Q108" s="172" t="s">
        <v>722</v>
      </c>
      <c r="R108" s="172" t="s">
        <v>94</v>
      </c>
      <c r="S108" s="172" t="s">
        <v>1457</v>
      </c>
    </row>
    <row r="109" spans="2:19" ht="21.75" customHeight="1">
      <c r="B109" s="175">
        <v>105</v>
      </c>
      <c r="C109" s="179" t="s">
        <v>1706</v>
      </c>
      <c r="D109" s="175">
        <v>105</v>
      </c>
      <c r="E109" s="172" t="s">
        <v>598</v>
      </c>
      <c r="F109" s="172">
        <v>1210334</v>
      </c>
      <c r="G109" s="172" t="s">
        <v>599</v>
      </c>
      <c r="H109" s="172" t="s">
        <v>599</v>
      </c>
      <c r="I109" s="177" t="s">
        <v>1439</v>
      </c>
      <c r="J109" s="177" t="s">
        <v>1439</v>
      </c>
      <c r="K109" s="174"/>
      <c r="L109" s="167"/>
      <c r="M109" s="167" t="s">
        <v>1705</v>
      </c>
      <c r="N109" s="167" t="s">
        <v>722</v>
      </c>
      <c r="O109" s="167" t="s">
        <v>94</v>
      </c>
      <c r="P109" s="167" t="s">
        <v>1457</v>
      </c>
      <c r="Q109" s="172" t="s">
        <v>722</v>
      </c>
      <c r="R109" s="172" t="s">
        <v>94</v>
      </c>
      <c r="S109" s="172" t="s">
        <v>1457</v>
      </c>
    </row>
    <row r="110" spans="2:19" ht="21.75" customHeight="1">
      <c r="B110" s="175">
        <v>106</v>
      </c>
      <c r="C110" s="179" t="s">
        <v>1707</v>
      </c>
      <c r="D110" s="175">
        <v>106</v>
      </c>
      <c r="E110" s="172" t="s">
        <v>600</v>
      </c>
      <c r="F110" s="172">
        <v>1210335</v>
      </c>
      <c r="G110" s="172" t="s">
        <v>601</v>
      </c>
      <c r="H110" s="172" t="s">
        <v>601</v>
      </c>
      <c r="I110" s="177" t="s">
        <v>1439</v>
      </c>
      <c r="J110" s="177" t="s">
        <v>1439</v>
      </c>
      <c r="K110" s="174"/>
      <c r="L110" s="167"/>
      <c r="M110" s="167" t="s">
        <v>1708</v>
      </c>
      <c r="N110" s="167" t="s">
        <v>602</v>
      </c>
      <c r="O110" s="167" t="s">
        <v>94</v>
      </c>
      <c r="P110" s="167" t="s">
        <v>603</v>
      </c>
      <c r="Q110" s="172" t="s">
        <v>602</v>
      </c>
      <c r="R110" s="172" t="s">
        <v>94</v>
      </c>
      <c r="S110" s="172" t="s">
        <v>603</v>
      </c>
    </row>
    <row r="111" spans="2:19" ht="21.75" customHeight="1">
      <c r="B111" s="175">
        <v>107</v>
      </c>
      <c r="C111" s="179" t="s">
        <v>1709</v>
      </c>
      <c r="D111" s="175">
        <v>107</v>
      </c>
      <c r="E111" s="172" t="s">
        <v>604</v>
      </c>
      <c r="F111" s="172">
        <v>1210336</v>
      </c>
      <c r="G111" s="172" t="s">
        <v>605</v>
      </c>
      <c r="H111" s="172" t="s">
        <v>605</v>
      </c>
      <c r="I111" s="177" t="s">
        <v>1439</v>
      </c>
      <c r="J111" s="177" t="s">
        <v>1439</v>
      </c>
      <c r="K111" s="174"/>
      <c r="L111" s="167"/>
      <c r="M111" s="167" t="s">
        <v>606</v>
      </c>
      <c r="N111" s="167" t="s">
        <v>607</v>
      </c>
      <c r="O111" s="167" t="s">
        <v>94</v>
      </c>
      <c r="P111" s="167" t="s">
        <v>608</v>
      </c>
      <c r="Q111" s="172" t="s">
        <v>607</v>
      </c>
      <c r="R111" s="172" t="s">
        <v>94</v>
      </c>
      <c r="S111" s="172" t="s">
        <v>608</v>
      </c>
    </row>
    <row r="112" spans="2:19" ht="21.75" customHeight="1">
      <c r="B112" s="175">
        <v>108</v>
      </c>
      <c r="C112" s="179" t="s">
        <v>1710</v>
      </c>
      <c r="D112" s="175">
        <v>108</v>
      </c>
      <c r="E112" s="172" t="s">
        <v>609</v>
      </c>
      <c r="F112" s="172">
        <v>1210400</v>
      </c>
      <c r="G112" s="172" t="s">
        <v>610</v>
      </c>
      <c r="H112" s="172" t="s">
        <v>610</v>
      </c>
      <c r="I112" s="177" t="s">
        <v>1439</v>
      </c>
      <c r="J112" s="177" t="s">
        <v>1439</v>
      </c>
      <c r="K112" s="174"/>
      <c r="L112" s="167"/>
      <c r="M112" s="167" t="s">
        <v>1711</v>
      </c>
      <c r="N112" s="167" t="s">
        <v>611</v>
      </c>
      <c r="O112" s="167" t="s">
        <v>94</v>
      </c>
      <c r="P112" s="167" t="s">
        <v>612</v>
      </c>
      <c r="Q112" s="172" t="s">
        <v>611</v>
      </c>
      <c r="R112" s="172" t="s">
        <v>94</v>
      </c>
      <c r="S112" s="172" t="s">
        <v>612</v>
      </c>
    </row>
    <row r="113" spans="2:19" ht="21.75" customHeight="1">
      <c r="B113" s="175">
        <v>109</v>
      </c>
      <c r="C113" s="179" t="s">
        <v>1712</v>
      </c>
      <c r="D113" s="175">
        <v>109</v>
      </c>
      <c r="E113" s="172" t="s">
        <v>613</v>
      </c>
      <c r="F113" s="172">
        <v>1210344</v>
      </c>
      <c r="G113" s="172" t="s">
        <v>614</v>
      </c>
      <c r="H113" s="172" t="s">
        <v>614</v>
      </c>
      <c r="I113" s="177" t="s">
        <v>1439</v>
      </c>
      <c r="J113" s="177" t="s">
        <v>1439</v>
      </c>
      <c r="K113" s="174"/>
      <c r="L113" s="167"/>
      <c r="M113" s="167" t="s">
        <v>1607</v>
      </c>
      <c r="N113" s="167" t="s">
        <v>615</v>
      </c>
      <c r="O113" s="167" t="s">
        <v>347</v>
      </c>
      <c r="P113" s="167" t="s">
        <v>348</v>
      </c>
      <c r="Q113" s="172" t="s">
        <v>615</v>
      </c>
      <c r="R113" s="172" t="s">
        <v>347</v>
      </c>
      <c r="S113" s="172" t="s">
        <v>348</v>
      </c>
    </row>
    <row r="114" spans="2:19" ht="21.75" customHeight="1">
      <c r="B114" s="175">
        <v>110</v>
      </c>
      <c r="C114" s="179" t="s">
        <v>1713</v>
      </c>
      <c r="D114" s="175">
        <v>110</v>
      </c>
      <c r="E114" s="172" t="s">
        <v>616</v>
      </c>
      <c r="F114" s="172">
        <v>1210346</v>
      </c>
      <c r="G114" s="172" t="s">
        <v>617</v>
      </c>
      <c r="H114" s="172" t="s">
        <v>617</v>
      </c>
      <c r="I114" s="177" t="s">
        <v>1439</v>
      </c>
      <c r="J114" s="177" t="s">
        <v>1439</v>
      </c>
      <c r="K114" s="174"/>
      <c r="L114" s="167"/>
      <c r="M114" s="167" t="s">
        <v>1694</v>
      </c>
      <c r="N114" s="167" t="s">
        <v>527</v>
      </c>
      <c r="O114" s="167" t="s">
        <v>94</v>
      </c>
      <c r="P114" s="167" t="s">
        <v>98</v>
      </c>
      <c r="Q114" s="172" t="s">
        <v>527</v>
      </c>
      <c r="R114" s="172" t="s">
        <v>94</v>
      </c>
      <c r="S114" s="172" t="s">
        <v>98</v>
      </c>
    </row>
    <row r="115" spans="2:19" ht="21.75" customHeight="1">
      <c r="B115" s="175">
        <v>111</v>
      </c>
      <c r="C115" s="179" t="s">
        <v>1714</v>
      </c>
      <c r="D115" s="175">
        <v>111</v>
      </c>
      <c r="E115" s="172" t="s">
        <v>618</v>
      </c>
      <c r="F115" s="172">
        <v>1210347</v>
      </c>
      <c r="G115" s="172" t="s">
        <v>619</v>
      </c>
      <c r="H115" s="172" t="s">
        <v>619</v>
      </c>
      <c r="I115" s="177" t="s">
        <v>1439</v>
      </c>
      <c r="J115" s="177" t="s">
        <v>1439</v>
      </c>
      <c r="K115" s="174"/>
      <c r="L115" s="167"/>
      <c r="M115" s="167" t="s">
        <v>1715</v>
      </c>
      <c r="N115" s="167" t="s">
        <v>602</v>
      </c>
      <c r="O115" s="167" t="s">
        <v>94</v>
      </c>
      <c r="P115" s="167" t="s">
        <v>603</v>
      </c>
      <c r="Q115" s="172" t="s">
        <v>602</v>
      </c>
      <c r="R115" s="172" t="s">
        <v>94</v>
      </c>
      <c r="S115" s="172" t="s">
        <v>603</v>
      </c>
    </row>
    <row r="116" spans="2:19" ht="21.75" customHeight="1">
      <c r="B116" s="175">
        <v>112</v>
      </c>
      <c r="C116" s="179" t="s">
        <v>1716</v>
      </c>
      <c r="D116" s="175">
        <v>112</v>
      </c>
      <c r="E116" s="172" t="s">
        <v>620</v>
      </c>
      <c r="F116" s="172">
        <v>1210348</v>
      </c>
      <c r="G116" s="172" t="s">
        <v>621</v>
      </c>
      <c r="H116" s="172" t="s">
        <v>621</v>
      </c>
      <c r="I116" s="177" t="s">
        <v>1439</v>
      </c>
      <c r="J116" s="177" t="s">
        <v>1439</v>
      </c>
      <c r="K116" s="174"/>
      <c r="L116" s="167"/>
      <c r="M116" s="167" t="s">
        <v>1717</v>
      </c>
      <c r="N116" s="167" t="s">
        <v>622</v>
      </c>
      <c r="O116" s="167" t="s">
        <v>94</v>
      </c>
      <c r="P116" s="167" t="s">
        <v>623</v>
      </c>
      <c r="Q116" s="172" t="s">
        <v>622</v>
      </c>
      <c r="R116" s="172" t="s">
        <v>94</v>
      </c>
      <c r="S116" s="172" t="s">
        <v>623</v>
      </c>
    </row>
    <row r="117" spans="2:19" ht="21.75" customHeight="1">
      <c r="B117" s="175">
        <v>113</v>
      </c>
      <c r="C117" s="179" t="s">
        <v>1718</v>
      </c>
      <c r="D117" s="175">
        <v>113</v>
      </c>
      <c r="E117" s="172" t="s">
        <v>624</v>
      </c>
      <c r="F117" s="172">
        <v>1210352</v>
      </c>
      <c r="G117" s="172" t="s">
        <v>625</v>
      </c>
      <c r="H117" s="172" t="s">
        <v>625</v>
      </c>
      <c r="I117" s="177" t="s">
        <v>1439</v>
      </c>
      <c r="J117" s="177" t="s">
        <v>1439</v>
      </c>
      <c r="K117" s="174"/>
      <c r="L117" s="167"/>
      <c r="M117" s="167" t="s">
        <v>626</v>
      </c>
      <c r="N117" s="167" t="s">
        <v>627</v>
      </c>
      <c r="O117" s="167" t="s">
        <v>94</v>
      </c>
      <c r="P117" s="167" t="s">
        <v>628</v>
      </c>
      <c r="Q117" s="172" t="s">
        <v>627</v>
      </c>
      <c r="R117" s="172" t="s">
        <v>94</v>
      </c>
      <c r="S117" s="172" t="s">
        <v>628</v>
      </c>
    </row>
    <row r="118" spans="2:19" ht="21.75" customHeight="1">
      <c r="B118" s="175">
        <v>114</v>
      </c>
      <c r="C118" s="179" t="s">
        <v>1223</v>
      </c>
      <c r="D118" s="175">
        <v>114</v>
      </c>
      <c r="E118" s="172" t="s">
        <v>629</v>
      </c>
      <c r="F118" s="172">
        <v>1210353</v>
      </c>
      <c r="G118" s="172" t="s">
        <v>630</v>
      </c>
      <c r="H118" s="172" t="s">
        <v>630</v>
      </c>
      <c r="I118" s="177" t="s">
        <v>1439</v>
      </c>
      <c r="J118" s="177" t="s">
        <v>1439</v>
      </c>
      <c r="K118" s="174"/>
      <c r="L118" s="167"/>
      <c r="M118" s="167" t="s">
        <v>1719</v>
      </c>
      <c r="N118" s="167" t="s">
        <v>631</v>
      </c>
      <c r="O118" s="167" t="s">
        <v>94</v>
      </c>
      <c r="P118" s="167" t="s">
        <v>632</v>
      </c>
      <c r="Q118" s="172" t="s">
        <v>631</v>
      </c>
      <c r="R118" s="172" t="s">
        <v>94</v>
      </c>
      <c r="S118" s="172" t="s">
        <v>632</v>
      </c>
    </row>
    <row r="119" spans="2:19" ht="21.75" customHeight="1">
      <c r="B119" s="175">
        <v>115</v>
      </c>
      <c r="C119" s="179" t="s">
        <v>1574</v>
      </c>
      <c r="D119" s="175">
        <v>115</v>
      </c>
      <c r="E119" s="172" t="s">
        <v>633</v>
      </c>
      <c r="F119" s="172">
        <v>1210401</v>
      </c>
      <c r="G119" s="172" t="s">
        <v>634</v>
      </c>
      <c r="H119" s="172" t="s">
        <v>634</v>
      </c>
      <c r="I119" s="177" t="s">
        <v>1439</v>
      </c>
      <c r="J119" s="177" t="s">
        <v>1439</v>
      </c>
      <c r="K119" s="174"/>
      <c r="L119" s="167"/>
      <c r="M119" s="167" t="s">
        <v>1720</v>
      </c>
      <c r="N119" s="167" t="s">
        <v>1458</v>
      </c>
      <c r="O119" s="167" t="s">
        <v>94</v>
      </c>
      <c r="P119" s="167" t="s">
        <v>635</v>
      </c>
      <c r="Q119" s="172" t="s">
        <v>1458</v>
      </c>
      <c r="R119" s="172" t="s">
        <v>94</v>
      </c>
      <c r="S119" s="172" t="s">
        <v>635</v>
      </c>
    </row>
    <row r="120" spans="2:19" ht="21.75" customHeight="1">
      <c r="B120" s="175">
        <v>116</v>
      </c>
      <c r="C120" s="179" t="s">
        <v>119</v>
      </c>
      <c r="D120" s="175">
        <v>116</v>
      </c>
      <c r="E120" s="172" t="s">
        <v>636</v>
      </c>
      <c r="F120" s="172">
        <v>1210355</v>
      </c>
      <c r="G120" s="172" t="s">
        <v>637</v>
      </c>
      <c r="H120" s="172" t="s">
        <v>637</v>
      </c>
      <c r="I120" s="177" t="s">
        <v>1439</v>
      </c>
      <c r="J120" s="177" t="s">
        <v>1439</v>
      </c>
      <c r="K120" s="174"/>
      <c r="L120" s="167"/>
      <c r="M120" s="167" t="s">
        <v>327</v>
      </c>
      <c r="N120" s="167" t="s">
        <v>328</v>
      </c>
      <c r="O120" s="167" t="s">
        <v>79</v>
      </c>
      <c r="P120" s="167" t="s">
        <v>120</v>
      </c>
      <c r="Q120" s="172" t="s">
        <v>328</v>
      </c>
      <c r="R120" s="172" t="s">
        <v>79</v>
      </c>
      <c r="S120" s="172" t="s">
        <v>120</v>
      </c>
    </row>
    <row r="121" spans="2:19" ht="21.75" customHeight="1">
      <c r="B121" s="175">
        <v>117</v>
      </c>
      <c r="C121" s="179" t="s">
        <v>1721</v>
      </c>
      <c r="D121" s="175">
        <v>117</v>
      </c>
      <c r="E121" s="172" t="s">
        <v>638</v>
      </c>
      <c r="F121" s="172">
        <v>1210494</v>
      </c>
      <c r="G121" s="172" t="s">
        <v>639</v>
      </c>
      <c r="H121" s="172" t="s">
        <v>639</v>
      </c>
      <c r="I121" s="177" t="s">
        <v>1439</v>
      </c>
      <c r="J121" s="177" t="s">
        <v>1439</v>
      </c>
      <c r="K121" s="174"/>
      <c r="L121" s="167"/>
      <c r="M121" s="167" t="s">
        <v>303</v>
      </c>
      <c r="N121" s="167" t="s">
        <v>640</v>
      </c>
      <c r="O121" s="167" t="s">
        <v>79</v>
      </c>
      <c r="P121" s="167" t="s">
        <v>304</v>
      </c>
      <c r="Q121" s="172" t="s">
        <v>640</v>
      </c>
      <c r="R121" s="172" t="s">
        <v>79</v>
      </c>
      <c r="S121" s="172" t="s">
        <v>304</v>
      </c>
    </row>
    <row r="122" spans="2:19" ht="21.75" customHeight="1">
      <c r="B122" s="175">
        <v>118</v>
      </c>
      <c r="C122" s="179" t="s">
        <v>1722</v>
      </c>
      <c r="D122" s="175">
        <v>118</v>
      </c>
      <c r="E122" s="172" t="s">
        <v>641</v>
      </c>
      <c r="F122" s="172">
        <v>1210495</v>
      </c>
      <c r="G122" s="172" t="s">
        <v>642</v>
      </c>
      <c r="H122" s="172" t="s">
        <v>642</v>
      </c>
      <c r="I122" s="177" t="s">
        <v>1439</v>
      </c>
      <c r="J122" s="177" t="s">
        <v>1439</v>
      </c>
      <c r="K122" s="174"/>
      <c r="L122" s="167"/>
      <c r="M122" s="167" t="s">
        <v>1723</v>
      </c>
      <c r="N122" s="167" t="s">
        <v>602</v>
      </c>
      <c r="O122" s="167" t="s">
        <v>94</v>
      </c>
      <c r="P122" s="167" t="s">
        <v>603</v>
      </c>
      <c r="Q122" s="172" t="s">
        <v>602</v>
      </c>
      <c r="R122" s="172" t="s">
        <v>94</v>
      </c>
      <c r="S122" s="172" t="s">
        <v>603</v>
      </c>
    </row>
    <row r="123" spans="2:19" ht="21.75" customHeight="1">
      <c r="B123" s="175">
        <v>119</v>
      </c>
      <c r="C123" s="179" t="s">
        <v>1724</v>
      </c>
      <c r="D123" s="175">
        <v>119</v>
      </c>
      <c r="E123" s="172" t="s">
        <v>643</v>
      </c>
      <c r="F123" s="172">
        <v>1210496</v>
      </c>
      <c r="G123" s="172" t="s">
        <v>644</v>
      </c>
      <c r="H123" s="172" t="s">
        <v>644</v>
      </c>
      <c r="I123" s="177" t="s">
        <v>1439</v>
      </c>
      <c r="J123" s="177" t="s">
        <v>1439</v>
      </c>
      <c r="K123" s="174"/>
      <c r="L123" s="167"/>
      <c r="M123" s="167" t="s">
        <v>645</v>
      </c>
      <c r="N123" s="167" t="s">
        <v>1725</v>
      </c>
      <c r="O123" s="167" t="s">
        <v>79</v>
      </c>
      <c r="P123" s="167" t="s">
        <v>1726</v>
      </c>
      <c r="Q123" s="172" t="s">
        <v>646</v>
      </c>
      <c r="R123" s="172" t="s">
        <v>1590</v>
      </c>
      <c r="S123" s="172" t="s">
        <v>1727</v>
      </c>
    </row>
    <row r="124" spans="2:19" ht="21.75" customHeight="1">
      <c r="B124" s="175">
        <v>120</v>
      </c>
      <c r="C124" s="179" t="s">
        <v>1728</v>
      </c>
      <c r="D124" s="175">
        <v>120</v>
      </c>
      <c r="E124" s="172" t="s">
        <v>647</v>
      </c>
      <c r="F124" s="172">
        <v>1210497</v>
      </c>
      <c r="G124" s="172" t="s">
        <v>648</v>
      </c>
      <c r="H124" s="172" t="s">
        <v>648</v>
      </c>
      <c r="I124" s="177" t="s">
        <v>1439</v>
      </c>
      <c r="J124" s="177" t="s">
        <v>1439</v>
      </c>
      <c r="K124" s="174"/>
      <c r="L124" s="167"/>
      <c r="M124" s="167" t="s">
        <v>606</v>
      </c>
      <c r="N124" s="167" t="s">
        <v>607</v>
      </c>
      <c r="O124" s="167" t="s">
        <v>94</v>
      </c>
      <c r="P124" s="167" t="s">
        <v>608</v>
      </c>
      <c r="Q124" s="172" t="s">
        <v>607</v>
      </c>
      <c r="R124" s="172" t="s">
        <v>94</v>
      </c>
      <c r="S124" s="172" t="s">
        <v>608</v>
      </c>
    </row>
    <row r="125" spans="2:19" ht="21.75" customHeight="1">
      <c r="B125" s="175">
        <v>121</v>
      </c>
      <c r="C125" s="179" t="s">
        <v>1729</v>
      </c>
      <c r="D125" s="175">
        <v>121</v>
      </c>
      <c r="E125" s="172" t="s">
        <v>649</v>
      </c>
      <c r="F125" s="172">
        <v>1210498</v>
      </c>
      <c r="G125" s="172" t="s">
        <v>650</v>
      </c>
      <c r="H125" s="172" t="s">
        <v>650</v>
      </c>
      <c r="I125" s="177" t="s">
        <v>1439</v>
      </c>
      <c r="J125" s="177" t="s">
        <v>1439</v>
      </c>
      <c r="K125" s="174"/>
      <c r="L125" s="167"/>
      <c r="M125" s="167" t="s">
        <v>1720</v>
      </c>
      <c r="N125" s="167" t="s">
        <v>1458</v>
      </c>
      <c r="O125" s="167" t="s">
        <v>94</v>
      </c>
      <c r="P125" s="167" t="s">
        <v>635</v>
      </c>
      <c r="Q125" s="172" t="s">
        <v>1458</v>
      </c>
      <c r="R125" s="172" t="s">
        <v>94</v>
      </c>
      <c r="S125" s="172" t="s">
        <v>635</v>
      </c>
    </row>
    <row r="126" spans="2:19" ht="21.75" customHeight="1">
      <c r="B126" s="175">
        <v>122</v>
      </c>
      <c r="C126" s="179" t="s">
        <v>1730</v>
      </c>
      <c r="D126" s="175">
        <v>122</v>
      </c>
      <c r="E126" s="172" t="s">
        <v>651</v>
      </c>
      <c r="F126" s="172">
        <v>1210499</v>
      </c>
      <c r="G126" s="172" t="s">
        <v>652</v>
      </c>
      <c r="H126" s="172" t="s">
        <v>652</v>
      </c>
      <c r="I126" s="177" t="s">
        <v>1439</v>
      </c>
      <c r="J126" s="177" t="s">
        <v>1439</v>
      </c>
      <c r="K126" s="174"/>
      <c r="L126" s="167"/>
      <c r="M126" s="167" t="s">
        <v>1731</v>
      </c>
      <c r="N126" s="167" t="s">
        <v>653</v>
      </c>
      <c r="O126" s="167" t="s">
        <v>79</v>
      </c>
      <c r="P126" s="167" t="s">
        <v>654</v>
      </c>
      <c r="Q126" s="172" t="s">
        <v>653</v>
      </c>
      <c r="R126" s="172" t="s">
        <v>79</v>
      </c>
      <c r="S126" s="172" t="s">
        <v>654</v>
      </c>
    </row>
    <row r="127" spans="2:19" ht="21.75" customHeight="1">
      <c r="B127" s="175">
        <v>123</v>
      </c>
      <c r="C127" s="179" t="s">
        <v>1732</v>
      </c>
      <c r="D127" s="175">
        <v>123</v>
      </c>
      <c r="E127" s="172" t="s">
        <v>655</v>
      </c>
      <c r="F127" s="172">
        <v>1210500</v>
      </c>
      <c r="G127" s="172" t="s">
        <v>656</v>
      </c>
      <c r="H127" s="172" t="s">
        <v>656</v>
      </c>
      <c r="I127" s="177" t="s">
        <v>1439</v>
      </c>
      <c r="J127" s="177" t="s">
        <v>1439</v>
      </c>
      <c r="K127" s="174"/>
      <c r="L127" s="167"/>
      <c r="M127" s="167" t="s">
        <v>448</v>
      </c>
      <c r="N127" s="167" t="s">
        <v>657</v>
      </c>
      <c r="O127" s="167" t="s">
        <v>94</v>
      </c>
      <c r="P127" s="167" t="s">
        <v>450</v>
      </c>
      <c r="Q127" s="172" t="s">
        <v>657</v>
      </c>
      <c r="R127" s="172" t="s">
        <v>94</v>
      </c>
      <c r="S127" s="172" t="s">
        <v>450</v>
      </c>
    </row>
    <row r="128" spans="2:19" ht="21.75" customHeight="1">
      <c r="B128" s="175">
        <v>124</v>
      </c>
      <c r="C128" s="179" t="s">
        <v>1733</v>
      </c>
      <c r="D128" s="175">
        <v>124</v>
      </c>
      <c r="E128" s="172" t="s">
        <v>658</v>
      </c>
      <c r="F128" s="172">
        <v>1210501</v>
      </c>
      <c r="G128" s="172" t="s">
        <v>659</v>
      </c>
      <c r="H128" s="172" t="s">
        <v>659</v>
      </c>
      <c r="I128" s="177" t="s">
        <v>1439</v>
      </c>
      <c r="J128" s="177" t="s">
        <v>1439</v>
      </c>
      <c r="K128" s="174"/>
      <c r="L128" s="167"/>
      <c r="M128" s="167" t="s">
        <v>1734</v>
      </c>
      <c r="N128" s="167" t="s">
        <v>622</v>
      </c>
      <c r="O128" s="167" t="s">
        <v>94</v>
      </c>
      <c r="P128" s="167" t="s">
        <v>623</v>
      </c>
      <c r="Q128" s="172" t="s">
        <v>622</v>
      </c>
      <c r="R128" s="172" t="s">
        <v>94</v>
      </c>
      <c r="S128" s="172" t="s">
        <v>623</v>
      </c>
    </row>
    <row r="129" spans="2:19" ht="21.75" customHeight="1">
      <c r="B129" s="175">
        <v>125</v>
      </c>
      <c r="C129" s="179" t="s">
        <v>1735</v>
      </c>
      <c r="D129" s="175">
        <v>125</v>
      </c>
      <c r="E129" s="172" t="s">
        <v>660</v>
      </c>
      <c r="F129" s="172">
        <v>1210502</v>
      </c>
      <c r="G129" s="172" t="s">
        <v>661</v>
      </c>
      <c r="H129" s="172" t="s">
        <v>661</v>
      </c>
      <c r="I129" s="177" t="s">
        <v>1439</v>
      </c>
      <c r="J129" s="177" t="s">
        <v>1439</v>
      </c>
      <c r="K129" s="174"/>
      <c r="L129" s="167"/>
      <c r="M129" s="167" t="s">
        <v>369</v>
      </c>
      <c r="N129" s="167" t="s">
        <v>662</v>
      </c>
      <c r="O129" s="167" t="s">
        <v>79</v>
      </c>
      <c r="P129" s="167" t="s">
        <v>371</v>
      </c>
      <c r="Q129" s="172" t="s">
        <v>662</v>
      </c>
      <c r="R129" s="172" t="s">
        <v>79</v>
      </c>
      <c r="S129" s="172" t="s">
        <v>371</v>
      </c>
    </row>
    <row r="130" spans="2:19" ht="21.75" customHeight="1">
      <c r="B130" s="175">
        <v>126</v>
      </c>
      <c r="C130" s="179" t="s">
        <v>1736</v>
      </c>
      <c r="D130" s="175">
        <v>126</v>
      </c>
      <c r="E130" s="172" t="s">
        <v>663</v>
      </c>
      <c r="F130" s="172">
        <v>1210503</v>
      </c>
      <c r="G130" s="172" t="s">
        <v>664</v>
      </c>
      <c r="H130" s="172" t="s">
        <v>664</v>
      </c>
      <c r="I130" s="177" t="s">
        <v>1439</v>
      </c>
      <c r="J130" s="177" t="s">
        <v>1439</v>
      </c>
      <c r="K130" s="174"/>
      <c r="L130" s="167"/>
      <c r="M130" s="167" t="s">
        <v>1694</v>
      </c>
      <c r="N130" s="167" t="s">
        <v>665</v>
      </c>
      <c r="O130" s="167" t="s">
        <v>94</v>
      </c>
      <c r="P130" s="167" t="s">
        <v>98</v>
      </c>
      <c r="Q130" s="172" t="s">
        <v>665</v>
      </c>
      <c r="R130" s="172" t="s">
        <v>94</v>
      </c>
      <c r="S130" s="172" t="s">
        <v>98</v>
      </c>
    </row>
    <row r="131" spans="2:19" ht="21.75" customHeight="1">
      <c r="B131" s="175">
        <v>127</v>
      </c>
      <c r="C131" s="179" t="s">
        <v>1737</v>
      </c>
      <c r="D131" s="175">
        <v>127</v>
      </c>
      <c r="E131" s="172" t="s">
        <v>666</v>
      </c>
      <c r="F131" s="172">
        <v>1210504</v>
      </c>
      <c r="G131" s="172" t="s">
        <v>667</v>
      </c>
      <c r="H131" s="172" t="s">
        <v>667</v>
      </c>
      <c r="I131" s="177" t="s">
        <v>1439</v>
      </c>
      <c r="J131" s="177" t="s">
        <v>1439</v>
      </c>
      <c r="K131" s="174"/>
      <c r="L131" s="167"/>
      <c r="M131" s="167" t="s">
        <v>384</v>
      </c>
      <c r="N131" s="167" t="s">
        <v>668</v>
      </c>
      <c r="O131" s="167" t="s">
        <v>79</v>
      </c>
      <c r="P131" s="167" t="s">
        <v>385</v>
      </c>
      <c r="Q131" s="172" t="s">
        <v>668</v>
      </c>
      <c r="R131" s="172" t="s">
        <v>79</v>
      </c>
      <c r="S131" s="172" t="s">
        <v>385</v>
      </c>
    </row>
    <row r="132" spans="2:19" ht="21.75" customHeight="1">
      <c r="B132" s="175">
        <v>128</v>
      </c>
      <c r="C132" s="179" t="s">
        <v>1738</v>
      </c>
      <c r="D132" s="175">
        <v>128</v>
      </c>
      <c r="E132" s="172" t="s">
        <v>669</v>
      </c>
      <c r="F132" s="172">
        <v>1210505</v>
      </c>
      <c r="G132" s="172" t="s">
        <v>670</v>
      </c>
      <c r="H132" s="172" t="s">
        <v>670</v>
      </c>
      <c r="I132" s="177" t="s">
        <v>1439</v>
      </c>
      <c r="J132" s="177" t="s">
        <v>1439</v>
      </c>
      <c r="K132" s="174"/>
      <c r="L132" s="167"/>
      <c r="M132" s="167" t="s">
        <v>1698</v>
      </c>
      <c r="N132" s="167" t="s">
        <v>671</v>
      </c>
      <c r="O132" s="167" t="s">
        <v>94</v>
      </c>
      <c r="P132" s="167" t="s">
        <v>536</v>
      </c>
      <c r="Q132" s="172" t="s">
        <v>671</v>
      </c>
      <c r="R132" s="172" t="s">
        <v>94</v>
      </c>
      <c r="S132" s="172" t="s">
        <v>536</v>
      </c>
    </row>
    <row r="133" spans="2:19" ht="21.75" customHeight="1">
      <c r="B133" s="175">
        <v>129</v>
      </c>
      <c r="C133" s="179" t="s">
        <v>1739</v>
      </c>
      <c r="D133" s="175">
        <v>129</v>
      </c>
      <c r="E133" s="172" t="s">
        <v>672</v>
      </c>
      <c r="F133" s="172">
        <v>1210506</v>
      </c>
      <c r="G133" s="172" t="s">
        <v>673</v>
      </c>
      <c r="H133" s="172" t="s">
        <v>673</v>
      </c>
      <c r="I133" s="177" t="s">
        <v>1439</v>
      </c>
      <c r="J133" s="177" t="s">
        <v>1439</v>
      </c>
      <c r="K133" s="174"/>
      <c r="L133" s="167"/>
      <c r="M133" s="167" t="s">
        <v>1740</v>
      </c>
      <c r="N133" s="167" t="s">
        <v>675</v>
      </c>
      <c r="O133" s="167" t="s">
        <v>94</v>
      </c>
      <c r="P133" s="167" t="s">
        <v>676</v>
      </c>
      <c r="Q133" s="172" t="s">
        <v>675</v>
      </c>
      <c r="R133" s="172" t="s">
        <v>94</v>
      </c>
      <c r="S133" s="172" t="s">
        <v>676</v>
      </c>
    </row>
    <row r="134" spans="2:19" ht="21.75" customHeight="1">
      <c r="B134" s="175">
        <v>130</v>
      </c>
      <c r="C134" s="179" t="s">
        <v>677</v>
      </c>
      <c r="D134" s="175">
        <v>130</v>
      </c>
      <c r="E134" s="172" t="s">
        <v>678</v>
      </c>
      <c r="F134" s="172">
        <v>1210507</v>
      </c>
      <c r="G134" s="172" t="s">
        <v>679</v>
      </c>
      <c r="H134" s="172" t="s">
        <v>679</v>
      </c>
      <c r="I134" s="177" t="s">
        <v>1439</v>
      </c>
      <c r="J134" s="177" t="s">
        <v>1439</v>
      </c>
      <c r="K134" s="174"/>
      <c r="L134" s="167"/>
      <c r="M134" s="167" t="s">
        <v>680</v>
      </c>
      <c r="N134" s="167" t="s">
        <v>681</v>
      </c>
      <c r="O134" s="167" t="s">
        <v>94</v>
      </c>
      <c r="P134" s="167" t="s">
        <v>682</v>
      </c>
      <c r="Q134" s="172" t="s">
        <v>681</v>
      </c>
      <c r="R134" s="172" t="s">
        <v>94</v>
      </c>
      <c r="S134" s="172" t="s">
        <v>682</v>
      </c>
    </row>
    <row r="135" spans="2:19" ht="21.75" customHeight="1">
      <c r="B135" s="175">
        <v>131</v>
      </c>
      <c r="C135" s="179" t="s">
        <v>1741</v>
      </c>
      <c r="D135" s="175">
        <v>131</v>
      </c>
      <c r="E135" s="172" t="s">
        <v>683</v>
      </c>
      <c r="F135" s="172">
        <v>1210508</v>
      </c>
      <c r="G135" s="172" t="s">
        <v>684</v>
      </c>
      <c r="H135" s="172" t="s">
        <v>684</v>
      </c>
      <c r="I135" s="177" t="s">
        <v>1439</v>
      </c>
      <c r="J135" s="177" t="s">
        <v>1439</v>
      </c>
      <c r="K135" s="174"/>
      <c r="L135" s="167"/>
      <c r="M135" s="167" t="s">
        <v>1694</v>
      </c>
      <c r="N135" s="167" t="s">
        <v>665</v>
      </c>
      <c r="O135" s="167" t="s">
        <v>94</v>
      </c>
      <c r="P135" s="167" t="s">
        <v>98</v>
      </c>
      <c r="Q135" s="172" t="s">
        <v>665</v>
      </c>
      <c r="R135" s="172" t="s">
        <v>94</v>
      </c>
      <c r="S135" s="172" t="s">
        <v>98</v>
      </c>
    </row>
    <row r="136" spans="2:19" ht="21.75" customHeight="1">
      <c r="B136" s="175">
        <v>132</v>
      </c>
      <c r="C136" s="179" t="s">
        <v>1742</v>
      </c>
      <c r="D136" s="175">
        <v>132</v>
      </c>
      <c r="E136" s="172" t="s">
        <v>685</v>
      </c>
      <c r="F136" s="172">
        <v>1210509</v>
      </c>
      <c r="G136" s="172" t="s">
        <v>686</v>
      </c>
      <c r="H136" s="172" t="s">
        <v>686</v>
      </c>
      <c r="I136" s="177" t="s">
        <v>1439</v>
      </c>
      <c r="J136" s="177" t="s">
        <v>1439</v>
      </c>
      <c r="K136" s="174"/>
      <c r="L136" s="167"/>
      <c r="M136" s="167" t="s">
        <v>448</v>
      </c>
      <c r="N136" s="167" t="s">
        <v>657</v>
      </c>
      <c r="O136" s="167" t="s">
        <v>94</v>
      </c>
      <c r="P136" s="167" t="s">
        <v>450</v>
      </c>
      <c r="Q136" s="172" t="s">
        <v>657</v>
      </c>
      <c r="R136" s="172" t="s">
        <v>94</v>
      </c>
      <c r="S136" s="172" t="s">
        <v>450</v>
      </c>
    </row>
    <row r="137" spans="2:19" ht="21.75" customHeight="1">
      <c r="B137" s="175">
        <v>133</v>
      </c>
      <c r="C137" s="179" t="s">
        <v>1743</v>
      </c>
      <c r="D137" s="175">
        <v>133</v>
      </c>
      <c r="E137" s="172" t="s">
        <v>687</v>
      </c>
      <c r="F137" s="172">
        <v>1210510</v>
      </c>
      <c r="G137" s="172" t="s">
        <v>688</v>
      </c>
      <c r="H137" s="172" t="s">
        <v>688</v>
      </c>
      <c r="I137" s="177" t="s">
        <v>1439</v>
      </c>
      <c r="J137" s="177" t="s">
        <v>1439</v>
      </c>
      <c r="K137" s="174"/>
      <c r="L137" s="167"/>
      <c r="M137" s="167" t="s">
        <v>597</v>
      </c>
      <c r="N137" s="167" t="s">
        <v>722</v>
      </c>
      <c r="O137" s="167" t="s">
        <v>94</v>
      </c>
      <c r="P137" s="167" t="s">
        <v>1457</v>
      </c>
      <c r="Q137" s="172" t="s">
        <v>722</v>
      </c>
      <c r="R137" s="172" t="s">
        <v>94</v>
      </c>
      <c r="S137" s="172" t="s">
        <v>1457</v>
      </c>
    </row>
    <row r="138" spans="2:19" ht="21.75" customHeight="1">
      <c r="B138" s="175">
        <v>134</v>
      </c>
      <c r="C138" s="179" t="s">
        <v>1459</v>
      </c>
      <c r="D138" s="175">
        <v>134</v>
      </c>
      <c r="E138" s="172" t="s">
        <v>689</v>
      </c>
      <c r="F138" s="172">
        <v>1210532</v>
      </c>
      <c r="G138" s="172" t="s">
        <v>690</v>
      </c>
      <c r="H138" s="172" t="s">
        <v>690</v>
      </c>
      <c r="I138" s="177" t="s">
        <v>1439</v>
      </c>
      <c r="J138" s="177" t="s">
        <v>1439</v>
      </c>
      <c r="K138" s="174"/>
      <c r="L138" s="167"/>
      <c r="M138" s="167" t="s">
        <v>1454</v>
      </c>
      <c r="N138" s="167" t="s">
        <v>478</v>
      </c>
      <c r="O138" s="167" t="s">
        <v>94</v>
      </c>
      <c r="P138" s="167" t="s">
        <v>479</v>
      </c>
      <c r="Q138" s="172" t="s">
        <v>478</v>
      </c>
      <c r="R138" s="172" t="s">
        <v>94</v>
      </c>
      <c r="S138" s="172" t="s">
        <v>479</v>
      </c>
    </row>
    <row r="139" spans="2:19" ht="21.75" customHeight="1">
      <c r="B139" s="175">
        <v>135</v>
      </c>
      <c r="C139" s="179" t="s">
        <v>1744</v>
      </c>
      <c r="D139" s="175">
        <v>135</v>
      </c>
      <c r="E139" s="172" t="s">
        <v>691</v>
      </c>
      <c r="F139" s="172">
        <v>1210512</v>
      </c>
      <c r="G139" s="172" t="s">
        <v>692</v>
      </c>
      <c r="H139" s="172" t="s">
        <v>692</v>
      </c>
      <c r="I139" s="177" t="s">
        <v>1439</v>
      </c>
      <c r="J139" s="177" t="s">
        <v>1439</v>
      </c>
      <c r="K139" s="174"/>
      <c r="L139" s="167"/>
      <c r="M139" s="167" t="s">
        <v>1745</v>
      </c>
      <c r="N139" s="167" t="s">
        <v>1460</v>
      </c>
      <c r="O139" s="167" t="s">
        <v>94</v>
      </c>
      <c r="P139" s="167" t="s">
        <v>693</v>
      </c>
      <c r="Q139" s="172" t="s">
        <v>1460</v>
      </c>
      <c r="R139" s="172" t="s">
        <v>94</v>
      </c>
      <c r="S139" s="172" t="s">
        <v>693</v>
      </c>
    </row>
    <row r="140" spans="2:19" ht="21.75" customHeight="1">
      <c r="B140" s="175">
        <v>136</v>
      </c>
      <c r="C140" s="179" t="s">
        <v>1746</v>
      </c>
      <c r="D140" s="175">
        <v>136</v>
      </c>
      <c r="E140" s="172" t="s">
        <v>694</v>
      </c>
      <c r="F140" s="172">
        <v>1210535</v>
      </c>
      <c r="G140" s="172" t="s">
        <v>695</v>
      </c>
      <c r="H140" s="172" t="s">
        <v>695</v>
      </c>
      <c r="I140" s="177" t="s">
        <v>1439</v>
      </c>
      <c r="J140" s="177" t="s">
        <v>1439</v>
      </c>
      <c r="K140" s="174"/>
      <c r="L140" s="167"/>
      <c r="M140" s="167" t="s">
        <v>1747</v>
      </c>
      <c r="N140" s="167" t="s">
        <v>1461</v>
      </c>
      <c r="O140" s="167" t="s">
        <v>94</v>
      </c>
      <c r="P140" s="167" t="s">
        <v>696</v>
      </c>
      <c r="Q140" s="172" t="s">
        <v>1461</v>
      </c>
      <c r="R140" s="172" t="s">
        <v>94</v>
      </c>
      <c r="S140" s="172" t="s">
        <v>696</v>
      </c>
    </row>
    <row r="141" spans="2:19" ht="21.75" customHeight="1">
      <c r="B141" s="175">
        <v>137</v>
      </c>
      <c r="C141" s="179" t="s">
        <v>1748</v>
      </c>
      <c r="D141" s="175">
        <v>137</v>
      </c>
      <c r="E141" s="172" t="s">
        <v>697</v>
      </c>
      <c r="F141" s="172">
        <v>1210581</v>
      </c>
      <c r="G141" s="172" t="s">
        <v>698</v>
      </c>
      <c r="H141" s="172" t="s">
        <v>698</v>
      </c>
      <c r="I141" s="177" t="s">
        <v>1439</v>
      </c>
      <c r="J141" s="177" t="s">
        <v>1439</v>
      </c>
      <c r="K141" s="174"/>
      <c r="L141" s="167"/>
      <c r="M141" s="167" t="s">
        <v>1749</v>
      </c>
      <c r="N141" s="167" t="s">
        <v>699</v>
      </c>
      <c r="O141" s="167" t="s">
        <v>94</v>
      </c>
      <c r="P141" s="167" t="s">
        <v>700</v>
      </c>
      <c r="Q141" s="172" t="s">
        <v>699</v>
      </c>
      <c r="R141" s="172" t="s">
        <v>94</v>
      </c>
      <c r="S141" s="172" t="s">
        <v>700</v>
      </c>
    </row>
    <row r="142" spans="2:19" ht="21.75" customHeight="1">
      <c r="B142" s="175">
        <v>138</v>
      </c>
      <c r="C142" s="179" t="s">
        <v>1750</v>
      </c>
      <c r="D142" s="175">
        <v>138</v>
      </c>
      <c r="E142" s="172" t="s">
        <v>701</v>
      </c>
      <c r="F142" s="172">
        <v>1210582</v>
      </c>
      <c r="G142" s="172" t="s">
        <v>702</v>
      </c>
      <c r="H142" s="172" t="s">
        <v>702</v>
      </c>
      <c r="I142" s="177" t="s">
        <v>1439</v>
      </c>
      <c r="J142" s="177" t="s">
        <v>1439</v>
      </c>
      <c r="K142" s="174"/>
      <c r="L142" s="167"/>
      <c r="M142" s="167" t="s">
        <v>1751</v>
      </c>
      <c r="N142" s="167" t="s">
        <v>703</v>
      </c>
      <c r="O142" s="167" t="s">
        <v>1752</v>
      </c>
      <c r="P142" s="167" t="s">
        <v>704</v>
      </c>
      <c r="Q142" s="172" t="s">
        <v>703</v>
      </c>
      <c r="R142" s="172" t="s">
        <v>94</v>
      </c>
      <c r="S142" s="172" t="s">
        <v>704</v>
      </c>
    </row>
    <row r="143" spans="2:19" ht="21.75" customHeight="1">
      <c r="B143" s="175">
        <v>139</v>
      </c>
      <c r="C143" s="179" t="s">
        <v>1753</v>
      </c>
      <c r="D143" s="175">
        <v>139</v>
      </c>
      <c r="E143" s="172" t="s">
        <v>705</v>
      </c>
      <c r="F143" s="172">
        <v>1210583</v>
      </c>
      <c r="G143" s="172" t="s">
        <v>706</v>
      </c>
      <c r="H143" s="172" t="s">
        <v>706</v>
      </c>
      <c r="I143" s="177" t="s">
        <v>1439</v>
      </c>
      <c r="J143" s="177" t="s">
        <v>1439</v>
      </c>
      <c r="K143" s="174"/>
      <c r="L143" s="167"/>
      <c r="M143" s="167" t="s">
        <v>1700</v>
      </c>
      <c r="N143" s="167" t="s">
        <v>1455</v>
      </c>
      <c r="O143" s="167" t="s">
        <v>94</v>
      </c>
      <c r="P143" s="167" t="s">
        <v>1456</v>
      </c>
      <c r="Q143" s="172" t="s">
        <v>1455</v>
      </c>
      <c r="R143" s="172" t="s">
        <v>94</v>
      </c>
      <c r="S143" s="172" t="s">
        <v>1456</v>
      </c>
    </row>
    <row r="144" spans="2:19" ht="21.75" customHeight="1">
      <c r="B144" s="175">
        <v>140</v>
      </c>
      <c r="C144" s="179" t="s">
        <v>1754</v>
      </c>
      <c r="D144" s="175">
        <v>140</v>
      </c>
      <c r="E144" s="172" t="s">
        <v>707</v>
      </c>
      <c r="F144" s="172">
        <v>1210584</v>
      </c>
      <c r="G144" s="172" t="s">
        <v>708</v>
      </c>
      <c r="H144" s="172" t="s">
        <v>708</v>
      </c>
      <c r="I144" s="177" t="s">
        <v>1439</v>
      </c>
      <c r="J144" s="177" t="s">
        <v>1439</v>
      </c>
      <c r="K144" s="174"/>
      <c r="L144" s="167"/>
      <c r="M144" s="167" t="s">
        <v>606</v>
      </c>
      <c r="N144" s="167" t="s">
        <v>709</v>
      </c>
      <c r="O144" s="167" t="s">
        <v>94</v>
      </c>
      <c r="P144" s="167" t="s">
        <v>608</v>
      </c>
      <c r="Q144" s="172" t="s">
        <v>709</v>
      </c>
      <c r="R144" s="172" t="s">
        <v>94</v>
      </c>
      <c r="S144" s="172" t="s">
        <v>608</v>
      </c>
    </row>
    <row r="145" spans="1:19" ht="21.75" customHeight="1">
      <c r="B145" s="175">
        <v>141</v>
      </c>
      <c r="C145" s="179" t="s">
        <v>1755</v>
      </c>
      <c r="D145" s="175">
        <v>141</v>
      </c>
      <c r="E145" s="172" t="s">
        <v>710</v>
      </c>
      <c r="F145" s="172">
        <v>1210585</v>
      </c>
      <c r="G145" s="172" t="s">
        <v>711</v>
      </c>
      <c r="H145" s="172" t="s">
        <v>711</v>
      </c>
      <c r="I145" s="177" t="s">
        <v>1439</v>
      </c>
      <c r="J145" s="177" t="s">
        <v>1439</v>
      </c>
      <c r="K145" s="174"/>
      <c r="L145" s="167"/>
      <c r="M145" s="167" t="s">
        <v>606</v>
      </c>
      <c r="N145" s="167" t="s">
        <v>709</v>
      </c>
      <c r="O145" s="167" t="s">
        <v>94</v>
      </c>
      <c r="P145" s="167" t="s">
        <v>608</v>
      </c>
      <c r="Q145" s="172" t="s">
        <v>709</v>
      </c>
      <c r="R145" s="172" t="s">
        <v>94</v>
      </c>
      <c r="S145" s="172" t="s">
        <v>608</v>
      </c>
    </row>
    <row r="146" spans="1:19" ht="21.75" customHeight="1">
      <c r="B146" s="175">
        <v>142</v>
      </c>
      <c r="C146" s="179" t="s">
        <v>1756</v>
      </c>
      <c r="D146" s="175">
        <v>142</v>
      </c>
      <c r="E146" s="172" t="s">
        <v>712</v>
      </c>
      <c r="F146" s="172">
        <v>1210586</v>
      </c>
      <c r="G146" s="172" t="s">
        <v>713</v>
      </c>
      <c r="H146" s="172" t="s">
        <v>713</v>
      </c>
      <c r="I146" s="177" t="s">
        <v>1439</v>
      </c>
      <c r="J146" s="177" t="s">
        <v>1439</v>
      </c>
      <c r="K146" s="174"/>
      <c r="L146" s="167"/>
      <c r="M146" s="167" t="s">
        <v>453</v>
      </c>
      <c r="N146" s="167" t="s">
        <v>714</v>
      </c>
      <c r="O146" s="167" t="s">
        <v>79</v>
      </c>
      <c r="P146" s="167" t="s">
        <v>92</v>
      </c>
      <c r="Q146" s="172" t="s">
        <v>714</v>
      </c>
      <c r="R146" s="172" t="s">
        <v>79</v>
      </c>
      <c r="S146" s="172" t="s">
        <v>92</v>
      </c>
    </row>
    <row r="147" spans="1:19" ht="21.75" customHeight="1">
      <c r="B147" s="175">
        <v>143</v>
      </c>
      <c r="C147" s="179" t="s">
        <v>1757</v>
      </c>
      <c r="D147" s="175">
        <v>143</v>
      </c>
      <c r="E147" s="172" t="s">
        <v>715</v>
      </c>
      <c r="F147" s="172">
        <v>1210587</v>
      </c>
      <c r="G147" s="172" t="s">
        <v>716</v>
      </c>
      <c r="H147" s="172" t="s">
        <v>716</v>
      </c>
      <c r="I147" s="177" t="s">
        <v>1439</v>
      </c>
      <c r="J147" s="177" t="s">
        <v>1439</v>
      </c>
      <c r="K147" s="174"/>
      <c r="L147" s="167"/>
      <c r="M147" s="167" t="s">
        <v>504</v>
      </c>
      <c r="N147" s="167" t="s">
        <v>1452</v>
      </c>
      <c r="O147" s="167" t="s">
        <v>94</v>
      </c>
      <c r="P147" s="167" t="s">
        <v>505</v>
      </c>
      <c r="Q147" s="172" t="s">
        <v>1452</v>
      </c>
      <c r="R147" s="172" t="s">
        <v>94</v>
      </c>
      <c r="S147" s="172" t="s">
        <v>505</v>
      </c>
    </row>
    <row r="148" spans="1:19" ht="21.75" customHeight="1">
      <c r="B148" s="175">
        <v>144</v>
      </c>
      <c r="C148" s="179" t="s">
        <v>1758</v>
      </c>
      <c r="D148" s="175">
        <v>144</v>
      </c>
      <c r="E148" s="172" t="s">
        <v>717</v>
      </c>
      <c r="F148" s="172">
        <v>1210588</v>
      </c>
      <c r="G148" s="172" t="s">
        <v>718</v>
      </c>
      <c r="H148" s="172" t="s">
        <v>718</v>
      </c>
      <c r="I148" s="177" t="s">
        <v>1439</v>
      </c>
      <c r="J148" s="177" t="s">
        <v>1439</v>
      </c>
      <c r="K148" s="174"/>
      <c r="L148" s="167"/>
      <c r="M148" s="167" t="s">
        <v>1179</v>
      </c>
      <c r="N148" s="167" t="s">
        <v>1759</v>
      </c>
      <c r="O148" s="167" t="s">
        <v>94</v>
      </c>
      <c r="P148" s="167" t="s">
        <v>719</v>
      </c>
      <c r="Q148" s="172" t="s">
        <v>1759</v>
      </c>
      <c r="R148" s="172" t="s">
        <v>94</v>
      </c>
      <c r="S148" s="172" t="s">
        <v>719</v>
      </c>
    </row>
    <row r="149" spans="1:19" ht="21.75" customHeight="1">
      <c r="A149" s="180"/>
      <c r="B149" s="175">
        <v>145</v>
      </c>
      <c r="C149" s="179" t="s">
        <v>1760</v>
      </c>
      <c r="D149" s="175">
        <v>145</v>
      </c>
      <c r="E149" s="172" t="s">
        <v>720</v>
      </c>
      <c r="F149" s="172">
        <v>1210608</v>
      </c>
      <c r="G149" s="172" t="s">
        <v>721</v>
      </c>
      <c r="H149" s="172" t="s">
        <v>721</v>
      </c>
      <c r="I149" s="177" t="s">
        <v>1439</v>
      </c>
      <c r="J149" s="177" t="s">
        <v>1439</v>
      </c>
      <c r="K149" s="174"/>
      <c r="L149" s="167"/>
      <c r="M149" s="167" t="s">
        <v>597</v>
      </c>
      <c r="N149" s="167" t="s">
        <v>722</v>
      </c>
      <c r="O149" s="167" t="s">
        <v>94</v>
      </c>
      <c r="P149" s="167" t="s">
        <v>1457</v>
      </c>
      <c r="Q149" s="172" t="s">
        <v>722</v>
      </c>
      <c r="R149" s="172" t="s">
        <v>94</v>
      </c>
      <c r="S149" s="172" t="s">
        <v>1457</v>
      </c>
    </row>
    <row r="150" spans="1:19" ht="21.75" customHeight="1">
      <c r="B150" s="175">
        <v>146</v>
      </c>
      <c r="C150" s="179" t="s">
        <v>1761</v>
      </c>
      <c r="D150" s="175">
        <v>146</v>
      </c>
      <c r="E150" s="172" t="s">
        <v>723</v>
      </c>
      <c r="F150" s="172">
        <v>1210675</v>
      </c>
      <c r="G150" s="172" t="s">
        <v>724</v>
      </c>
      <c r="H150" s="172" t="s">
        <v>724</v>
      </c>
      <c r="I150" s="177" t="s">
        <v>1439</v>
      </c>
      <c r="J150" s="177" t="s">
        <v>1439</v>
      </c>
      <c r="K150" s="174"/>
      <c r="L150" s="167"/>
      <c r="M150" s="167" t="s">
        <v>553</v>
      </c>
      <c r="N150" s="167" t="s">
        <v>725</v>
      </c>
      <c r="O150" s="167" t="s">
        <v>94</v>
      </c>
      <c r="P150" s="167" t="s">
        <v>99</v>
      </c>
      <c r="Q150" s="172" t="s">
        <v>725</v>
      </c>
      <c r="R150" s="172" t="s">
        <v>94</v>
      </c>
      <c r="S150" s="172" t="s">
        <v>99</v>
      </c>
    </row>
    <row r="151" spans="1:19" ht="21.75" customHeight="1">
      <c r="B151" s="175">
        <v>147</v>
      </c>
      <c r="C151" s="181" t="s">
        <v>1762</v>
      </c>
      <c r="D151" s="175">
        <v>147</v>
      </c>
      <c r="E151" s="172">
        <v>1210829</v>
      </c>
      <c r="F151" s="172">
        <v>1210829</v>
      </c>
      <c r="G151" s="172" t="s">
        <v>984</v>
      </c>
      <c r="H151" s="172" t="s">
        <v>984</v>
      </c>
      <c r="I151" s="177" t="s">
        <v>1439</v>
      </c>
      <c r="J151" s="177" t="s">
        <v>1439</v>
      </c>
      <c r="K151" s="174"/>
      <c r="L151" s="167"/>
      <c r="M151" s="167" t="s">
        <v>1763</v>
      </c>
      <c r="N151" s="167" t="s">
        <v>1462</v>
      </c>
      <c r="O151" s="167" t="s">
        <v>79</v>
      </c>
      <c r="P151" s="167" t="s">
        <v>985</v>
      </c>
      <c r="Q151" s="172" t="s">
        <v>1462</v>
      </c>
      <c r="R151" s="172" t="s">
        <v>79</v>
      </c>
      <c r="S151" s="172" t="s">
        <v>985</v>
      </c>
    </row>
    <row r="152" spans="1:19" ht="21.75" customHeight="1">
      <c r="B152" s="175">
        <v>148</v>
      </c>
      <c r="C152" s="172" t="s">
        <v>1764</v>
      </c>
      <c r="D152" s="175">
        <v>148</v>
      </c>
      <c r="E152" s="172">
        <v>1220001</v>
      </c>
      <c r="F152" s="172">
        <v>1220001</v>
      </c>
      <c r="G152" s="172" t="s">
        <v>1086</v>
      </c>
      <c r="H152" s="172" t="s">
        <v>1086</v>
      </c>
      <c r="I152" s="177" t="s">
        <v>1439</v>
      </c>
      <c r="J152" s="177" t="s">
        <v>1439</v>
      </c>
      <c r="K152" s="174"/>
      <c r="L152" s="167"/>
      <c r="M152" s="167" t="s">
        <v>1765</v>
      </c>
      <c r="N152" s="167" t="s">
        <v>1463</v>
      </c>
      <c r="O152" s="167" t="s">
        <v>94</v>
      </c>
      <c r="P152" s="167" t="s">
        <v>1087</v>
      </c>
      <c r="Q152" s="172" t="s">
        <v>1463</v>
      </c>
      <c r="R152" s="172" t="s">
        <v>94</v>
      </c>
      <c r="S152" s="172" t="s">
        <v>1087</v>
      </c>
    </row>
    <row r="153" spans="1:19" ht="21.75" customHeight="1">
      <c r="B153" s="175">
        <v>149</v>
      </c>
      <c r="C153" s="172" t="s">
        <v>1464</v>
      </c>
      <c r="D153" s="175">
        <v>149</v>
      </c>
      <c r="E153" s="172">
        <v>1220002</v>
      </c>
      <c r="F153" s="172">
        <v>1220002</v>
      </c>
      <c r="G153" s="172" t="s">
        <v>965</v>
      </c>
      <c r="H153" s="172" t="s">
        <v>965</v>
      </c>
      <c r="I153" s="177" t="s">
        <v>1439</v>
      </c>
      <c r="J153" s="177" t="s">
        <v>1439</v>
      </c>
      <c r="K153" s="174"/>
      <c r="L153" s="167"/>
      <c r="M153" s="167" t="s">
        <v>1731</v>
      </c>
      <c r="N153" s="167" t="s">
        <v>653</v>
      </c>
      <c r="O153" s="167" t="s">
        <v>79</v>
      </c>
      <c r="P153" s="167" t="s">
        <v>654</v>
      </c>
      <c r="Q153" s="172" t="s">
        <v>653</v>
      </c>
      <c r="R153" s="172" t="s">
        <v>79</v>
      </c>
      <c r="S153" s="172" t="s">
        <v>654</v>
      </c>
    </row>
    <row r="154" spans="1:19" ht="21.75" customHeight="1">
      <c r="B154" s="175">
        <v>150</v>
      </c>
      <c r="C154" s="172" t="s">
        <v>1465</v>
      </c>
      <c r="D154" s="175">
        <v>150</v>
      </c>
      <c r="E154" s="172">
        <v>1220003</v>
      </c>
      <c r="F154" s="172">
        <v>1220003</v>
      </c>
      <c r="G154" s="172" t="s">
        <v>1057</v>
      </c>
      <c r="H154" s="172" t="s">
        <v>1057</v>
      </c>
      <c r="I154" s="177" t="s">
        <v>1439</v>
      </c>
      <c r="J154" s="177" t="s">
        <v>1439</v>
      </c>
      <c r="K154" s="174"/>
      <c r="L154" s="167"/>
      <c r="M154" s="167" t="s">
        <v>1058</v>
      </c>
      <c r="N154" s="167" t="s">
        <v>1059</v>
      </c>
      <c r="O154" s="167" t="s">
        <v>94</v>
      </c>
      <c r="P154" s="167" t="s">
        <v>1060</v>
      </c>
      <c r="Q154" s="172" t="s">
        <v>1059</v>
      </c>
      <c r="R154" s="172" t="s">
        <v>94</v>
      </c>
      <c r="S154" s="172" t="s">
        <v>1060</v>
      </c>
    </row>
    <row r="155" spans="1:19" ht="21.75" customHeight="1">
      <c r="B155" s="175">
        <v>151</v>
      </c>
      <c r="C155" s="172" t="s">
        <v>1466</v>
      </c>
      <c r="D155" s="175">
        <v>151</v>
      </c>
      <c r="E155" s="172">
        <v>1220004</v>
      </c>
      <c r="F155" s="172">
        <v>1220004</v>
      </c>
      <c r="G155" s="172" t="s">
        <v>1467</v>
      </c>
      <c r="H155" s="172" t="s">
        <v>1467</v>
      </c>
      <c r="I155" s="177" t="s">
        <v>1439</v>
      </c>
      <c r="J155" s="177" t="s">
        <v>1439</v>
      </c>
      <c r="K155" s="174"/>
      <c r="L155" s="167"/>
      <c r="M155" s="167" t="s">
        <v>1468</v>
      </c>
      <c r="N155" s="167" t="s">
        <v>1469</v>
      </c>
      <c r="O155" s="167" t="s">
        <v>79</v>
      </c>
      <c r="P155" s="167" t="s">
        <v>1470</v>
      </c>
      <c r="Q155" s="172" t="s">
        <v>1469</v>
      </c>
      <c r="R155" s="172" t="s">
        <v>79</v>
      </c>
      <c r="S155" s="172" t="s">
        <v>1470</v>
      </c>
    </row>
    <row r="156" spans="1:19" ht="21.75" customHeight="1">
      <c r="B156" s="175">
        <v>152</v>
      </c>
      <c r="C156" s="172" t="s">
        <v>1766</v>
      </c>
      <c r="D156" s="175">
        <v>152</v>
      </c>
      <c r="E156" s="172">
        <v>1220005</v>
      </c>
      <c r="F156" s="172">
        <v>1220005</v>
      </c>
      <c r="G156" s="172" t="s">
        <v>1471</v>
      </c>
      <c r="H156" s="172" t="s">
        <v>1471</v>
      </c>
      <c r="I156" s="177" t="s">
        <v>1439</v>
      </c>
      <c r="J156" s="177" t="s">
        <v>1439</v>
      </c>
      <c r="K156" s="174"/>
      <c r="M156" s="167" t="s">
        <v>1767</v>
      </c>
      <c r="N156" s="167" t="s">
        <v>1040</v>
      </c>
      <c r="O156" s="167" t="s">
        <v>94</v>
      </c>
      <c r="P156" s="167" t="s">
        <v>1041</v>
      </c>
      <c r="Q156" s="172" t="s">
        <v>1040</v>
      </c>
      <c r="R156" s="172" t="s">
        <v>94</v>
      </c>
      <c r="S156" s="172" t="s">
        <v>1041</v>
      </c>
    </row>
    <row r="157" spans="1:19" ht="21.75" customHeight="1">
      <c r="B157" s="175">
        <v>153</v>
      </c>
      <c r="C157" s="172" t="s">
        <v>1472</v>
      </c>
      <c r="D157" s="175">
        <v>153</v>
      </c>
      <c r="E157" s="172">
        <v>1220006</v>
      </c>
      <c r="F157" s="172">
        <v>1220006</v>
      </c>
      <c r="G157" s="172" t="s">
        <v>1473</v>
      </c>
      <c r="H157" s="172" t="s">
        <v>1473</v>
      </c>
      <c r="I157" s="177" t="s">
        <v>1439</v>
      </c>
      <c r="J157" s="177" t="s">
        <v>1439</v>
      </c>
      <c r="K157" s="174"/>
      <c r="L157" s="167"/>
      <c r="M157" s="167" t="s">
        <v>1765</v>
      </c>
      <c r="N157" s="167" t="s">
        <v>1463</v>
      </c>
      <c r="O157" s="167" t="s">
        <v>94</v>
      </c>
      <c r="P157" s="167" t="s">
        <v>1087</v>
      </c>
      <c r="Q157" s="172" t="s">
        <v>1463</v>
      </c>
      <c r="R157" s="172" t="s">
        <v>94</v>
      </c>
      <c r="S157" s="172" t="s">
        <v>1087</v>
      </c>
    </row>
    <row r="158" spans="1:19" ht="21.75" customHeight="1">
      <c r="B158" s="175">
        <v>154</v>
      </c>
      <c r="C158" s="172" t="s">
        <v>1474</v>
      </c>
      <c r="D158" s="175">
        <v>154</v>
      </c>
      <c r="E158" s="172">
        <v>1220007</v>
      </c>
      <c r="F158" s="172">
        <v>1220007</v>
      </c>
      <c r="G158" s="172" t="s">
        <v>1475</v>
      </c>
      <c r="H158" s="172" t="s">
        <v>1475</v>
      </c>
      <c r="I158" s="177" t="s">
        <v>1439</v>
      </c>
      <c r="J158" s="177" t="s">
        <v>1439</v>
      </c>
      <c r="K158" s="174"/>
      <c r="L158" s="167"/>
      <c r="M158" s="167" t="s">
        <v>1705</v>
      </c>
      <c r="N158" s="167" t="s">
        <v>722</v>
      </c>
      <c r="O158" s="167" t="s">
        <v>94</v>
      </c>
      <c r="P158" s="167" t="s">
        <v>1457</v>
      </c>
      <c r="Q158" s="172" t="s">
        <v>722</v>
      </c>
      <c r="R158" s="172" t="s">
        <v>94</v>
      </c>
      <c r="S158" s="172" t="s">
        <v>1457</v>
      </c>
    </row>
    <row r="159" spans="1:19" ht="21.75" customHeight="1">
      <c r="B159" s="175">
        <v>155</v>
      </c>
      <c r="C159" s="172" t="s">
        <v>1768</v>
      </c>
      <c r="D159" s="175">
        <v>155</v>
      </c>
      <c r="E159" s="172">
        <v>1220008</v>
      </c>
      <c r="F159" s="172">
        <v>1220008</v>
      </c>
      <c r="G159" s="172" t="s">
        <v>1476</v>
      </c>
      <c r="H159" s="172" t="s">
        <v>1476</v>
      </c>
      <c r="I159" s="177" t="s">
        <v>1439</v>
      </c>
      <c r="J159" s="177" t="s">
        <v>1439</v>
      </c>
      <c r="K159" s="174"/>
      <c r="L159" s="167"/>
      <c r="M159" s="167" t="s">
        <v>1751</v>
      </c>
      <c r="N159" s="167" t="s">
        <v>703</v>
      </c>
      <c r="O159" s="167" t="s">
        <v>1752</v>
      </c>
      <c r="P159" s="167" t="s">
        <v>704</v>
      </c>
      <c r="Q159" s="172" t="s">
        <v>703</v>
      </c>
      <c r="R159" s="172" t="s">
        <v>94</v>
      </c>
      <c r="S159" s="172" t="s">
        <v>704</v>
      </c>
    </row>
    <row r="160" spans="1:19" ht="21.75" customHeight="1">
      <c r="B160" s="175">
        <v>156</v>
      </c>
      <c r="C160" s="172" t="s">
        <v>1769</v>
      </c>
      <c r="D160" s="175">
        <v>156</v>
      </c>
      <c r="E160" s="172">
        <v>1220009</v>
      </c>
      <c r="F160" s="172">
        <v>1220009</v>
      </c>
      <c r="G160" s="172" t="s">
        <v>1477</v>
      </c>
      <c r="H160" s="172" t="s">
        <v>1477</v>
      </c>
      <c r="I160" s="177" t="s">
        <v>1439</v>
      </c>
      <c r="J160" s="177" t="s">
        <v>1439</v>
      </c>
      <c r="K160" s="174"/>
      <c r="L160" s="167"/>
      <c r="M160" s="167" t="s">
        <v>1052</v>
      </c>
      <c r="N160" s="167" t="s">
        <v>1053</v>
      </c>
      <c r="O160" s="167" t="s">
        <v>335</v>
      </c>
      <c r="P160" s="167" t="s">
        <v>1054</v>
      </c>
      <c r="Q160" s="172" t="s">
        <v>1053</v>
      </c>
      <c r="R160" s="172" t="s">
        <v>335</v>
      </c>
      <c r="S160" s="172" t="s">
        <v>1054</v>
      </c>
    </row>
    <row r="161" spans="1:19" ht="21.75" customHeight="1">
      <c r="B161" s="175">
        <v>157</v>
      </c>
      <c r="C161" s="172" t="s">
        <v>1478</v>
      </c>
      <c r="D161" s="175">
        <v>157</v>
      </c>
      <c r="E161" s="172">
        <v>1220012</v>
      </c>
      <c r="F161" s="172">
        <v>1220012</v>
      </c>
      <c r="G161" s="172" t="s">
        <v>1479</v>
      </c>
      <c r="H161" s="172" t="s">
        <v>1479</v>
      </c>
      <c r="I161" s="177" t="s">
        <v>1439</v>
      </c>
      <c r="J161" s="177" t="s">
        <v>1439</v>
      </c>
      <c r="K161" s="174"/>
      <c r="L161" s="167"/>
      <c r="M161" s="167" t="s">
        <v>1708</v>
      </c>
      <c r="N161" s="167" t="s">
        <v>602</v>
      </c>
      <c r="O161" s="167" t="s">
        <v>94</v>
      </c>
      <c r="P161" s="167" t="s">
        <v>603</v>
      </c>
      <c r="Q161" s="172" t="s">
        <v>602</v>
      </c>
      <c r="R161" s="172" t="s">
        <v>94</v>
      </c>
      <c r="S161" s="172" t="s">
        <v>603</v>
      </c>
    </row>
    <row r="162" spans="1:19" ht="21.75" customHeight="1">
      <c r="B162" s="175">
        <v>158</v>
      </c>
      <c r="C162" s="172" t="s">
        <v>1770</v>
      </c>
      <c r="D162" s="175">
        <v>158</v>
      </c>
      <c r="E162" s="172">
        <v>1220013</v>
      </c>
      <c r="F162" s="172">
        <v>1220013</v>
      </c>
      <c r="G162" s="172" t="s">
        <v>1100</v>
      </c>
      <c r="H162" s="172" t="s">
        <v>1100</v>
      </c>
      <c r="I162" s="177" t="s">
        <v>1439</v>
      </c>
      <c r="J162" s="177" t="s">
        <v>1439</v>
      </c>
      <c r="K162" s="174"/>
      <c r="L162" s="167"/>
      <c r="M162" s="167" t="s">
        <v>1771</v>
      </c>
      <c r="N162" s="167" t="s">
        <v>1101</v>
      </c>
      <c r="O162" s="167" t="s">
        <v>94</v>
      </c>
      <c r="P162" s="167" t="s">
        <v>1064</v>
      </c>
      <c r="Q162" s="172" t="s">
        <v>1101</v>
      </c>
      <c r="R162" s="172" t="s">
        <v>94</v>
      </c>
      <c r="S162" s="172" t="s">
        <v>1064</v>
      </c>
    </row>
    <row r="163" spans="1:19" ht="21.75" customHeight="1">
      <c r="B163" s="175">
        <v>159</v>
      </c>
      <c r="C163" s="172" t="s">
        <v>1772</v>
      </c>
      <c r="D163" s="175">
        <v>159</v>
      </c>
      <c r="E163" s="172">
        <v>1220014</v>
      </c>
      <c r="F163" s="172">
        <v>1220014</v>
      </c>
      <c r="G163" s="172" t="s">
        <v>1117</v>
      </c>
      <c r="H163" s="172" t="s">
        <v>1117</v>
      </c>
      <c r="I163" s="177" t="s">
        <v>1439</v>
      </c>
      <c r="J163" s="177" t="s">
        <v>1439</v>
      </c>
      <c r="K163" s="174"/>
      <c r="L163" s="167"/>
      <c r="M163" s="167" t="s">
        <v>1118</v>
      </c>
      <c r="N163" s="167" t="s">
        <v>1119</v>
      </c>
      <c r="O163" s="167" t="s">
        <v>94</v>
      </c>
      <c r="P163" s="167" t="s">
        <v>1480</v>
      </c>
      <c r="Q163" s="172" t="s">
        <v>1119</v>
      </c>
      <c r="R163" s="172" t="s">
        <v>94</v>
      </c>
      <c r="S163" s="172" t="s">
        <v>1480</v>
      </c>
    </row>
    <row r="164" spans="1:19" ht="21.75" customHeight="1">
      <c r="B164" s="175">
        <v>160</v>
      </c>
      <c r="C164" s="172" t="s">
        <v>1773</v>
      </c>
      <c r="D164" s="175">
        <v>160</v>
      </c>
      <c r="E164" s="172">
        <v>1220016</v>
      </c>
      <c r="F164" s="172">
        <v>1220016</v>
      </c>
      <c r="G164" s="172" t="s">
        <v>1125</v>
      </c>
      <c r="H164" s="172" t="s">
        <v>1125</v>
      </c>
      <c r="I164" s="177" t="s">
        <v>1439</v>
      </c>
      <c r="J164" s="177" t="s">
        <v>1439</v>
      </c>
      <c r="K164" s="174"/>
      <c r="L164" s="167"/>
      <c r="M164" s="167" t="s">
        <v>1126</v>
      </c>
      <c r="N164" s="167" t="s">
        <v>1127</v>
      </c>
      <c r="O164" s="167" t="s">
        <v>94</v>
      </c>
      <c r="P164" s="167" t="s">
        <v>1128</v>
      </c>
      <c r="Q164" s="172" t="s">
        <v>1127</v>
      </c>
      <c r="R164" s="172" t="s">
        <v>94</v>
      </c>
      <c r="S164" s="172" t="s">
        <v>1128</v>
      </c>
    </row>
    <row r="165" spans="1:19" ht="21.75" customHeight="1">
      <c r="B165" s="175">
        <v>161</v>
      </c>
      <c r="C165" s="172" t="s">
        <v>1774</v>
      </c>
      <c r="D165" s="175">
        <v>161</v>
      </c>
      <c r="E165" s="172">
        <v>1220017</v>
      </c>
      <c r="F165" s="172">
        <v>1220017</v>
      </c>
      <c r="G165" s="172" t="s">
        <v>1120</v>
      </c>
      <c r="H165" s="172" t="s">
        <v>1120</v>
      </c>
      <c r="I165" s="177" t="s">
        <v>1439</v>
      </c>
      <c r="J165" s="177" t="s">
        <v>1439</v>
      </c>
      <c r="K165" s="174"/>
      <c r="L165" s="167"/>
      <c r="M165" s="167" t="s">
        <v>1717</v>
      </c>
      <c r="N165" s="167" t="s">
        <v>1121</v>
      </c>
      <c r="O165" s="167" t="s">
        <v>94</v>
      </c>
      <c r="P165" s="167" t="s">
        <v>623</v>
      </c>
      <c r="Q165" s="172" t="s">
        <v>1121</v>
      </c>
      <c r="R165" s="172" t="s">
        <v>94</v>
      </c>
      <c r="S165" s="172" t="s">
        <v>623</v>
      </c>
    </row>
    <row r="166" spans="1:19" ht="21.75" customHeight="1">
      <c r="B166" s="175">
        <v>162</v>
      </c>
      <c r="C166" s="172" t="s">
        <v>1775</v>
      </c>
      <c r="D166" s="175">
        <v>162</v>
      </c>
      <c r="E166" s="172">
        <v>1220019</v>
      </c>
      <c r="F166" s="172">
        <v>1220019</v>
      </c>
      <c r="G166" s="172" t="s">
        <v>1776</v>
      </c>
      <c r="H166" s="172" t="s">
        <v>1776</v>
      </c>
      <c r="I166" s="177" t="s">
        <v>1439</v>
      </c>
      <c r="J166" s="177" t="s">
        <v>1439</v>
      </c>
      <c r="K166" s="174"/>
      <c r="L166" s="167"/>
      <c r="M166" s="167" t="s">
        <v>1777</v>
      </c>
      <c r="N166" s="167" t="s">
        <v>1778</v>
      </c>
      <c r="O166" s="167" t="s">
        <v>94</v>
      </c>
      <c r="P166" s="167" t="s">
        <v>1779</v>
      </c>
      <c r="Q166" s="172" t="s">
        <v>1778</v>
      </c>
      <c r="R166" s="172" t="s">
        <v>94</v>
      </c>
      <c r="S166" s="172" t="s">
        <v>1779</v>
      </c>
    </row>
    <row r="167" spans="1:19" ht="21.75" customHeight="1">
      <c r="B167" s="175">
        <v>163</v>
      </c>
      <c r="C167" s="172" t="s">
        <v>1780</v>
      </c>
      <c r="D167" s="175">
        <v>163</v>
      </c>
      <c r="E167" s="172">
        <v>1220020</v>
      </c>
      <c r="F167" s="172">
        <v>1220020</v>
      </c>
      <c r="G167" s="172" t="s">
        <v>1781</v>
      </c>
      <c r="H167" s="172" t="s">
        <v>1781</v>
      </c>
      <c r="I167" s="177" t="s">
        <v>1439</v>
      </c>
      <c r="J167" s="177" t="s">
        <v>1439</v>
      </c>
      <c r="K167" s="174"/>
      <c r="L167" s="167"/>
      <c r="M167" s="167" t="s">
        <v>1782</v>
      </c>
      <c r="N167" s="167" t="s">
        <v>709</v>
      </c>
      <c r="O167" s="167" t="s">
        <v>94</v>
      </c>
      <c r="P167" s="167" t="s">
        <v>608</v>
      </c>
      <c r="Q167" s="172" t="s">
        <v>709</v>
      </c>
      <c r="R167" s="172" t="s">
        <v>94</v>
      </c>
      <c r="S167" s="172" t="s">
        <v>608</v>
      </c>
    </row>
    <row r="168" spans="1:19" ht="21.75" customHeight="1">
      <c r="B168" s="175">
        <v>164</v>
      </c>
      <c r="C168" s="172" t="s">
        <v>1584</v>
      </c>
      <c r="D168" s="175">
        <v>164</v>
      </c>
      <c r="E168" s="172">
        <v>1220021</v>
      </c>
      <c r="F168" s="172">
        <v>1220021</v>
      </c>
      <c r="G168" s="172" t="s">
        <v>1783</v>
      </c>
      <c r="H168" s="172" t="s">
        <v>1783</v>
      </c>
      <c r="I168" s="177" t="s">
        <v>1439</v>
      </c>
      <c r="J168" s="177" t="s">
        <v>1439</v>
      </c>
      <c r="K168" s="174"/>
      <c r="L168" s="167"/>
      <c r="M168" s="167" t="s">
        <v>1784</v>
      </c>
      <c r="N168" s="167" t="s">
        <v>1463</v>
      </c>
      <c r="O168" s="167" t="s">
        <v>94</v>
      </c>
      <c r="P168" s="167" t="s">
        <v>1087</v>
      </c>
      <c r="Q168" s="172" t="s">
        <v>1463</v>
      </c>
      <c r="R168" s="172" t="s">
        <v>94</v>
      </c>
      <c r="S168" s="172" t="s">
        <v>1087</v>
      </c>
    </row>
    <row r="169" spans="1:19" ht="21.75" customHeight="1">
      <c r="B169" s="175">
        <v>165</v>
      </c>
      <c r="C169" s="172" t="s">
        <v>1583</v>
      </c>
      <c r="D169" s="175">
        <v>165</v>
      </c>
      <c r="E169" s="172">
        <v>1220022</v>
      </c>
      <c r="F169" s="172">
        <v>1220022</v>
      </c>
      <c r="G169" s="172" t="s">
        <v>1785</v>
      </c>
      <c r="H169" s="172" t="s">
        <v>1785</v>
      </c>
      <c r="I169" s="177" t="s">
        <v>1439</v>
      </c>
      <c r="J169" s="177" t="s">
        <v>1439</v>
      </c>
      <c r="K169" s="174"/>
      <c r="L169" s="167"/>
      <c r="M169" s="167" t="s">
        <v>1786</v>
      </c>
      <c r="N169" s="167" t="s">
        <v>1787</v>
      </c>
      <c r="O169" s="167" t="s">
        <v>79</v>
      </c>
      <c r="P169" s="167" t="s">
        <v>743</v>
      </c>
      <c r="Q169" s="172" t="s">
        <v>1935</v>
      </c>
      <c r="R169" s="172" t="s">
        <v>79</v>
      </c>
      <c r="S169" s="172" t="s">
        <v>743</v>
      </c>
    </row>
    <row r="170" spans="1:19" ht="21.75" customHeight="1">
      <c r="B170" s="175">
        <v>166</v>
      </c>
      <c r="C170" s="172" t="s">
        <v>1576</v>
      </c>
      <c r="D170" s="175">
        <v>166</v>
      </c>
      <c r="E170" s="172">
        <v>1220023</v>
      </c>
      <c r="F170" s="172">
        <v>1220023</v>
      </c>
      <c r="G170" s="172" t="s">
        <v>1788</v>
      </c>
      <c r="H170" s="172" t="s">
        <v>1788</v>
      </c>
      <c r="I170" s="177" t="s">
        <v>1439</v>
      </c>
      <c r="J170" s="177" t="s">
        <v>1439</v>
      </c>
      <c r="K170" s="174"/>
      <c r="L170" s="167"/>
      <c r="M170" s="167" t="s">
        <v>1789</v>
      </c>
      <c r="N170" s="167" t="s">
        <v>145</v>
      </c>
      <c r="O170" s="167" t="s">
        <v>79</v>
      </c>
      <c r="P170" s="167" t="s">
        <v>385</v>
      </c>
      <c r="Q170" s="172" t="s">
        <v>145</v>
      </c>
      <c r="R170" s="172" t="s">
        <v>79</v>
      </c>
      <c r="S170" s="172" t="s">
        <v>385</v>
      </c>
    </row>
    <row r="171" spans="1:19" ht="21.75" customHeight="1">
      <c r="B171" s="175">
        <v>167</v>
      </c>
      <c r="C171" s="172" t="s">
        <v>1512</v>
      </c>
      <c r="D171" s="175">
        <v>167</v>
      </c>
      <c r="E171" s="172">
        <v>1220024</v>
      </c>
      <c r="F171" s="172">
        <v>1220024</v>
      </c>
      <c r="G171" s="172" t="s">
        <v>1513</v>
      </c>
      <c r="H171" s="172" t="s">
        <v>1513</v>
      </c>
      <c r="I171" s="177" t="s">
        <v>1439</v>
      </c>
      <c r="J171" s="177" t="s">
        <v>1439</v>
      </c>
      <c r="K171" s="174"/>
      <c r="L171" s="167"/>
      <c r="M171" s="167" t="s">
        <v>309</v>
      </c>
      <c r="N171" s="167" t="s">
        <v>1023</v>
      </c>
      <c r="O171" s="167" t="s">
        <v>79</v>
      </c>
      <c r="P171" s="167" t="s">
        <v>310</v>
      </c>
      <c r="Q171" s="172" t="s">
        <v>1023</v>
      </c>
      <c r="R171" s="172" t="s">
        <v>79</v>
      </c>
      <c r="S171" s="172" t="s">
        <v>310</v>
      </c>
    </row>
    <row r="172" spans="1:19" ht="21.75" customHeight="1">
      <c r="B172" s="175">
        <v>168</v>
      </c>
      <c r="C172" s="172" t="s">
        <v>1579</v>
      </c>
      <c r="D172" s="175">
        <v>168</v>
      </c>
      <c r="E172" s="172">
        <v>1220025</v>
      </c>
      <c r="F172" s="172">
        <v>1220025</v>
      </c>
      <c r="G172" s="172" t="s">
        <v>1790</v>
      </c>
      <c r="H172" s="172" t="s">
        <v>1790</v>
      </c>
      <c r="I172" s="177" t="s">
        <v>1439</v>
      </c>
      <c r="J172" s="177" t="s">
        <v>1439</v>
      </c>
      <c r="K172" s="174"/>
      <c r="L172" s="167"/>
      <c r="M172" s="167" t="s">
        <v>1784</v>
      </c>
      <c r="N172" s="167" t="s">
        <v>1463</v>
      </c>
      <c r="O172" s="167" t="s">
        <v>94</v>
      </c>
      <c r="P172" s="167" t="s">
        <v>1087</v>
      </c>
      <c r="Q172" s="172" t="s">
        <v>1463</v>
      </c>
      <c r="R172" s="172" t="s">
        <v>94</v>
      </c>
      <c r="S172" s="172" t="s">
        <v>1087</v>
      </c>
    </row>
    <row r="173" spans="1:19" ht="21.75" customHeight="1">
      <c r="B173" s="175">
        <v>169</v>
      </c>
      <c r="C173" s="172" t="s">
        <v>1580</v>
      </c>
      <c r="D173" s="175">
        <v>169</v>
      </c>
      <c r="E173" s="172">
        <v>1220026</v>
      </c>
      <c r="F173" s="172">
        <v>1220026</v>
      </c>
      <c r="G173" s="172" t="s">
        <v>1791</v>
      </c>
      <c r="H173" s="172" t="s">
        <v>1791</v>
      </c>
      <c r="I173" s="177" t="s">
        <v>1439</v>
      </c>
      <c r="J173" s="177" t="s">
        <v>1439</v>
      </c>
      <c r="K173" s="174"/>
      <c r="L173" s="167"/>
      <c r="M173" s="167" t="s">
        <v>1052</v>
      </c>
      <c r="N173" s="167" t="s">
        <v>1053</v>
      </c>
      <c r="O173" s="167" t="s">
        <v>335</v>
      </c>
      <c r="P173" s="167" t="s">
        <v>1054</v>
      </c>
      <c r="Q173" s="172" t="s">
        <v>1053</v>
      </c>
      <c r="R173" s="172" t="s">
        <v>335</v>
      </c>
      <c r="S173" s="172" t="s">
        <v>1054</v>
      </c>
    </row>
    <row r="174" spans="1:19" ht="21.75" customHeight="1" thickBot="1">
      <c r="A174" s="182" t="s">
        <v>726</v>
      </c>
      <c r="B174" s="175">
        <v>170</v>
      </c>
      <c r="C174" s="172" t="s">
        <v>1585</v>
      </c>
      <c r="D174" s="175">
        <v>170</v>
      </c>
      <c r="E174" s="172">
        <v>1220027</v>
      </c>
      <c r="F174" s="172">
        <v>1220027</v>
      </c>
      <c r="G174" s="172" t="s">
        <v>1792</v>
      </c>
      <c r="H174" s="172" t="s">
        <v>1792</v>
      </c>
      <c r="I174" s="177" t="s">
        <v>1439</v>
      </c>
      <c r="J174" s="177" t="s">
        <v>1439</v>
      </c>
      <c r="K174" s="174"/>
      <c r="L174" s="167"/>
      <c r="M174" s="167" t="s">
        <v>1793</v>
      </c>
      <c r="N174" s="167" t="s">
        <v>1794</v>
      </c>
      <c r="O174" s="167" t="s">
        <v>94</v>
      </c>
      <c r="P174" s="167" t="s">
        <v>1795</v>
      </c>
      <c r="Q174" s="172" t="s">
        <v>1794</v>
      </c>
      <c r="R174" s="172" t="s">
        <v>94</v>
      </c>
      <c r="S174" s="172" t="s">
        <v>1795</v>
      </c>
    </row>
    <row r="175" spans="1:19" ht="21.75" customHeight="1">
      <c r="B175" s="175">
        <v>1</v>
      </c>
      <c r="C175" s="176" t="s">
        <v>1796</v>
      </c>
      <c r="D175" s="177">
        <v>201</v>
      </c>
      <c r="E175" s="172" t="s">
        <v>727</v>
      </c>
      <c r="F175" s="172">
        <v>3013</v>
      </c>
      <c r="G175" s="172" t="s">
        <v>728</v>
      </c>
      <c r="H175" s="172" t="s">
        <v>728</v>
      </c>
      <c r="I175" s="177" t="s">
        <v>1439</v>
      </c>
      <c r="J175" s="177" t="s">
        <v>1439</v>
      </c>
      <c r="K175" s="174"/>
      <c r="L175" s="167"/>
      <c r="M175" s="167" t="s">
        <v>1797</v>
      </c>
      <c r="N175" s="167" t="s">
        <v>1481</v>
      </c>
      <c r="O175" s="167" t="s">
        <v>79</v>
      </c>
      <c r="P175" s="167" t="s">
        <v>104</v>
      </c>
      <c r="Q175" s="172" t="s">
        <v>1481</v>
      </c>
      <c r="R175" s="172" t="s">
        <v>79</v>
      </c>
      <c r="S175" s="172" t="s">
        <v>104</v>
      </c>
    </row>
    <row r="176" spans="1:19" ht="21.75" customHeight="1">
      <c r="B176" s="175">
        <v>2</v>
      </c>
      <c r="C176" s="176" t="s">
        <v>729</v>
      </c>
      <c r="D176" s="177">
        <v>202</v>
      </c>
      <c r="E176" s="172" t="s">
        <v>730</v>
      </c>
      <c r="F176" s="172">
        <v>3026</v>
      </c>
      <c r="G176" s="172" t="s">
        <v>731</v>
      </c>
      <c r="H176" s="172" t="s">
        <v>731</v>
      </c>
      <c r="I176" s="177" t="s">
        <v>1439</v>
      </c>
      <c r="J176" s="177" t="s">
        <v>1439</v>
      </c>
      <c r="K176" s="174"/>
      <c r="L176" s="167"/>
      <c r="M176" s="167" t="s">
        <v>1798</v>
      </c>
      <c r="N176" s="167" t="s">
        <v>732</v>
      </c>
      <c r="O176" s="167" t="s">
        <v>79</v>
      </c>
      <c r="P176" s="167" t="s">
        <v>733</v>
      </c>
      <c r="Q176" s="172" t="s">
        <v>732</v>
      </c>
      <c r="R176" s="172" t="s">
        <v>79</v>
      </c>
      <c r="S176" s="172" t="s">
        <v>733</v>
      </c>
    </row>
    <row r="177" spans="2:19" ht="21.75" customHeight="1">
      <c r="B177" s="175">
        <v>3</v>
      </c>
      <c r="C177" s="176" t="s">
        <v>734</v>
      </c>
      <c r="D177" s="177">
        <v>203</v>
      </c>
      <c r="E177" s="172" t="s">
        <v>735</v>
      </c>
      <c r="F177" s="172">
        <v>3057</v>
      </c>
      <c r="G177" s="172" t="s">
        <v>736</v>
      </c>
      <c r="H177" s="172" t="s">
        <v>736</v>
      </c>
      <c r="I177" s="177" t="s">
        <v>1439</v>
      </c>
      <c r="J177" s="177" t="s">
        <v>1439</v>
      </c>
      <c r="K177" s="174"/>
      <c r="L177" s="167"/>
      <c r="M177" s="167" t="s">
        <v>1799</v>
      </c>
      <c r="N177" s="167" t="s">
        <v>737</v>
      </c>
      <c r="O177" s="167" t="s">
        <v>79</v>
      </c>
      <c r="P177" s="167" t="s">
        <v>738</v>
      </c>
      <c r="Q177" s="172" t="s">
        <v>737</v>
      </c>
      <c r="R177" s="172" t="s">
        <v>79</v>
      </c>
      <c r="S177" s="172" t="s">
        <v>738</v>
      </c>
    </row>
    <row r="178" spans="2:19" ht="21.75" customHeight="1">
      <c r="B178" s="175">
        <v>4</v>
      </c>
      <c r="C178" s="176" t="s">
        <v>739</v>
      </c>
      <c r="D178" s="177">
        <v>204</v>
      </c>
      <c r="E178" s="172" t="s">
        <v>740</v>
      </c>
      <c r="F178" s="172">
        <v>3072</v>
      </c>
      <c r="G178" s="172" t="s">
        <v>741</v>
      </c>
      <c r="H178" s="172" t="s">
        <v>741</v>
      </c>
      <c r="I178" s="177" t="s">
        <v>1439</v>
      </c>
      <c r="J178" s="177" t="s">
        <v>1439</v>
      </c>
      <c r="K178" s="174"/>
      <c r="L178" s="167"/>
      <c r="M178" s="167" t="s">
        <v>1800</v>
      </c>
      <c r="N178" s="167" t="s">
        <v>742</v>
      </c>
      <c r="O178" s="167" t="s">
        <v>79</v>
      </c>
      <c r="P178" s="167" t="s">
        <v>743</v>
      </c>
      <c r="Q178" s="172" t="s">
        <v>742</v>
      </c>
      <c r="R178" s="172" t="s">
        <v>79</v>
      </c>
      <c r="S178" s="172" t="s">
        <v>743</v>
      </c>
    </row>
    <row r="179" spans="2:19" ht="21.75" customHeight="1">
      <c r="B179" s="175">
        <v>5</v>
      </c>
      <c r="C179" s="176" t="s">
        <v>1801</v>
      </c>
      <c r="D179" s="177">
        <v>205</v>
      </c>
      <c r="E179" s="172" t="s">
        <v>744</v>
      </c>
      <c r="F179" s="172">
        <v>3210006</v>
      </c>
      <c r="G179" s="172" t="s">
        <v>745</v>
      </c>
      <c r="H179" s="172" t="s">
        <v>745</v>
      </c>
      <c r="I179" s="177" t="s">
        <v>1439</v>
      </c>
      <c r="J179" s="177" t="s">
        <v>1439</v>
      </c>
      <c r="K179" s="174"/>
      <c r="L179" s="167"/>
      <c r="M179" s="167" t="s">
        <v>1802</v>
      </c>
      <c r="N179" s="167" t="s">
        <v>746</v>
      </c>
      <c r="O179" s="167" t="s">
        <v>335</v>
      </c>
      <c r="P179" s="167" t="s">
        <v>747</v>
      </c>
      <c r="Q179" s="172" t="s">
        <v>746</v>
      </c>
      <c r="R179" s="172" t="s">
        <v>335</v>
      </c>
      <c r="S179" s="172" t="s">
        <v>747</v>
      </c>
    </row>
    <row r="180" spans="2:19" ht="21.75" customHeight="1">
      <c r="B180" s="175">
        <v>6</v>
      </c>
      <c r="C180" s="176" t="s">
        <v>748</v>
      </c>
      <c r="D180" s="177">
        <v>206</v>
      </c>
      <c r="E180" s="172" t="s">
        <v>749</v>
      </c>
      <c r="F180" s="172">
        <v>3210118</v>
      </c>
      <c r="G180" s="172" t="s">
        <v>750</v>
      </c>
      <c r="H180" s="172" t="s">
        <v>750</v>
      </c>
      <c r="I180" s="177" t="s">
        <v>1439</v>
      </c>
      <c r="J180" s="177" t="s">
        <v>1439</v>
      </c>
      <c r="K180" s="174"/>
      <c r="L180" s="167"/>
      <c r="M180" s="167" t="s">
        <v>1803</v>
      </c>
      <c r="N180" s="167" t="s">
        <v>751</v>
      </c>
      <c r="O180" s="167" t="s">
        <v>79</v>
      </c>
      <c r="P180" s="167" t="s">
        <v>120</v>
      </c>
      <c r="Q180" s="172" t="s">
        <v>751</v>
      </c>
      <c r="R180" s="172" t="s">
        <v>79</v>
      </c>
      <c r="S180" s="172" t="s">
        <v>120</v>
      </c>
    </row>
    <row r="181" spans="2:19" ht="21.75" customHeight="1">
      <c r="B181" s="175">
        <v>7</v>
      </c>
      <c r="C181" s="176" t="s">
        <v>752</v>
      </c>
      <c r="D181" s="177">
        <v>207</v>
      </c>
      <c r="E181" s="172" t="s">
        <v>753</v>
      </c>
      <c r="F181" s="172">
        <v>3210134</v>
      </c>
      <c r="G181" s="172" t="s">
        <v>754</v>
      </c>
      <c r="H181" s="172" t="s">
        <v>754</v>
      </c>
      <c r="I181" s="177" t="s">
        <v>1439</v>
      </c>
      <c r="J181" s="177" t="s">
        <v>1439</v>
      </c>
      <c r="K181" s="174"/>
      <c r="L181" s="167"/>
      <c r="M181" s="167" t="s">
        <v>755</v>
      </c>
      <c r="N181" s="167" t="s">
        <v>756</v>
      </c>
      <c r="O181" s="167" t="s">
        <v>79</v>
      </c>
      <c r="P181" s="167" t="s">
        <v>757</v>
      </c>
      <c r="Q181" s="172" t="s">
        <v>756</v>
      </c>
      <c r="R181" s="172" t="s">
        <v>79</v>
      </c>
      <c r="S181" s="172" t="s">
        <v>757</v>
      </c>
    </row>
    <row r="182" spans="2:19" ht="21.75" customHeight="1">
      <c r="B182" s="175">
        <v>8</v>
      </c>
      <c r="C182" s="176" t="s">
        <v>1804</v>
      </c>
      <c r="D182" s="177">
        <v>208</v>
      </c>
      <c r="E182" s="172" t="s">
        <v>758</v>
      </c>
      <c r="F182" s="172">
        <v>3210135</v>
      </c>
      <c r="G182" s="172" t="s">
        <v>759</v>
      </c>
      <c r="H182" s="172" t="s">
        <v>759</v>
      </c>
      <c r="I182" s="177" t="s">
        <v>1439</v>
      </c>
      <c r="J182" s="177" t="s">
        <v>1439</v>
      </c>
      <c r="K182" s="174"/>
      <c r="L182" s="167"/>
      <c r="M182" s="167" t="s">
        <v>139</v>
      </c>
      <c r="N182" s="167" t="s">
        <v>141</v>
      </c>
      <c r="O182" s="167" t="s">
        <v>79</v>
      </c>
      <c r="P182" s="167" t="s">
        <v>140</v>
      </c>
      <c r="Q182" s="172" t="s">
        <v>141</v>
      </c>
      <c r="R182" s="172" t="s">
        <v>79</v>
      </c>
      <c r="S182" s="172" t="s">
        <v>140</v>
      </c>
    </row>
    <row r="183" spans="2:19" ht="21.75" customHeight="1">
      <c r="B183" s="175">
        <v>9</v>
      </c>
      <c r="C183" s="176" t="s">
        <v>760</v>
      </c>
      <c r="D183" s="177">
        <v>209</v>
      </c>
      <c r="E183" s="172" t="s">
        <v>761</v>
      </c>
      <c r="F183" s="172">
        <v>3210202</v>
      </c>
      <c r="G183" s="172" t="s">
        <v>762</v>
      </c>
      <c r="H183" s="172" t="s">
        <v>762</v>
      </c>
      <c r="I183" s="177" t="s">
        <v>1439</v>
      </c>
      <c r="J183" s="177" t="s">
        <v>1439</v>
      </c>
      <c r="K183" s="174"/>
      <c r="L183" s="167"/>
      <c r="M183" s="167" t="s">
        <v>763</v>
      </c>
      <c r="N183" s="167" t="s">
        <v>764</v>
      </c>
      <c r="O183" s="167" t="s">
        <v>79</v>
      </c>
      <c r="P183" s="167" t="s">
        <v>765</v>
      </c>
      <c r="Q183" s="172" t="s">
        <v>764</v>
      </c>
      <c r="R183" s="172" t="s">
        <v>79</v>
      </c>
      <c r="S183" s="172" t="s">
        <v>765</v>
      </c>
    </row>
    <row r="184" spans="2:19" ht="21.75" customHeight="1">
      <c r="B184" s="175">
        <v>10</v>
      </c>
      <c r="C184" s="176" t="s">
        <v>766</v>
      </c>
      <c r="D184" s="177">
        <v>210</v>
      </c>
      <c r="E184" s="172" t="s">
        <v>767</v>
      </c>
      <c r="F184" s="172">
        <v>3210204</v>
      </c>
      <c r="G184" s="172" t="s">
        <v>768</v>
      </c>
      <c r="H184" s="172" t="s">
        <v>768</v>
      </c>
      <c r="I184" s="177" t="s">
        <v>1439</v>
      </c>
      <c r="J184" s="177" t="s">
        <v>1439</v>
      </c>
      <c r="K184" s="174"/>
      <c r="L184" s="167"/>
      <c r="M184" s="167" t="s">
        <v>769</v>
      </c>
      <c r="N184" s="167" t="s">
        <v>770</v>
      </c>
      <c r="O184" s="167" t="s">
        <v>79</v>
      </c>
      <c r="P184" s="167" t="s">
        <v>771</v>
      </c>
      <c r="Q184" s="172" t="s">
        <v>770</v>
      </c>
      <c r="R184" s="172" t="s">
        <v>79</v>
      </c>
      <c r="S184" s="172" t="s">
        <v>771</v>
      </c>
    </row>
    <row r="185" spans="2:19" ht="21.75" customHeight="1">
      <c r="B185" s="175">
        <v>11</v>
      </c>
      <c r="C185" s="176" t="s">
        <v>772</v>
      </c>
      <c r="D185" s="177">
        <v>211</v>
      </c>
      <c r="E185" s="172" t="s">
        <v>773</v>
      </c>
      <c r="F185" s="172">
        <v>3210206</v>
      </c>
      <c r="G185" s="172" t="s">
        <v>774</v>
      </c>
      <c r="H185" s="172" t="s">
        <v>774</v>
      </c>
      <c r="I185" s="177" t="s">
        <v>1439</v>
      </c>
      <c r="J185" s="177" t="s">
        <v>1439</v>
      </c>
      <c r="K185" s="174"/>
      <c r="L185" s="167"/>
      <c r="M185" s="167" t="s">
        <v>755</v>
      </c>
      <c r="N185" s="167" t="s">
        <v>756</v>
      </c>
      <c r="O185" s="167" t="s">
        <v>79</v>
      </c>
      <c r="P185" s="167" t="s">
        <v>757</v>
      </c>
      <c r="Q185" s="172" t="s">
        <v>756</v>
      </c>
      <c r="R185" s="172" t="s">
        <v>79</v>
      </c>
      <c r="S185" s="172" t="s">
        <v>757</v>
      </c>
    </row>
    <row r="186" spans="2:19" ht="21.75" customHeight="1">
      <c r="B186" s="175">
        <v>12</v>
      </c>
      <c r="C186" s="176" t="s">
        <v>775</v>
      </c>
      <c r="D186" s="177">
        <v>212</v>
      </c>
      <c r="E186" s="172" t="s">
        <v>776</v>
      </c>
      <c r="F186" s="172">
        <v>3210207</v>
      </c>
      <c r="G186" s="172" t="s">
        <v>777</v>
      </c>
      <c r="H186" s="172" t="s">
        <v>777</v>
      </c>
      <c r="I186" s="177" t="s">
        <v>1439</v>
      </c>
      <c r="J186" s="177" t="s">
        <v>1439</v>
      </c>
      <c r="K186" s="174"/>
      <c r="L186" s="167"/>
      <c r="M186" s="167" t="s">
        <v>778</v>
      </c>
      <c r="N186" s="167" t="s">
        <v>779</v>
      </c>
      <c r="O186" s="167" t="s">
        <v>79</v>
      </c>
      <c r="P186" s="167" t="s">
        <v>780</v>
      </c>
      <c r="Q186" s="172" t="s">
        <v>779</v>
      </c>
      <c r="R186" s="172" t="s">
        <v>79</v>
      </c>
      <c r="S186" s="172" t="s">
        <v>780</v>
      </c>
    </row>
    <row r="187" spans="2:19" ht="21.75" customHeight="1">
      <c r="B187" s="175">
        <v>13</v>
      </c>
      <c r="C187" s="176" t="s">
        <v>781</v>
      </c>
      <c r="D187" s="177">
        <v>213</v>
      </c>
      <c r="E187" s="172" t="s">
        <v>782</v>
      </c>
      <c r="F187" s="172">
        <v>3210208</v>
      </c>
      <c r="G187" s="172" t="s">
        <v>783</v>
      </c>
      <c r="H187" s="172" t="s">
        <v>783</v>
      </c>
      <c r="I187" s="177" t="s">
        <v>1439</v>
      </c>
      <c r="J187" s="177" t="s">
        <v>1439</v>
      </c>
      <c r="K187" s="174"/>
      <c r="L187" s="167"/>
      <c r="M187" s="167" t="s">
        <v>784</v>
      </c>
      <c r="N187" s="167" t="s">
        <v>785</v>
      </c>
      <c r="O187" s="167" t="s">
        <v>79</v>
      </c>
      <c r="P187" s="167" t="s">
        <v>786</v>
      </c>
      <c r="Q187" s="172" t="s">
        <v>785</v>
      </c>
      <c r="R187" s="172" t="s">
        <v>79</v>
      </c>
      <c r="S187" s="172" t="s">
        <v>786</v>
      </c>
    </row>
    <row r="188" spans="2:19" ht="21.75" customHeight="1">
      <c r="B188" s="175">
        <v>14</v>
      </c>
      <c r="C188" s="176" t="s">
        <v>787</v>
      </c>
      <c r="D188" s="177">
        <v>214</v>
      </c>
      <c r="E188" s="172" t="s">
        <v>788</v>
      </c>
      <c r="F188" s="172">
        <v>3210210</v>
      </c>
      <c r="G188" s="172" t="s">
        <v>789</v>
      </c>
      <c r="H188" s="172" t="s">
        <v>789</v>
      </c>
      <c r="I188" s="177" t="s">
        <v>1439</v>
      </c>
      <c r="J188" s="177" t="s">
        <v>1439</v>
      </c>
      <c r="K188" s="174"/>
      <c r="L188" s="167"/>
      <c r="M188" s="167" t="s">
        <v>1805</v>
      </c>
      <c r="N188" s="167" t="s">
        <v>1482</v>
      </c>
      <c r="O188" s="167" t="s">
        <v>79</v>
      </c>
      <c r="P188" s="167" t="s">
        <v>790</v>
      </c>
      <c r="Q188" s="172" t="s">
        <v>1482</v>
      </c>
      <c r="R188" s="172" t="s">
        <v>79</v>
      </c>
      <c r="S188" s="172" t="s">
        <v>790</v>
      </c>
    </row>
    <row r="189" spans="2:19" ht="21.75" customHeight="1">
      <c r="B189" s="175">
        <v>15</v>
      </c>
      <c r="C189" s="176" t="s">
        <v>791</v>
      </c>
      <c r="D189" s="177">
        <v>215</v>
      </c>
      <c r="E189" s="172" t="s">
        <v>792</v>
      </c>
      <c r="F189" s="172">
        <v>3210211</v>
      </c>
      <c r="G189" s="172" t="s">
        <v>793</v>
      </c>
      <c r="H189" s="172" t="s">
        <v>793</v>
      </c>
      <c r="I189" s="177" t="s">
        <v>1439</v>
      </c>
      <c r="J189" s="177" t="s">
        <v>1439</v>
      </c>
      <c r="K189" s="174"/>
      <c r="L189" s="167"/>
      <c r="M189" s="167" t="s">
        <v>794</v>
      </c>
      <c r="N189" s="167" t="s">
        <v>795</v>
      </c>
      <c r="O189" s="167" t="s">
        <v>79</v>
      </c>
      <c r="P189" s="167" t="s">
        <v>796</v>
      </c>
      <c r="Q189" s="172" t="s">
        <v>795</v>
      </c>
      <c r="R189" s="172" t="s">
        <v>79</v>
      </c>
      <c r="S189" s="172" t="s">
        <v>796</v>
      </c>
    </row>
    <row r="190" spans="2:19" ht="21.75" customHeight="1">
      <c r="B190" s="175">
        <v>16</v>
      </c>
      <c r="C190" s="176" t="s">
        <v>797</v>
      </c>
      <c r="D190" s="177">
        <v>216</v>
      </c>
      <c r="E190" s="172" t="s">
        <v>798</v>
      </c>
      <c r="F190" s="172">
        <v>3210212</v>
      </c>
      <c r="G190" s="172" t="s">
        <v>799</v>
      </c>
      <c r="H190" s="172" t="s">
        <v>799</v>
      </c>
      <c r="I190" s="177" t="s">
        <v>1439</v>
      </c>
      <c r="J190" s="177" t="s">
        <v>1439</v>
      </c>
      <c r="K190" s="174"/>
      <c r="L190" s="167"/>
      <c r="M190" s="167" t="s">
        <v>800</v>
      </c>
      <c r="N190" s="167" t="s">
        <v>801</v>
      </c>
      <c r="O190" s="167" t="s">
        <v>79</v>
      </c>
      <c r="P190" s="167" t="s">
        <v>802</v>
      </c>
      <c r="Q190" s="172" t="s">
        <v>801</v>
      </c>
      <c r="R190" s="172" t="s">
        <v>79</v>
      </c>
      <c r="S190" s="172" t="s">
        <v>802</v>
      </c>
    </row>
    <row r="191" spans="2:19" ht="21.75" customHeight="1">
      <c r="B191" s="175">
        <v>17</v>
      </c>
      <c r="C191" s="176" t="s">
        <v>803</v>
      </c>
      <c r="D191" s="177">
        <v>217</v>
      </c>
      <c r="E191" s="172" t="s">
        <v>804</v>
      </c>
      <c r="F191" s="172">
        <v>3210213</v>
      </c>
      <c r="G191" s="172" t="s">
        <v>805</v>
      </c>
      <c r="H191" s="172" t="s">
        <v>805</v>
      </c>
      <c r="I191" s="177" t="s">
        <v>1439</v>
      </c>
      <c r="J191" s="177" t="s">
        <v>1439</v>
      </c>
      <c r="K191" s="174"/>
      <c r="L191" s="167"/>
      <c r="M191" s="167" t="s">
        <v>853</v>
      </c>
      <c r="N191" s="167" t="s">
        <v>806</v>
      </c>
      <c r="O191" s="167" t="s">
        <v>79</v>
      </c>
      <c r="P191" s="167" t="s">
        <v>807</v>
      </c>
      <c r="Q191" s="172" t="s">
        <v>806</v>
      </c>
      <c r="R191" s="172" t="s">
        <v>79</v>
      </c>
      <c r="S191" s="172" t="s">
        <v>807</v>
      </c>
    </row>
    <row r="192" spans="2:19" ht="21.75" customHeight="1">
      <c r="B192" s="175">
        <v>18</v>
      </c>
      <c r="C192" s="176" t="s">
        <v>808</v>
      </c>
      <c r="D192" s="177">
        <v>218</v>
      </c>
      <c r="E192" s="172" t="s">
        <v>809</v>
      </c>
      <c r="F192" s="172">
        <v>3210214</v>
      </c>
      <c r="G192" s="172" t="s">
        <v>810</v>
      </c>
      <c r="H192" s="172" t="s">
        <v>810</v>
      </c>
      <c r="I192" s="177" t="s">
        <v>1439</v>
      </c>
      <c r="J192" s="177" t="s">
        <v>1439</v>
      </c>
      <c r="K192" s="174"/>
      <c r="L192" s="167"/>
      <c r="M192" s="167" t="s">
        <v>811</v>
      </c>
      <c r="N192" s="167" t="s">
        <v>812</v>
      </c>
      <c r="O192" s="167" t="s">
        <v>79</v>
      </c>
      <c r="P192" s="167" t="s">
        <v>813</v>
      </c>
      <c r="Q192" s="172" t="s">
        <v>812</v>
      </c>
      <c r="R192" s="172" t="s">
        <v>79</v>
      </c>
      <c r="S192" s="172" t="s">
        <v>813</v>
      </c>
    </row>
    <row r="193" spans="1:19" ht="21.75" customHeight="1">
      <c r="B193" s="175">
        <v>19</v>
      </c>
      <c r="C193" s="176" t="s">
        <v>814</v>
      </c>
      <c r="D193" s="177">
        <v>219</v>
      </c>
      <c r="E193" s="172" t="s">
        <v>815</v>
      </c>
      <c r="F193" s="172">
        <v>3210215</v>
      </c>
      <c r="G193" s="172" t="s">
        <v>816</v>
      </c>
      <c r="H193" s="172" t="s">
        <v>816</v>
      </c>
      <c r="I193" s="177" t="s">
        <v>1439</v>
      </c>
      <c r="J193" s="177" t="s">
        <v>1439</v>
      </c>
      <c r="K193" s="174"/>
      <c r="L193" s="167"/>
      <c r="M193" s="167" t="s">
        <v>817</v>
      </c>
      <c r="N193" s="167" t="s">
        <v>818</v>
      </c>
      <c r="O193" s="167" t="s">
        <v>79</v>
      </c>
      <c r="P193" s="167" t="s">
        <v>819</v>
      </c>
      <c r="Q193" s="172" t="s">
        <v>818</v>
      </c>
      <c r="R193" s="172" t="s">
        <v>79</v>
      </c>
      <c r="S193" s="172" t="s">
        <v>819</v>
      </c>
    </row>
    <row r="194" spans="1:19" ht="21.75" customHeight="1">
      <c r="B194" s="175">
        <v>20</v>
      </c>
      <c r="C194" s="176" t="s">
        <v>820</v>
      </c>
      <c r="D194" s="177">
        <v>220</v>
      </c>
      <c r="E194" s="172" t="s">
        <v>821</v>
      </c>
      <c r="F194" s="172">
        <v>3210216</v>
      </c>
      <c r="G194" s="172" t="s">
        <v>822</v>
      </c>
      <c r="H194" s="172" t="s">
        <v>822</v>
      </c>
      <c r="I194" s="177" t="s">
        <v>1439</v>
      </c>
      <c r="J194" s="177" t="s">
        <v>1439</v>
      </c>
      <c r="K194" s="174"/>
      <c r="L194" s="167"/>
      <c r="M194" s="167" t="s">
        <v>823</v>
      </c>
      <c r="N194" s="167" t="s">
        <v>824</v>
      </c>
      <c r="O194" s="167" t="s">
        <v>79</v>
      </c>
      <c r="P194" s="167" t="s">
        <v>825</v>
      </c>
      <c r="Q194" s="172" t="s">
        <v>824</v>
      </c>
      <c r="R194" s="172" t="s">
        <v>79</v>
      </c>
      <c r="S194" s="172" t="s">
        <v>825</v>
      </c>
    </row>
    <row r="195" spans="1:19" ht="21.75" customHeight="1">
      <c r="B195" s="175">
        <v>21</v>
      </c>
      <c r="C195" s="179" t="s">
        <v>1806</v>
      </c>
      <c r="D195" s="177">
        <v>221</v>
      </c>
      <c r="E195" s="172" t="s">
        <v>826</v>
      </c>
      <c r="F195" s="172">
        <v>3210322</v>
      </c>
      <c r="G195" s="172" t="s">
        <v>827</v>
      </c>
      <c r="H195" s="172" t="s">
        <v>827</v>
      </c>
      <c r="I195" s="177" t="s">
        <v>1439</v>
      </c>
      <c r="J195" s="177" t="s">
        <v>1439</v>
      </c>
      <c r="K195" s="174"/>
      <c r="L195" s="167"/>
      <c r="M195" s="167" t="s">
        <v>354</v>
      </c>
      <c r="N195" s="167" t="s">
        <v>355</v>
      </c>
      <c r="O195" s="167" t="s">
        <v>79</v>
      </c>
      <c r="P195" s="167" t="s">
        <v>356</v>
      </c>
      <c r="Q195" s="172" t="s">
        <v>355</v>
      </c>
      <c r="R195" s="172" t="s">
        <v>79</v>
      </c>
      <c r="S195" s="172" t="s">
        <v>356</v>
      </c>
    </row>
    <row r="196" spans="1:19" ht="21.75" customHeight="1">
      <c r="B196" s="175">
        <v>22</v>
      </c>
      <c r="C196" s="179" t="s">
        <v>1807</v>
      </c>
      <c r="D196" s="177">
        <v>222</v>
      </c>
      <c r="E196" s="172" t="s">
        <v>828</v>
      </c>
      <c r="F196" s="172">
        <v>3210323</v>
      </c>
      <c r="G196" s="172" t="s">
        <v>829</v>
      </c>
      <c r="H196" s="172" t="s">
        <v>829</v>
      </c>
      <c r="I196" s="177" t="s">
        <v>1439</v>
      </c>
      <c r="J196" s="177" t="s">
        <v>1439</v>
      </c>
      <c r="K196" s="174"/>
      <c r="L196" s="167"/>
      <c r="M196" s="167" t="s">
        <v>830</v>
      </c>
      <c r="N196" s="167" t="s">
        <v>831</v>
      </c>
      <c r="O196" s="167" t="s">
        <v>79</v>
      </c>
      <c r="P196" s="167" t="s">
        <v>832</v>
      </c>
      <c r="Q196" s="172" t="s">
        <v>831</v>
      </c>
      <c r="R196" s="172" t="s">
        <v>79</v>
      </c>
      <c r="S196" s="172" t="s">
        <v>832</v>
      </c>
    </row>
    <row r="197" spans="1:19" ht="21.75" customHeight="1">
      <c r="B197" s="175">
        <v>23</v>
      </c>
      <c r="C197" s="179" t="s">
        <v>1808</v>
      </c>
      <c r="D197" s="177">
        <v>223</v>
      </c>
      <c r="E197" s="172" t="s">
        <v>833</v>
      </c>
      <c r="F197" s="172">
        <v>3210324</v>
      </c>
      <c r="G197" s="172" t="s">
        <v>834</v>
      </c>
      <c r="H197" s="172" t="s">
        <v>834</v>
      </c>
      <c r="I197" s="177" t="s">
        <v>1439</v>
      </c>
      <c r="J197" s="177" t="s">
        <v>1439</v>
      </c>
      <c r="K197" s="174"/>
      <c r="L197" s="167"/>
      <c r="M197" s="167" t="s">
        <v>835</v>
      </c>
      <c r="N197" s="167" t="s">
        <v>836</v>
      </c>
      <c r="O197" s="167" t="s">
        <v>79</v>
      </c>
      <c r="P197" s="167" t="s">
        <v>837</v>
      </c>
      <c r="Q197" s="172" t="s">
        <v>836</v>
      </c>
      <c r="R197" s="172" t="s">
        <v>79</v>
      </c>
      <c r="S197" s="172" t="s">
        <v>837</v>
      </c>
    </row>
    <row r="198" spans="1:19" ht="21.75" customHeight="1">
      <c r="B198" s="175">
        <v>24</v>
      </c>
      <c r="C198" s="179" t="s">
        <v>1809</v>
      </c>
      <c r="D198" s="177">
        <v>224</v>
      </c>
      <c r="E198" s="172" t="s">
        <v>838</v>
      </c>
      <c r="F198" s="172">
        <v>3210325</v>
      </c>
      <c r="G198" s="172" t="s">
        <v>839</v>
      </c>
      <c r="H198" s="172" t="s">
        <v>839</v>
      </c>
      <c r="I198" s="177" t="s">
        <v>1439</v>
      </c>
      <c r="J198" s="177" t="s">
        <v>1439</v>
      </c>
      <c r="K198" s="174"/>
      <c r="L198" s="167"/>
      <c r="M198" s="167" t="s">
        <v>840</v>
      </c>
      <c r="N198" s="167" t="s">
        <v>841</v>
      </c>
      <c r="O198" s="167" t="s">
        <v>79</v>
      </c>
      <c r="P198" s="167" t="s">
        <v>842</v>
      </c>
      <c r="Q198" s="172" t="s">
        <v>841</v>
      </c>
      <c r="R198" s="172" t="s">
        <v>79</v>
      </c>
      <c r="S198" s="172" t="s">
        <v>842</v>
      </c>
    </row>
    <row r="199" spans="1:19" ht="21.75" customHeight="1">
      <c r="B199" s="175">
        <v>25</v>
      </c>
      <c r="C199" s="179" t="s">
        <v>1810</v>
      </c>
      <c r="D199" s="177">
        <v>225</v>
      </c>
      <c r="E199" s="172" t="s">
        <v>843</v>
      </c>
      <c r="F199" s="172">
        <v>3210326</v>
      </c>
      <c r="G199" s="172" t="s">
        <v>844</v>
      </c>
      <c r="H199" s="172" t="s">
        <v>844</v>
      </c>
      <c r="I199" s="177" t="s">
        <v>1439</v>
      </c>
      <c r="J199" s="177" t="s">
        <v>1439</v>
      </c>
      <c r="K199" s="174"/>
      <c r="L199" s="167"/>
      <c r="M199" s="167" t="s">
        <v>845</v>
      </c>
      <c r="N199" s="167" t="s">
        <v>846</v>
      </c>
      <c r="O199" s="167" t="s">
        <v>79</v>
      </c>
      <c r="P199" s="167" t="s">
        <v>847</v>
      </c>
      <c r="Q199" s="172" t="s">
        <v>846</v>
      </c>
      <c r="R199" s="172" t="s">
        <v>79</v>
      </c>
      <c r="S199" s="172" t="s">
        <v>847</v>
      </c>
    </row>
    <row r="200" spans="1:19" s="185" customFormat="1" ht="21.75" customHeight="1">
      <c r="A200" s="159"/>
      <c r="B200" s="175">
        <v>26</v>
      </c>
      <c r="C200" s="179" t="s">
        <v>848</v>
      </c>
      <c r="D200" s="177">
        <v>226</v>
      </c>
      <c r="E200" s="172" t="s">
        <v>849</v>
      </c>
      <c r="F200" s="172">
        <v>3210327</v>
      </c>
      <c r="G200" s="172" t="s">
        <v>850</v>
      </c>
      <c r="H200" s="172" t="s">
        <v>850</v>
      </c>
      <c r="I200" s="177" t="s">
        <v>1439</v>
      </c>
      <c r="J200" s="177" t="s">
        <v>1439</v>
      </c>
      <c r="K200" s="174"/>
      <c r="L200" s="183"/>
      <c r="M200" s="167" t="s">
        <v>1802</v>
      </c>
      <c r="N200" s="167" t="s">
        <v>746</v>
      </c>
      <c r="O200" s="167" t="s">
        <v>335</v>
      </c>
      <c r="P200" s="167" t="s">
        <v>747</v>
      </c>
      <c r="Q200" s="184" t="s">
        <v>746</v>
      </c>
      <c r="R200" s="184" t="s">
        <v>335</v>
      </c>
      <c r="S200" s="184" t="s">
        <v>747</v>
      </c>
    </row>
    <row r="201" spans="1:19" s="185" customFormat="1" ht="21.75" customHeight="1">
      <c r="A201" s="159"/>
      <c r="B201" s="175">
        <v>27</v>
      </c>
      <c r="C201" s="179" t="s">
        <v>1811</v>
      </c>
      <c r="D201" s="177">
        <v>227</v>
      </c>
      <c r="E201" s="172" t="s">
        <v>851</v>
      </c>
      <c r="F201" s="172">
        <v>3210476</v>
      </c>
      <c r="G201" s="172" t="s">
        <v>852</v>
      </c>
      <c r="H201" s="172" t="s">
        <v>852</v>
      </c>
      <c r="I201" s="177" t="s">
        <v>1439</v>
      </c>
      <c r="J201" s="177" t="s">
        <v>1439</v>
      </c>
      <c r="K201" s="174"/>
      <c r="L201" s="183"/>
      <c r="M201" s="167" t="s">
        <v>853</v>
      </c>
      <c r="N201" s="167" t="s">
        <v>806</v>
      </c>
      <c r="O201" s="167" t="s">
        <v>79</v>
      </c>
      <c r="P201" s="167" t="s">
        <v>807</v>
      </c>
      <c r="Q201" s="184" t="s">
        <v>806</v>
      </c>
      <c r="R201" s="184" t="s">
        <v>79</v>
      </c>
      <c r="S201" s="184" t="s">
        <v>807</v>
      </c>
    </row>
    <row r="202" spans="1:19" s="185" customFormat="1" ht="21.75" customHeight="1">
      <c r="A202" s="159"/>
      <c r="B202" s="175">
        <v>28</v>
      </c>
      <c r="C202" s="179" t="s">
        <v>854</v>
      </c>
      <c r="D202" s="177">
        <v>228</v>
      </c>
      <c r="E202" s="172" t="s">
        <v>855</v>
      </c>
      <c r="F202" s="172">
        <v>3210477</v>
      </c>
      <c r="G202" s="172" t="s">
        <v>856</v>
      </c>
      <c r="H202" s="172" t="s">
        <v>856</v>
      </c>
      <c r="I202" s="177" t="s">
        <v>1439</v>
      </c>
      <c r="J202" s="177" t="s">
        <v>1439</v>
      </c>
      <c r="K202" s="174"/>
      <c r="L202" s="183"/>
      <c r="M202" s="167" t="s">
        <v>857</v>
      </c>
      <c r="N202" s="167" t="s">
        <v>858</v>
      </c>
      <c r="O202" s="167" t="s">
        <v>79</v>
      </c>
      <c r="P202" s="167" t="s">
        <v>859</v>
      </c>
      <c r="Q202" s="186" t="s">
        <v>858</v>
      </c>
      <c r="R202" s="186" t="s">
        <v>79</v>
      </c>
      <c r="S202" s="186" t="s">
        <v>859</v>
      </c>
    </row>
    <row r="203" spans="1:19" s="185" customFormat="1" ht="21.75" customHeight="1">
      <c r="A203" s="159"/>
      <c r="B203" s="175">
        <v>29</v>
      </c>
      <c r="C203" s="179" t="s">
        <v>1812</v>
      </c>
      <c r="D203" s="177">
        <v>229</v>
      </c>
      <c r="E203" s="172" t="s">
        <v>860</v>
      </c>
      <c r="F203" s="172">
        <v>3210478</v>
      </c>
      <c r="G203" s="172" t="s">
        <v>861</v>
      </c>
      <c r="H203" s="172" t="s">
        <v>861</v>
      </c>
      <c r="I203" s="177" t="s">
        <v>1439</v>
      </c>
      <c r="J203" s="177" t="s">
        <v>1439</v>
      </c>
      <c r="K203" s="174"/>
      <c r="L203" s="183"/>
      <c r="M203" s="167" t="s">
        <v>862</v>
      </c>
      <c r="N203" s="167" t="s">
        <v>863</v>
      </c>
      <c r="O203" s="167" t="s">
        <v>79</v>
      </c>
      <c r="P203" s="167" t="s">
        <v>864</v>
      </c>
      <c r="Q203" s="186" t="s">
        <v>863</v>
      </c>
      <c r="R203" s="186" t="s">
        <v>79</v>
      </c>
      <c r="S203" s="186" t="s">
        <v>864</v>
      </c>
    </row>
    <row r="204" spans="1:19" s="180" customFormat="1" ht="21.75" customHeight="1">
      <c r="A204" s="159"/>
      <c r="B204" s="175">
        <v>30</v>
      </c>
      <c r="C204" s="179" t="s">
        <v>1813</v>
      </c>
      <c r="D204" s="177">
        <v>230</v>
      </c>
      <c r="E204" s="172" t="s">
        <v>865</v>
      </c>
      <c r="F204" s="172">
        <v>3210479</v>
      </c>
      <c r="G204" s="172" t="s">
        <v>866</v>
      </c>
      <c r="H204" s="172" t="s">
        <v>866</v>
      </c>
      <c r="I204" s="177" t="s">
        <v>1439</v>
      </c>
      <c r="J204" s="177" t="s">
        <v>1439</v>
      </c>
      <c r="K204" s="174"/>
      <c r="L204" s="167"/>
      <c r="M204" s="167" t="s">
        <v>867</v>
      </c>
      <c r="N204" s="167" t="s">
        <v>868</v>
      </c>
      <c r="O204" s="167" t="s">
        <v>79</v>
      </c>
      <c r="P204" s="167" t="s">
        <v>869</v>
      </c>
      <c r="Q204" s="172" t="s">
        <v>868</v>
      </c>
      <c r="R204" s="172" t="s">
        <v>79</v>
      </c>
      <c r="S204" s="172" t="s">
        <v>869</v>
      </c>
    </row>
    <row r="205" spans="1:19" s="180" customFormat="1" ht="21.75" customHeight="1" thickBot="1">
      <c r="A205" s="187"/>
      <c r="B205" s="175">
        <v>31</v>
      </c>
      <c r="C205" s="179" t="s">
        <v>1814</v>
      </c>
      <c r="D205" s="177">
        <v>231</v>
      </c>
      <c r="E205" s="172" t="s">
        <v>870</v>
      </c>
      <c r="F205" s="172">
        <v>3210480</v>
      </c>
      <c r="G205" s="172" t="s">
        <v>871</v>
      </c>
      <c r="H205" s="172" t="s">
        <v>871</v>
      </c>
      <c r="I205" s="177" t="s">
        <v>1439</v>
      </c>
      <c r="J205" s="177" t="s">
        <v>1439</v>
      </c>
      <c r="K205" s="174"/>
      <c r="L205" s="167"/>
      <c r="M205" s="167" t="s">
        <v>872</v>
      </c>
      <c r="N205" s="167" t="s">
        <v>873</v>
      </c>
      <c r="O205" s="167" t="s">
        <v>79</v>
      </c>
      <c r="P205" s="167" t="s">
        <v>874</v>
      </c>
      <c r="Q205" s="172" t="s">
        <v>873</v>
      </c>
      <c r="R205" s="172" t="s">
        <v>79</v>
      </c>
      <c r="S205" s="172" t="s">
        <v>874</v>
      </c>
    </row>
    <row r="206" spans="1:19" ht="21.75" customHeight="1" thickBot="1">
      <c r="A206" s="188"/>
      <c r="B206" s="175">
        <v>32</v>
      </c>
      <c r="C206" s="179" t="s">
        <v>1815</v>
      </c>
      <c r="D206" s="177">
        <v>232</v>
      </c>
      <c r="E206" s="172" t="s">
        <v>875</v>
      </c>
      <c r="F206" s="172">
        <v>3210492</v>
      </c>
      <c r="G206" s="172" t="s">
        <v>876</v>
      </c>
      <c r="H206" s="172" t="s">
        <v>876</v>
      </c>
      <c r="I206" s="177" t="s">
        <v>1439</v>
      </c>
      <c r="J206" s="177" t="s">
        <v>1439</v>
      </c>
      <c r="K206" s="174"/>
      <c r="L206" s="167"/>
      <c r="M206" s="167" t="s">
        <v>139</v>
      </c>
      <c r="N206" s="167" t="s">
        <v>877</v>
      </c>
      <c r="O206" s="167" t="s">
        <v>79</v>
      </c>
      <c r="P206" s="167" t="s">
        <v>140</v>
      </c>
      <c r="Q206" s="172" t="s">
        <v>877</v>
      </c>
      <c r="R206" s="172" t="s">
        <v>79</v>
      </c>
      <c r="S206" s="172" t="s">
        <v>140</v>
      </c>
    </row>
    <row r="207" spans="1:19" ht="21.75" customHeight="1">
      <c r="A207" s="185"/>
      <c r="B207" s="175">
        <v>33</v>
      </c>
      <c r="C207" s="176" t="s">
        <v>1816</v>
      </c>
      <c r="D207" s="177">
        <v>233</v>
      </c>
      <c r="E207" s="172" t="s">
        <v>878</v>
      </c>
      <c r="F207" s="172">
        <v>3210493</v>
      </c>
      <c r="G207" s="172" t="s">
        <v>879</v>
      </c>
      <c r="H207" s="172" t="s">
        <v>879</v>
      </c>
      <c r="I207" s="177" t="s">
        <v>1439</v>
      </c>
      <c r="J207" s="177" t="s">
        <v>1439</v>
      </c>
      <c r="K207" s="174"/>
      <c r="L207" s="167"/>
      <c r="M207" s="167" t="s">
        <v>880</v>
      </c>
      <c r="N207" s="167" t="s">
        <v>881</v>
      </c>
      <c r="O207" s="167" t="s">
        <v>79</v>
      </c>
      <c r="P207" s="167" t="s">
        <v>882</v>
      </c>
      <c r="Q207" s="172" t="s">
        <v>881</v>
      </c>
      <c r="R207" s="172" t="s">
        <v>79</v>
      </c>
      <c r="S207" s="172" t="s">
        <v>882</v>
      </c>
    </row>
    <row r="208" spans="1:19" ht="21.75" customHeight="1">
      <c r="A208" s="185"/>
      <c r="B208" s="175">
        <v>34</v>
      </c>
      <c r="C208" s="179" t="s">
        <v>1817</v>
      </c>
      <c r="D208" s="177">
        <v>234</v>
      </c>
      <c r="E208" s="172" t="s">
        <v>883</v>
      </c>
      <c r="F208" s="172">
        <v>3210592</v>
      </c>
      <c r="G208" s="172" t="s">
        <v>884</v>
      </c>
      <c r="H208" s="172" t="s">
        <v>884</v>
      </c>
      <c r="I208" s="177" t="s">
        <v>1439</v>
      </c>
      <c r="J208" s="177" t="s">
        <v>1439</v>
      </c>
      <c r="K208" s="174"/>
      <c r="L208" s="167"/>
      <c r="M208" s="167" t="s">
        <v>840</v>
      </c>
      <c r="N208" s="167" t="s">
        <v>885</v>
      </c>
      <c r="O208" s="167" t="s">
        <v>79</v>
      </c>
      <c r="P208" s="167" t="s">
        <v>842</v>
      </c>
      <c r="Q208" s="172" t="s">
        <v>885</v>
      </c>
      <c r="R208" s="172" t="s">
        <v>79</v>
      </c>
      <c r="S208" s="172" t="s">
        <v>842</v>
      </c>
    </row>
    <row r="209" spans="1:19" ht="21.75" customHeight="1">
      <c r="A209" s="185"/>
      <c r="B209" s="175">
        <v>35</v>
      </c>
      <c r="C209" s="179" t="s">
        <v>1818</v>
      </c>
      <c r="D209" s="177">
        <v>235</v>
      </c>
      <c r="E209" s="172" t="s">
        <v>886</v>
      </c>
      <c r="F209" s="172">
        <v>3210593</v>
      </c>
      <c r="G209" s="172" t="s">
        <v>887</v>
      </c>
      <c r="H209" s="172" t="s">
        <v>887</v>
      </c>
      <c r="I209" s="177" t="s">
        <v>1439</v>
      </c>
      <c r="J209" s="177" t="s">
        <v>1439</v>
      </c>
      <c r="K209" s="174"/>
      <c r="L209" s="167"/>
      <c r="M209" s="167" t="s">
        <v>888</v>
      </c>
      <c r="N209" s="167" t="s">
        <v>889</v>
      </c>
      <c r="O209" s="167" t="s">
        <v>79</v>
      </c>
      <c r="P209" s="167" t="s">
        <v>890</v>
      </c>
      <c r="Q209" s="172" t="s">
        <v>889</v>
      </c>
      <c r="R209" s="172" t="s">
        <v>79</v>
      </c>
      <c r="S209" s="172" t="s">
        <v>890</v>
      </c>
    </row>
    <row r="210" spans="1:19" ht="21.75" customHeight="1">
      <c r="A210" s="168"/>
      <c r="B210" s="175">
        <v>36</v>
      </c>
      <c r="C210" s="176" t="s">
        <v>1819</v>
      </c>
      <c r="D210" s="177">
        <v>236</v>
      </c>
      <c r="E210" s="172" t="s">
        <v>891</v>
      </c>
      <c r="F210" s="172">
        <v>3210594</v>
      </c>
      <c r="G210" s="172" t="s">
        <v>892</v>
      </c>
      <c r="H210" s="172" t="s">
        <v>892</v>
      </c>
      <c r="I210" s="177" t="s">
        <v>1439</v>
      </c>
      <c r="J210" s="177" t="s">
        <v>1439</v>
      </c>
      <c r="K210" s="174"/>
      <c r="L210" s="167"/>
      <c r="M210" s="167" t="s">
        <v>893</v>
      </c>
      <c r="N210" s="167" t="s">
        <v>894</v>
      </c>
      <c r="O210" s="167" t="s">
        <v>79</v>
      </c>
      <c r="P210" s="167" t="s">
        <v>356</v>
      </c>
      <c r="Q210" s="172" t="s">
        <v>894</v>
      </c>
      <c r="R210" s="172" t="s">
        <v>79</v>
      </c>
      <c r="S210" s="172" t="s">
        <v>356</v>
      </c>
    </row>
    <row r="211" spans="1:19" ht="21.75" customHeight="1">
      <c r="B211" s="175">
        <v>37</v>
      </c>
      <c r="C211" s="176" t="s">
        <v>1820</v>
      </c>
      <c r="D211" s="177">
        <v>237</v>
      </c>
      <c r="E211" s="172">
        <v>3220001</v>
      </c>
      <c r="F211" s="172">
        <v>3220001</v>
      </c>
      <c r="G211" s="172" t="s">
        <v>1484</v>
      </c>
      <c r="H211" s="172" t="s">
        <v>1484</v>
      </c>
      <c r="I211" s="177" t="s">
        <v>1439</v>
      </c>
      <c r="J211" s="177" t="s">
        <v>1439</v>
      </c>
      <c r="K211" s="174"/>
      <c r="L211" s="167"/>
      <c r="M211" s="167" t="s">
        <v>1821</v>
      </c>
      <c r="N211" s="167" t="s">
        <v>1485</v>
      </c>
      <c r="O211" s="167" t="s">
        <v>79</v>
      </c>
      <c r="P211" s="167" t="s">
        <v>1486</v>
      </c>
      <c r="Q211" s="172" t="s">
        <v>1485</v>
      </c>
      <c r="R211" s="172" t="s">
        <v>79</v>
      </c>
      <c r="S211" s="172" t="s">
        <v>1486</v>
      </c>
    </row>
    <row r="212" spans="1:19" ht="21.75" customHeight="1">
      <c r="B212" s="175">
        <v>38</v>
      </c>
      <c r="C212" s="176" t="s">
        <v>1822</v>
      </c>
      <c r="D212" s="177">
        <v>238</v>
      </c>
      <c r="E212" s="172">
        <v>3220002</v>
      </c>
      <c r="F212" s="172">
        <v>3220002</v>
      </c>
      <c r="G212" s="172" t="s">
        <v>1488</v>
      </c>
      <c r="H212" s="172" t="s">
        <v>1488</v>
      </c>
      <c r="I212" s="177" t="s">
        <v>1439</v>
      </c>
      <c r="J212" s="177" t="s">
        <v>1439</v>
      </c>
      <c r="K212" s="174"/>
      <c r="L212" s="167"/>
      <c r="M212" s="167" t="s">
        <v>1821</v>
      </c>
      <c r="N212" s="167" t="s">
        <v>1485</v>
      </c>
      <c r="O212" s="167" t="s">
        <v>79</v>
      </c>
      <c r="P212" s="167" t="s">
        <v>1486</v>
      </c>
      <c r="Q212" s="172" t="s">
        <v>1485</v>
      </c>
      <c r="R212" s="172" t="s">
        <v>79</v>
      </c>
      <c r="S212" s="172" t="s">
        <v>1486</v>
      </c>
    </row>
    <row r="213" spans="1:19" ht="21.75" customHeight="1">
      <c r="B213" s="175">
        <v>39</v>
      </c>
      <c r="C213" s="179" t="s">
        <v>1823</v>
      </c>
      <c r="D213" s="177">
        <v>239</v>
      </c>
      <c r="E213" s="172" t="s">
        <v>1824</v>
      </c>
      <c r="F213" s="172">
        <v>3220003</v>
      </c>
      <c r="G213" s="172" t="s">
        <v>896</v>
      </c>
      <c r="H213" s="172" t="s">
        <v>896</v>
      </c>
      <c r="I213" s="177" t="s">
        <v>1439</v>
      </c>
      <c r="J213" s="177" t="s">
        <v>1439</v>
      </c>
      <c r="K213" s="174"/>
      <c r="L213" s="167"/>
      <c r="M213" s="167" t="s">
        <v>1825</v>
      </c>
      <c r="N213" s="167" t="s">
        <v>1489</v>
      </c>
      <c r="O213" s="167" t="s">
        <v>1490</v>
      </c>
      <c r="P213" s="167" t="s">
        <v>1491</v>
      </c>
      <c r="Q213" s="172" t="s">
        <v>1489</v>
      </c>
      <c r="R213" s="172" t="s">
        <v>1490</v>
      </c>
      <c r="S213" s="172" t="s">
        <v>1491</v>
      </c>
    </row>
    <row r="214" spans="1:19" ht="21.75" customHeight="1">
      <c r="B214" s="175">
        <v>40</v>
      </c>
      <c r="C214" s="176" t="s">
        <v>1826</v>
      </c>
      <c r="D214" s="177">
        <v>240</v>
      </c>
      <c r="E214" s="172" t="s">
        <v>1827</v>
      </c>
      <c r="F214" s="172">
        <v>3220004</v>
      </c>
      <c r="G214" s="172" t="s">
        <v>1828</v>
      </c>
      <c r="H214" s="172" t="s">
        <v>1828</v>
      </c>
      <c r="I214" s="177" t="s">
        <v>1439</v>
      </c>
      <c r="J214" s="177" t="s">
        <v>1439</v>
      </c>
      <c r="K214" s="174"/>
      <c r="L214" s="167"/>
      <c r="M214" s="167" t="s">
        <v>1829</v>
      </c>
      <c r="N214" s="167" t="s">
        <v>1830</v>
      </c>
      <c r="O214" s="167" t="s">
        <v>79</v>
      </c>
      <c r="P214" s="167" t="s">
        <v>1831</v>
      </c>
      <c r="Q214" s="172" t="s">
        <v>1830</v>
      </c>
      <c r="R214" s="172" t="s">
        <v>79</v>
      </c>
      <c r="S214" s="172" t="s">
        <v>1831</v>
      </c>
    </row>
    <row r="215" spans="1:19" ht="21.75" customHeight="1">
      <c r="B215" s="175">
        <v>41</v>
      </c>
      <c r="C215" s="176" t="s">
        <v>1832</v>
      </c>
      <c r="D215" s="177">
        <v>241</v>
      </c>
      <c r="E215" s="172" t="s">
        <v>1833</v>
      </c>
      <c r="F215" s="172">
        <v>3220005</v>
      </c>
      <c r="G215" s="172" t="s">
        <v>308</v>
      </c>
      <c r="H215" s="172" t="s">
        <v>308</v>
      </c>
      <c r="I215" s="177" t="s">
        <v>1439</v>
      </c>
      <c r="J215" s="177" t="s">
        <v>1439</v>
      </c>
      <c r="K215" s="174"/>
      <c r="L215" s="167"/>
      <c r="M215" s="167" t="s">
        <v>309</v>
      </c>
      <c r="N215" s="167" t="s">
        <v>1023</v>
      </c>
      <c r="O215" s="167" t="s">
        <v>79</v>
      </c>
      <c r="P215" s="167" t="s">
        <v>310</v>
      </c>
      <c r="Q215" s="172" t="s">
        <v>1023</v>
      </c>
      <c r="R215" s="172" t="s">
        <v>79</v>
      </c>
      <c r="S215" s="172" t="s">
        <v>310</v>
      </c>
    </row>
    <row r="216" spans="1:19" ht="21.75" customHeight="1" thickBot="1">
      <c r="A216" s="187" t="s">
        <v>895</v>
      </c>
      <c r="B216" s="175">
        <v>42</v>
      </c>
      <c r="C216" s="176" t="s">
        <v>1834</v>
      </c>
      <c r="D216" s="177">
        <v>242</v>
      </c>
      <c r="E216" s="172" t="s">
        <v>1835</v>
      </c>
      <c r="F216" s="172">
        <v>3220006</v>
      </c>
      <c r="G216" s="172" t="s">
        <v>1024</v>
      </c>
      <c r="H216" s="172" t="s">
        <v>1024</v>
      </c>
      <c r="I216" s="177" t="s">
        <v>1439</v>
      </c>
      <c r="J216" s="177" t="s">
        <v>1439</v>
      </c>
      <c r="K216" s="174"/>
      <c r="L216" s="167"/>
      <c r="M216" s="167" t="s">
        <v>1025</v>
      </c>
      <c r="N216" s="167" t="s">
        <v>1836</v>
      </c>
      <c r="O216" s="167" t="s">
        <v>79</v>
      </c>
      <c r="P216" s="167" t="s">
        <v>1507</v>
      </c>
      <c r="Q216" s="172" t="s">
        <v>1836</v>
      </c>
      <c r="R216" s="172" t="s">
        <v>79</v>
      </c>
      <c r="S216" s="172" t="s">
        <v>1507</v>
      </c>
    </row>
    <row r="217" spans="1:19" ht="21.75" customHeight="1" thickBot="1">
      <c r="A217" s="188"/>
      <c r="B217" s="175">
        <v>1</v>
      </c>
      <c r="C217" s="176" t="s">
        <v>897</v>
      </c>
      <c r="D217" s="177">
        <v>301</v>
      </c>
      <c r="E217" s="189" t="s">
        <v>898</v>
      </c>
      <c r="F217" s="172">
        <v>2210595</v>
      </c>
      <c r="G217" s="172" t="s">
        <v>899</v>
      </c>
      <c r="H217" s="172" t="s">
        <v>899</v>
      </c>
      <c r="I217" s="177" t="s">
        <v>1439</v>
      </c>
      <c r="J217" s="177" t="s">
        <v>1439</v>
      </c>
      <c r="K217" s="174"/>
      <c r="L217" s="167"/>
      <c r="M217" s="167" t="s">
        <v>1492</v>
      </c>
      <c r="N217" s="167" t="s">
        <v>1493</v>
      </c>
      <c r="O217" s="167" t="s">
        <v>79</v>
      </c>
      <c r="P217" s="167" t="s">
        <v>900</v>
      </c>
      <c r="Q217" s="172" t="s">
        <v>1493</v>
      </c>
      <c r="R217" s="172" t="s">
        <v>79</v>
      </c>
      <c r="S217" s="172" t="s">
        <v>900</v>
      </c>
    </row>
    <row r="218" spans="1:19" ht="21.75" customHeight="1">
      <c r="A218" s="185"/>
      <c r="B218" s="175">
        <v>2</v>
      </c>
      <c r="C218" s="176" t="s">
        <v>1524</v>
      </c>
      <c r="D218" s="177">
        <v>302</v>
      </c>
      <c r="E218" s="189">
        <v>2220001</v>
      </c>
      <c r="F218" s="172">
        <v>2220001</v>
      </c>
      <c r="G218" s="172" t="s">
        <v>1494</v>
      </c>
      <c r="H218" s="172" t="s">
        <v>1494</v>
      </c>
      <c r="I218" s="177" t="s">
        <v>1439</v>
      </c>
      <c r="J218" s="177" t="s">
        <v>1439</v>
      </c>
      <c r="K218" s="174"/>
      <c r="L218" s="167"/>
      <c r="M218" s="167" t="s">
        <v>1495</v>
      </c>
      <c r="N218" s="167" t="s">
        <v>1496</v>
      </c>
      <c r="O218" s="167" t="s">
        <v>79</v>
      </c>
      <c r="P218" s="167" t="s">
        <v>1497</v>
      </c>
      <c r="Q218" s="172" t="s">
        <v>1496</v>
      </c>
      <c r="R218" s="172" t="s">
        <v>79</v>
      </c>
      <c r="S218" s="172" t="s">
        <v>1497</v>
      </c>
    </row>
    <row r="219" spans="1:19" ht="21.75" customHeight="1">
      <c r="A219" s="185"/>
      <c r="B219" s="175">
        <v>3</v>
      </c>
      <c r="C219" s="176" t="s">
        <v>1525</v>
      </c>
      <c r="D219" s="177">
        <v>303</v>
      </c>
      <c r="E219" s="189">
        <v>2220002</v>
      </c>
      <c r="F219" s="172">
        <v>2220002</v>
      </c>
      <c r="G219" s="172" t="s">
        <v>1498</v>
      </c>
      <c r="H219" s="172" t="s">
        <v>1498</v>
      </c>
      <c r="I219" s="177" t="s">
        <v>1439</v>
      </c>
      <c r="J219" s="177" t="s">
        <v>1439</v>
      </c>
      <c r="K219" s="174"/>
      <c r="L219" s="167"/>
      <c r="M219" s="167" t="s">
        <v>1837</v>
      </c>
      <c r="N219" s="167" t="s">
        <v>1499</v>
      </c>
      <c r="O219" s="167" t="s">
        <v>79</v>
      </c>
      <c r="P219" s="167" t="s">
        <v>1500</v>
      </c>
      <c r="Q219" s="172" t="s">
        <v>1499</v>
      </c>
      <c r="R219" s="172" t="s">
        <v>79</v>
      </c>
      <c r="S219" s="172" t="s">
        <v>1500</v>
      </c>
    </row>
    <row r="220" spans="1:19" ht="21.75" customHeight="1">
      <c r="A220" s="168" t="s">
        <v>901</v>
      </c>
      <c r="B220" s="175">
        <v>4</v>
      </c>
      <c r="C220" s="190" t="s">
        <v>1501</v>
      </c>
      <c r="D220" s="177">
        <v>304</v>
      </c>
      <c r="E220" s="189">
        <v>2220003</v>
      </c>
      <c r="F220" s="172">
        <v>2220003</v>
      </c>
      <c r="G220" s="172" t="s">
        <v>1502</v>
      </c>
      <c r="H220" s="172" t="s">
        <v>1502</v>
      </c>
      <c r="I220" s="177" t="s">
        <v>1439</v>
      </c>
      <c r="J220" s="177" t="s">
        <v>1439</v>
      </c>
      <c r="K220" s="174"/>
      <c r="L220" s="167"/>
      <c r="M220" s="167" t="s">
        <v>1838</v>
      </c>
      <c r="N220" s="167" t="s">
        <v>1503</v>
      </c>
      <c r="O220" s="167" t="s">
        <v>79</v>
      </c>
      <c r="P220" s="167" t="s">
        <v>1504</v>
      </c>
      <c r="Q220" s="172" t="s">
        <v>1503</v>
      </c>
      <c r="R220" s="172" t="s">
        <v>79</v>
      </c>
      <c r="S220" s="172" t="s">
        <v>1504</v>
      </c>
    </row>
    <row r="221" spans="1:19" ht="21.75" customHeight="1">
      <c r="A221" s="168"/>
      <c r="B221" s="191">
        <v>1</v>
      </c>
      <c r="C221" s="176" t="s">
        <v>902</v>
      </c>
      <c r="D221" s="177">
        <v>401</v>
      </c>
      <c r="E221" s="172" t="s">
        <v>903</v>
      </c>
      <c r="F221" s="172">
        <v>4210007</v>
      </c>
      <c r="G221" s="172" t="s">
        <v>904</v>
      </c>
      <c r="H221" s="172" t="s">
        <v>904</v>
      </c>
      <c r="I221" s="177" t="s">
        <v>1439</v>
      </c>
      <c r="J221" s="177" t="s">
        <v>1439</v>
      </c>
      <c r="K221" s="174"/>
      <c r="L221" s="167"/>
      <c r="M221" s="167" t="s">
        <v>905</v>
      </c>
      <c r="N221" s="167" t="s">
        <v>906</v>
      </c>
      <c r="O221" s="167" t="s">
        <v>94</v>
      </c>
      <c r="P221" s="167" t="s">
        <v>907</v>
      </c>
      <c r="Q221" s="172" t="s">
        <v>906</v>
      </c>
      <c r="R221" s="172" t="s">
        <v>94</v>
      </c>
      <c r="S221" s="172" t="s">
        <v>907</v>
      </c>
    </row>
    <row r="222" spans="1:19" ht="21.75" customHeight="1">
      <c r="B222" s="191">
        <v>2</v>
      </c>
      <c r="C222" s="176" t="s">
        <v>147</v>
      </c>
      <c r="D222" s="177">
        <v>402</v>
      </c>
      <c r="E222" s="172" t="s">
        <v>908</v>
      </c>
      <c r="F222" s="172">
        <v>4210008</v>
      </c>
      <c r="G222" s="172" t="s">
        <v>909</v>
      </c>
      <c r="H222" s="172" t="s">
        <v>909</v>
      </c>
      <c r="I222" s="177" t="s">
        <v>1439</v>
      </c>
      <c r="J222" s="177" t="s">
        <v>1439</v>
      </c>
      <c r="K222" s="174"/>
      <c r="L222" s="167"/>
      <c r="M222" s="167" t="s">
        <v>1839</v>
      </c>
      <c r="N222" s="167" t="s">
        <v>910</v>
      </c>
      <c r="O222" s="167" t="s">
        <v>94</v>
      </c>
      <c r="P222" s="167" t="s">
        <v>1505</v>
      </c>
      <c r="Q222" s="172" t="s">
        <v>910</v>
      </c>
      <c r="R222" s="172" t="s">
        <v>94</v>
      </c>
      <c r="S222" s="172" t="s">
        <v>1505</v>
      </c>
    </row>
    <row r="223" spans="1:19" ht="21.75" customHeight="1">
      <c r="B223" s="191">
        <v>3</v>
      </c>
      <c r="C223" s="176" t="s">
        <v>148</v>
      </c>
      <c r="D223" s="177">
        <v>403</v>
      </c>
      <c r="E223" s="172" t="s">
        <v>911</v>
      </c>
      <c r="F223" s="172">
        <v>4210009</v>
      </c>
      <c r="G223" s="172" t="s">
        <v>912</v>
      </c>
      <c r="H223" s="172" t="s">
        <v>912</v>
      </c>
      <c r="I223" s="177" t="s">
        <v>1439</v>
      </c>
      <c r="J223" s="177" t="s">
        <v>1439</v>
      </c>
      <c r="K223" s="174"/>
      <c r="L223" s="167"/>
      <c r="M223" s="167" t="s">
        <v>1839</v>
      </c>
      <c r="N223" s="167" t="s">
        <v>910</v>
      </c>
      <c r="O223" s="167" t="s">
        <v>94</v>
      </c>
      <c r="P223" s="167" t="s">
        <v>1505</v>
      </c>
      <c r="Q223" s="172" t="s">
        <v>910</v>
      </c>
      <c r="R223" s="172" t="s">
        <v>94</v>
      </c>
      <c r="S223" s="172" t="s">
        <v>1505</v>
      </c>
    </row>
    <row r="224" spans="1:19" ht="21.75" customHeight="1">
      <c r="B224" s="191">
        <v>4</v>
      </c>
      <c r="C224" s="176" t="s">
        <v>913</v>
      </c>
      <c r="D224" s="177">
        <v>404</v>
      </c>
      <c r="E224" s="172" t="s">
        <v>914</v>
      </c>
      <c r="F224" s="172">
        <v>4210010</v>
      </c>
      <c r="G224" s="172" t="s">
        <v>915</v>
      </c>
      <c r="H224" s="172" t="s">
        <v>915</v>
      </c>
      <c r="I224" s="177" t="s">
        <v>1439</v>
      </c>
      <c r="J224" s="177" t="s">
        <v>1439</v>
      </c>
      <c r="K224" s="174"/>
      <c r="L224" s="167"/>
      <c r="M224" s="167" t="s">
        <v>1694</v>
      </c>
      <c r="N224" s="167" t="s">
        <v>916</v>
      </c>
      <c r="O224" s="167" t="s">
        <v>94</v>
      </c>
      <c r="P224" s="167" t="s">
        <v>98</v>
      </c>
      <c r="Q224" s="172" t="s">
        <v>916</v>
      </c>
      <c r="R224" s="172" t="s">
        <v>94</v>
      </c>
      <c r="S224" s="172" t="s">
        <v>98</v>
      </c>
    </row>
    <row r="225" spans="2:19" ht="21.75" customHeight="1">
      <c r="B225" s="191">
        <v>5</v>
      </c>
      <c r="C225" s="176" t="s">
        <v>917</v>
      </c>
      <c r="D225" s="177">
        <v>405</v>
      </c>
      <c r="E225" s="172" t="s">
        <v>918</v>
      </c>
      <c r="F225" s="172">
        <v>4210011</v>
      </c>
      <c r="G225" s="172" t="s">
        <v>919</v>
      </c>
      <c r="H225" s="172" t="s">
        <v>919</v>
      </c>
      <c r="I225" s="177" t="s">
        <v>1439</v>
      </c>
      <c r="J225" s="177" t="s">
        <v>1439</v>
      </c>
      <c r="K225" s="174"/>
      <c r="L225" s="167"/>
      <c r="M225" s="167" t="s">
        <v>1840</v>
      </c>
      <c r="N225" s="167" t="s">
        <v>920</v>
      </c>
      <c r="O225" s="167" t="s">
        <v>94</v>
      </c>
      <c r="P225" s="167" t="s">
        <v>921</v>
      </c>
      <c r="Q225" s="172" t="s">
        <v>920</v>
      </c>
      <c r="R225" s="172" t="s">
        <v>94</v>
      </c>
      <c r="S225" s="172" t="s">
        <v>921</v>
      </c>
    </row>
    <row r="226" spans="2:19" ht="21.75" customHeight="1">
      <c r="B226" s="191">
        <v>6</v>
      </c>
      <c r="C226" s="176" t="s">
        <v>922</v>
      </c>
      <c r="D226" s="177">
        <v>406</v>
      </c>
      <c r="E226" s="172" t="s">
        <v>923</v>
      </c>
      <c r="F226" s="172">
        <v>4210023</v>
      </c>
      <c r="G226" s="172" t="s">
        <v>924</v>
      </c>
      <c r="H226" s="172" t="s">
        <v>924</v>
      </c>
      <c r="I226" s="177" t="s">
        <v>1439</v>
      </c>
      <c r="J226" s="177" t="s">
        <v>1439</v>
      </c>
      <c r="K226" s="174"/>
      <c r="L226" s="167"/>
      <c r="M226" s="167" t="s">
        <v>606</v>
      </c>
      <c r="N226" s="167" t="s">
        <v>925</v>
      </c>
      <c r="O226" s="167" t="s">
        <v>94</v>
      </c>
      <c r="P226" s="167" t="s">
        <v>608</v>
      </c>
      <c r="Q226" s="172" t="s">
        <v>925</v>
      </c>
      <c r="R226" s="172" t="s">
        <v>94</v>
      </c>
      <c r="S226" s="172" t="s">
        <v>608</v>
      </c>
    </row>
    <row r="227" spans="2:19" ht="21.75" customHeight="1">
      <c r="B227" s="191">
        <v>7</v>
      </c>
      <c r="C227" s="176" t="s">
        <v>928</v>
      </c>
      <c r="D227" s="177">
        <v>407</v>
      </c>
      <c r="E227" s="172" t="s">
        <v>929</v>
      </c>
      <c r="F227" s="172">
        <v>4210025</v>
      </c>
      <c r="G227" s="172" t="s">
        <v>930</v>
      </c>
      <c r="H227" s="172" t="s">
        <v>930</v>
      </c>
      <c r="I227" s="177" t="s">
        <v>1439</v>
      </c>
      <c r="J227" s="177" t="s">
        <v>1439</v>
      </c>
      <c r="K227" s="174"/>
      <c r="L227" s="167"/>
      <c r="M227" s="167" t="s">
        <v>384</v>
      </c>
      <c r="N227" s="167" t="s">
        <v>145</v>
      </c>
      <c r="O227" s="167" t="s">
        <v>79</v>
      </c>
      <c r="P227" s="167" t="s">
        <v>385</v>
      </c>
      <c r="Q227" s="172" t="s">
        <v>145</v>
      </c>
      <c r="R227" s="172" t="s">
        <v>79</v>
      </c>
      <c r="S227" s="172" t="s">
        <v>385</v>
      </c>
    </row>
    <row r="228" spans="2:19" ht="21.75" customHeight="1">
      <c r="B228" s="191">
        <v>8</v>
      </c>
      <c r="C228" s="176" t="s">
        <v>931</v>
      </c>
      <c r="D228" s="177">
        <v>408</v>
      </c>
      <c r="E228" s="172" t="s">
        <v>932</v>
      </c>
      <c r="F228" s="172">
        <v>4210026</v>
      </c>
      <c r="G228" s="172" t="s">
        <v>933</v>
      </c>
      <c r="H228" s="172" t="s">
        <v>933</v>
      </c>
      <c r="I228" s="177" t="s">
        <v>1439</v>
      </c>
      <c r="J228" s="177" t="s">
        <v>1439</v>
      </c>
      <c r="K228" s="174"/>
      <c r="L228" s="167"/>
      <c r="M228" s="167" t="s">
        <v>1841</v>
      </c>
      <c r="N228" s="167" t="s">
        <v>934</v>
      </c>
      <c r="O228" s="167" t="s">
        <v>94</v>
      </c>
      <c r="P228" s="167" t="s">
        <v>935</v>
      </c>
      <c r="Q228" s="172" t="s">
        <v>934</v>
      </c>
      <c r="R228" s="172" t="s">
        <v>94</v>
      </c>
      <c r="S228" s="172" t="s">
        <v>935</v>
      </c>
    </row>
    <row r="229" spans="2:19" ht="21.75" customHeight="1">
      <c r="B229" s="191">
        <v>9</v>
      </c>
      <c r="C229" s="176" t="s">
        <v>1842</v>
      </c>
      <c r="D229" s="177">
        <v>409</v>
      </c>
      <c r="E229" s="172" t="s">
        <v>936</v>
      </c>
      <c r="F229" s="172">
        <v>4210027</v>
      </c>
      <c r="G229" s="172" t="s">
        <v>937</v>
      </c>
      <c r="H229" s="172" t="s">
        <v>937</v>
      </c>
      <c r="I229" s="177" t="s">
        <v>1439</v>
      </c>
      <c r="J229" s="177" t="s">
        <v>1439</v>
      </c>
      <c r="K229" s="174"/>
      <c r="L229" s="167"/>
      <c r="M229" s="167" t="s">
        <v>1841</v>
      </c>
      <c r="N229" s="167" t="s">
        <v>934</v>
      </c>
      <c r="O229" s="167" t="s">
        <v>94</v>
      </c>
      <c r="P229" s="167" t="s">
        <v>935</v>
      </c>
      <c r="Q229" s="172" t="s">
        <v>934</v>
      </c>
      <c r="R229" s="172" t="s">
        <v>94</v>
      </c>
      <c r="S229" s="172" t="s">
        <v>935</v>
      </c>
    </row>
    <row r="230" spans="2:19" ht="21.75" customHeight="1">
      <c r="B230" s="191">
        <v>10</v>
      </c>
      <c r="C230" s="176" t="s">
        <v>938</v>
      </c>
      <c r="D230" s="177">
        <v>410</v>
      </c>
      <c r="E230" s="172" t="s">
        <v>939</v>
      </c>
      <c r="F230" s="172">
        <v>4210028</v>
      </c>
      <c r="G230" s="172" t="s">
        <v>940</v>
      </c>
      <c r="H230" s="172" t="s">
        <v>940</v>
      </c>
      <c r="I230" s="177" t="s">
        <v>1439</v>
      </c>
      <c r="J230" s="177" t="s">
        <v>1439</v>
      </c>
      <c r="K230" s="174"/>
      <c r="L230" s="167"/>
      <c r="M230" s="167" t="s">
        <v>1607</v>
      </c>
      <c r="N230" s="167" t="s">
        <v>346</v>
      </c>
      <c r="O230" s="167" t="s">
        <v>347</v>
      </c>
      <c r="P230" s="167" t="s">
        <v>348</v>
      </c>
      <c r="Q230" s="172" t="s">
        <v>346</v>
      </c>
      <c r="R230" s="172" t="s">
        <v>347</v>
      </c>
      <c r="S230" s="172" t="s">
        <v>348</v>
      </c>
    </row>
    <row r="231" spans="2:19" ht="21.75" customHeight="1">
      <c r="B231" s="191">
        <v>11</v>
      </c>
      <c r="C231" s="176" t="s">
        <v>941</v>
      </c>
      <c r="D231" s="177">
        <v>411</v>
      </c>
      <c r="E231" s="172" t="s">
        <v>942</v>
      </c>
      <c r="F231" s="172">
        <v>4210029</v>
      </c>
      <c r="G231" s="172" t="s">
        <v>943</v>
      </c>
      <c r="H231" s="172" t="s">
        <v>943</v>
      </c>
      <c r="I231" s="177" t="s">
        <v>1439</v>
      </c>
      <c r="J231" s="177" t="s">
        <v>1439</v>
      </c>
      <c r="K231" s="174"/>
      <c r="L231" s="167"/>
      <c r="M231" s="167" t="s">
        <v>1843</v>
      </c>
      <c r="N231" s="167" t="s">
        <v>944</v>
      </c>
      <c r="O231" s="167" t="s">
        <v>94</v>
      </c>
      <c r="P231" s="167" t="s">
        <v>92</v>
      </c>
      <c r="Q231" s="172" t="s">
        <v>944</v>
      </c>
      <c r="R231" s="172" t="s">
        <v>94</v>
      </c>
      <c r="S231" s="172" t="s">
        <v>92</v>
      </c>
    </row>
    <row r="232" spans="2:19" ht="21.75" customHeight="1">
      <c r="B232" s="191">
        <v>12</v>
      </c>
      <c r="C232" s="176" t="s">
        <v>945</v>
      </c>
      <c r="D232" s="177">
        <v>412</v>
      </c>
      <c r="E232" s="172" t="s">
        <v>946</v>
      </c>
      <c r="F232" s="172">
        <v>4210030</v>
      </c>
      <c r="G232" s="172" t="s">
        <v>947</v>
      </c>
      <c r="H232" s="172" t="s">
        <v>947</v>
      </c>
      <c r="I232" s="177" t="s">
        <v>1439</v>
      </c>
      <c r="J232" s="177" t="s">
        <v>1439</v>
      </c>
      <c r="K232" s="174"/>
      <c r="L232" s="167"/>
      <c r="M232" s="167" t="s">
        <v>1844</v>
      </c>
      <c r="N232" s="167" t="s">
        <v>926</v>
      </c>
      <c r="O232" s="167" t="s">
        <v>335</v>
      </c>
      <c r="P232" s="167" t="s">
        <v>927</v>
      </c>
      <c r="Q232" s="172" t="s">
        <v>926</v>
      </c>
      <c r="R232" s="172" t="s">
        <v>335</v>
      </c>
      <c r="S232" s="172" t="s">
        <v>927</v>
      </c>
    </row>
    <row r="233" spans="2:19" ht="21.75" customHeight="1">
      <c r="B233" s="191">
        <v>13</v>
      </c>
      <c r="C233" s="176" t="s">
        <v>948</v>
      </c>
      <c r="D233" s="177">
        <v>413</v>
      </c>
      <c r="E233" s="172" t="s">
        <v>949</v>
      </c>
      <c r="F233" s="172">
        <v>4210036</v>
      </c>
      <c r="G233" s="172" t="s">
        <v>950</v>
      </c>
      <c r="H233" s="172" t="s">
        <v>950</v>
      </c>
      <c r="I233" s="177" t="s">
        <v>1439</v>
      </c>
      <c r="J233" s="177" t="s">
        <v>1439</v>
      </c>
      <c r="K233" s="174"/>
      <c r="L233" s="167"/>
      <c r="M233" s="167" t="s">
        <v>1683</v>
      </c>
      <c r="N233" s="167" t="s">
        <v>951</v>
      </c>
      <c r="O233" s="167" t="s">
        <v>94</v>
      </c>
      <c r="P233" s="167" t="s">
        <v>497</v>
      </c>
      <c r="Q233" s="172" t="s">
        <v>951</v>
      </c>
      <c r="R233" s="172" t="s">
        <v>94</v>
      </c>
      <c r="S233" s="172" t="s">
        <v>497</v>
      </c>
    </row>
    <row r="234" spans="2:19" ht="21.75" customHeight="1">
      <c r="B234" s="191">
        <v>14</v>
      </c>
      <c r="C234" s="176" t="s">
        <v>149</v>
      </c>
      <c r="D234" s="177">
        <v>414</v>
      </c>
      <c r="E234" s="172" t="s">
        <v>952</v>
      </c>
      <c r="F234" s="172">
        <v>4210541</v>
      </c>
      <c r="G234" s="172" t="s">
        <v>953</v>
      </c>
      <c r="H234" s="172" t="s">
        <v>953</v>
      </c>
      <c r="I234" s="177" t="s">
        <v>1439</v>
      </c>
      <c r="J234" s="177" t="s">
        <v>1439</v>
      </c>
      <c r="K234" s="174"/>
      <c r="L234" s="167"/>
      <c r="M234" s="167" t="s">
        <v>1845</v>
      </c>
      <c r="N234" s="167" t="s">
        <v>954</v>
      </c>
      <c r="O234" s="167" t="s">
        <v>105</v>
      </c>
      <c r="P234" s="167" t="s">
        <v>106</v>
      </c>
      <c r="Q234" s="172" t="s">
        <v>954</v>
      </c>
      <c r="R234" s="172" t="s">
        <v>105</v>
      </c>
      <c r="S234" s="172" t="s">
        <v>106</v>
      </c>
    </row>
    <row r="235" spans="2:19" ht="21.75" customHeight="1">
      <c r="B235" s="191">
        <v>15</v>
      </c>
      <c r="C235" s="176" t="s">
        <v>1846</v>
      </c>
      <c r="D235" s="177">
        <v>415</v>
      </c>
      <c r="E235" s="172" t="s">
        <v>955</v>
      </c>
      <c r="F235" s="172">
        <v>4210038</v>
      </c>
      <c r="G235" s="172" t="s">
        <v>956</v>
      </c>
      <c r="H235" s="172" t="s">
        <v>956</v>
      </c>
      <c r="I235" s="177" t="s">
        <v>1439</v>
      </c>
      <c r="J235" s="177" t="s">
        <v>1439</v>
      </c>
      <c r="K235" s="174"/>
      <c r="L235" s="167"/>
      <c r="M235" s="167" t="s">
        <v>1643</v>
      </c>
      <c r="N235" s="167" t="s">
        <v>1644</v>
      </c>
      <c r="O235" s="167" t="s">
        <v>94</v>
      </c>
      <c r="P235" s="167" t="s">
        <v>422</v>
      </c>
      <c r="Q235" s="172" t="s">
        <v>1644</v>
      </c>
      <c r="R235" s="172" t="s">
        <v>94</v>
      </c>
      <c r="S235" s="172" t="s">
        <v>422</v>
      </c>
    </row>
    <row r="236" spans="2:19" ht="21.75" customHeight="1">
      <c r="B236" s="191">
        <v>16</v>
      </c>
      <c r="C236" s="176" t="s">
        <v>957</v>
      </c>
      <c r="D236" s="177">
        <v>416</v>
      </c>
      <c r="E236" s="172" t="s">
        <v>958</v>
      </c>
      <c r="F236" s="172">
        <v>4210040</v>
      </c>
      <c r="G236" s="172" t="s">
        <v>959</v>
      </c>
      <c r="H236" s="172" t="s">
        <v>959</v>
      </c>
      <c r="I236" s="177" t="s">
        <v>1439</v>
      </c>
      <c r="J236" s="177" t="s">
        <v>1439</v>
      </c>
      <c r="K236" s="174"/>
      <c r="L236" s="167"/>
      <c r="M236" s="167" t="s">
        <v>1847</v>
      </c>
      <c r="N236" s="167" t="s">
        <v>960</v>
      </c>
      <c r="O236" s="167" t="s">
        <v>94</v>
      </c>
      <c r="P236" s="167" t="s">
        <v>700</v>
      </c>
      <c r="Q236" s="172" t="s">
        <v>960</v>
      </c>
      <c r="R236" s="172" t="s">
        <v>94</v>
      </c>
      <c r="S236" s="172" t="s">
        <v>700</v>
      </c>
    </row>
    <row r="237" spans="2:19" ht="21.75" customHeight="1">
      <c r="B237" s="191">
        <v>17</v>
      </c>
      <c r="C237" s="176" t="s">
        <v>1944</v>
      </c>
      <c r="D237" s="177">
        <v>417</v>
      </c>
      <c r="E237" s="172" t="s">
        <v>961</v>
      </c>
      <c r="F237" s="172">
        <v>4210122</v>
      </c>
      <c r="G237" s="172" t="s">
        <v>962</v>
      </c>
      <c r="H237" s="172" t="s">
        <v>962</v>
      </c>
      <c r="I237" s="177" t="s">
        <v>1439</v>
      </c>
      <c r="J237" s="177" t="s">
        <v>1439</v>
      </c>
      <c r="K237" s="174"/>
      <c r="L237" s="167"/>
      <c r="M237" s="167" t="s">
        <v>1848</v>
      </c>
      <c r="N237" s="167" t="s">
        <v>963</v>
      </c>
      <c r="O237" s="167" t="s">
        <v>94</v>
      </c>
      <c r="P237" s="167" t="s">
        <v>964</v>
      </c>
      <c r="Q237" s="172" t="s">
        <v>963</v>
      </c>
      <c r="R237" s="172" t="s">
        <v>94</v>
      </c>
      <c r="S237" s="172" t="s">
        <v>964</v>
      </c>
    </row>
    <row r="238" spans="2:19" ht="21.75" customHeight="1">
      <c r="B238" s="191">
        <v>18</v>
      </c>
      <c r="C238" s="176" t="s">
        <v>966</v>
      </c>
      <c r="D238" s="177">
        <v>418</v>
      </c>
      <c r="E238" s="172" t="s">
        <v>967</v>
      </c>
      <c r="F238" s="172">
        <v>4210124</v>
      </c>
      <c r="G238" s="172" t="s">
        <v>968</v>
      </c>
      <c r="H238" s="172" t="s">
        <v>968</v>
      </c>
      <c r="I238" s="177" t="s">
        <v>1439</v>
      </c>
      <c r="J238" s="177" t="s">
        <v>1439</v>
      </c>
      <c r="K238" s="174"/>
      <c r="L238" s="167"/>
      <c r="M238" s="167" t="s">
        <v>969</v>
      </c>
      <c r="N238" s="167" t="s">
        <v>970</v>
      </c>
      <c r="O238" s="167" t="s">
        <v>94</v>
      </c>
      <c r="P238" s="167" t="s">
        <v>971</v>
      </c>
      <c r="Q238" s="172" t="s">
        <v>970</v>
      </c>
      <c r="R238" s="172" t="s">
        <v>94</v>
      </c>
      <c r="S238" s="172" t="s">
        <v>971</v>
      </c>
    </row>
    <row r="239" spans="2:19" ht="21.75" customHeight="1">
      <c r="B239" s="191">
        <v>19</v>
      </c>
      <c r="C239" s="176" t="s">
        <v>1945</v>
      </c>
      <c r="D239" s="177">
        <v>419</v>
      </c>
      <c r="E239" s="172" t="s">
        <v>972</v>
      </c>
      <c r="F239" s="172">
        <v>4210125</v>
      </c>
      <c r="G239" s="172" t="s">
        <v>973</v>
      </c>
      <c r="H239" s="172" t="s">
        <v>973</v>
      </c>
      <c r="I239" s="177" t="s">
        <v>1439</v>
      </c>
      <c r="J239" s="177" t="s">
        <v>1439</v>
      </c>
      <c r="K239" s="174"/>
      <c r="L239" s="167"/>
      <c r="M239" s="167" t="s">
        <v>974</v>
      </c>
      <c r="N239" s="167" t="s">
        <v>975</v>
      </c>
      <c r="O239" s="167" t="s">
        <v>79</v>
      </c>
      <c r="P239" s="167" t="s">
        <v>976</v>
      </c>
      <c r="Q239" s="172" t="s">
        <v>975</v>
      </c>
      <c r="R239" s="172" t="s">
        <v>79</v>
      </c>
      <c r="S239" s="172" t="s">
        <v>976</v>
      </c>
    </row>
    <row r="240" spans="2:19" ht="21.75" customHeight="1">
      <c r="B240" s="191">
        <v>20</v>
      </c>
      <c r="C240" s="176" t="s">
        <v>977</v>
      </c>
      <c r="D240" s="177">
        <v>420</v>
      </c>
      <c r="E240" s="172" t="s">
        <v>978</v>
      </c>
      <c r="F240" s="172">
        <v>4210126</v>
      </c>
      <c r="G240" s="172" t="s">
        <v>979</v>
      </c>
      <c r="H240" s="172" t="s">
        <v>979</v>
      </c>
      <c r="I240" s="177" t="s">
        <v>1439</v>
      </c>
      <c r="J240" s="177" t="s">
        <v>1439</v>
      </c>
      <c r="K240" s="174"/>
      <c r="L240" s="167"/>
      <c r="M240" s="167" t="s">
        <v>1849</v>
      </c>
      <c r="N240" s="167" t="s">
        <v>607</v>
      </c>
      <c r="O240" s="167" t="s">
        <v>94</v>
      </c>
      <c r="P240" s="167" t="s">
        <v>608</v>
      </c>
      <c r="Q240" s="172" t="s">
        <v>607</v>
      </c>
      <c r="R240" s="172" t="s">
        <v>94</v>
      </c>
      <c r="S240" s="172" t="s">
        <v>608</v>
      </c>
    </row>
    <row r="241" spans="2:19" ht="21.75" customHeight="1">
      <c r="B241" s="191">
        <v>21</v>
      </c>
      <c r="C241" s="176" t="s">
        <v>1850</v>
      </c>
      <c r="D241" s="177">
        <v>421</v>
      </c>
      <c r="E241" s="172" t="s">
        <v>980</v>
      </c>
      <c r="F241" s="172">
        <v>4210203</v>
      </c>
      <c r="G241" s="172" t="s">
        <v>981</v>
      </c>
      <c r="H241" s="172" t="s">
        <v>981</v>
      </c>
      <c r="I241" s="177" t="s">
        <v>1439</v>
      </c>
      <c r="J241" s="177" t="s">
        <v>1439</v>
      </c>
      <c r="K241" s="174"/>
      <c r="L241" s="167"/>
      <c r="M241" s="167" t="s">
        <v>1851</v>
      </c>
      <c r="N241" s="167" t="s">
        <v>982</v>
      </c>
      <c r="O241" s="167" t="s">
        <v>94</v>
      </c>
      <c r="P241" s="167" t="s">
        <v>983</v>
      </c>
      <c r="Q241" s="172" t="s">
        <v>982</v>
      </c>
      <c r="R241" s="172" t="s">
        <v>94</v>
      </c>
      <c r="S241" s="172" t="s">
        <v>983</v>
      </c>
    </row>
    <row r="242" spans="2:19" ht="21.75" customHeight="1">
      <c r="B242" s="191">
        <v>22</v>
      </c>
      <c r="C242" s="181" t="s">
        <v>986</v>
      </c>
      <c r="D242" s="177">
        <v>422</v>
      </c>
      <c r="E242" s="172" t="s">
        <v>987</v>
      </c>
      <c r="F242" s="172">
        <v>4210217</v>
      </c>
      <c r="G242" s="172" t="s">
        <v>988</v>
      </c>
      <c r="H242" s="172" t="s">
        <v>988</v>
      </c>
      <c r="I242" s="177" t="s">
        <v>1439</v>
      </c>
      <c r="J242" s="177" t="s">
        <v>1439</v>
      </c>
      <c r="K242" s="174"/>
      <c r="L242" s="167"/>
      <c r="M242" s="167" t="s">
        <v>1711</v>
      </c>
      <c r="N242" s="167" t="s">
        <v>989</v>
      </c>
      <c r="O242" s="167" t="s">
        <v>94</v>
      </c>
      <c r="P242" s="167" t="s">
        <v>612</v>
      </c>
      <c r="Q242" s="172" t="s">
        <v>989</v>
      </c>
      <c r="R242" s="172" t="s">
        <v>94</v>
      </c>
      <c r="S242" s="172" t="s">
        <v>612</v>
      </c>
    </row>
    <row r="243" spans="2:19" ht="21.75" customHeight="1">
      <c r="B243" s="191">
        <v>23</v>
      </c>
      <c r="C243" s="181" t="s">
        <v>990</v>
      </c>
      <c r="D243" s="177">
        <v>423</v>
      </c>
      <c r="E243" s="172" t="s">
        <v>991</v>
      </c>
      <c r="F243" s="172">
        <v>4210218</v>
      </c>
      <c r="G243" s="172" t="s">
        <v>992</v>
      </c>
      <c r="H243" s="172" t="s">
        <v>992</v>
      </c>
      <c r="I243" s="177" t="s">
        <v>1439</v>
      </c>
      <c r="J243" s="177" t="s">
        <v>1439</v>
      </c>
      <c r="K243" s="174"/>
      <c r="L243" s="167"/>
      <c r="M243" s="167" t="s">
        <v>491</v>
      </c>
      <c r="N243" s="167" t="s">
        <v>1679</v>
      </c>
      <c r="O243" s="167" t="s">
        <v>94</v>
      </c>
      <c r="P243" s="167" t="s">
        <v>1680</v>
      </c>
      <c r="Q243" s="172" t="s">
        <v>1679</v>
      </c>
      <c r="R243" s="172" t="s">
        <v>94</v>
      </c>
      <c r="S243" s="172" t="s">
        <v>1680</v>
      </c>
    </row>
    <row r="244" spans="2:19" ht="21.75" customHeight="1">
      <c r="B244" s="191">
        <v>24</v>
      </c>
      <c r="C244" s="181" t="s">
        <v>993</v>
      </c>
      <c r="D244" s="177">
        <v>424</v>
      </c>
      <c r="E244" s="172" t="s">
        <v>994</v>
      </c>
      <c r="F244" s="172">
        <v>4210219</v>
      </c>
      <c r="G244" s="172" t="s">
        <v>995</v>
      </c>
      <c r="H244" s="172" t="s">
        <v>995</v>
      </c>
      <c r="I244" s="177" t="s">
        <v>1439</v>
      </c>
      <c r="J244" s="177" t="s">
        <v>1439</v>
      </c>
      <c r="K244" s="174"/>
      <c r="L244" s="167"/>
      <c r="M244" s="167" t="s">
        <v>996</v>
      </c>
      <c r="N244" s="167" t="s">
        <v>997</v>
      </c>
      <c r="O244" s="167" t="s">
        <v>105</v>
      </c>
      <c r="P244" s="167" t="s">
        <v>998</v>
      </c>
      <c r="Q244" s="172" t="s">
        <v>997</v>
      </c>
      <c r="R244" s="172" t="s">
        <v>105</v>
      </c>
      <c r="S244" s="172" t="s">
        <v>998</v>
      </c>
    </row>
    <row r="245" spans="2:19" ht="21.75" customHeight="1">
      <c r="B245" s="191">
        <v>25</v>
      </c>
      <c r="C245" s="181" t="s">
        <v>999</v>
      </c>
      <c r="D245" s="177">
        <v>425</v>
      </c>
      <c r="E245" s="172" t="s">
        <v>1000</v>
      </c>
      <c r="F245" s="172">
        <v>4210220</v>
      </c>
      <c r="G245" s="172" t="s">
        <v>1001</v>
      </c>
      <c r="H245" s="172" t="s">
        <v>1001</v>
      </c>
      <c r="I245" s="177" t="s">
        <v>1439</v>
      </c>
      <c r="J245" s="177" t="s">
        <v>1439</v>
      </c>
      <c r="K245" s="174"/>
      <c r="L245" s="167"/>
      <c r="M245" s="167" t="s">
        <v>674</v>
      </c>
      <c r="N245" s="167" t="s">
        <v>1002</v>
      </c>
      <c r="O245" s="167" t="s">
        <v>94</v>
      </c>
      <c r="P245" s="167" t="s">
        <v>676</v>
      </c>
      <c r="Q245" s="172" t="s">
        <v>1002</v>
      </c>
      <c r="R245" s="172" t="s">
        <v>94</v>
      </c>
      <c r="S245" s="172" t="s">
        <v>676</v>
      </c>
    </row>
    <row r="246" spans="2:19" ht="21.75" customHeight="1">
      <c r="B246" s="191">
        <v>26</v>
      </c>
      <c r="C246" s="181" t="s">
        <v>1003</v>
      </c>
      <c r="D246" s="177">
        <v>426</v>
      </c>
      <c r="E246" s="172" t="s">
        <v>1004</v>
      </c>
      <c r="F246" s="172">
        <v>4210221</v>
      </c>
      <c r="G246" s="172" t="s">
        <v>1005</v>
      </c>
      <c r="H246" s="172" t="s">
        <v>1005</v>
      </c>
      <c r="I246" s="177" t="s">
        <v>1439</v>
      </c>
      <c r="J246" s="177" t="s">
        <v>1439</v>
      </c>
      <c r="K246" s="174"/>
      <c r="L246" s="167"/>
      <c r="M246" s="167" t="s">
        <v>1006</v>
      </c>
      <c r="N246" s="167" t="s">
        <v>1506</v>
      </c>
      <c r="O246" s="167" t="s">
        <v>94</v>
      </c>
      <c r="P246" s="167" t="s">
        <v>1007</v>
      </c>
      <c r="Q246" s="172" t="s">
        <v>1506</v>
      </c>
      <c r="R246" s="172" t="s">
        <v>94</v>
      </c>
      <c r="S246" s="172" t="s">
        <v>1007</v>
      </c>
    </row>
    <row r="247" spans="2:19" ht="21.75" customHeight="1">
      <c r="B247" s="191">
        <v>27</v>
      </c>
      <c r="C247" s="181" t="s">
        <v>1008</v>
      </c>
      <c r="D247" s="177">
        <v>427</v>
      </c>
      <c r="E247" s="172" t="s">
        <v>1009</v>
      </c>
      <c r="F247" s="172">
        <v>4210222</v>
      </c>
      <c r="G247" s="172" t="s">
        <v>1010</v>
      </c>
      <c r="H247" s="172" t="s">
        <v>1010</v>
      </c>
      <c r="I247" s="177" t="s">
        <v>1439</v>
      </c>
      <c r="J247" s="177" t="s">
        <v>1439</v>
      </c>
      <c r="K247" s="174"/>
      <c r="L247" s="167"/>
      <c r="M247" s="167" t="s">
        <v>1671</v>
      </c>
      <c r="N247" s="167" t="s">
        <v>1672</v>
      </c>
      <c r="O247" s="167" t="s">
        <v>94</v>
      </c>
      <c r="P247" s="167" t="s">
        <v>1674</v>
      </c>
      <c r="Q247" s="172" t="s">
        <v>1672</v>
      </c>
      <c r="R247" s="172" t="s">
        <v>94</v>
      </c>
      <c r="S247" s="172" t="s">
        <v>1674</v>
      </c>
    </row>
    <row r="248" spans="2:19" ht="21.75" customHeight="1">
      <c r="B248" s="191">
        <v>28</v>
      </c>
      <c r="C248" s="181" t="s">
        <v>1852</v>
      </c>
      <c r="D248" s="177">
        <v>428</v>
      </c>
      <c r="E248" s="172" t="s">
        <v>1011</v>
      </c>
      <c r="F248" s="172">
        <v>4210237</v>
      </c>
      <c r="G248" s="172" t="s">
        <v>1012</v>
      </c>
      <c r="H248" s="172" t="s">
        <v>1012</v>
      </c>
      <c r="I248" s="177" t="s">
        <v>1439</v>
      </c>
      <c r="J248" s="177" t="s">
        <v>1439</v>
      </c>
      <c r="K248" s="174"/>
      <c r="L248" s="167"/>
      <c r="M248" s="167" t="s">
        <v>1853</v>
      </c>
      <c r="N248" s="167" t="s">
        <v>1013</v>
      </c>
      <c r="O248" s="167" t="s">
        <v>94</v>
      </c>
      <c r="P248" s="167" t="s">
        <v>1014</v>
      </c>
      <c r="Q248" s="172" t="s">
        <v>1013</v>
      </c>
      <c r="R248" s="172" t="s">
        <v>94</v>
      </c>
      <c r="S248" s="172" t="s">
        <v>1014</v>
      </c>
    </row>
    <row r="249" spans="2:19" ht="21.75" customHeight="1">
      <c r="B249" s="191">
        <v>29</v>
      </c>
      <c r="C249" s="181" t="s">
        <v>1015</v>
      </c>
      <c r="D249" s="177">
        <v>429</v>
      </c>
      <c r="E249" s="172" t="s">
        <v>1016</v>
      </c>
      <c r="F249" s="172">
        <v>4210258</v>
      </c>
      <c r="G249" s="172" t="s">
        <v>1017</v>
      </c>
      <c r="H249" s="172" t="s">
        <v>1017</v>
      </c>
      <c r="I249" s="177" t="s">
        <v>1439</v>
      </c>
      <c r="J249" s="177" t="s">
        <v>1439</v>
      </c>
      <c r="K249" s="174"/>
      <c r="L249" s="167"/>
      <c r="M249" s="167" t="s">
        <v>1854</v>
      </c>
      <c r="N249" s="167" t="s">
        <v>916</v>
      </c>
      <c r="O249" s="167" t="s">
        <v>94</v>
      </c>
      <c r="P249" s="167" t="s">
        <v>98</v>
      </c>
      <c r="Q249" s="172" t="s">
        <v>916</v>
      </c>
      <c r="R249" s="172" t="s">
        <v>94</v>
      </c>
      <c r="S249" s="172" t="s">
        <v>98</v>
      </c>
    </row>
    <row r="250" spans="2:19" ht="21.75" customHeight="1">
      <c r="B250" s="191">
        <v>30</v>
      </c>
      <c r="C250" s="181" t="s">
        <v>1018</v>
      </c>
      <c r="D250" s="177">
        <v>430</v>
      </c>
      <c r="E250" s="172" t="s">
        <v>1019</v>
      </c>
      <c r="F250" s="172">
        <v>4210260</v>
      </c>
      <c r="G250" s="172" t="s">
        <v>1020</v>
      </c>
      <c r="H250" s="172" t="s">
        <v>1020</v>
      </c>
      <c r="I250" s="177" t="s">
        <v>1439</v>
      </c>
      <c r="J250" s="177" t="s">
        <v>1439</v>
      </c>
      <c r="K250" s="174"/>
      <c r="L250" s="167"/>
      <c r="M250" s="167" t="s">
        <v>1848</v>
      </c>
      <c r="N250" s="167" t="s">
        <v>963</v>
      </c>
      <c r="O250" s="167" t="s">
        <v>94</v>
      </c>
      <c r="P250" s="167" t="s">
        <v>964</v>
      </c>
      <c r="Q250" s="172" t="s">
        <v>963</v>
      </c>
      <c r="R250" s="172" t="s">
        <v>94</v>
      </c>
      <c r="S250" s="172" t="s">
        <v>964</v>
      </c>
    </row>
    <row r="251" spans="2:19" ht="21.75" customHeight="1">
      <c r="B251" s="191">
        <v>31</v>
      </c>
      <c r="C251" s="181" t="s">
        <v>1855</v>
      </c>
      <c r="D251" s="177">
        <v>431</v>
      </c>
      <c r="E251" s="172" t="s">
        <v>1021</v>
      </c>
      <c r="F251" s="172">
        <v>4210261</v>
      </c>
      <c r="G251" s="172" t="s">
        <v>1022</v>
      </c>
      <c r="H251" s="172" t="s">
        <v>1022</v>
      </c>
      <c r="I251" s="177" t="s">
        <v>1439</v>
      </c>
      <c r="J251" s="177" t="s">
        <v>1439</v>
      </c>
      <c r="K251" s="174"/>
      <c r="L251" s="167"/>
      <c r="M251" s="167" t="s">
        <v>309</v>
      </c>
      <c r="N251" s="167" t="s">
        <v>1023</v>
      </c>
      <c r="O251" s="167" t="s">
        <v>79</v>
      </c>
      <c r="P251" s="167" t="s">
        <v>310</v>
      </c>
      <c r="Q251" s="172" t="s">
        <v>1023</v>
      </c>
      <c r="R251" s="172" t="s">
        <v>79</v>
      </c>
      <c r="S251" s="172" t="s">
        <v>310</v>
      </c>
    </row>
    <row r="252" spans="2:19" ht="21.75" customHeight="1">
      <c r="B252" s="191">
        <v>32</v>
      </c>
      <c r="C252" s="192" t="s">
        <v>1856</v>
      </c>
      <c r="D252" s="177">
        <v>432</v>
      </c>
      <c r="E252" s="172" t="s">
        <v>1026</v>
      </c>
      <c r="F252" s="172">
        <v>4210329</v>
      </c>
      <c r="G252" s="172" t="s">
        <v>1027</v>
      </c>
      <c r="H252" s="172" t="s">
        <v>1027</v>
      </c>
      <c r="I252" s="177" t="s">
        <v>1439</v>
      </c>
      <c r="J252" s="177" t="s">
        <v>1439</v>
      </c>
      <c r="K252" s="174"/>
      <c r="L252" s="167"/>
      <c r="M252" s="167" t="s">
        <v>1028</v>
      </c>
      <c r="N252" s="167" t="s">
        <v>1029</v>
      </c>
      <c r="O252" s="167" t="s">
        <v>79</v>
      </c>
      <c r="P252" s="167" t="s">
        <v>1857</v>
      </c>
      <c r="Q252" s="172" t="s">
        <v>1029</v>
      </c>
      <c r="R252" s="172" t="s">
        <v>79</v>
      </c>
      <c r="S252" s="172" t="s">
        <v>1857</v>
      </c>
    </row>
    <row r="253" spans="2:19" ht="21.75" customHeight="1">
      <c r="B253" s="191">
        <v>33</v>
      </c>
      <c r="C253" s="192" t="s">
        <v>1858</v>
      </c>
      <c r="D253" s="177">
        <v>433</v>
      </c>
      <c r="E253" s="172" t="s">
        <v>1030</v>
      </c>
      <c r="F253" s="172">
        <v>4210330</v>
      </c>
      <c r="G253" s="172" t="s">
        <v>1031</v>
      </c>
      <c r="H253" s="172" t="s">
        <v>1031</v>
      </c>
      <c r="I253" s="177" t="s">
        <v>1439</v>
      </c>
      <c r="J253" s="177" t="s">
        <v>1439</v>
      </c>
      <c r="K253" s="174"/>
      <c r="L253" s="167"/>
      <c r="M253" s="167" t="s">
        <v>1006</v>
      </c>
      <c r="N253" s="167" t="s">
        <v>1506</v>
      </c>
      <c r="O253" s="167" t="s">
        <v>94</v>
      </c>
      <c r="P253" s="167" t="s">
        <v>1007</v>
      </c>
      <c r="Q253" s="172" t="s">
        <v>1506</v>
      </c>
      <c r="R253" s="172" t="s">
        <v>94</v>
      </c>
      <c r="S253" s="172" t="s">
        <v>1007</v>
      </c>
    </row>
    <row r="254" spans="2:19" ht="21.75" customHeight="1">
      <c r="B254" s="191">
        <v>34</v>
      </c>
      <c r="C254" s="192" t="s">
        <v>1859</v>
      </c>
      <c r="D254" s="177">
        <v>434</v>
      </c>
      <c r="E254" s="172" t="s">
        <v>1032</v>
      </c>
      <c r="F254" s="172">
        <v>4210331</v>
      </c>
      <c r="G254" s="172" t="s">
        <v>1033</v>
      </c>
      <c r="H254" s="172" t="s">
        <v>1033</v>
      </c>
      <c r="I254" s="177" t="s">
        <v>1439</v>
      </c>
      <c r="J254" s="177" t="s">
        <v>1439</v>
      </c>
      <c r="K254" s="174"/>
      <c r="L254" s="167"/>
      <c r="M254" s="167" t="s">
        <v>1860</v>
      </c>
      <c r="N254" s="167" t="s">
        <v>963</v>
      </c>
      <c r="O254" s="167" t="s">
        <v>94</v>
      </c>
      <c r="P254" s="167" t="s">
        <v>964</v>
      </c>
      <c r="Q254" s="172" t="s">
        <v>963</v>
      </c>
      <c r="R254" s="172" t="s">
        <v>94</v>
      </c>
      <c r="S254" s="172" t="s">
        <v>964</v>
      </c>
    </row>
    <row r="255" spans="2:19" ht="21.75" customHeight="1">
      <c r="B255" s="191">
        <v>35</v>
      </c>
      <c r="C255" s="192" t="s">
        <v>1861</v>
      </c>
      <c r="D255" s="177">
        <v>435</v>
      </c>
      <c r="E255" s="172" t="s">
        <v>1034</v>
      </c>
      <c r="F255" s="172">
        <v>4210338</v>
      </c>
      <c r="G255" s="172" t="s">
        <v>1035</v>
      </c>
      <c r="H255" s="172" t="s">
        <v>1035</v>
      </c>
      <c r="I255" s="177" t="s">
        <v>1439</v>
      </c>
      <c r="J255" s="177" t="s">
        <v>1439</v>
      </c>
      <c r="K255" s="174"/>
      <c r="L255" s="167"/>
      <c r="M255" s="167" t="s">
        <v>1862</v>
      </c>
      <c r="N255" s="167" t="s">
        <v>1036</v>
      </c>
      <c r="O255" s="167" t="s">
        <v>94</v>
      </c>
      <c r="P255" s="167" t="s">
        <v>1037</v>
      </c>
      <c r="Q255" s="172" t="s">
        <v>1036</v>
      </c>
      <c r="R255" s="172" t="s">
        <v>94</v>
      </c>
      <c r="S255" s="172" t="s">
        <v>1037</v>
      </c>
    </row>
    <row r="256" spans="2:19" ht="21.75" customHeight="1">
      <c r="B256" s="191">
        <v>36</v>
      </c>
      <c r="C256" s="192" t="s">
        <v>1863</v>
      </c>
      <c r="D256" s="177">
        <v>436</v>
      </c>
      <c r="E256" s="172" t="s">
        <v>1038</v>
      </c>
      <c r="F256" s="172">
        <v>4210339</v>
      </c>
      <c r="G256" s="172" t="s">
        <v>1039</v>
      </c>
      <c r="H256" s="172" t="s">
        <v>1039</v>
      </c>
      <c r="I256" s="177" t="s">
        <v>1439</v>
      </c>
      <c r="J256" s="177" t="s">
        <v>1439</v>
      </c>
      <c r="K256" s="174"/>
      <c r="L256" s="167"/>
      <c r="M256" s="167" t="s">
        <v>1864</v>
      </c>
      <c r="N256" s="167" t="s">
        <v>1040</v>
      </c>
      <c r="O256" s="167" t="s">
        <v>94</v>
      </c>
      <c r="P256" s="167" t="s">
        <v>1041</v>
      </c>
      <c r="Q256" s="172" t="s">
        <v>1040</v>
      </c>
      <c r="R256" s="172" t="s">
        <v>94</v>
      </c>
      <c r="S256" s="172" t="s">
        <v>1041</v>
      </c>
    </row>
    <row r="257" spans="2:19" ht="21.75" customHeight="1">
      <c r="B257" s="191">
        <v>37</v>
      </c>
      <c r="C257" s="192" t="s">
        <v>1865</v>
      </c>
      <c r="D257" s="177">
        <v>437</v>
      </c>
      <c r="E257" s="172" t="s">
        <v>1042</v>
      </c>
      <c r="F257" s="172">
        <v>4210340</v>
      </c>
      <c r="G257" s="172" t="s">
        <v>1043</v>
      </c>
      <c r="H257" s="172" t="s">
        <v>1043</v>
      </c>
      <c r="I257" s="177" t="s">
        <v>1439</v>
      </c>
      <c r="J257" s="177" t="s">
        <v>1439</v>
      </c>
      <c r="K257" s="174"/>
      <c r="L257" s="167"/>
      <c r="M257" s="167" t="s">
        <v>1841</v>
      </c>
      <c r="N257" s="167" t="s">
        <v>934</v>
      </c>
      <c r="O257" s="167" t="s">
        <v>94</v>
      </c>
      <c r="P257" s="167" t="s">
        <v>935</v>
      </c>
      <c r="Q257" s="172" t="s">
        <v>934</v>
      </c>
      <c r="R257" s="172" t="s">
        <v>94</v>
      </c>
      <c r="S257" s="172" t="s">
        <v>935</v>
      </c>
    </row>
    <row r="258" spans="2:19" ht="21.75" customHeight="1">
      <c r="B258" s="191">
        <v>38</v>
      </c>
      <c r="C258" s="192" t="s">
        <v>1866</v>
      </c>
      <c r="D258" s="177">
        <v>438</v>
      </c>
      <c r="E258" s="172" t="s">
        <v>1044</v>
      </c>
      <c r="F258" s="172">
        <v>4210341</v>
      </c>
      <c r="G258" s="172" t="s">
        <v>1045</v>
      </c>
      <c r="H258" s="172" t="s">
        <v>1045</v>
      </c>
      <c r="I258" s="177" t="s">
        <v>1439</v>
      </c>
      <c r="J258" s="177" t="s">
        <v>1439</v>
      </c>
      <c r="K258" s="174"/>
      <c r="L258" s="167"/>
      <c r="M258" s="167" t="s">
        <v>1860</v>
      </c>
      <c r="N258" s="167" t="s">
        <v>963</v>
      </c>
      <c r="O258" s="167" t="s">
        <v>94</v>
      </c>
      <c r="P258" s="167" t="s">
        <v>964</v>
      </c>
      <c r="Q258" s="172" t="s">
        <v>963</v>
      </c>
      <c r="R258" s="172" t="s">
        <v>94</v>
      </c>
      <c r="S258" s="172" t="s">
        <v>964</v>
      </c>
    </row>
    <row r="259" spans="2:19" ht="21.75" customHeight="1">
      <c r="B259" s="191">
        <v>39</v>
      </c>
      <c r="C259" s="192" t="s">
        <v>1867</v>
      </c>
      <c r="D259" s="177">
        <v>439</v>
      </c>
      <c r="E259" s="172" t="s">
        <v>1046</v>
      </c>
      <c r="F259" s="172">
        <v>4210342</v>
      </c>
      <c r="G259" s="172" t="s">
        <v>1047</v>
      </c>
      <c r="H259" s="172" t="s">
        <v>1047</v>
      </c>
      <c r="I259" s="177" t="s">
        <v>1439</v>
      </c>
      <c r="J259" s="177" t="s">
        <v>1439</v>
      </c>
      <c r="K259" s="174"/>
      <c r="L259" s="167"/>
      <c r="M259" s="167" t="s">
        <v>1868</v>
      </c>
      <c r="N259" s="167" t="s">
        <v>1048</v>
      </c>
      <c r="O259" s="167" t="s">
        <v>94</v>
      </c>
      <c r="P259" s="167" t="s">
        <v>1049</v>
      </c>
      <c r="Q259" s="172" t="s">
        <v>1048</v>
      </c>
      <c r="R259" s="172" t="s">
        <v>94</v>
      </c>
      <c r="S259" s="172" t="s">
        <v>1049</v>
      </c>
    </row>
    <row r="260" spans="2:19" ht="21.75" customHeight="1">
      <c r="B260" s="191">
        <v>40</v>
      </c>
      <c r="C260" s="192" t="s">
        <v>1869</v>
      </c>
      <c r="D260" s="177">
        <v>440</v>
      </c>
      <c r="E260" s="172" t="s">
        <v>1050</v>
      </c>
      <c r="F260" s="172">
        <v>4210343</v>
      </c>
      <c r="G260" s="172" t="s">
        <v>1051</v>
      </c>
      <c r="H260" s="172" t="s">
        <v>1051</v>
      </c>
      <c r="I260" s="177" t="s">
        <v>1439</v>
      </c>
      <c r="J260" s="177" t="s">
        <v>1439</v>
      </c>
      <c r="K260" s="174"/>
      <c r="L260" s="167"/>
      <c r="M260" s="167" t="s">
        <v>1052</v>
      </c>
      <c r="N260" s="167" t="s">
        <v>1053</v>
      </c>
      <c r="O260" s="167" t="s">
        <v>335</v>
      </c>
      <c r="P260" s="167" t="s">
        <v>1054</v>
      </c>
      <c r="Q260" s="172" t="s">
        <v>1053</v>
      </c>
      <c r="R260" s="172" t="s">
        <v>335</v>
      </c>
      <c r="S260" s="172" t="s">
        <v>1054</v>
      </c>
    </row>
    <row r="261" spans="2:19" ht="21.75" customHeight="1">
      <c r="B261" s="191">
        <v>41</v>
      </c>
      <c r="C261" s="192" t="s">
        <v>1870</v>
      </c>
      <c r="D261" s="177">
        <v>441</v>
      </c>
      <c r="E261" s="172" t="s">
        <v>1055</v>
      </c>
      <c r="F261" s="172">
        <v>4210349</v>
      </c>
      <c r="G261" s="172" t="s">
        <v>1056</v>
      </c>
      <c r="H261" s="172" t="s">
        <v>1056</v>
      </c>
      <c r="I261" s="177" t="s">
        <v>1439</v>
      </c>
      <c r="J261" s="177" t="s">
        <v>1439</v>
      </c>
      <c r="K261" s="174"/>
      <c r="L261" s="167"/>
      <c r="M261" s="167" t="s">
        <v>1871</v>
      </c>
      <c r="N261" s="167" t="s">
        <v>742</v>
      </c>
      <c r="O261" s="167" t="s">
        <v>79</v>
      </c>
      <c r="P261" s="167" t="s">
        <v>743</v>
      </c>
      <c r="Q261" s="172" t="s">
        <v>742</v>
      </c>
      <c r="R261" s="172" t="s">
        <v>79</v>
      </c>
      <c r="S261" s="172" t="s">
        <v>743</v>
      </c>
    </row>
    <row r="262" spans="2:19" ht="21.75" customHeight="1">
      <c r="B262" s="191">
        <v>42</v>
      </c>
      <c r="C262" s="192" t="s">
        <v>1872</v>
      </c>
      <c r="D262" s="177">
        <v>442</v>
      </c>
      <c r="E262" s="172" t="s">
        <v>1061</v>
      </c>
      <c r="F262" s="172">
        <v>4210354</v>
      </c>
      <c r="G262" s="172" t="s">
        <v>1062</v>
      </c>
      <c r="H262" s="172" t="s">
        <v>1062</v>
      </c>
      <c r="I262" s="177" t="s">
        <v>1439</v>
      </c>
      <c r="J262" s="177" t="s">
        <v>1439</v>
      </c>
      <c r="K262" s="174"/>
      <c r="L262" s="167"/>
      <c r="M262" s="167" t="s">
        <v>1771</v>
      </c>
      <c r="N262" s="167" t="s">
        <v>1063</v>
      </c>
      <c r="O262" s="167" t="s">
        <v>94</v>
      </c>
      <c r="P262" s="167" t="s">
        <v>1064</v>
      </c>
      <c r="Q262" s="172" t="s">
        <v>1063</v>
      </c>
      <c r="R262" s="172" t="s">
        <v>94</v>
      </c>
      <c r="S262" s="172" t="s">
        <v>1064</v>
      </c>
    </row>
    <row r="263" spans="2:19" ht="21.75" customHeight="1">
      <c r="B263" s="191">
        <v>43</v>
      </c>
      <c r="C263" s="192" t="s">
        <v>1873</v>
      </c>
      <c r="D263" s="177">
        <v>443</v>
      </c>
      <c r="E263" s="172" t="s">
        <v>1065</v>
      </c>
      <c r="F263" s="172">
        <v>4210393</v>
      </c>
      <c r="G263" s="172" t="s">
        <v>1066</v>
      </c>
      <c r="H263" s="172" t="s">
        <v>1066</v>
      </c>
      <c r="I263" s="177" t="s">
        <v>1439</v>
      </c>
      <c r="J263" s="177" t="s">
        <v>1439</v>
      </c>
      <c r="K263" s="174"/>
      <c r="L263" s="167"/>
      <c r="M263" s="167" t="s">
        <v>504</v>
      </c>
      <c r="N263" s="167" t="s">
        <v>1067</v>
      </c>
      <c r="O263" s="167" t="s">
        <v>94</v>
      </c>
      <c r="P263" s="167" t="s">
        <v>505</v>
      </c>
      <c r="Q263" s="172" t="s">
        <v>1067</v>
      </c>
      <c r="R263" s="172" t="s">
        <v>94</v>
      </c>
      <c r="S263" s="172" t="s">
        <v>505</v>
      </c>
    </row>
    <row r="264" spans="2:19" ht="21.75" customHeight="1">
      <c r="B264" s="191">
        <v>44</v>
      </c>
      <c r="C264" s="192" t="s">
        <v>1874</v>
      </c>
      <c r="D264" s="177">
        <v>444</v>
      </c>
      <c r="E264" s="172" t="s">
        <v>1068</v>
      </c>
      <c r="F264" s="172">
        <v>4210394</v>
      </c>
      <c r="G264" s="172" t="s">
        <v>1069</v>
      </c>
      <c r="H264" s="172" t="s">
        <v>1069</v>
      </c>
      <c r="I264" s="177" t="s">
        <v>1439</v>
      </c>
      <c r="J264" s="177" t="s">
        <v>1439</v>
      </c>
      <c r="K264" s="174"/>
      <c r="L264" s="167"/>
      <c r="M264" s="167" t="s">
        <v>969</v>
      </c>
      <c r="N264" s="167" t="s">
        <v>970</v>
      </c>
      <c r="O264" s="167" t="s">
        <v>94</v>
      </c>
      <c r="P264" s="167" t="s">
        <v>971</v>
      </c>
      <c r="Q264" s="172" t="s">
        <v>970</v>
      </c>
      <c r="R264" s="172" t="s">
        <v>94</v>
      </c>
      <c r="S264" s="172" t="s">
        <v>971</v>
      </c>
    </row>
    <row r="265" spans="2:19" ht="21.75" customHeight="1">
      <c r="B265" s="191">
        <v>45</v>
      </c>
      <c r="C265" s="192" t="s">
        <v>1875</v>
      </c>
      <c r="D265" s="177">
        <v>445</v>
      </c>
      <c r="E265" s="172" t="s">
        <v>1070</v>
      </c>
      <c r="F265" s="172">
        <v>4210395</v>
      </c>
      <c r="G265" s="172" t="s">
        <v>1071</v>
      </c>
      <c r="H265" s="172" t="s">
        <v>1071</v>
      </c>
      <c r="I265" s="177" t="s">
        <v>1439</v>
      </c>
      <c r="J265" s="177" t="s">
        <v>1439</v>
      </c>
      <c r="K265" s="174"/>
      <c r="L265" s="167"/>
      <c r="M265" s="167" t="s">
        <v>471</v>
      </c>
      <c r="N265" s="167" t="s">
        <v>472</v>
      </c>
      <c r="O265" s="167" t="s">
        <v>79</v>
      </c>
      <c r="P265" s="167" t="s">
        <v>473</v>
      </c>
      <c r="Q265" s="172" t="s">
        <v>472</v>
      </c>
      <c r="R265" s="172" t="s">
        <v>79</v>
      </c>
      <c r="S265" s="172" t="s">
        <v>473</v>
      </c>
    </row>
    <row r="266" spans="2:19" ht="21.75" customHeight="1">
      <c r="B266" s="191">
        <v>46</v>
      </c>
      <c r="C266" s="192" t="s">
        <v>1876</v>
      </c>
      <c r="D266" s="177">
        <v>446</v>
      </c>
      <c r="E266" s="172" t="s">
        <v>1072</v>
      </c>
      <c r="F266" s="172">
        <v>4210396</v>
      </c>
      <c r="G266" s="172" t="s">
        <v>1073</v>
      </c>
      <c r="H266" s="172" t="s">
        <v>1073</v>
      </c>
      <c r="I266" s="177" t="s">
        <v>1439</v>
      </c>
      <c r="J266" s="177" t="s">
        <v>1439</v>
      </c>
      <c r="K266" s="174"/>
      <c r="L266" s="167"/>
      <c r="M266" s="167" t="s">
        <v>1074</v>
      </c>
      <c r="N266" s="167" t="s">
        <v>1075</v>
      </c>
      <c r="O266" s="167" t="s">
        <v>94</v>
      </c>
      <c r="P266" s="167" t="s">
        <v>1076</v>
      </c>
      <c r="Q266" s="172" t="s">
        <v>1075</v>
      </c>
      <c r="R266" s="172" t="s">
        <v>94</v>
      </c>
      <c r="S266" s="172" t="s">
        <v>1076</v>
      </c>
    </row>
    <row r="267" spans="2:19" ht="21.75" customHeight="1">
      <c r="B267" s="191">
        <v>47</v>
      </c>
      <c r="C267" s="192" t="s">
        <v>1877</v>
      </c>
      <c r="D267" s="177">
        <v>447</v>
      </c>
      <c r="E267" s="172" t="s">
        <v>1077</v>
      </c>
      <c r="F267" s="172">
        <v>4210398</v>
      </c>
      <c r="G267" s="172" t="s">
        <v>1078</v>
      </c>
      <c r="H267" s="172" t="s">
        <v>1078</v>
      </c>
      <c r="I267" s="177" t="s">
        <v>1439</v>
      </c>
      <c r="J267" s="177" t="s">
        <v>1439</v>
      </c>
      <c r="K267" s="174"/>
      <c r="L267" s="167"/>
      <c r="M267" s="167" t="s">
        <v>1720</v>
      </c>
      <c r="N267" s="167" t="s">
        <v>1458</v>
      </c>
      <c r="O267" s="167" t="s">
        <v>94</v>
      </c>
      <c r="P267" s="167" t="s">
        <v>635</v>
      </c>
      <c r="Q267" s="172" t="s">
        <v>1458</v>
      </c>
      <c r="R267" s="172" t="s">
        <v>94</v>
      </c>
      <c r="S267" s="172" t="s">
        <v>635</v>
      </c>
    </row>
    <row r="268" spans="2:19" ht="21.75" customHeight="1">
      <c r="B268" s="191">
        <v>48</v>
      </c>
      <c r="C268" s="192" t="s">
        <v>1878</v>
      </c>
      <c r="D268" s="177">
        <v>448</v>
      </c>
      <c r="E268" s="172" t="s">
        <v>1079</v>
      </c>
      <c r="F268" s="172">
        <v>4210481</v>
      </c>
      <c r="G268" s="172" t="s">
        <v>1080</v>
      </c>
      <c r="H268" s="172" t="s">
        <v>1080</v>
      </c>
      <c r="I268" s="177" t="s">
        <v>1439</v>
      </c>
      <c r="J268" s="177" t="s">
        <v>1439</v>
      </c>
      <c r="K268" s="174"/>
      <c r="L268" s="167"/>
      <c r="M268" s="167" t="s">
        <v>139</v>
      </c>
      <c r="N268" s="167" t="s">
        <v>877</v>
      </c>
      <c r="O268" s="167" t="s">
        <v>79</v>
      </c>
      <c r="P268" s="167" t="s">
        <v>140</v>
      </c>
      <c r="Q268" s="172" t="s">
        <v>877</v>
      </c>
      <c r="R268" s="172" t="s">
        <v>79</v>
      </c>
      <c r="S268" s="172" t="s">
        <v>140</v>
      </c>
    </row>
    <row r="269" spans="2:19" ht="21.75" customHeight="1">
      <c r="B269" s="191">
        <v>49</v>
      </c>
      <c r="C269" s="192" t="s">
        <v>1879</v>
      </c>
      <c r="D269" s="177">
        <v>449</v>
      </c>
      <c r="E269" s="172" t="s">
        <v>1081</v>
      </c>
      <c r="F269" s="172">
        <v>4210483</v>
      </c>
      <c r="G269" s="172" t="s">
        <v>1082</v>
      </c>
      <c r="H269" s="172" t="s">
        <v>1082</v>
      </c>
      <c r="I269" s="177" t="s">
        <v>1439</v>
      </c>
      <c r="J269" s="177" t="s">
        <v>1439</v>
      </c>
      <c r="K269" s="174"/>
      <c r="L269" s="167"/>
      <c r="M269" s="167" t="s">
        <v>1083</v>
      </c>
      <c r="N269" s="167" t="s">
        <v>1084</v>
      </c>
      <c r="O269" s="167" t="s">
        <v>94</v>
      </c>
      <c r="P269" s="167" t="s">
        <v>1085</v>
      </c>
      <c r="Q269" s="172" t="s">
        <v>1084</v>
      </c>
      <c r="R269" s="172" t="s">
        <v>94</v>
      </c>
      <c r="S269" s="172" t="s">
        <v>1085</v>
      </c>
    </row>
    <row r="270" spans="2:19" ht="21.75" customHeight="1">
      <c r="B270" s="191">
        <v>50</v>
      </c>
      <c r="C270" s="192" t="s">
        <v>1088</v>
      </c>
      <c r="D270" s="177">
        <v>450</v>
      </c>
      <c r="E270" s="172" t="s">
        <v>1089</v>
      </c>
      <c r="F270" s="172">
        <v>4210487</v>
      </c>
      <c r="G270" s="172" t="s">
        <v>1090</v>
      </c>
      <c r="H270" s="172" t="s">
        <v>1090</v>
      </c>
      <c r="I270" s="177" t="s">
        <v>1439</v>
      </c>
      <c r="J270" s="177" t="s">
        <v>1439</v>
      </c>
      <c r="K270" s="174"/>
      <c r="L270" s="167"/>
      <c r="M270" s="167" t="s">
        <v>1880</v>
      </c>
      <c r="N270" s="167" t="s">
        <v>1091</v>
      </c>
      <c r="O270" s="167" t="s">
        <v>79</v>
      </c>
      <c r="P270" s="167" t="s">
        <v>1092</v>
      </c>
      <c r="Q270" s="172" t="s">
        <v>1091</v>
      </c>
      <c r="R270" s="172" t="s">
        <v>79</v>
      </c>
      <c r="S270" s="172" t="s">
        <v>1092</v>
      </c>
    </row>
    <row r="271" spans="2:19" ht="21.75" customHeight="1">
      <c r="B271" s="191">
        <v>51</v>
      </c>
      <c r="C271" s="192" t="s">
        <v>1881</v>
      </c>
      <c r="D271" s="177">
        <v>451</v>
      </c>
      <c r="E271" s="172" t="s">
        <v>1093</v>
      </c>
      <c r="F271" s="172">
        <v>4210488</v>
      </c>
      <c r="G271" s="172" t="s">
        <v>1094</v>
      </c>
      <c r="H271" s="172" t="s">
        <v>1094</v>
      </c>
      <c r="I271" s="177" t="s">
        <v>1439</v>
      </c>
      <c r="J271" s="177" t="s">
        <v>1439</v>
      </c>
      <c r="K271" s="174"/>
      <c r="L271" s="167"/>
      <c r="M271" s="167" t="s">
        <v>1882</v>
      </c>
      <c r="N271" s="167" t="s">
        <v>1508</v>
      </c>
      <c r="O271" s="167" t="s">
        <v>94</v>
      </c>
      <c r="P271" s="167" t="s">
        <v>1095</v>
      </c>
      <c r="Q271" s="172" t="s">
        <v>1508</v>
      </c>
      <c r="R271" s="172" t="s">
        <v>94</v>
      </c>
      <c r="S271" s="172" t="s">
        <v>1095</v>
      </c>
    </row>
    <row r="272" spans="2:19" ht="21.75" customHeight="1">
      <c r="B272" s="191">
        <v>52</v>
      </c>
      <c r="C272" s="192" t="s">
        <v>1883</v>
      </c>
      <c r="D272" s="177">
        <v>452</v>
      </c>
      <c r="E272" s="172" t="s">
        <v>1096</v>
      </c>
      <c r="F272" s="172">
        <v>4210489</v>
      </c>
      <c r="G272" s="172" t="s">
        <v>1097</v>
      </c>
      <c r="H272" s="172" t="s">
        <v>1097</v>
      </c>
      <c r="I272" s="177" t="s">
        <v>1439</v>
      </c>
      <c r="J272" s="177" t="s">
        <v>1439</v>
      </c>
      <c r="K272" s="174"/>
      <c r="L272" s="167"/>
      <c r="M272" s="167" t="s">
        <v>1884</v>
      </c>
      <c r="N272" s="167" t="s">
        <v>1098</v>
      </c>
      <c r="O272" s="167" t="s">
        <v>94</v>
      </c>
      <c r="P272" s="167" t="s">
        <v>1099</v>
      </c>
      <c r="Q272" s="172" t="s">
        <v>1098</v>
      </c>
      <c r="R272" s="172" t="s">
        <v>94</v>
      </c>
      <c r="S272" s="172" t="s">
        <v>1099</v>
      </c>
    </row>
    <row r="273" spans="1:19" ht="21.75" customHeight="1" thickBot="1">
      <c r="A273" s="182"/>
      <c r="B273" s="191">
        <v>53</v>
      </c>
      <c r="C273" s="192" t="s">
        <v>1542</v>
      </c>
      <c r="D273" s="177">
        <v>453</v>
      </c>
      <c r="E273" s="172" t="s">
        <v>1102</v>
      </c>
      <c r="F273" s="172">
        <v>4210536</v>
      </c>
      <c r="G273" s="172" t="s">
        <v>1103</v>
      </c>
      <c r="H273" s="172" t="s">
        <v>1103</v>
      </c>
      <c r="I273" s="177" t="s">
        <v>1439</v>
      </c>
      <c r="J273" s="177" t="s">
        <v>1439</v>
      </c>
      <c r="K273" s="174"/>
      <c r="L273" s="167"/>
      <c r="M273" s="167" t="s">
        <v>1885</v>
      </c>
      <c r="N273" s="167" t="s">
        <v>1104</v>
      </c>
      <c r="O273" s="167" t="s">
        <v>94</v>
      </c>
      <c r="P273" s="167" t="s">
        <v>1886</v>
      </c>
      <c r="Q273" s="172" t="s">
        <v>1104</v>
      </c>
      <c r="R273" s="172" t="s">
        <v>94</v>
      </c>
      <c r="S273" s="172" t="s">
        <v>1886</v>
      </c>
    </row>
    <row r="274" spans="1:19" ht="21.75" customHeight="1">
      <c r="B274" s="191">
        <v>54</v>
      </c>
      <c r="C274" s="192" t="s">
        <v>1887</v>
      </c>
      <c r="D274" s="177">
        <v>454</v>
      </c>
      <c r="E274" s="172" t="s">
        <v>1106</v>
      </c>
      <c r="F274" s="172">
        <v>4210590</v>
      </c>
      <c r="G274" s="172" t="s">
        <v>1107</v>
      </c>
      <c r="H274" s="172" t="s">
        <v>1107</v>
      </c>
      <c r="I274" s="177" t="s">
        <v>1439</v>
      </c>
      <c r="J274" s="177" t="s">
        <v>1439</v>
      </c>
      <c r="K274" s="174"/>
      <c r="L274" s="167"/>
      <c r="M274" s="167" t="s">
        <v>1074</v>
      </c>
      <c r="N274" s="167" t="s">
        <v>1108</v>
      </c>
      <c r="O274" s="167" t="s">
        <v>94</v>
      </c>
      <c r="P274" s="167" t="s">
        <v>1076</v>
      </c>
      <c r="Q274" s="172" t="s">
        <v>1108</v>
      </c>
      <c r="R274" s="172" t="s">
        <v>94</v>
      </c>
      <c r="S274" s="172" t="s">
        <v>1076</v>
      </c>
    </row>
    <row r="275" spans="1:19" ht="21.75" customHeight="1">
      <c r="B275" s="191">
        <v>55</v>
      </c>
      <c r="C275" s="192" t="s">
        <v>1888</v>
      </c>
      <c r="D275" s="177">
        <v>455</v>
      </c>
      <c r="E275" s="172" t="s">
        <v>1109</v>
      </c>
      <c r="F275" s="172">
        <v>4210596</v>
      </c>
      <c r="G275" s="172" t="s">
        <v>1110</v>
      </c>
      <c r="H275" s="172" t="s">
        <v>1110</v>
      </c>
      <c r="I275" s="177" t="s">
        <v>1439</v>
      </c>
      <c r="J275" s="177" t="s">
        <v>1439</v>
      </c>
      <c r="K275" s="174"/>
      <c r="L275" s="167"/>
      <c r="M275" s="167" t="s">
        <v>1111</v>
      </c>
      <c r="N275" s="167" t="s">
        <v>1112</v>
      </c>
      <c r="O275" s="167" t="s">
        <v>94</v>
      </c>
      <c r="P275" s="167" t="s">
        <v>1113</v>
      </c>
      <c r="Q275" s="172" t="s">
        <v>1112</v>
      </c>
      <c r="R275" s="172" t="s">
        <v>94</v>
      </c>
      <c r="S275" s="172" t="s">
        <v>1113</v>
      </c>
    </row>
    <row r="276" spans="1:19" ht="21.75" customHeight="1">
      <c r="B276" s="191">
        <v>56</v>
      </c>
      <c r="C276" s="192" t="s">
        <v>1889</v>
      </c>
      <c r="D276" s="177">
        <v>456</v>
      </c>
      <c r="E276" s="172" t="s">
        <v>1114</v>
      </c>
      <c r="F276" s="172">
        <v>4210597</v>
      </c>
      <c r="G276" s="172" t="s">
        <v>1115</v>
      </c>
      <c r="H276" s="172" t="s">
        <v>1115</v>
      </c>
      <c r="I276" s="177" t="s">
        <v>1439</v>
      </c>
      <c r="J276" s="177" t="s">
        <v>1439</v>
      </c>
      <c r="K276" s="174"/>
      <c r="L276" s="167"/>
      <c r="M276" s="167" t="s">
        <v>242</v>
      </c>
      <c r="N276" s="167" t="s">
        <v>1116</v>
      </c>
      <c r="O276" s="167" t="s">
        <v>79</v>
      </c>
      <c r="P276" s="167" t="s">
        <v>244</v>
      </c>
      <c r="Q276" s="172" t="s">
        <v>1116</v>
      </c>
      <c r="R276" s="172" t="s">
        <v>79</v>
      </c>
      <c r="S276" s="172" t="s">
        <v>244</v>
      </c>
    </row>
    <row r="277" spans="1:19" ht="21.75" customHeight="1">
      <c r="B277" s="191">
        <v>57</v>
      </c>
      <c r="C277" s="192" t="s">
        <v>1890</v>
      </c>
      <c r="D277" s="177">
        <v>457</v>
      </c>
      <c r="E277" s="172" t="s">
        <v>1122</v>
      </c>
      <c r="F277" s="172">
        <v>4210600</v>
      </c>
      <c r="G277" s="172" t="s">
        <v>1123</v>
      </c>
      <c r="H277" s="172" t="s">
        <v>1123</v>
      </c>
      <c r="I277" s="177" t="s">
        <v>1439</v>
      </c>
      <c r="J277" s="177" t="s">
        <v>1439</v>
      </c>
      <c r="K277" s="174"/>
      <c r="L277" s="167"/>
      <c r="M277" s="167" t="s">
        <v>1052</v>
      </c>
      <c r="N277" s="167" t="s">
        <v>1124</v>
      </c>
      <c r="O277" s="167" t="s">
        <v>335</v>
      </c>
      <c r="P277" s="167" t="s">
        <v>1054</v>
      </c>
      <c r="Q277" s="172" t="s">
        <v>1124</v>
      </c>
      <c r="R277" s="172" t="s">
        <v>335</v>
      </c>
      <c r="S277" s="172" t="s">
        <v>1054</v>
      </c>
    </row>
    <row r="278" spans="1:19" ht="21.75" customHeight="1" thickBot="1">
      <c r="A278" s="182" t="s">
        <v>1129</v>
      </c>
      <c r="B278" s="191">
        <v>58</v>
      </c>
      <c r="C278" s="193" t="s">
        <v>1509</v>
      </c>
      <c r="D278" s="177">
        <v>458</v>
      </c>
      <c r="E278" s="172">
        <v>4220001</v>
      </c>
      <c r="F278" s="172">
        <v>4220001</v>
      </c>
      <c r="G278" s="172" t="s">
        <v>1510</v>
      </c>
      <c r="H278" s="172" t="s">
        <v>1510</v>
      </c>
      <c r="I278" s="177" t="s">
        <v>1439</v>
      </c>
      <c r="J278" s="177" t="s">
        <v>1439</v>
      </c>
      <c r="K278" s="174"/>
      <c r="L278" s="167"/>
      <c r="M278" s="167" t="s">
        <v>1891</v>
      </c>
      <c r="N278" s="167" t="s">
        <v>1506</v>
      </c>
      <c r="O278" s="167" t="s">
        <v>94</v>
      </c>
      <c r="P278" s="167" t="s">
        <v>1007</v>
      </c>
      <c r="Q278" s="172" t="s">
        <v>1506</v>
      </c>
      <c r="R278" s="172" t="s">
        <v>94</v>
      </c>
      <c r="S278" s="172" t="s">
        <v>1007</v>
      </c>
    </row>
    <row r="279" spans="1:19" ht="21.75" customHeight="1">
      <c r="B279" s="194">
        <v>1</v>
      </c>
      <c r="C279" s="195" t="s">
        <v>1130</v>
      </c>
      <c r="D279" s="177">
        <v>501</v>
      </c>
      <c r="E279" s="172" t="s">
        <v>1131</v>
      </c>
      <c r="F279" s="172">
        <v>7210041</v>
      </c>
      <c r="G279" s="172" t="s">
        <v>1132</v>
      </c>
      <c r="H279" s="172" t="s">
        <v>1132</v>
      </c>
      <c r="I279" s="177" t="s">
        <v>1439</v>
      </c>
      <c r="J279" s="177" t="s">
        <v>1439</v>
      </c>
      <c r="K279" s="174"/>
      <c r="L279" s="167"/>
      <c r="M279" s="167" t="s">
        <v>1892</v>
      </c>
      <c r="N279" s="167" t="s">
        <v>1133</v>
      </c>
      <c r="O279" s="167" t="s">
        <v>1134</v>
      </c>
      <c r="P279" s="167" t="s">
        <v>1893</v>
      </c>
      <c r="Q279" s="172" t="s">
        <v>1133</v>
      </c>
      <c r="R279" s="172" t="s">
        <v>1134</v>
      </c>
      <c r="S279" s="172" t="s">
        <v>1893</v>
      </c>
    </row>
    <row r="280" spans="1:19" ht="21.75" customHeight="1">
      <c r="B280" s="194">
        <v>2</v>
      </c>
      <c r="C280" s="195" t="s">
        <v>1135</v>
      </c>
      <c r="D280" s="177">
        <v>502</v>
      </c>
      <c r="E280" s="172" t="s">
        <v>1136</v>
      </c>
      <c r="F280" s="172">
        <v>7210042</v>
      </c>
      <c r="G280" s="172" t="s">
        <v>1137</v>
      </c>
      <c r="H280" s="172" t="s">
        <v>1137</v>
      </c>
      <c r="I280" s="177" t="s">
        <v>1439</v>
      </c>
      <c r="J280" s="177" t="s">
        <v>1439</v>
      </c>
      <c r="K280" s="174"/>
      <c r="L280" s="167"/>
      <c r="M280" s="167" t="s">
        <v>1894</v>
      </c>
      <c r="N280" s="167" t="s">
        <v>1138</v>
      </c>
      <c r="O280" s="167" t="s">
        <v>79</v>
      </c>
      <c r="P280" s="167" t="s">
        <v>1139</v>
      </c>
      <c r="Q280" s="172" t="s">
        <v>1138</v>
      </c>
      <c r="R280" s="172" t="s">
        <v>79</v>
      </c>
      <c r="S280" s="172" t="s">
        <v>1139</v>
      </c>
    </row>
    <row r="281" spans="1:19" ht="21.75" customHeight="1">
      <c r="B281" s="194">
        <v>3</v>
      </c>
      <c r="C281" s="195" t="s">
        <v>1140</v>
      </c>
      <c r="D281" s="177">
        <v>503</v>
      </c>
      <c r="E281" s="172" t="s">
        <v>1141</v>
      </c>
      <c r="F281" s="172">
        <v>7210043</v>
      </c>
      <c r="G281" s="172" t="s">
        <v>1142</v>
      </c>
      <c r="H281" s="172" t="s">
        <v>1142</v>
      </c>
      <c r="I281" s="177" t="s">
        <v>1439</v>
      </c>
      <c r="J281" s="177" t="s">
        <v>1439</v>
      </c>
      <c r="K281" s="174"/>
      <c r="L281" s="167"/>
      <c r="M281" s="167" t="s">
        <v>1895</v>
      </c>
      <c r="N281" s="167" t="s">
        <v>1143</v>
      </c>
      <c r="O281" s="167" t="s">
        <v>94</v>
      </c>
      <c r="P281" s="167" t="s">
        <v>1144</v>
      </c>
      <c r="Q281" s="172" t="s">
        <v>1143</v>
      </c>
      <c r="R281" s="172" t="s">
        <v>94</v>
      </c>
      <c r="S281" s="172" t="s">
        <v>1144</v>
      </c>
    </row>
    <row r="282" spans="1:19" s="180" customFormat="1" ht="21.75" customHeight="1">
      <c r="A282" s="159"/>
      <c r="B282" s="194">
        <v>4</v>
      </c>
      <c r="C282" s="195" t="s">
        <v>1145</v>
      </c>
      <c r="D282" s="177">
        <v>504</v>
      </c>
      <c r="E282" s="172" t="s">
        <v>1146</v>
      </c>
      <c r="F282" s="172">
        <v>7210044</v>
      </c>
      <c r="G282" s="172" t="s">
        <v>1147</v>
      </c>
      <c r="H282" s="172" t="s">
        <v>1147</v>
      </c>
      <c r="I282" s="177" t="s">
        <v>1439</v>
      </c>
      <c r="J282" s="177" t="s">
        <v>1439</v>
      </c>
      <c r="K282" s="174"/>
      <c r="L282" s="167"/>
      <c r="M282" s="167" t="s">
        <v>1896</v>
      </c>
      <c r="N282" s="167" t="s">
        <v>1148</v>
      </c>
      <c r="O282" s="167" t="s">
        <v>79</v>
      </c>
      <c r="P282" s="167" t="s">
        <v>1149</v>
      </c>
      <c r="Q282" s="172" t="s">
        <v>1148</v>
      </c>
      <c r="R282" s="172" t="s">
        <v>79</v>
      </c>
      <c r="S282" s="172" t="s">
        <v>1149</v>
      </c>
    </row>
    <row r="283" spans="1:19" s="180" customFormat="1" ht="21.75" customHeight="1">
      <c r="A283" s="196"/>
      <c r="B283" s="194">
        <v>5</v>
      </c>
      <c r="C283" s="195" t="s">
        <v>1150</v>
      </c>
      <c r="D283" s="177">
        <v>505</v>
      </c>
      <c r="E283" s="172" t="s">
        <v>1151</v>
      </c>
      <c r="F283" s="172">
        <v>7210045</v>
      </c>
      <c r="G283" s="172" t="s">
        <v>1152</v>
      </c>
      <c r="H283" s="172" t="s">
        <v>1152</v>
      </c>
      <c r="I283" s="177" t="s">
        <v>1439</v>
      </c>
      <c r="J283" s="177" t="s">
        <v>1439</v>
      </c>
      <c r="K283" s="174"/>
      <c r="L283" s="167"/>
      <c r="M283" s="167" t="s">
        <v>1153</v>
      </c>
      <c r="N283" s="167" t="s">
        <v>1154</v>
      </c>
      <c r="O283" s="167" t="s">
        <v>79</v>
      </c>
      <c r="P283" s="167" t="s">
        <v>1155</v>
      </c>
      <c r="Q283" s="172" t="s">
        <v>1154</v>
      </c>
      <c r="R283" s="172" t="s">
        <v>79</v>
      </c>
      <c r="S283" s="172" t="s">
        <v>1155</v>
      </c>
    </row>
    <row r="284" spans="1:19" s="180" customFormat="1" ht="21.75" customHeight="1">
      <c r="A284" s="159"/>
      <c r="B284" s="194">
        <v>6</v>
      </c>
      <c r="C284" s="195" t="s">
        <v>1156</v>
      </c>
      <c r="D284" s="177">
        <v>506</v>
      </c>
      <c r="E284" s="172" t="s">
        <v>1157</v>
      </c>
      <c r="F284" s="172">
        <v>7210097</v>
      </c>
      <c r="G284" s="172" t="s">
        <v>1158</v>
      </c>
      <c r="H284" s="172" t="s">
        <v>1158</v>
      </c>
      <c r="I284" s="177" t="s">
        <v>1439</v>
      </c>
      <c r="J284" s="177" t="s">
        <v>1439</v>
      </c>
      <c r="K284" s="174"/>
      <c r="L284" s="167"/>
      <c r="M284" s="167" t="s">
        <v>1897</v>
      </c>
      <c r="N284" s="167" t="s">
        <v>1159</v>
      </c>
      <c r="O284" s="167" t="s">
        <v>347</v>
      </c>
      <c r="P284" s="167" t="s">
        <v>1160</v>
      </c>
      <c r="Q284" s="172" t="s">
        <v>1159</v>
      </c>
      <c r="R284" s="172" t="s">
        <v>347</v>
      </c>
      <c r="S284" s="172" t="s">
        <v>1160</v>
      </c>
    </row>
    <row r="285" spans="1:19" s="180" customFormat="1" ht="21.75" customHeight="1">
      <c r="A285" s="159"/>
      <c r="B285" s="194">
        <v>7</v>
      </c>
      <c r="C285" s="197" t="s">
        <v>1161</v>
      </c>
      <c r="D285" s="177">
        <v>507</v>
      </c>
      <c r="E285" s="172" t="s">
        <v>1162</v>
      </c>
      <c r="F285" s="172">
        <v>7210238</v>
      </c>
      <c r="G285" s="172" t="s">
        <v>1163</v>
      </c>
      <c r="H285" s="172" t="s">
        <v>1163</v>
      </c>
      <c r="I285" s="177" t="s">
        <v>1439</v>
      </c>
      <c r="J285" s="177" t="s">
        <v>1439</v>
      </c>
      <c r="K285" s="174"/>
      <c r="L285" s="167"/>
      <c r="M285" s="167" t="s">
        <v>1898</v>
      </c>
      <c r="N285" s="167" t="s">
        <v>1164</v>
      </c>
      <c r="O285" s="167" t="s">
        <v>347</v>
      </c>
      <c r="P285" s="167" t="s">
        <v>1165</v>
      </c>
      <c r="Q285" s="172" t="s">
        <v>1164</v>
      </c>
      <c r="R285" s="172" t="s">
        <v>347</v>
      </c>
      <c r="S285" s="172" t="s">
        <v>1165</v>
      </c>
    </row>
    <row r="286" spans="1:19" s="180" customFormat="1" ht="21.75" customHeight="1">
      <c r="A286" s="159"/>
      <c r="B286" s="194">
        <v>8</v>
      </c>
      <c r="C286" s="197" t="s">
        <v>1564</v>
      </c>
      <c r="D286" s="177">
        <v>508</v>
      </c>
      <c r="E286" s="172" t="s">
        <v>1166</v>
      </c>
      <c r="F286" s="172">
        <v>7210239</v>
      </c>
      <c r="G286" s="172" t="s">
        <v>1167</v>
      </c>
      <c r="H286" s="172" t="s">
        <v>1167</v>
      </c>
      <c r="I286" s="177" t="s">
        <v>1439</v>
      </c>
      <c r="J286" s="177" t="s">
        <v>1439</v>
      </c>
      <c r="K286" s="174"/>
      <c r="L286" s="167"/>
      <c r="M286" s="167" t="s">
        <v>1717</v>
      </c>
      <c r="N286" s="167" t="s">
        <v>622</v>
      </c>
      <c r="O286" s="167" t="s">
        <v>94</v>
      </c>
      <c r="P286" s="167" t="s">
        <v>623</v>
      </c>
      <c r="Q286" s="172" t="s">
        <v>622</v>
      </c>
      <c r="R286" s="172" t="s">
        <v>94</v>
      </c>
      <c r="S286" s="172" t="s">
        <v>623</v>
      </c>
    </row>
    <row r="287" spans="1:19" s="180" customFormat="1" ht="21.75" customHeight="1">
      <c r="A287" s="198"/>
      <c r="B287" s="194">
        <v>9</v>
      </c>
      <c r="C287" s="197" t="s">
        <v>1168</v>
      </c>
      <c r="D287" s="177">
        <v>509</v>
      </c>
      <c r="E287" s="172" t="s">
        <v>1169</v>
      </c>
      <c r="F287" s="172">
        <v>7210240</v>
      </c>
      <c r="G287" s="172" t="s">
        <v>1170</v>
      </c>
      <c r="H287" s="172" t="s">
        <v>1170</v>
      </c>
      <c r="I287" s="177" t="s">
        <v>1439</v>
      </c>
      <c r="J287" s="177" t="s">
        <v>1439</v>
      </c>
      <c r="K287" s="174"/>
      <c r="L287" s="167"/>
      <c r="M287" s="167" t="s">
        <v>1717</v>
      </c>
      <c r="N287" s="167" t="s">
        <v>622</v>
      </c>
      <c r="O287" s="167" t="s">
        <v>94</v>
      </c>
      <c r="P287" s="167" t="s">
        <v>623</v>
      </c>
      <c r="Q287" s="172" t="s">
        <v>622</v>
      </c>
      <c r="R287" s="172" t="s">
        <v>94</v>
      </c>
      <c r="S287" s="172" t="s">
        <v>623</v>
      </c>
    </row>
    <row r="288" spans="1:19" s="180" customFormat="1" ht="21.75" customHeight="1">
      <c r="B288" s="194">
        <v>10</v>
      </c>
      <c r="C288" s="199" t="s">
        <v>1899</v>
      </c>
      <c r="D288" s="177">
        <v>510</v>
      </c>
      <c r="E288" s="172" t="s">
        <v>1171</v>
      </c>
      <c r="F288" s="172">
        <v>7210351</v>
      </c>
      <c r="G288" s="172" t="s">
        <v>1172</v>
      </c>
      <c r="H288" s="172" t="s">
        <v>1172</v>
      </c>
      <c r="I288" s="177" t="s">
        <v>1439</v>
      </c>
      <c r="J288" s="177" t="s">
        <v>1439</v>
      </c>
      <c r="K288" s="174"/>
      <c r="L288" s="167"/>
      <c r="M288" s="167" t="s">
        <v>1173</v>
      </c>
      <c r="N288" s="167" t="s">
        <v>1174</v>
      </c>
      <c r="O288" s="167" t="s">
        <v>79</v>
      </c>
      <c r="P288" s="167" t="s">
        <v>1511</v>
      </c>
      <c r="Q288" s="172" t="s">
        <v>1174</v>
      </c>
      <c r="R288" s="172" t="s">
        <v>79</v>
      </c>
      <c r="S288" s="172" t="s">
        <v>1511</v>
      </c>
    </row>
    <row r="289" spans="1:19" ht="21.75" customHeight="1">
      <c r="A289" s="180"/>
      <c r="B289" s="194">
        <v>11</v>
      </c>
      <c r="C289" s="200" t="s">
        <v>1900</v>
      </c>
      <c r="D289" s="177">
        <v>511</v>
      </c>
      <c r="E289" s="172" t="s">
        <v>1175</v>
      </c>
      <c r="F289" s="172">
        <v>7210399</v>
      </c>
      <c r="G289" s="172" t="s">
        <v>1176</v>
      </c>
      <c r="H289" s="172" t="s">
        <v>1176</v>
      </c>
      <c r="I289" s="177" t="s">
        <v>1439</v>
      </c>
      <c r="J289" s="177" t="s">
        <v>1439</v>
      </c>
      <c r="K289" s="174"/>
      <c r="L289" s="167"/>
      <c r="M289" s="167" t="s">
        <v>1901</v>
      </c>
      <c r="N289" s="167" t="s">
        <v>1902</v>
      </c>
      <c r="O289" s="167" t="s">
        <v>94</v>
      </c>
      <c r="P289" s="167" t="s">
        <v>1903</v>
      </c>
      <c r="Q289" s="172" t="s">
        <v>1904</v>
      </c>
      <c r="R289" s="172" t="s">
        <v>1590</v>
      </c>
      <c r="S289" s="172" t="s">
        <v>1905</v>
      </c>
    </row>
    <row r="290" spans="1:19" ht="21.75" customHeight="1">
      <c r="B290" s="194">
        <v>12</v>
      </c>
      <c r="C290" s="200" t="s">
        <v>1906</v>
      </c>
      <c r="D290" s="177">
        <v>512</v>
      </c>
      <c r="E290" s="172" t="s">
        <v>1177</v>
      </c>
      <c r="F290" s="172">
        <v>7210602</v>
      </c>
      <c r="G290" s="172" t="s">
        <v>1178</v>
      </c>
      <c r="H290" s="172" t="s">
        <v>1178</v>
      </c>
      <c r="I290" s="177" t="s">
        <v>1439</v>
      </c>
      <c r="J290" s="177" t="s">
        <v>1439</v>
      </c>
      <c r="K290" s="174"/>
      <c r="L290" s="167"/>
      <c r="M290" s="167" t="s">
        <v>1179</v>
      </c>
      <c r="N290" s="167" t="s">
        <v>1759</v>
      </c>
      <c r="O290" s="167" t="s">
        <v>94</v>
      </c>
      <c r="P290" s="167" t="s">
        <v>719</v>
      </c>
      <c r="Q290" s="172" t="s">
        <v>1759</v>
      </c>
      <c r="R290" s="172" t="s">
        <v>94</v>
      </c>
      <c r="S290" s="172" t="s">
        <v>719</v>
      </c>
    </row>
    <row r="291" spans="1:19" ht="21.75" customHeight="1">
      <c r="B291" s="194">
        <v>13</v>
      </c>
      <c r="C291" s="200" t="s">
        <v>1532</v>
      </c>
      <c r="D291" s="177">
        <v>513</v>
      </c>
      <c r="E291" s="172">
        <v>7220002</v>
      </c>
      <c r="F291" s="172">
        <v>7220002</v>
      </c>
      <c r="G291" s="172" t="s">
        <v>1514</v>
      </c>
      <c r="H291" s="172" t="s">
        <v>1514</v>
      </c>
      <c r="I291" s="177" t="s">
        <v>1439</v>
      </c>
      <c r="J291" s="177" t="s">
        <v>1439</v>
      </c>
      <c r="K291" s="174"/>
      <c r="L291" s="167"/>
      <c r="M291" s="167" t="s">
        <v>556</v>
      </c>
      <c r="N291" s="167" t="s">
        <v>557</v>
      </c>
      <c r="O291" s="167" t="s">
        <v>558</v>
      </c>
      <c r="P291" s="167" t="s">
        <v>559</v>
      </c>
      <c r="Q291" s="172" t="s">
        <v>557</v>
      </c>
      <c r="R291" s="172" t="s">
        <v>558</v>
      </c>
      <c r="S291" s="172" t="s">
        <v>559</v>
      </c>
    </row>
    <row r="292" spans="1:19" ht="21.75" customHeight="1">
      <c r="B292" s="194">
        <v>14</v>
      </c>
      <c r="C292" s="200" t="s">
        <v>1907</v>
      </c>
      <c r="D292" s="177">
        <v>514</v>
      </c>
      <c r="E292" s="172">
        <v>7220003</v>
      </c>
      <c r="F292" s="172">
        <v>7220003</v>
      </c>
      <c r="G292" s="172" t="s">
        <v>1908</v>
      </c>
      <c r="H292" s="172" t="s">
        <v>1908</v>
      </c>
      <c r="I292" s="177" t="s">
        <v>1439</v>
      </c>
      <c r="J292" s="177" t="s">
        <v>1439</v>
      </c>
      <c r="K292" s="174"/>
      <c r="L292" s="167"/>
      <c r="M292" s="167" t="s">
        <v>1909</v>
      </c>
      <c r="N292" s="167" t="s">
        <v>1910</v>
      </c>
      <c r="O292" s="167" t="s">
        <v>79</v>
      </c>
      <c r="P292" s="167" t="s">
        <v>1911</v>
      </c>
      <c r="Q292" s="172" t="s">
        <v>1910</v>
      </c>
      <c r="R292" s="172" t="s">
        <v>79</v>
      </c>
      <c r="S292" s="172" t="s">
        <v>1911</v>
      </c>
    </row>
    <row r="293" spans="1:19" ht="21.75" customHeight="1">
      <c r="A293" s="198" t="s">
        <v>1180</v>
      </c>
      <c r="B293" s="194">
        <v>15</v>
      </c>
      <c r="C293" s="200" t="s">
        <v>1912</v>
      </c>
      <c r="D293" s="177">
        <v>515</v>
      </c>
      <c r="E293" s="172">
        <v>7220004</v>
      </c>
      <c r="F293" s="172">
        <v>7220004</v>
      </c>
      <c r="G293" s="172" t="s">
        <v>1913</v>
      </c>
      <c r="H293" s="172" t="s">
        <v>1913</v>
      </c>
      <c r="I293" s="177" t="s">
        <v>1439</v>
      </c>
      <c r="J293" s="177" t="s">
        <v>1439</v>
      </c>
      <c r="K293" s="174"/>
      <c r="L293" s="167"/>
      <c r="M293" s="167" t="s">
        <v>1914</v>
      </c>
      <c r="N293" s="167" t="s">
        <v>1915</v>
      </c>
      <c r="O293" s="167" t="s">
        <v>79</v>
      </c>
      <c r="P293" s="167" t="s">
        <v>1916</v>
      </c>
      <c r="Q293" s="172" t="s">
        <v>1915</v>
      </c>
      <c r="R293" s="172" t="s">
        <v>79</v>
      </c>
      <c r="S293" s="172" t="s">
        <v>1916</v>
      </c>
    </row>
    <row r="294" spans="1:19" ht="21.75" customHeight="1">
      <c r="B294" s="191">
        <v>1</v>
      </c>
      <c r="C294" s="176" t="s">
        <v>1917</v>
      </c>
      <c r="D294" s="177">
        <v>601</v>
      </c>
      <c r="E294" s="172" t="s">
        <v>1181</v>
      </c>
      <c r="F294" s="172">
        <v>5210001</v>
      </c>
      <c r="G294" s="172" t="s">
        <v>1918</v>
      </c>
      <c r="H294" s="172" t="s">
        <v>1182</v>
      </c>
      <c r="I294" s="177" t="s">
        <v>1439</v>
      </c>
      <c r="J294" s="177" t="s">
        <v>1439</v>
      </c>
      <c r="K294" s="180"/>
      <c r="L294" s="172"/>
      <c r="M294" s="167"/>
      <c r="N294" s="167" t="s">
        <v>1184</v>
      </c>
      <c r="O294" s="167"/>
      <c r="P294" s="167" t="s">
        <v>1185</v>
      </c>
      <c r="Q294" s="172" t="s">
        <v>1184</v>
      </c>
      <c r="R294" s="172"/>
      <c r="S294" s="172" t="s">
        <v>1185</v>
      </c>
    </row>
    <row r="295" spans="1:19" ht="21.75" customHeight="1">
      <c r="A295" s="198"/>
      <c r="B295" s="191">
        <v>2</v>
      </c>
      <c r="C295" s="176" t="s">
        <v>1919</v>
      </c>
      <c r="D295" s="177">
        <v>602</v>
      </c>
      <c r="E295" s="172" t="s">
        <v>1186</v>
      </c>
      <c r="F295" s="172">
        <v>5210002</v>
      </c>
      <c r="G295" s="172" t="s">
        <v>1187</v>
      </c>
      <c r="H295" s="172" t="s">
        <v>1187</v>
      </c>
      <c r="I295" s="177" t="s">
        <v>1439</v>
      </c>
      <c r="J295" s="177" t="s">
        <v>1439</v>
      </c>
      <c r="K295" s="180"/>
      <c r="L295" s="172"/>
      <c r="M295" s="167"/>
      <c r="N295" s="167" t="s">
        <v>1188</v>
      </c>
      <c r="O295" s="167"/>
      <c r="P295" s="167" t="s">
        <v>1189</v>
      </c>
      <c r="Q295" s="172" t="s">
        <v>1188</v>
      </c>
      <c r="R295" s="172"/>
      <c r="S295" s="172" t="s">
        <v>1189</v>
      </c>
    </row>
    <row r="296" spans="1:19" ht="21.75" customHeight="1">
      <c r="B296" s="191">
        <v>3</v>
      </c>
      <c r="C296" s="176" t="s">
        <v>1920</v>
      </c>
      <c r="D296" s="177">
        <v>603</v>
      </c>
      <c r="E296" s="172" t="s">
        <v>1190</v>
      </c>
      <c r="F296" s="172">
        <v>5210524</v>
      </c>
      <c r="G296" s="172" t="s">
        <v>1191</v>
      </c>
      <c r="H296" s="172" t="s">
        <v>1191</v>
      </c>
      <c r="I296" s="177" t="s">
        <v>1439</v>
      </c>
      <c r="J296" s="177" t="s">
        <v>1439</v>
      </c>
      <c r="K296" s="180"/>
      <c r="L296" s="172"/>
      <c r="M296" s="167" t="s">
        <v>1921</v>
      </c>
      <c r="N296" s="167" t="s">
        <v>1192</v>
      </c>
      <c r="O296" s="167" t="s">
        <v>105</v>
      </c>
      <c r="P296" s="167" t="s">
        <v>1193</v>
      </c>
      <c r="Q296" s="172" t="s">
        <v>1192</v>
      </c>
      <c r="R296" s="172" t="s">
        <v>105</v>
      </c>
      <c r="S296" s="172" t="s">
        <v>1193</v>
      </c>
    </row>
    <row r="297" spans="1:19" s="160" customFormat="1" ht="23.25" customHeight="1">
      <c r="A297" s="159"/>
      <c r="B297" s="191">
        <v>4</v>
      </c>
      <c r="C297" s="176" t="s">
        <v>1922</v>
      </c>
      <c r="D297" s="177">
        <v>604</v>
      </c>
      <c r="E297" s="172" t="s">
        <v>1194</v>
      </c>
      <c r="F297" s="172">
        <v>5210004</v>
      </c>
      <c r="G297" s="172" t="s">
        <v>1195</v>
      </c>
      <c r="H297" s="172" t="s">
        <v>1195</v>
      </c>
      <c r="I297" s="177" t="s">
        <v>1439</v>
      </c>
      <c r="J297" s="177" t="s">
        <v>1439</v>
      </c>
      <c r="K297" s="180"/>
      <c r="L297" s="177"/>
      <c r="M297" s="167"/>
      <c r="N297" s="167" t="s">
        <v>1196</v>
      </c>
      <c r="O297" s="167"/>
      <c r="P297" s="167" t="s">
        <v>1197</v>
      </c>
      <c r="Q297" s="172" t="s">
        <v>1196</v>
      </c>
      <c r="R297" s="172"/>
      <c r="S297" s="172" t="s">
        <v>1197</v>
      </c>
    </row>
    <row r="298" spans="1:19" s="160" customFormat="1">
      <c r="A298" s="159"/>
      <c r="B298" s="191">
        <v>5</v>
      </c>
      <c r="C298" s="179" t="s">
        <v>1923</v>
      </c>
      <c r="D298" s="177">
        <v>605</v>
      </c>
      <c r="E298" s="172" t="s">
        <v>1198</v>
      </c>
      <c r="F298" s="172">
        <v>5210417</v>
      </c>
      <c r="G298" s="172" t="s">
        <v>1199</v>
      </c>
      <c r="H298" s="172" t="s">
        <v>1199</v>
      </c>
      <c r="I298" s="177" t="s">
        <v>1439</v>
      </c>
      <c r="J298" s="177" t="s">
        <v>1439</v>
      </c>
      <c r="K298" s="164"/>
      <c r="L298" s="177"/>
      <c r="M298" s="167" t="s">
        <v>1853</v>
      </c>
      <c r="N298" s="167" t="s">
        <v>1515</v>
      </c>
      <c r="O298" s="167" t="s">
        <v>94</v>
      </c>
      <c r="P298" s="167" t="s">
        <v>1014</v>
      </c>
      <c r="Q298" s="172" t="s">
        <v>1515</v>
      </c>
      <c r="R298" s="172" t="s">
        <v>94</v>
      </c>
      <c r="S298" s="172" t="s">
        <v>1014</v>
      </c>
    </row>
    <row r="299" spans="1:19">
      <c r="B299" s="191">
        <v>6</v>
      </c>
      <c r="C299" s="179" t="s">
        <v>1924</v>
      </c>
      <c r="D299" s="177">
        <v>606</v>
      </c>
      <c r="E299" s="172" t="s">
        <v>1200</v>
      </c>
      <c r="F299" s="172">
        <v>5210418</v>
      </c>
      <c r="G299" s="172" t="s">
        <v>1201</v>
      </c>
      <c r="H299" s="172" t="s">
        <v>1201</v>
      </c>
      <c r="I299" s="177" t="s">
        <v>1439</v>
      </c>
      <c r="J299" s="177" t="s">
        <v>1439</v>
      </c>
      <c r="K299" s="180"/>
      <c r="L299" s="172"/>
      <c r="M299" s="167" t="s">
        <v>1925</v>
      </c>
      <c r="N299" s="167" t="s">
        <v>1926</v>
      </c>
      <c r="O299" s="167" t="s">
        <v>1927</v>
      </c>
      <c r="P299" s="167" t="s">
        <v>1928</v>
      </c>
      <c r="Q299" s="172" t="s">
        <v>1202</v>
      </c>
      <c r="R299" s="172" t="s">
        <v>105</v>
      </c>
      <c r="S299" s="172" t="s">
        <v>1516</v>
      </c>
    </row>
    <row r="300" spans="1:19" ht="24">
      <c r="A300" s="198" t="s">
        <v>1526</v>
      </c>
      <c r="B300" s="191">
        <v>7</v>
      </c>
      <c r="C300" s="179" t="s">
        <v>1929</v>
      </c>
      <c r="D300" s="177">
        <v>607</v>
      </c>
      <c r="E300" s="172" t="s">
        <v>1203</v>
      </c>
      <c r="F300" s="172">
        <v>5210537</v>
      </c>
      <c r="G300" s="172" t="s">
        <v>1204</v>
      </c>
      <c r="H300" s="172" t="s">
        <v>1204</v>
      </c>
      <c r="I300" s="177" t="s">
        <v>1439</v>
      </c>
      <c r="J300" s="177" t="s">
        <v>1439</v>
      </c>
      <c r="K300" s="180"/>
      <c r="L300" s="172"/>
      <c r="M300" s="167"/>
      <c r="N300" s="167" t="s">
        <v>1205</v>
      </c>
      <c r="O300" s="167"/>
      <c r="P300" s="167" t="s">
        <v>1517</v>
      </c>
      <c r="Q300" s="172" t="s">
        <v>1205</v>
      </c>
      <c r="R300" s="172"/>
      <c r="S300" s="172" t="s">
        <v>1517</v>
      </c>
    </row>
    <row r="301" spans="1:19">
      <c r="A301" s="160"/>
      <c r="B301" s="191">
        <v>1</v>
      </c>
      <c r="C301" s="201" t="s">
        <v>1518</v>
      </c>
      <c r="D301" s="177">
        <v>701</v>
      </c>
      <c r="E301" s="172">
        <v>8220001</v>
      </c>
      <c r="F301" s="172">
        <v>8220001</v>
      </c>
      <c r="G301" s="172" t="s">
        <v>1519</v>
      </c>
      <c r="H301" s="172" t="s">
        <v>1519</v>
      </c>
      <c r="I301" s="177" t="s">
        <v>1439</v>
      </c>
      <c r="J301" s="177" t="s">
        <v>1439</v>
      </c>
      <c r="K301" s="180"/>
      <c r="L301" s="172"/>
      <c r="M301" s="167" t="s">
        <v>1930</v>
      </c>
      <c r="N301" s="167" t="s">
        <v>1104</v>
      </c>
      <c r="O301" s="167" t="s">
        <v>94</v>
      </c>
      <c r="P301" s="167" t="s">
        <v>1105</v>
      </c>
      <c r="Q301" s="172" t="s">
        <v>1104</v>
      </c>
      <c r="R301" s="172" t="s">
        <v>94</v>
      </c>
      <c r="S301" s="172" t="s">
        <v>1105</v>
      </c>
    </row>
    <row r="302" spans="1:19">
      <c r="B302" s="191">
        <v>2</v>
      </c>
      <c r="C302" s="201" t="s">
        <v>1520</v>
      </c>
      <c r="D302" s="177">
        <v>702</v>
      </c>
      <c r="E302" s="172">
        <v>8220002</v>
      </c>
      <c r="F302" s="172">
        <v>8220002</v>
      </c>
      <c r="G302" s="172" t="s">
        <v>1936</v>
      </c>
      <c r="H302" s="172" t="s">
        <v>1521</v>
      </c>
      <c r="I302" s="177" t="s">
        <v>1439</v>
      </c>
      <c r="J302" s="177" t="s">
        <v>1439</v>
      </c>
      <c r="K302" s="180"/>
      <c r="L302" s="172"/>
      <c r="M302" s="167" t="s">
        <v>1522</v>
      </c>
      <c r="N302" s="167" t="s">
        <v>1931</v>
      </c>
      <c r="O302" s="167" t="s">
        <v>79</v>
      </c>
      <c r="P302" s="167" t="s">
        <v>1523</v>
      </c>
      <c r="Q302" s="172" t="s">
        <v>1931</v>
      </c>
      <c r="R302" s="172" t="s">
        <v>1932</v>
      </c>
      <c r="S302" s="172" t="s">
        <v>1523</v>
      </c>
    </row>
    <row r="303" spans="1:19">
      <c r="K303" s="180"/>
    </row>
    <row r="304" spans="1:19">
      <c r="K304" s="180"/>
    </row>
    <row r="305" spans="11:11">
      <c r="K305" s="180"/>
    </row>
    <row r="306" spans="11:11">
      <c r="K306" s="180"/>
    </row>
    <row r="307" spans="11:11">
      <c r="K307" s="180"/>
    </row>
    <row r="308" spans="11:11" ht="13.5" customHeight="1">
      <c r="K308" s="180"/>
    </row>
    <row r="309" spans="11:11">
      <c r="K309" s="180"/>
    </row>
    <row r="310" spans="11:11">
      <c r="K310" s="180"/>
    </row>
    <row r="311" spans="11:11">
      <c r="K311" s="180"/>
    </row>
    <row r="312" spans="11:11">
      <c r="K312" s="180"/>
    </row>
    <row r="313" spans="11:11">
      <c r="K313" s="180"/>
    </row>
    <row r="314" spans="11:11">
      <c r="K314" s="180"/>
    </row>
    <row r="315" spans="11:11">
      <c r="K315" s="180"/>
    </row>
    <row r="316" spans="11:11">
      <c r="K316" s="180"/>
    </row>
    <row r="317" spans="11:11">
      <c r="K317" s="180"/>
    </row>
    <row r="318" spans="11:11">
      <c r="K318" s="180"/>
    </row>
    <row r="319" spans="11:11">
      <c r="K319" s="180"/>
    </row>
    <row r="320" spans="11:11">
      <c r="K320" s="180"/>
    </row>
    <row r="321" spans="11:11">
      <c r="K321" s="180"/>
    </row>
    <row r="322" spans="11:11">
      <c r="K322" s="180"/>
    </row>
    <row r="323" spans="11:11">
      <c r="K323" s="180"/>
    </row>
    <row r="324" spans="11:11">
      <c r="K324" s="180"/>
    </row>
    <row r="325" spans="11:11">
      <c r="K325" s="180"/>
    </row>
    <row r="326" spans="11:11">
      <c r="K326" s="180"/>
    </row>
    <row r="327" spans="11:11">
      <c r="K327" s="180"/>
    </row>
    <row r="328" spans="11:11">
      <c r="K328" s="180"/>
    </row>
    <row r="329" spans="11:11">
      <c r="K329" s="180"/>
    </row>
    <row r="330" spans="11:11">
      <c r="K330" s="180"/>
    </row>
    <row r="331" spans="11:11">
      <c r="K331" s="180"/>
    </row>
    <row r="332" spans="11:11">
      <c r="K332" s="180"/>
    </row>
  </sheetData>
  <sheetProtection password="CCCF" sheet="1" objects="1" scenarios="1" selectLockedCells="1"/>
  <autoFilter ref="A4:AB297" xr:uid="{C6602216-4369-4437-BEB3-F16B1A9A5D85}"/>
  <phoneticPr fontId="5"/>
  <printOptions horizontalCentered="1"/>
  <pageMargins left="0" right="0" top="0.39370078740157483" bottom="0.39370078740157483" header="0.31496062992125984" footer="0.31496062992125984"/>
  <pageSetup paperSize="9" scale="6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BED72-8EAC-4294-BA05-0AD604517110}">
  <sheetPr>
    <tabColor theme="1"/>
  </sheetPr>
  <dimension ref="A1:BY350"/>
  <sheetViews>
    <sheetView zoomScale="70" zoomScaleNormal="70" workbookViewId="0">
      <selection sqref="A1:XFD1048576"/>
    </sheetView>
  </sheetViews>
  <sheetFormatPr defaultRowHeight="13.5"/>
  <cols>
    <col min="1" max="1" width="44.75" style="203" bestFit="1" customWidth="1"/>
    <col min="2" max="2" width="52.625" style="203" bestFit="1" customWidth="1"/>
    <col min="3" max="3" width="41" style="203" bestFit="1" customWidth="1"/>
    <col min="4" max="4" width="11.25" style="203" bestFit="1" customWidth="1"/>
    <col min="5" max="5" width="12.25" style="203" bestFit="1" customWidth="1"/>
    <col min="6" max="6" width="9.25" style="203" bestFit="1" customWidth="1"/>
    <col min="7" max="7" width="30.25" style="203" bestFit="1" customWidth="1"/>
    <col min="8" max="8" width="28.875" style="203" bestFit="1" customWidth="1"/>
    <col min="9" max="9" width="18" style="203" bestFit="1" customWidth="1"/>
    <col min="10" max="10" width="11.25" style="203" bestFit="1" customWidth="1"/>
    <col min="11" max="11" width="24.25" style="203" bestFit="1" customWidth="1"/>
    <col min="12" max="12" width="27.25" style="203" bestFit="1" customWidth="1"/>
    <col min="13" max="13" width="8.875" style="203" bestFit="1" customWidth="1"/>
    <col min="14" max="14" width="48.875" style="203" bestFit="1" customWidth="1"/>
    <col min="15" max="15" width="12.25" style="203" bestFit="1" customWidth="1"/>
    <col min="16" max="16" width="31.5" style="203" bestFit="1" customWidth="1"/>
    <col min="17" max="18" width="9" style="203" customWidth="1"/>
    <col min="19" max="19" width="19.625" style="203" bestFit="1" customWidth="1"/>
    <col min="20" max="20" width="33" style="203" bestFit="1" customWidth="1"/>
    <col min="21" max="21" width="26.5" style="203" bestFit="1" customWidth="1"/>
    <col min="22" max="23" width="9" style="203" customWidth="1"/>
    <col min="24" max="24" width="11.75" style="203" bestFit="1" customWidth="1"/>
    <col min="25" max="25" width="18.875" style="203" bestFit="1" customWidth="1"/>
    <col min="26" max="26" width="9" style="203"/>
    <col min="27" max="27" width="29.75" style="203" bestFit="1" customWidth="1"/>
    <col min="28" max="28" width="51.25" style="203" bestFit="1" customWidth="1"/>
    <col min="29" max="29" width="30.5" style="203" bestFit="1" customWidth="1"/>
    <col min="30" max="31" width="9" style="203"/>
    <col min="32" max="32" width="37.75" style="203" bestFit="1" customWidth="1"/>
    <col min="33" max="33" width="27.625" style="203" bestFit="1" customWidth="1"/>
    <col min="34" max="34" width="38.75" style="203" bestFit="1" customWidth="1"/>
    <col min="35" max="36" width="9" style="203"/>
    <col min="37" max="37" width="41.75" style="203" bestFit="1" customWidth="1"/>
    <col min="38" max="38" width="23.75" style="203" bestFit="1" customWidth="1"/>
    <col min="39" max="39" width="9" style="203"/>
    <col min="40" max="40" width="25" style="203" bestFit="1" customWidth="1"/>
    <col min="41" max="41" width="9" style="203"/>
    <col min="42" max="42" width="43.125" style="203" bestFit="1" customWidth="1"/>
    <col min="43" max="44" width="9" style="203"/>
    <col min="45" max="45" width="15.5" style="203" bestFit="1" customWidth="1"/>
    <col min="46" max="46" width="29.75" style="203" bestFit="1" customWidth="1"/>
    <col min="47" max="47" width="9" style="203"/>
    <col min="48" max="48" width="34.625" style="203" bestFit="1" customWidth="1"/>
    <col min="49" max="50" width="9" style="203"/>
    <col min="51" max="51" width="11.375" style="203" customWidth="1"/>
    <col min="52" max="52" width="9" style="203"/>
    <col min="53" max="53" width="32.125" style="203" bestFit="1" customWidth="1"/>
    <col min="54" max="54" width="36.5" style="203" bestFit="1" customWidth="1"/>
    <col min="55" max="55" width="30.25" style="203" bestFit="1" customWidth="1"/>
    <col min="56" max="56" width="37.5" style="203" bestFit="1" customWidth="1"/>
    <col min="57" max="57" width="52.5" style="203" bestFit="1" customWidth="1"/>
    <col min="58" max="58" width="9" style="203"/>
    <col min="59" max="59" width="22.625" style="203" bestFit="1" customWidth="1"/>
    <col min="60" max="60" width="23" style="203" bestFit="1" customWidth="1"/>
    <col min="61" max="61" width="12.5" style="203" bestFit="1" customWidth="1"/>
    <col min="62" max="62" width="9" style="203"/>
    <col min="63" max="63" width="35.625" style="203" bestFit="1" customWidth="1"/>
    <col min="64" max="64" width="21.75" style="203" bestFit="1" customWidth="1"/>
    <col min="65" max="65" width="9" style="203"/>
    <col min="66" max="66" width="48.875" style="203" bestFit="1" customWidth="1"/>
    <col min="67" max="67" width="54.625" style="203" bestFit="1" customWidth="1"/>
    <col min="68" max="68" width="41" style="203" bestFit="1" customWidth="1"/>
    <col min="69" max="71" width="9" style="203"/>
    <col min="72" max="72" width="35.875" style="203" bestFit="1" customWidth="1"/>
    <col min="73" max="73" width="34.375" style="203" bestFit="1" customWidth="1"/>
    <col min="74" max="74" width="14" style="203" bestFit="1" customWidth="1"/>
    <col min="75" max="75" width="9" style="203"/>
    <col min="76" max="76" width="31.875" style="203" bestFit="1" customWidth="1"/>
    <col min="77" max="77" width="17.75" style="203" bestFit="1" customWidth="1"/>
    <col min="78" max="16384" width="9" style="203"/>
  </cols>
  <sheetData>
    <row r="1" spans="1:77">
      <c r="A1" s="203" t="s">
        <v>177</v>
      </c>
      <c r="B1" s="204">
        <v>45017</v>
      </c>
      <c r="C1" s="203" t="s">
        <v>1254</v>
      </c>
      <c r="D1" s="203">
        <f>+F1+H1</f>
        <v>315</v>
      </c>
      <c r="E1" s="203" t="s">
        <v>1255</v>
      </c>
      <c r="F1" s="203">
        <f>J1+L1+N1+P1+R1+T1+V1+X1+Z1</f>
        <v>296</v>
      </c>
      <c r="G1" s="203" t="s">
        <v>1256</v>
      </c>
      <c r="H1" s="203">
        <f>AD1+AF1</f>
        <v>19</v>
      </c>
      <c r="I1" s="203" t="s">
        <v>1257</v>
      </c>
      <c r="J1" s="203">
        <f>A3+N3+AA3+AN3+BA3+BN3</f>
        <v>170</v>
      </c>
      <c r="K1" s="203" t="s">
        <v>1258</v>
      </c>
      <c r="L1" s="203">
        <f>B3+O3+AB3+AO3+BB3+BO3</f>
        <v>10</v>
      </c>
      <c r="M1" s="203" t="s">
        <v>1259</v>
      </c>
      <c r="N1" s="203">
        <f>C3+P3+AC3+AP3+BC3+BP3</f>
        <v>30</v>
      </c>
      <c r="O1" s="203" t="s">
        <v>1260</v>
      </c>
      <c r="P1" s="203">
        <f>D3+Q3+AD3+AQ3+BD3+BQ3</f>
        <v>1</v>
      </c>
      <c r="Q1" s="203" t="s">
        <v>1261</v>
      </c>
      <c r="R1" s="203">
        <f>E3+R3+AE3+AR3+BE3+BR3</f>
        <v>1</v>
      </c>
      <c r="S1" s="203" t="s">
        <v>1262</v>
      </c>
      <c r="T1" s="203">
        <f>F3+S3+AF3+AS3+BF3+BS3</f>
        <v>4</v>
      </c>
      <c r="U1" s="203" t="s">
        <v>1263</v>
      </c>
      <c r="V1" s="203">
        <f>G3+T3+AG3+AT3+BG3+BT3</f>
        <v>58</v>
      </c>
      <c r="W1" s="203" t="s">
        <v>1264</v>
      </c>
      <c r="X1" s="203">
        <f>H3+U3+AH3+AU3+BH3+BU3</f>
        <v>15</v>
      </c>
      <c r="Y1" s="203" t="s">
        <v>1265</v>
      </c>
      <c r="Z1" s="203">
        <f>I3+V3+AI3+AV3+BI3+BV3</f>
        <v>7</v>
      </c>
      <c r="AA1" s="203" t="s">
        <v>1530</v>
      </c>
      <c r="AB1" s="203">
        <f>J3+W3+AJ3+AW3+BJ3+BW3</f>
        <v>2</v>
      </c>
      <c r="AC1" s="203" t="s">
        <v>1266</v>
      </c>
      <c r="AD1" s="203">
        <f>K3+X3+AK3+AX3+BK3+BX3</f>
        <v>13</v>
      </c>
      <c r="AE1" s="203" t="s">
        <v>1267</v>
      </c>
      <c r="AF1" s="203">
        <f>L3+Y3+AL3+AY3+BL3+BY3</f>
        <v>6</v>
      </c>
    </row>
    <row r="3" spans="1:77">
      <c r="A3" s="203">
        <f>COUNTA(A6:A46)</f>
        <v>36</v>
      </c>
      <c r="B3" s="203">
        <f t="shared" ref="B3:BY3" si="0">COUNTA(B6:B46)</f>
        <v>2</v>
      </c>
      <c r="C3" s="203">
        <f t="shared" si="0"/>
        <v>8</v>
      </c>
      <c r="D3" s="203">
        <f t="shared" si="0"/>
        <v>0</v>
      </c>
      <c r="E3" s="203">
        <f t="shared" si="0"/>
        <v>0</v>
      </c>
      <c r="F3" s="203">
        <f t="shared" si="0"/>
        <v>1</v>
      </c>
      <c r="G3" s="203">
        <f t="shared" si="0"/>
        <v>19</v>
      </c>
      <c r="H3" s="203">
        <f t="shared" si="0"/>
        <v>4</v>
      </c>
      <c r="I3" s="203">
        <f t="shared" si="0"/>
        <v>1</v>
      </c>
      <c r="J3" s="203">
        <f t="shared" si="0"/>
        <v>1</v>
      </c>
      <c r="K3" s="203">
        <f t="shared" si="0"/>
        <v>5</v>
      </c>
      <c r="L3" s="203">
        <f t="shared" si="0"/>
        <v>1</v>
      </c>
      <c r="M3" s="203">
        <f t="shared" si="0"/>
        <v>0</v>
      </c>
      <c r="N3" s="203">
        <f t="shared" si="0"/>
        <v>29</v>
      </c>
      <c r="O3" s="203">
        <f t="shared" si="0"/>
        <v>0</v>
      </c>
      <c r="P3" s="203">
        <f t="shared" si="0"/>
        <v>5</v>
      </c>
      <c r="Q3" s="203">
        <f t="shared" si="0"/>
        <v>0</v>
      </c>
      <c r="R3" s="203">
        <f t="shared" si="0"/>
        <v>0</v>
      </c>
      <c r="S3" s="203">
        <f t="shared" si="0"/>
        <v>1</v>
      </c>
      <c r="T3" s="203">
        <f t="shared" si="0"/>
        <v>17</v>
      </c>
      <c r="U3" s="203">
        <f t="shared" si="0"/>
        <v>2</v>
      </c>
      <c r="V3" s="203">
        <f t="shared" si="0"/>
        <v>0</v>
      </c>
      <c r="W3" s="203">
        <f t="shared" si="0"/>
        <v>1</v>
      </c>
      <c r="X3" s="203">
        <f t="shared" si="0"/>
        <v>1</v>
      </c>
      <c r="Y3" s="203">
        <f t="shared" si="0"/>
        <v>1</v>
      </c>
      <c r="Z3" s="203">
        <f t="shared" si="0"/>
        <v>0</v>
      </c>
      <c r="AA3" s="203">
        <f t="shared" si="0"/>
        <v>28</v>
      </c>
      <c r="AB3" s="203">
        <f t="shared" si="0"/>
        <v>1</v>
      </c>
      <c r="AC3" s="203">
        <f t="shared" si="0"/>
        <v>4</v>
      </c>
      <c r="AD3" s="203">
        <f t="shared" si="0"/>
        <v>0</v>
      </c>
      <c r="AE3" s="203">
        <f t="shared" si="0"/>
        <v>0</v>
      </c>
      <c r="AF3" s="203">
        <f t="shared" si="0"/>
        <v>1</v>
      </c>
      <c r="AG3" s="203">
        <f t="shared" si="0"/>
        <v>6</v>
      </c>
      <c r="AH3" s="203">
        <f t="shared" si="0"/>
        <v>4</v>
      </c>
      <c r="AI3" s="203">
        <f t="shared" si="0"/>
        <v>0</v>
      </c>
      <c r="AJ3" s="203">
        <f t="shared" si="0"/>
        <v>0</v>
      </c>
      <c r="AK3" s="203">
        <f t="shared" si="0"/>
        <v>5</v>
      </c>
      <c r="AL3" s="203">
        <f t="shared" si="0"/>
        <v>2</v>
      </c>
      <c r="AM3" s="203">
        <f t="shared" si="0"/>
        <v>0</v>
      </c>
      <c r="AN3" s="203">
        <f t="shared" si="0"/>
        <v>20</v>
      </c>
      <c r="AO3" s="203">
        <f t="shared" si="0"/>
        <v>0</v>
      </c>
      <c r="AP3" s="203">
        <f t="shared" si="0"/>
        <v>3</v>
      </c>
      <c r="AQ3" s="203">
        <f t="shared" si="0"/>
        <v>0</v>
      </c>
      <c r="AR3" s="203">
        <f t="shared" si="0"/>
        <v>0</v>
      </c>
      <c r="AS3" s="203">
        <f t="shared" si="0"/>
        <v>1</v>
      </c>
      <c r="AT3" s="203">
        <f t="shared" si="0"/>
        <v>6</v>
      </c>
      <c r="AU3" s="203">
        <f t="shared" si="0"/>
        <v>0</v>
      </c>
      <c r="AV3" s="203">
        <f t="shared" si="0"/>
        <v>4</v>
      </c>
      <c r="AW3" s="203">
        <f t="shared" si="0"/>
        <v>0</v>
      </c>
      <c r="AX3" s="203">
        <f t="shared" si="0"/>
        <v>0</v>
      </c>
      <c r="AY3" s="203">
        <f t="shared" si="0"/>
        <v>0</v>
      </c>
      <c r="AZ3" s="203">
        <f t="shared" si="0"/>
        <v>0</v>
      </c>
      <c r="BA3" s="203">
        <f>COUNTA(BA6:BA46)</f>
        <v>31</v>
      </c>
      <c r="BB3" s="203">
        <f t="shared" si="0"/>
        <v>4</v>
      </c>
      <c r="BC3" s="203">
        <f t="shared" si="0"/>
        <v>3</v>
      </c>
      <c r="BD3" s="203">
        <f t="shared" si="0"/>
        <v>1</v>
      </c>
      <c r="BE3" s="203">
        <f t="shared" si="0"/>
        <v>1</v>
      </c>
      <c r="BF3" s="203">
        <f t="shared" si="0"/>
        <v>0</v>
      </c>
      <c r="BG3" s="203">
        <f t="shared" si="0"/>
        <v>4</v>
      </c>
      <c r="BH3" s="203">
        <f t="shared" si="0"/>
        <v>3</v>
      </c>
      <c r="BI3" s="203">
        <f t="shared" si="0"/>
        <v>1</v>
      </c>
      <c r="BJ3" s="203">
        <f t="shared" si="0"/>
        <v>0</v>
      </c>
      <c r="BK3" s="203">
        <f t="shared" si="0"/>
        <v>1</v>
      </c>
      <c r="BL3" s="203">
        <f t="shared" si="0"/>
        <v>1</v>
      </c>
      <c r="BM3" s="203">
        <f t="shared" si="0"/>
        <v>0</v>
      </c>
      <c r="BN3" s="203">
        <f t="shared" si="0"/>
        <v>26</v>
      </c>
      <c r="BO3" s="203">
        <f t="shared" si="0"/>
        <v>3</v>
      </c>
      <c r="BP3" s="203">
        <f t="shared" si="0"/>
        <v>7</v>
      </c>
      <c r="BQ3" s="203">
        <f t="shared" si="0"/>
        <v>0</v>
      </c>
      <c r="BR3" s="203">
        <f t="shared" si="0"/>
        <v>0</v>
      </c>
      <c r="BS3" s="203">
        <f t="shared" si="0"/>
        <v>0</v>
      </c>
      <c r="BT3" s="203">
        <f t="shared" si="0"/>
        <v>6</v>
      </c>
      <c r="BU3" s="203">
        <f t="shared" si="0"/>
        <v>2</v>
      </c>
      <c r="BV3" s="203">
        <f t="shared" si="0"/>
        <v>1</v>
      </c>
      <c r="BW3" s="203">
        <f t="shared" si="0"/>
        <v>0</v>
      </c>
      <c r="BX3" s="203">
        <f t="shared" si="0"/>
        <v>1</v>
      </c>
      <c r="BY3" s="203">
        <f t="shared" si="0"/>
        <v>1</v>
      </c>
    </row>
    <row r="4" spans="1:77">
      <c r="A4" s="207" t="s">
        <v>1268</v>
      </c>
      <c r="B4" s="207"/>
      <c r="C4" s="207"/>
      <c r="D4" s="207"/>
      <c r="E4" s="207"/>
      <c r="F4" s="207"/>
      <c r="G4" s="207"/>
      <c r="H4" s="207"/>
      <c r="I4" s="207"/>
      <c r="J4" s="207"/>
      <c r="K4" s="207"/>
      <c r="L4" s="207"/>
      <c r="N4" s="207" t="s">
        <v>1269</v>
      </c>
      <c r="O4" s="207"/>
      <c r="P4" s="207"/>
      <c r="Q4" s="207"/>
      <c r="R4" s="207"/>
      <c r="S4" s="207"/>
      <c r="T4" s="207"/>
      <c r="U4" s="207"/>
      <c r="V4" s="207"/>
      <c r="W4" s="207"/>
      <c r="X4" s="207"/>
      <c r="Y4" s="207"/>
      <c r="AA4" s="207" t="s">
        <v>1270</v>
      </c>
      <c r="AB4" s="207"/>
      <c r="AC4" s="207"/>
      <c r="AD4" s="207"/>
      <c r="AE4" s="207"/>
      <c r="AF4" s="207"/>
      <c r="AG4" s="207"/>
      <c r="AH4" s="207"/>
      <c r="AI4" s="207"/>
      <c r="AJ4" s="207"/>
      <c r="AK4" s="207"/>
      <c r="AL4" s="207"/>
      <c r="AN4" s="207" t="s">
        <v>1271</v>
      </c>
      <c r="AO4" s="207"/>
      <c r="AP4" s="207"/>
      <c r="AQ4" s="207"/>
      <c r="AR4" s="207"/>
      <c r="AS4" s="207"/>
      <c r="AT4" s="207"/>
      <c r="AU4" s="207"/>
      <c r="AV4" s="207"/>
      <c r="AW4" s="207"/>
      <c r="AX4" s="207"/>
      <c r="AY4" s="207"/>
      <c r="BA4" s="207" t="s">
        <v>1272</v>
      </c>
      <c r="BB4" s="207"/>
      <c r="BC4" s="207"/>
      <c r="BD4" s="207"/>
      <c r="BE4" s="207"/>
      <c r="BF4" s="207"/>
      <c r="BG4" s="207"/>
      <c r="BH4" s="207"/>
      <c r="BI4" s="207"/>
      <c r="BJ4" s="207"/>
      <c r="BK4" s="207"/>
      <c r="BL4" s="207"/>
      <c r="BN4" s="207" t="s">
        <v>1273</v>
      </c>
      <c r="BO4" s="207"/>
      <c r="BP4" s="207"/>
      <c r="BQ4" s="207"/>
      <c r="BR4" s="207"/>
      <c r="BS4" s="207"/>
      <c r="BT4" s="207"/>
      <c r="BU4" s="207"/>
      <c r="BV4" s="207"/>
      <c r="BW4" s="207"/>
      <c r="BX4" s="207"/>
      <c r="BY4" s="207"/>
    </row>
    <row r="5" spans="1:77" s="205" customFormat="1" ht="40.5">
      <c r="A5" s="205" t="s">
        <v>1274</v>
      </c>
      <c r="B5" s="205" t="s">
        <v>1275</v>
      </c>
      <c r="C5" s="205" t="s">
        <v>1276</v>
      </c>
      <c r="D5" s="205" t="s">
        <v>1277</v>
      </c>
      <c r="E5" s="205" t="s">
        <v>1278</v>
      </c>
      <c r="F5" s="205" t="s">
        <v>1279</v>
      </c>
      <c r="G5" s="205" t="s">
        <v>1280</v>
      </c>
      <c r="H5" s="205" t="s">
        <v>1281</v>
      </c>
      <c r="I5" s="205" t="s">
        <v>1282</v>
      </c>
      <c r="J5" s="205" t="s">
        <v>1531</v>
      </c>
      <c r="K5" s="205" t="s">
        <v>1283</v>
      </c>
      <c r="L5" s="205" t="s">
        <v>1284</v>
      </c>
      <c r="N5" s="205" t="s">
        <v>1274</v>
      </c>
      <c r="O5" s="205" t="s">
        <v>1275</v>
      </c>
      <c r="P5" s="205" t="s">
        <v>1276</v>
      </c>
      <c r="Q5" s="205" t="s">
        <v>1277</v>
      </c>
      <c r="R5" s="205" t="s">
        <v>1278</v>
      </c>
      <c r="S5" s="205" t="s">
        <v>1279</v>
      </c>
      <c r="T5" s="205" t="s">
        <v>1280</v>
      </c>
      <c r="U5" s="205" t="s">
        <v>1281</v>
      </c>
      <c r="V5" s="205" t="s">
        <v>1282</v>
      </c>
      <c r="W5" s="205" t="s">
        <v>1531</v>
      </c>
      <c r="X5" s="205" t="s">
        <v>1283</v>
      </c>
      <c r="Y5" s="205" t="s">
        <v>1284</v>
      </c>
      <c r="AA5" s="205" t="s">
        <v>1274</v>
      </c>
      <c r="AB5" s="205" t="s">
        <v>1275</v>
      </c>
      <c r="AC5" s="205" t="s">
        <v>1276</v>
      </c>
      <c r="AD5" s="205" t="s">
        <v>1277</v>
      </c>
      <c r="AE5" s="205" t="s">
        <v>1278</v>
      </c>
      <c r="AF5" s="205" t="s">
        <v>1279</v>
      </c>
      <c r="AG5" s="205" t="s">
        <v>1280</v>
      </c>
      <c r="AH5" s="205" t="s">
        <v>1281</v>
      </c>
      <c r="AI5" s="205" t="s">
        <v>1282</v>
      </c>
      <c r="AJ5" s="205" t="s">
        <v>1531</v>
      </c>
      <c r="AK5" s="205" t="s">
        <v>1283</v>
      </c>
      <c r="AL5" s="205" t="s">
        <v>1284</v>
      </c>
      <c r="AN5" s="205" t="s">
        <v>1274</v>
      </c>
      <c r="AO5" s="205" t="s">
        <v>1275</v>
      </c>
      <c r="AP5" s="205" t="s">
        <v>1276</v>
      </c>
      <c r="AQ5" s="205" t="s">
        <v>1277</v>
      </c>
      <c r="AR5" s="205" t="s">
        <v>1278</v>
      </c>
      <c r="AS5" s="205" t="s">
        <v>1279</v>
      </c>
      <c r="AT5" s="205" t="s">
        <v>1280</v>
      </c>
      <c r="AU5" s="205" t="s">
        <v>1281</v>
      </c>
      <c r="AV5" s="205" t="s">
        <v>1282</v>
      </c>
      <c r="AW5" s="205" t="s">
        <v>1531</v>
      </c>
      <c r="AX5" s="205" t="s">
        <v>1283</v>
      </c>
      <c r="AY5" s="205" t="s">
        <v>1284</v>
      </c>
      <c r="BA5" s="205" t="s">
        <v>1274</v>
      </c>
      <c r="BB5" s="205" t="s">
        <v>1275</v>
      </c>
      <c r="BC5" s="205" t="s">
        <v>1276</v>
      </c>
      <c r="BD5" s="205" t="s">
        <v>1277</v>
      </c>
      <c r="BE5" s="205" t="s">
        <v>1278</v>
      </c>
      <c r="BF5" s="205" t="s">
        <v>1279</v>
      </c>
      <c r="BG5" s="205" t="s">
        <v>1280</v>
      </c>
      <c r="BH5" s="205" t="s">
        <v>1281</v>
      </c>
      <c r="BI5" s="205" t="s">
        <v>1282</v>
      </c>
      <c r="BJ5" s="205" t="s">
        <v>1531</v>
      </c>
      <c r="BK5" s="205" t="s">
        <v>1283</v>
      </c>
      <c r="BL5" s="205" t="s">
        <v>1284</v>
      </c>
      <c r="BN5" s="205" t="s">
        <v>1274</v>
      </c>
      <c r="BO5" s="205" t="s">
        <v>1275</v>
      </c>
      <c r="BP5" s="205" t="s">
        <v>1276</v>
      </c>
      <c r="BQ5" s="205" t="s">
        <v>1277</v>
      </c>
      <c r="BR5" s="205" t="s">
        <v>1278</v>
      </c>
      <c r="BS5" s="205" t="s">
        <v>1279</v>
      </c>
      <c r="BT5" s="205" t="s">
        <v>1280</v>
      </c>
      <c r="BU5" s="205" t="s">
        <v>1281</v>
      </c>
      <c r="BV5" s="205" t="s">
        <v>1282</v>
      </c>
      <c r="BW5" s="205" t="s">
        <v>1531</v>
      </c>
      <c r="BX5" s="205" t="s">
        <v>1283</v>
      </c>
      <c r="BY5" s="205" t="s">
        <v>1284</v>
      </c>
    </row>
    <row r="6" spans="1:77">
      <c r="A6" s="203" t="s">
        <v>172</v>
      </c>
      <c r="B6" s="203" t="s">
        <v>1225</v>
      </c>
      <c r="C6" s="203" t="s">
        <v>760</v>
      </c>
      <c r="F6" s="203" t="s">
        <v>1535</v>
      </c>
      <c r="G6" s="203" t="s">
        <v>902</v>
      </c>
      <c r="H6" s="203" t="s">
        <v>1130</v>
      </c>
      <c r="I6" s="203" t="s">
        <v>1285</v>
      </c>
      <c r="J6" s="203" t="s">
        <v>1518</v>
      </c>
      <c r="K6" s="203" t="s">
        <v>1558</v>
      </c>
      <c r="L6" s="203" t="s">
        <v>1286</v>
      </c>
      <c r="N6" s="203" t="s">
        <v>1206</v>
      </c>
      <c r="P6" s="203" t="s">
        <v>1287</v>
      </c>
      <c r="S6" s="203" t="s">
        <v>1288</v>
      </c>
      <c r="T6" s="203" t="s">
        <v>922</v>
      </c>
      <c r="U6" s="203" t="s">
        <v>1532</v>
      </c>
      <c r="W6" s="203" t="s">
        <v>1520</v>
      </c>
      <c r="X6" s="203" t="s">
        <v>1559</v>
      </c>
      <c r="Y6" s="203" t="s">
        <v>1289</v>
      </c>
      <c r="AA6" s="203" t="s">
        <v>123</v>
      </c>
      <c r="AB6" s="203" t="s">
        <v>739</v>
      </c>
      <c r="AC6" s="203" t="s">
        <v>748</v>
      </c>
      <c r="AF6" s="203" t="s">
        <v>1533</v>
      </c>
      <c r="AG6" s="203" t="s">
        <v>148</v>
      </c>
      <c r="AH6" s="203" t="s">
        <v>1135</v>
      </c>
      <c r="AK6" s="203" t="s">
        <v>1560</v>
      </c>
      <c r="AL6" s="203" t="s">
        <v>1290</v>
      </c>
      <c r="AN6" s="203" t="s">
        <v>1938</v>
      </c>
      <c r="AP6" s="203" t="s">
        <v>781</v>
      </c>
      <c r="AS6" s="203" t="s">
        <v>1534</v>
      </c>
      <c r="AT6" s="203" t="s">
        <v>1561</v>
      </c>
      <c r="AV6" s="203" t="s">
        <v>1249</v>
      </c>
      <c r="BA6" s="203" t="s">
        <v>257</v>
      </c>
      <c r="BB6" s="203" t="s">
        <v>752</v>
      </c>
      <c r="BC6" s="203" t="s">
        <v>791</v>
      </c>
      <c r="BD6" s="203" t="s">
        <v>1291</v>
      </c>
      <c r="BE6" s="203" t="s">
        <v>1224</v>
      </c>
      <c r="BG6" s="203" t="s">
        <v>917</v>
      </c>
      <c r="BH6" s="203" t="s">
        <v>1140</v>
      </c>
      <c r="BI6" s="203" t="s">
        <v>1248</v>
      </c>
      <c r="BK6" s="203" t="s">
        <v>1562</v>
      </c>
      <c r="BL6" s="203" t="s">
        <v>1292</v>
      </c>
      <c r="BN6" s="203" t="s">
        <v>233</v>
      </c>
      <c r="BO6" s="203" t="s">
        <v>1293</v>
      </c>
      <c r="BP6" s="203" t="s">
        <v>797</v>
      </c>
      <c r="BT6" s="203" t="s">
        <v>1294</v>
      </c>
      <c r="BU6" s="203" t="s">
        <v>1150</v>
      </c>
      <c r="BV6" s="203" t="s">
        <v>1252</v>
      </c>
      <c r="BX6" s="203" t="s">
        <v>1295</v>
      </c>
      <c r="BY6" s="203" t="s">
        <v>1296</v>
      </c>
    </row>
    <row r="7" spans="1:77">
      <c r="A7" s="203" t="s">
        <v>78</v>
      </c>
      <c r="B7" s="203" t="s">
        <v>772</v>
      </c>
      <c r="C7" s="203" t="s">
        <v>766</v>
      </c>
      <c r="G7" s="203" t="s">
        <v>147</v>
      </c>
      <c r="H7" s="203" t="s">
        <v>1161</v>
      </c>
      <c r="K7" s="203" t="s">
        <v>1297</v>
      </c>
      <c r="N7" s="203" t="s">
        <v>212</v>
      </c>
      <c r="P7" s="203" t="s">
        <v>1298</v>
      </c>
      <c r="T7" s="203" t="s">
        <v>1226</v>
      </c>
      <c r="U7" s="203" t="s">
        <v>1563</v>
      </c>
      <c r="AA7" s="203" t="s">
        <v>1299</v>
      </c>
      <c r="AC7" s="203" t="s">
        <v>1300</v>
      </c>
      <c r="AG7" s="203" t="s">
        <v>941</v>
      </c>
      <c r="AH7" s="203" t="s">
        <v>1564</v>
      </c>
      <c r="AK7" s="203" t="s">
        <v>1565</v>
      </c>
      <c r="AL7" s="203" t="s">
        <v>1301</v>
      </c>
      <c r="AN7" s="203" t="s">
        <v>82</v>
      </c>
      <c r="AP7" s="203" t="s">
        <v>1483</v>
      </c>
      <c r="AT7" s="203" t="s">
        <v>938</v>
      </c>
      <c r="AV7" s="203" t="s">
        <v>1250</v>
      </c>
      <c r="BA7" s="203" t="s">
        <v>87</v>
      </c>
      <c r="BB7" s="203" t="s">
        <v>787</v>
      </c>
      <c r="BC7" s="203" t="s">
        <v>1302</v>
      </c>
      <c r="BG7" s="203" t="s">
        <v>945</v>
      </c>
      <c r="BH7" s="203" t="s">
        <v>1145</v>
      </c>
      <c r="BN7" s="203" t="s">
        <v>239</v>
      </c>
      <c r="BO7" s="203" t="s">
        <v>729</v>
      </c>
      <c r="BP7" s="203" t="s">
        <v>803</v>
      </c>
      <c r="BT7" s="203" t="s">
        <v>1229</v>
      </c>
      <c r="BU7" s="203" t="s">
        <v>1303</v>
      </c>
    </row>
    <row r="8" spans="1:77">
      <c r="A8" s="203" t="s">
        <v>224</v>
      </c>
      <c r="C8" s="203" t="s">
        <v>775</v>
      </c>
      <c r="G8" s="203" t="s">
        <v>928</v>
      </c>
      <c r="H8" s="203" t="s">
        <v>1247</v>
      </c>
      <c r="K8" s="203" t="s">
        <v>1304</v>
      </c>
      <c r="N8" s="203" t="s">
        <v>1305</v>
      </c>
      <c r="P8" s="203" t="s">
        <v>1306</v>
      </c>
      <c r="T8" s="203" t="s">
        <v>1307</v>
      </c>
      <c r="AA8" s="203" t="s">
        <v>289</v>
      </c>
      <c r="AC8" s="203" t="s">
        <v>1308</v>
      </c>
      <c r="AG8" s="203" t="s">
        <v>1228</v>
      </c>
      <c r="AH8" s="203" t="s">
        <v>1168</v>
      </c>
      <c r="AK8" s="203" t="s">
        <v>1566</v>
      </c>
      <c r="AN8" s="203" t="s">
        <v>245</v>
      </c>
      <c r="AP8" s="203" t="s">
        <v>1487</v>
      </c>
      <c r="AT8" s="203" t="s">
        <v>993</v>
      </c>
      <c r="AV8" s="203" t="s">
        <v>1251</v>
      </c>
      <c r="BA8" s="203" t="s">
        <v>1207</v>
      </c>
      <c r="BB8" s="203" t="s">
        <v>1309</v>
      </c>
      <c r="BC8" s="203" t="s">
        <v>1567</v>
      </c>
      <c r="BG8" s="203" t="s">
        <v>1230</v>
      </c>
      <c r="BH8" s="203" t="s">
        <v>1310</v>
      </c>
      <c r="BN8" s="203" t="s">
        <v>251</v>
      </c>
      <c r="BO8" s="203" t="s">
        <v>734</v>
      </c>
      <c r="BP8" s="203" t="s">
        <v>808</v>
      </c>
      <c r="BT8" s="203" t="s">
        <v>1240</v>
      </c>
    </row>
    <row r="9" spans="1:77">
      <c r="A9" s="203" t="s">
        <v>85</v>
      </c>
      <c r="C9" s="203" t="s">
        <v>1311</v>
      </c>
      <c r="G9" s="203" t="s">
        <v>931</v>
      </c>
      <c r="H9" s="203" t="s">
        <v>1568</v>
      </c>
      <c r="K9" s="203" t="s">
        <v>1312</v>
      </c>
      <c r="N9" s="203" t="s">
        <v>1313</v>
      </c>
      <c r="P9" s="203" t="s">
        <v>1314</v>
      </c>
      <c r="T9" s="203" t="s">
        <v>986</v>
      </c>
      <c r="AA9" s="203" t="s">
        <v>1315</v>
      </c>
      <c r="AC9" s="203" t="s">
        <v>1316</v>
      </c>
      <c r="AG9" s="203" t="s">
        <v>1008</v>
      </c>
      <c r="AH9" s="203" t="s">
        <v>1246</v>
      </c>
      <c r="AK9" s="203" t="s">
        <v>1569</v>
      </c>
      <c r="AN9" s="203" t="s">
        <v>263</v>
      </c>
      <c r="AT9" s="203" t="s">
        <v>999</v>
      </c>
      <c r="AV9" s="203" t="s">
        <v>1253</v>
      </c>
      <c r="BA9" s="203" t="s">
        <v>311</v>
      </c>
      <c r="BB9" s="203" t="s">
        <v>1570</v>
      </c>
      <c r="BG9" s="203" t="s">
        <v>1245</v>
      </c>
      <c r="BN9" s="203" t="s">
        <v>283</v>
      </c>
      <c r="BP9" s="203" t="s">
        <v>814</v>
      </c>
      <c r="BT9" s="203" t="s">
        <v>1329</v>
      </c>
    </row>
    <row r="10" spans="1:77">
      <c r="A10" s="203" t="s">
        <v>268</v>
      </c>
      <c r="C10" s="203" t="s">
        <v>1317</v>
      </c>
      <c r="G10" s="203" t="s">
        <v>948</v>
      </c>
      <c r="K10" s="203" t="s">
        <v>1318</v>
      </c>
      <c r="N10" s="203" t="s">
        <v>409</v>
      </c>
      <c r="P10" s="203" t="s">
        <v>1571</v>
      </c>
      <c r="T10" s="203" t="s">
        <v>990</v>
      </c>
      <c r="AA10" s="203" t="s">
        <v>1319</v>
      </c>
      <c r="AG10" s="203" t="s">
        <v>1320</v>
      </c>
      <c r="AK10" s="203" t="s">
        <v>1572</v>
      </c>
      <c r="AN10" s="203" t="s">
        <v>277</v>
      </c>
      <c r="AT10" s="203" t="s">
        <v>1321</v>
      </c>
      <c r="BA10" s="203" t="s">
        <v>1327</v>
      </c>
      <c r="BN10" s="203" t="s">
        <v>295</v>
      </c>
      <c r="BP10" s="203" t="s">
        <v>820</v>
      </c>
      <c r="BT10" s="203" t="s">
        <v>1344</v>
      </c>
    </row>
    <row r="11" spans="1:77">
      <c r="A11" s="203" t="s">
        <v>1322</v>
      </c>
      <c r="C11" s="203" t="s">
        <v>1323</v>
      </c>
      <c r="G11" s="203" t="s">
        <v>149</v>
      </c>
      <c r="N11" s="203" t="s">
        <v>1324</v>
      </c>
      <c r="T11" s="203" t="s">
        <v>1234</v>
      </c>
      <c r="AA11" s="203" t="s">
        <v>1208</v>
      </c>
      <c r="AG11" s="203" t="s">
        <v>1239</v>
      </c>
      <c r="AN11" s="203" t="s">
        <v>1325</v>
      </c>
      <c r="AT11" s="203" t="s">
        <v>1326</v>
      </c>
      <c r="BA11" s="203" t="s">
        <v>1334</v>
      </c>
      <c r="BN11" s="203" t="s">
        <v>124</v>
      </c>
      <c r="BP11" s="203" t="s">
        <v>1328</v>
      </c>
      <c r="BT11" s="203" t="s">
        <v>1509</v>
      </c>
    </row>
    <row r="12" spans="1:77">
      <c r="A12" s="203" t="s">
        <v>1330</v>
      </c>
      <c r="C12" s="203" t="s">
        <v>854</v>
      </c>
      <c r="G12" s="203" t="s">
        <v>1227</v>
      </c>
      <c r="N12" s="203" t="s">
        <v>1331</v>
      </c>
      <c r="T12" s="203" t="s">
        <v>1235</v>
      </c>
      <c r="AA12" s="203" t="s">
        <v>1332</v>
      </c>
      <c r="AN12" s="203" t="s">
        <v>1333</v>
      </c>
      <c r="BA12" s="203" t="s">
        <v>1446</v>
      </c>
      <c r="BN12" s="203" t="s">
        <v>1335</v>
      </c>
      <c r="BP12" s="203" t="s">
        <v>1336</v>
      </c>
    </row>
    <row r="13" spans="1:77">
      <c r="A13" s="203" t="s">
        <v>1337</v>
      </c>
      <c r="C13" s="203" t="s">
        <v>1573</v>
      </c>
      <c r="G13" s="203" t="s">
        <v>957</v>
      </c>
      <c r="N13" s="203" t="s">
        <v>1210</v>
      </c>
      <c r="T13" s="203" t="s">
        <v>1338</v>
      </c>
      <c r="AA13" s="203" t="s">
        <v>1339</v>
      </c>
      <c r="AN13" s="203" t="s">
        <v>126</v>
      </c>
      <c r="BA13" s="203" t="s">
        <v>1343</v>
      </c>
      <c r="BN13" s="203" t="s">
        <v>1340</v>
      </c>
    </row>
    <row r="14" spans="1:77">
      <c r="A14" s="203" t="s">
        <v>1442</v>
      </c>
      <c r="G14" s="203" t="s">
        <v>1349</v>
      </c>
      <c r="N14" s="203" t="s">
        <v>1342</v>
      </c>
      <c r="T14" s="203" t="s">
        <v>1236</v>
      </c>
      <c r="AA14" s="203" t="s">
        <v>1448</v>
      </c>
      <c r="AN14" s="203" t="s">
        <v>134</v>
      </c>
      <c r="BA14" s="203" t="s">
        <v>1537</v>
      </c>
      <c r="BN14" s="203" t="s">
        <v>1444</v>
      </c>
    </row>
    <row r="15" spans="1:77">
      <c r="A15" s="203" t="s">
        <v>1345</v>
      </c>
      <c r="G15" s="203" t="s">
        <v>1358</v>
      </c>
      <c r="N15" s="203" t="s">
        <v>1536</v>
      </c>
      <c r="T15" s="203" t="s">
        <v>1237</v>
      </c>
      <c r="AA15" s="203" t="s">
        <v>1346</v>
      </c>
      <c r="AN15" s="203" t="s">
        <v>1347</v>
      </c>
      <c r="BA15" s="203" t="s">
        <v>128</v>
      </c>
      <c r="BN15" s="203" t="s">
        <v>1348</v>
      </c>
    </row>
    <row r="16" spans="1:77">
      <c r="A16" s="203" t="s">
        <v>125</v>
      </c>
      <c r="G16" s="203" t="s">
        <v>1003</v>
      </c>
      <c r="N16" s="203" t="s">
        <v>1350</v>
      </c>
      <c r="T16" s="203" t="s">
        <v>1238</v>
      </c>
      <c r="AA16" s="203" t="s">
        <v>130</v>
      </c>
      <c r="AN16" s="203" t="s">
        <v>1351</v>
      </c>
      <c r="BA16" s="203" t="s">
        <v>1355</v>
      </c>
      <c r="BN16" s="203" t="s">
        <v>1352</v>
      </c>
    </row>
    <row r="17" spans="1:66">
      <c r="A17" s="203" t="s">
        <v>1445</v>
      </c>
      <c r="G17" s="203" t="s">
        <v>151</v>
      </c>
      <c r="N17" s="203" t="s">
        <v>1353</v>
      </c>
      <c r="T17" s="203" t="s">
        <v>1242</v>
      </c>
      <c r="AA17" s="203" t="s">
        <v>1449</v>
      </c>
      <c r="AN17" s="203" t="s">
        <v>1354</v>
      </c>
      <c r="BA17" s="203" t="s">
        <v>1359</v>
      </c>
      <c r="BN17" s="203" t="s">
        <v>1356</v>
      </c>
    </row>
    <row r="18" spans="1:66">
      <c r="A18" s="203" t="s">
        <v>1357</v>
      </c>
      <c r="G18" s="203" t="s">
        <v>1231</v>
      </c>
      <c r="N18" s="203" t="s">
        <v>1211</v>
      </c>
      <c r="T18" s="203" t="s">
        <v>1243</v>
      </c>
      <c r="AA18" s="203" t="s">
        <v>131</v>
      </c>
      <c r="AN18" s="203" t="s">
        <v>1217</v>
      </c>
      <c r="BA18" s="203" t="s">
        <v>132</v>
      </c>
      <c r="BN18" s="203" t="s">
        <v>1222</v>
      </c>
    </row>
    <row r="19" spans="1:66">
      <c r="A19" s="203" t="s">
        <v>1360</v>
      </c>
      <c r="G19" s="203" t="s">
        <v>1232</v>
      </c>
      <c r="N19" s="203" t="s">
        <v>1214</v>
      </c>
      <c r="T19" s="203" t="s">
        <v>1244</v>
      </c>
      <c r="AA19" s="203" t="s">
        <v>1215</v>
      </c>
      <c r="AN19" s="203" t="s">
        <v>1218</v>
      </c>
      <c r="BA19" s="203" t="s">
        <v>1362</v>
      </c>
      <c r="BN19" s="203" t="s">
        <v>1574</v>
      </c>
    </row>
    <row r="20" spans="1:66">
      <c r="A20" s="203" t="s">
        <v>1209</v>
      </c>
      <c r="G20" s="203" t="s">
        <v>1233</v>
      </c>
      <c r="N20" s="203" t="s">
        <v>1361</v>
      </c>
      <c r="T20" s="203" t="s">
        <v>1088</v>
      </c>
      <c r="AA20" s="203" t="s">
        <v>1216</v>
      </c>
      <c r="AN20" s="203" t="s">
        <v>1219</v>
      </c>
      <c r="BA20" s="203" t="s">
        <v>1366</v>
      </c>
      <c r="BN20" s="203" t="s">
        <v>1363</v>
      </c>
    </row>
    <row r="21" spans="1:66">
      <c r="A21" s="203" t="s">
        <v>133</v>
      </c>
      <c r="G21" s="203" t="s">
        <v>1241</v>
      </c>
      <c r="N21" s="203" t="s">
        <v>142</v>
      </c>
      <c r="T21" s="203" t="s">
        <v>1364</v>
      </c>
      <c r="AA21" s="203" t="s">
        <v>1220</v>
      </c>
      <c r="AN21" s="203" t="s">
        <v>1365</v>
      </c>
      <c r="BA21" s="203" t="s">
        <v>1372</v>
      </c>
      <c r="BN21" s="203" t="s">
        <v>1538</v>
      </c>
    </row>
    <row r="22" spans="1:66">
      <c r="A22" s="203" t="s">
        <v>1367</v>
      </c>
      <c r="G22" s="203" t="s">
        <v>1380</v>
      </c>
      <c r="N22" s="203" t="s">
        <v>1368</v>
      </c>
      <c r="T22" s="203" t="s">
        <v>1369</v>
      </c>
      <c r="AA22" s="203" t="s">
        <v>1370</v>
      </c>
      <c r="AN22" s="203" t="s">
        <v>1371</v>
      </c>
      <c r="BA22" s="203" t="s">
        <v>1376</v>
      </c>
      <c r="BN22" s="203" t="s">
        <v>1472</v>
      </c>
    </row>
    <row r="23" spans="1:66">
      <c r="A23" s="203" t="s">
        <v>1373</v>
      </c>
      <c r="G23" s="203" t="s">
        <v>1385</v>
      </c>
      <c r="N23" s="203" t="s">
        <v>1374</v>
      </c>
      <c r="AA23" s="203" t="s">
        <v>143</v>
      </c>
      <c r="AN23" s="203" t="s">
        <v>1375</v>
      </c>
      <c r="BA23" s="206" t="s">
        <v>1575</v>
      </c>
      <c r="BN23" s="203" t="s">
        <v>1474</v>
      </c>
    </row>
    <row r="24" spans="1:66">
      <c r="A24" s="203" t="s">
        <v>135</v>
      </c>
      <c r="G24" s="203" t="s">
        <v>1542</v>
      </c>
      <c r="N24" s="203" t="s">
        <v>1377</v>
      </c>
      <c r="AA24" s="203" t="s">
        <v>1378</v>
      </c>
      <c r="AN24" s="203" t="s">
        <v>1379</v>
      </c>
      <c r="BA24" s="203" t="s">
        <v>1221</v>
      </c>
      <c r="BN24" s="203" t="s">
        <v>1539</v>
      </c>
    </row>
    <row r="25" spans="1:66">
      <c r="A25" s="203" t="s">
        <v>1212</v>
      </c>
      <c r="N25" s="203" t="s">
        <v>1381</v>
      </c>
      <c r="AA25" s="203" t="s">
        <v>1382</v>
      </c>
      <c r="AN25" s="203" t="s">
        <v>1576</v>
      </c>
      <c r="BA25" s="203" t="s">
        <v>1384</v>
      </c>
      <c r="BN25" s="203" t="s">
        <v>1540</v>
      </c>
    </row>
    <row r="26" spans="1:66">
      <c r="A26" s="203" t="s">
        <v>137</v>
      </c>
      <c r="N26" s="203" t="s">
        <v>1383</v>
      </c>
      <c r="AA26" s="203" t="s">
        <v>119</v>
      </c>
      <c r="BA26" s="203" t="s">
        <v>1223</v>
      </c>
      <c r="BN26" s="203" t="s">
        <v>1577</v>
      </c>
    </row>
    <row r="27" spans="1:66">
      <c r="A27" s="203" t="s">
        <v>1213</v>
      </c>
      <c r="N27" s="203" t="s">
        <v>1386</v>
      </c>
      <c r="AA27" s="203" t="s">
        <v>1387</v>
      </c>
      <c r="BA27" s="203" t="s">
        <v>677</v>
      </c>
      <c r="BN27" s="203" t="s">
        <v>1541</v>
      </c>
    </row>
    <row r="28" spans="1:66">
      <c r="A28" s="203" t="s">
        <v>136</v>
      </c>
      <c r="N28" s="203" t="s">
        <v>1578</v>
      </c>
      <c r="AA28" s="203" t="s">
        <v>1388</v>
      </c>
      <c r="BA28" s="203" t="s">
        <v>1391</v>
      </c>
      <c r="BN28" s="203" t="s">
        <v>1543</v>
      </c>
    </row>
    <row r="29" spans="1:66">
      <c r="A29" s="203" t="s">
        <v>118</v>
      </c>
      <c r="N29" s="203" t="s">
        <v>1389</v>
      </c>
      <c r="AA29" s="203" t="s">
        <v>1390</v>
      </c>
      <c r="BA29" s="203" t="s">
        <v>1394</v>
      </c>
      <c r="BN29" s="203" t="s">
        <v>1341</v>
      </c>
    </row>
    <row r="30" spans="1:66">
      <c r="A30" s="203" t="s">
        <v>144</v>
      </c>
      <c r="N30" s="203" t="s">
        <v>1392</v>
      </c>
      <c r="AA30" s="203" t="s">
        <v>1393</v>
      </c>
      <c r="BA30" s="203" t="s">
        <v>1544</v>
      </c>
      <c r="BN30" s="203" t="s">
        <v>1579</v>
      </c>
    </row>
    <row r="31" spans="1:66">
      <c r="A31" s="203" t="s">
        <v>1395</v>
      </c>
      <c r="N31" s="203" t="s">
        <v>1396</v>
      </c>
      <c r="AA31" s="203" t="s">
        <v>1397</v>
      </c>
      <c r="BA31" s="203" t="s">
        <v>1399</v>
      </c>
      <c r="BN31" s="203" t="s">
        <v>1580</v>
      </c>
    </row>
    <row r="32" spans="1:66">
      <c r="A32" s="203" t="s">
        <v>1398</v>
      </c>
      <c r="N32" s="203" t="s">
        <v>1581</v>
      </c>
      <c r="AA32" s="203" t="s">
        <v>1465</v>
      </c>
      <c r="BA32" s="203" t="s">
        <v>1401</v>
      </c>
    </row>
    <row r="33" spans="1:53">
      <c r="A33" s="203" t="s">
        <v>1400</v>
      </c>
      <c r="N33" s="203" t="s">
        <v>1582</v>
      </c>
      <c r="AA33" s="203" t="s">
        <v>1583</v>
      </c>
      <c r="BA33" s="203" t="s">
        <v>1403</v>
      </c>
    </row>
    <row r="34" spans="1:53">
      <c r="A34" s="203" t="s">
        <v>1402</v>
      </c>
      <c r="N34" s="203" t="s">
        <v>1584</v>
      </c>
      <c r="BA34" s="203" t="s">
        <v>1466</v>
      </c>
    </row>
    <row r="35" spans="1:53">
      <c r="A35" s="203" t="s">
        <v>1404</v>
      </c>
      <c r="BA35" s="203" t="s">
        <v>1545</v>
      </c>
    </row>
    <row r="36" spans="1:53">
      <c r="A36" s="203" t="s">
        <v>1405</v>
      </c>
      <c r="BA36" s="203" t="s">
        <v>1512</v>
      </c>
    </row>
    <row r="37" spans="1:53">
      <c r="A37" s="203" t="s">
        <v>1406</v>
      </c>
    </row>
    <row r="38" spans="1:53">
      <c r="A38" s="203" t="s">
        <v>1546</v>
      </c>
    </row>
    <row r="39" spans="1:53">
      <c r="A39" s="203" t="s">
        <v>1547</v>
      </c>
    </row>
    <row r="40" spans="1:53">
      <c r="A40" s="203" t="s">
        <v>1464</v>
      </c>
    </row>
    <row r="41" spans="1:53">
      <c r="A41" s="203" t="s">
        <v>1585</v>
      </c>
    </row>
    <row r="83" spans="30:30">
      <c r="AD83" s="203" t="s">
        <v>1183</v>
      </c>
    </row>
    <row r="84" spans="30:30">
      <c r="AD84" s="203" t="s">
        <v>1183</v>
      </c>
    </row>
    <row r="117" spans="44:44">
      <c r="AR117" s="203" t="s">
        <v>1183</v>
      </c>
    </row>
    <row r="118" spans="44:44">
      <c r="AR118" s="203" t="s">
        <v>1183</v>
      </c>
    </row>
    <row r="119" spans="44:44">
      <c r="AR119" s="203" t="s">
        <v>1183</v>
      </c>
    </row>
    <row r="120" spans="44:44">
      <c r="AR120" s="203" t="s">
        <v>1183</v>
      </c>
    </row>
    <row r="121" spans="44:44">
      <c r="AR121" s="203" t="s">
        <v>1183</v>
      </c>
    </row>
    <row r="122" spans="44:44">
      <c r="AR122" s="203" t="s">
        <v>1183</v>
      </c>
    </row>
    <row r="123" spans="44:44">
      <c r="AR123" s="203" t="s">
        <v>1183</v>
      </c>
    </row>
    <row r="124" spans="44:44">
      <c r="AR124" s="203" t="s">
        <v>1183</v>
      </c>
    </row>
    <row r="125" spans="44:44">
      <c r="AR125" s="203" t="s">
        <v>1183</v>
      </c>
    </row>
    <row r="126" spans="44:44">
      <c r="AR126" s="203" t="s">
        <v>1183</v>
      </c>
    </row>
    <row r="127" spans="44:44">
      <c r="AR127" s="203" t="s">
        <v>1183</v>
      </c>
    </row>
    <row r="128" spans="44:44">
      <c r="AR128" s="203" t="s">
        <v>1183</v>
      </c>
    </row>
    <row r="343" spans="35:35">
      <c r="AI343" s="203" t="s">
        <v>1183</v>
      </c>
    </row>
    <row r="344" spans="35:35">
      <c r="AI344" s="203" t="s">
        <v>1183</v>
      </c>
    </row>
    <row r="345" spans="35:35">
      <c r="AI345" s="203" t="s">
        <v>1183</v>
      </c>
    </row>
    <row r="346" spans="35:35">
      <c r="AI346" s="203" t="s">
        <v>1183</v>
      </c>
    </row>
    <row r="347" spans="35:35">
      <c r="AI347" s="203" t="s">
        <v>1183</v>
      </c>
    </row>
    <row r="348" spans="35:35">
      <c r="AI348" s="203" t="s">
        <v>1183</v>
      </c>
    </row>
    <row r="349" spans="35:35">
      <c r="AI349" s="203" t="s">
        <v>1183</v>
      </c>
    </row>
    <row r="350" spans="35:35">
      <c r="AI350" s="203" t="s">
        <v>1183</v>
      </c>
    </row>
  </sheetData>
  <sheetProtection password="CCCF" sheet="1" objects="1" scenarios="1" selectLockedCells="1"/>
  <mergeCells count="6">
    <mergeCell ref="BN4:BY4"/>
    <mergeCell ref="A4:L4"/>
    <mergeCell ref="N4:Y4"/>
    <mergeCell ref="AA4:AL4"/>
    <mergeCell ref="AN4:AY4"/>
    <mergeCell ref="BA4:BL4"/>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35"/>
  <sheetViews>
    <sheetView tabSelected="1" view="pageBreakPreview" zoomScale="90" zoomScaleNormal="100" zoomScaleSheetLayoutView="90" workbookViewId="0">
      <selection activeCell="C14" sqref="C14:G14"/>
    </sheetView>
  </sheetViews>
  <sheetFormatPr defaultRowHeight="17.25"/>
  <cols>
    <col min="1" max="1" width="5.125" style="141" customWidth="1"/>
    <col min="2" max="3" width="9" style="141"/>
    <col min="4" max="4" width="5.125" style="141" customWidth="1"/>
    <col min="5" max="10" width="9" style="141"/>
    <col min="11" max="11" width="8.25" style="141" customWidth="1"/>
    <col min="12" max="255" width="9" style="141"/>
    <col min="256" max="256" width="5.125" style="141" customWidth="1"/>
    <col min="257" max="258" width="9" style="141"/>
    <col min="259" max="259" width="5.125" style="141" customWidth="1"/>
    <col min="260" max="265" width="9" style="141"/>
    <col min="266" max="266" width="8.25" style="141" customWidth="1"/>
    <col min="267" max="511" width="9" style="141"/>
    <col min="512" max="512" width="5.125" style="141" customWidth="1"/>
    <col min="513" max="514" width="9" style="141"/>
    <col min="515" max="515" width="5.125" style="141" customWidth="1"/>
    <col min="516" max="521" width="9" style="141"/>
    <col min="522" max="522" width="8.25" style="141" customWidth="1"/>
    <col min="523" max="767" width="9" style="141"/>
    <col min="768" max="768" width="5.125" style="141" customWidth="1"/>
    <col min="769" max="770" width="9" style="141"/>
    <col min="771" max="771" width="5.125" style="141" customWidth="1"/>
    <col min="772" max="777" width="9" style="141"/>
    <col min="778" max="778" width="8.25" style="141" customWidth="1"/>
    <col min="779" max="1023" width="9" style="141"/>
    <col min="1024" max="1024" width="5.125" style="141" customWidth="1"/>
    <col min="1025" max="1026" width="9" style="141"/>
    <col min="1027" max="1027" width="5.125" style="141" customWidth="1"/>
    <col min="1028" max="1033" width="9" style="141"/>
    <col min="1034" max="1034" width="8.25" style="141" customWidth="1"/>
    <col min="1035" max="1279" width="9" style="141"/>
    <col min="1280" max="1280" width="5.125" style="141" customWidth="1"/>
    <col min="1281" max="1282" width="9" style="141"/>
    <col min="1283" max="1283" width="5.125" style="141" customWidth="1"/>
    <col min="1284" max="1289" width="9" style="141"/>
    <col min="1290" max="1290" width="8.25" style="141" customWidth="1"/>
    <col min="1291" max="1535" width="9" style="141"/>
    <col min="1536" max="1536" width="5.125" style="141" customWidth="1"/>
    <col min="1537" max="1538" width="9" style="141"/>
    <col min="1539" max="1539" width="5.125" style="141" customWidth="1"/>
    <col min="1540" max="1545" width="9" style="141"/>
    <col min="1546" max="1546" width="8.25" style="141" customWidth="1"/>
    <col min="1547" max="1791" width="9" style="141"/>
    <col min="1792" max="1792" width="5.125" style="141" customWidth="1"/>
    <col min="1793" max="1794" width="9" style="141"/>
    <col min="1795" max="1795" width="5.125" style="141" customWidth="1"/>
    <col min="1796" max="1801" width="9" style="141"/>
    <col min="1802" max="1802" width="8.25" style="141" customWidth="1"/>
    <col min="1803" max="2047" width="9" style="141"/>
    <col min="2048" max="2048" width="5.125" style="141" customWidth="1"/>
    <col min="2049" max="2050" width="9" style="141"/>
    <col min="2051" max="2051" width="5.125" style="141" customWidth="1"/>
    <col min="2052" max="2057" width="9" style="141"/>
    <col min="2058" max="2058" width="8.25" style="141" customWidth="1"/>
    <col min="2059" max="2303" width="9" style="141"/>
    <col min="2304" max="2304" width="5.125" style="141" customWidth="1"/>
    <col min="2305" max="2306" width="9" style="141"/>
    <col min="2307" max="2307" width="5.125" style="141" customWidth="1"/>
    <col min="2308" max="2313" width="9" style="141"/>
    <col min="2314" max="2314" width="8.25" style="141" customWidth="1"/>
    <col min="2315" max="2559" width="9" style="141"/>
    <col min="2560" max="2560" width="5.125" style="141" customWidth="1"/>
    <col min="2561" max="2562" width="9" style="141"/>
    <col min="2563" max="2563" width="5.125" style="141" customWidth="1"/>
    <col min="2564" max="2569" width="9" style="141"/>
    <col min="2570" max="2570" width="8.25" style="141" customWidth="1"/>
    <col min="2571" max="2815" width="9" style="141"/>
    <col min="2816" max="2816" width="5.125" style="141" customWidth="1"/>
    <col min="2817" max="2818" width="9" style="141"/>
    <col min="2819" max="2819" width="5.125" style="141" customWidth="1"/>
    <col min="2820" max="2825" width="9" style="141"/>
    <col min="2826" max="2826" width="8.25" style="141" customWidth="1"/>
    <col min="2827" max="3071" width="9" style="141"/>
    <col min="3072" max="3072" width="5.125" style="141" customWidth="1"/>
    <col min="3073" max="3074" width="9" style="141"/>
    <col min="3075" max="3075" width="5.125" style="141" customWidth="1"/>
    <col min="3076" max="3081" width="9" style="141"/>
    <col min="3082" max="3082" width="8.25" style="141" customWidth="1"/>
    <col min="3083" max="3327" width="9" style="141"/>
    <col min="3328" max="3328" width="5.125" style="141" customWidth="1"/>
    <col min="3329" max="3330" width="9" style="141"/>
    <col min="3331" max="3331" width="5.125" style="141" customWidth="1"/>
    <col min="3332" max="3337" width="9" style="141"/>
    <col min="3338" max="3338" width="8.25" style="141" customWidth="1"/>
    <col min="3339" max="3583" width="9" style="141"/>
    <col min="3584" max="3584" width="5.125" style="141" customWidth="1"/>
    <col min="3585" max="3586" width="9" style="141"/>
    <col min="3587" max="3587" width="5.125" style="141" customWidth="1"/>
    <col min="3588" max="3593" width="9" style="141"/>
    <col min="3594" max="3594" width="8.25" style="141" customWidth="1"/>
    <col min="3595" max="3839" width="9" style="141"/>
    <col min="3840" max="3840" width="5.125" style="141" customWidth="1"/>
    <col min="3841" max="3842" width="9" style="141"/>
    <col min="3843" max="3843" width="5.125" style="141" customWidth="1"/>
    <col min="3844" max="3849" width="9" style="141"/>
    <col min="3850" max="3850" width="8.25" style="141" customWidth="1"/>
    <col min="3851" max="4095" width="9" style="141"/>
    <col min="4096" max="4096" width="5.125" style="141" customWidth="1"/>
    <col min="4097" max="4098" width="9" style="141"/>
    <col min="4099" max="4099" width="5.125" style="141" customWidth="1"/>
    <col min="4100" max="4105" width="9" style="141"/>
    <col min="4106" max="4106" width="8.25" style="141" customWidth="1"/>
    <col min="4107" max="4351" width="9" style="141"/>
    <col min="4352" max="4352" width="5.125" style="141" customWidth="1"/>
    <col min="4353" max="4354" width="9" style="141"/>
    <col min="4355" max="4355" width="5.125" style="141" customWidth="1"/>
    <col min="4356" max="4361" width="9" style="141"/>
    <col min="4362" max="4362" width="8.25" style="141" customWidth="1"/>
    <col min="4363" max="4607" width="9" style="141"/>
    <col min="4608" max="4608" width="5.125" style="141" customWidth="1"/>
    <col min="4609" max="4610" width="9" style="141"/>
    <col min="4611" max="4611" width="5.125" style="141" customWidth="1"/>
    <col min="4612" max="4617" width="9" style="141"/>
    <col min="4618" max="4618" width="8.25" style="141" customWidth="1"/>
    <col min="4619" max="4863" width="9" style="141"/>
    <col min="4864" max="4864" width="5.125" style="141" customWidth="1"/>
    <col min="4865" max="4866" width="9" style="141"/>
    <col min="4867" max="4867" width="5.125" style="141" customWidth="1"/>
    <col min="4868" max="4873" width="9" style="141"/>
    <col min="4874" max="4874" width="8.25" style="141" customWidth="1"/>
    <col min="4875" max="5119" width="9" style="141"/>
    <col min="5120" max="5120" width="5.125" style="141" customWidth="1"/>
    <col min="5121" max="5122" width="9" style="141"/>
    <col min="5123" max="5123" width="5.125" style="141" customWidth="1"/>
    <col min="5124" max="5129" width="9" style="141"/>
    <col min="5130" max="5130" width="8.25" style="141" customWidth="1"/>
    <col min="5131" max="5375" width="9" style="141"/>
    <col min="5376" max="5376" width="5.125" style="141" customWidth="1"/>
    <col min="5377" max="5378" width="9" style="141"/>
    <col min="5379" max="5379" width="5.125" style="141" customWidth="1"/>
    <col min="5380" max="5385" width="9" style="141"/>
    <col min="5386" max="5386" width="8.25" style="141" customWidth="1"/>
    <col min="5387" max="5631" width="9" style="141"/>
    <col min="5632" max="5632" width="5.125" style="141" customWidth="1"/>
    <col min="5633" max="5634" width="9" style="141"/>
    <col min="5635" max="5635" width="5.125" style="141" customWidth="1"/>
    <col min="5636" max="5641" width="9" style="141"/>
    <col min="5642" max="5642" width="8.25" style="141" customWidth="1"/>
    <col min="5643" max="5887" width="9" style="141"/>
    <col min="5888" max="5888" width="5.125" style="141" customWidth="1"/>
    <col min="5889" max="5890" width="9" style="141"/>
    <col min="5891" max="5891" width="5.125" style="141" customWidth="1"/>
    <col min="5892" max="5897" width="9" style="141"/>
    <col min="5898" max="5898" width="8.25" style="141" customWidth="1"/>
    <col min="5899" max="6143" width="9" style="141"/>
    <col min="6144" max="6144" width="5.125" style="141" customWidth="1"/>
    <col min="6145" max="6146" width="9" style="141"/>
    <col min="6147" max="6147" width="5.125" style="141" customWidth="1"/>
    <col min="6148" max="6153" width="9" style="141"/>
    <col min="6154" max="6154" width="8.25" style="141" customWidth="1"/>
    <col min="6155" max="6399" width="9" style="141"/>
    <col min="6400" max="6400" width="5.125" style="141" customWidth="1"/>
    <col min="6401" max="6402" width="9" style="141"/>
    <col min="6403" max="6403" width="5.125" style="141" customWidth="1"/>
    <col min="6404" max="6409" width="9" style="141"/>
    <col min="6410" max="6410" width="8.25" style="141" customWidth="1"/>
    <col min="6411" max="6655" width="9" style="141"/>
    <col min="6656" max="6656" width="5.125" style="141" customWidth="1"/>
    <col min="6657" max="6658" width="9" style="141"/>
    <col min="6659" max="6659" width="5.125" style="141" customWidth="1"/>
    <col min="6660" max="6665" width="9" style="141"/>
    <col min="6666" max="6666" width="8.25" style="141" customWidth="1"/>
    <col min="6667" max="6911" width="9" style="141"/>
    <col min="6912" max="6912" width="5.125" style="141" customWidth="1"/>
    <col min="6913" max="6914" width="9" style="141"/>
    <col min="6915" max="6915" width="5.125" style="141" customWidth="1"/>
    <col min="6916" max="6921" width="9" style="141"/>
    <col min="6922" max="6922" width="8.25" style="141" customWidth="1"/>
    <col min="6923" max="7167" width="9" style="141"/>
    <col min="7168" max="7168" width="5.125" style="141" customWidth="1"/>
    <col min="7169" max="7170" width="9" style="141"/>
    <col min="7171" max="7171" width="5.125" style="141" customWidth="1"/>
    <col min="7172" max="7177" width="9" style="141"/>
    <col min="7178" max="7178" width="8.25" style="141" customWidth="1"/>
    <col min="7179" max="7423" width="9" style="141"/>
    <col min="7424" max="7424" width="5.125" style="141" customWidth="1"/>
    <col min="7425" max="7426" width="9" style="141"/>
    <col min="7427" max="7427" width="5.125" style="141" customWidth="1"/>
    <col min="7428" max="7433" width="9" style="141"/>
    <col min="7434" max="7434" width="8.25" style="141" customWidth="1"/>
    <col min="7435" max="7679" width="9" style="141"/>
    <col min="7680" max="7680" width="5.125" style="141" customWidth="1"/>
    <col min="7681" max="7682" width="9" style="141"/>
    <col min="7683" max="7683" width="5.125" style="141" customWidth="1"/>
    <col min="7684" max="7689" width="9" style="141"/>
    <col min="7690" max="7690" width="8.25" style="141" customWidth="1"/>
    <col min="7691" max="7935" width="9" style="141"/>
    <col min="7936" max="7936" width="5.125" style="141" customWidth="1"/>
    <col min="7937" max="7938" width="9" style="141"/>
    <col min="7939" max="7939" width="5.125" style="141" customWidth="1"/>
    <col min="7940" max="7945" width="9" style="141"/>
    <col min="7946" max="7946" width="8.25" style="141" customWidth="1"/>
    <col min="7947" max="8191" width="9" style="141"/>
    <col min="8192" max="8192" width="5.125" style="141" customWidth="1"/>
    <col min="8193" max="8194" width="9" style="141"/>
    <col min="8195" max="8195" width="5.125" style="141" customWidth="1"/>
    <col min="8196" max="8201" width="9" style="141"/>
    <col min="8202" max="8202" width="8.25" style="141" customWidth="1"/>
    <col min="8203" max="8447" width="9" style="141"/>
    <col min="8448" max="8448" width="5.125" style="141" customWidth="1"/>
    <col min="8449" max="8450" width="9" style="141"/>
    <col min="8451" max="8451" width="5.125" style="141" customWidth="1"/>
    <col min="8452" max="8457" width="9" style="141"/>
    <col min="8458" max="8458" width="8.25" style="141" customWidth="1"/>
    <col min="8459" max="8703" width="9" style="141"/>
    <col min="8704" max="8704" width="5.125" style="141" customWidth="1"/>
    <col min="8705" max="8706" width="9" style="141"/>
    <col min="8707" max="8707" width="5.125" style="141" customWidth="1"/>
    <col min="8708" max="8713" width="9" style="141"/>
    <col min="8714" max="8714" width="8.25" style="141" customWidth="1"/>
    <col min="8715" max="8959" width="9" style="141"/>
    <col min="8960" max="8960" width="5.125" style="141" customWidth="1"/>
    <col min="8961" max="8962" width="9" style="141"/>
    <col min="8963" max="8963" width="5.125" style="141" customWidth="1"/>
    <col min="8964" max="8969" width="9" style="141"/>
    <col min="8970" max="8970" width="8.25" style="141" customWidth="1"/>
    <col min="8971" max="9215" width="9" style="141"/>
    <col min="9216" max="9216" width="5.125" style="141" customWidth="1"/>
    <col min="9217" max="9218" width="9" style="141"/>
    <col min="9219" max="9219" width="5.125" style="141" customWidth="1"/>
    <col min="9220" max="9225" width="9" style="141"/>
    <col min="9226" max="9226" width="8.25" style="141" customWidth="1"/>
    <col min="9227" max="9471" width="9" style="141"/>
    <col min="9472" max="9472" width="5.125" style="141" customWidth="1"/>
    <col min="9473" max="9474" width="9" style="141"/>
    <col min="9475" max="9475" width="5.125" style="141" customWidth="1"/>
    <col min="9476" max="9481" width="9" style="141"/>
    <col min="9482" max="9482" width="8.25" style="141" customWidth="1"/>
    <col min="9483" max="9727" width="9" style="141"/>
    <col min="9728" max="9728" width="5.125" style="141" customWidth="1"/>
    <col min="9729" max="9730" width="9" style="141"/>
    <col min="9731" max="9731" width="5.125" style="141" customWidth="1"/>
    <col min="9732" max="9737" width="9" style="141"/>
    <col min="9738" max="9738" width="8.25" style="141" customWidth="1"/>
    <col min="9739" max="9983" width="9" style="141"/>
    <col min="9984" max="9984" width="5.125" style="141" customWidth="1"/>
    <col min="9985" max="9986" width="9" style="141"/>
    <col min="9987" max="9987" width="5.125" style="141" customWidth="1"/>
    <col min="9988" max="9993" width="9" style="141"/>
    <col min="9994" max="9994" width="8.25" style="141" customWidth="1"/>
    <col min="9995" max="10239" width="9" style="141"/>
    <col min="10240" max="10240" width="5.125" style="141" customWidth="1"/>
    <col min="10241" max="10242" width="9" style="141"/>
    <col min="10243" max="10243" width="5.125" style="141" customWidth="1"/>
    <col min="10244" max="10249" width="9" style="141"/>
    <col min="10250" max="10250" width="8.25" style="141" customWidth="1"/>
    <col min="10251" max="10495" width="9" style="141"/>
    <col min="10496" max="10496" width="5.125" style="141" customWidth="1"/>
    <col min="10497" max="10498" width="9" style="141"/>
    <col min="10499" max="10499" width="5.125" style="141" customWidth="1"/>
    <col min="10500" max="10505" width="9" style="141"/>
    <col min="10506" max="10506" width="8.25" style="141" customWidth="1"/>
    <col min="10507" max="10751" width="9" style="141"/>
    <col min="10752" max="10752" width="5.125" style="141" customWidth="1"/>
    <col min="10753" max="10754" width="9" style="141"/>
    <col min="10755" max="10755" width="5.125" style="141" customWidth="1"/>
    <col min="10756" max="10761" width="9" style="141"/>
    <col min="10762" max="10762" width="8.25" style="141" customWidth="1"/>
    <col min="10763" max="11007" width="9" style="141"/>
    <col min="11008" max="11008" width="5.125" style="141" customWidth="1"/>
    <col min="11009" max="11010" width="9" style="141"/>
    <col min="11011" max="11011" width="5.125" style="141" customWidth="1"/>
    <col min="11012" max="11017" width="9" style="141"/>
    <col min="11018" max="11018" width="8.25" style="141" customWidth="1"/>
    <col min="11019" max="11263" width="9" style="141"/>
    <col min="11264" max="11264" width="5.125" style="141" customWidth="1"/>
    <col min="11265" max="11266" width="9" style="141"/>
    <col min="11267" max="11267" width="5.125" style="141" customWidth="1"/>
    <col min="11268" max="11273" width="9" style="141"/>
    <col min="11274" max="11274" width="8.25" style="141" customWidth="1"/>
    <col min="11275" max="11519" width="9" style="141"/>
    <col min="11520" max="11520" width="5.125" style="141" customWidth="1"/>
    <col min="11521" max="11522" width="9" style="141"/>
    <col min="11523" max="11523" width="5.125" style="141" customWidth="1"/>
    <col min="11524" max="11529" width="9" style="141"/>
    <col min="11530" max="11530" width="8.25" style="141" customWidth="1"/>
    <col min="11531" max="11775" width="9" style="141"/>
    <col min="11776" max="11776" width="5.125" style="141" customWidth="1"/>
    <col min="11777" max="11778" width="9" style="141"/>
    <col min="11779" max="11779" width="5.125" style="141" customWidth="1"/>
    <col min="11780" max="11785" width="9" style="141"/>
    <col min="11786" max="11786" width="8.25" style="141" customWidth="1"/>
    <col min="11787" max="12031" width="9" style="141"/>
    <col min="12032" max="12032" width="5.125" style="141" customWidth="1"/>
    <col min="12033" max="12034" width="9" style="141"/>
    <col min="12035" max="12035" width="5.125" style="141" customWidth="1"/>
    <col min="12036" max="12041" width="9" style="141"/>
    <col min="12042" max="12042" width="8.25" style="141" customWidth="1"/>
    <col min="12043" max="12287" width="9" style="141"/>
    <col min="12288" max="12288" width="5.125" style="141" customWidth="1"/>
    <col min="12289" max="12290" width="9" style="141"/>
    <col min="12291" max="12291" width="5.125" style="141" customWidth="1"/>
    <col min="12292" max="12297" width="9" style="141"/>
    <col min="12298" max="12298" width="8.25" style="141" customWidth="1"/>
    <col min="12299" max="12543" width="9" style="141"/>
    <col min="12544" max="12544" width="5.125" style="141" customWidth="1"/>
    <col min="12545" max="12546" width="9" style="141"/>
    <col min="12547" max="12547" width="5.125" style="141" customWidth="1"/>
    <col min="12548" max="12553" width="9" style="141"/>
    <col min="12554" max="12554" width="8.25" style="141" customWidth="1"/>
    <col min="12555" max="12799" width="9" style="141"/>
    <col min="12800" max="12800" width="5.125" style="141" customWidth="1"/>
    <col min="12801" max="12802" width="9" style="141"/>
    <col min="12803" max="12803" width="5.125" style="141" customWidth="1"/>
    <col min="12804" max="12809" width="9" style="141"/>
    <col min="12810" max="12810" width="8.25" style="141" customWidth="1"/>
    <col min="12811" max="13055" width="9" style="141"/>
    <col min="13056" max="13056" width="5.125" style="141" customWidth="1"/>
    <col min="13057" max="13058" width="9" style="141"/>
    <col min="13059" max="13059" width="5.125" style="141" customWidth="1"/>
    <col min="13060" max="13065" width="9" style="141"/>
    <col min="13066" max="13066" width="8.25" style="141" customWidth="1"/>
    <col min="13067" max="13311" width="9" style="141"/>
    <col min="13312" max="13312" width="5.125" style="141" customWidth="1"/>
    <col min="13313" max="13314" width="9" style="141"/>
    <col min="13315" max="13315" width="5.125" style="141" customWidth="1"/>
    <col min="13316" max="13321" width="9" style="141"/>
    <col min="13322" max="13322" width="8.25" style="141" customWidth="1"/>
    <col min="13323" max="13567" width="9" style="141"/>
    <col min="13568" max="13568" width="5.125" style="141" customWidth="1"/>
    <col min="13569" max="13570" width="9" style="141"/>
    <col min="13571" max="13571" width="5.125" style="141" customWidth="1"/>
    <col min="13572" max="13577" width="9" style="141"/>
    <col min="13578" max="13578" width="8.25" style="141" customWidth="1"/>
    <col min="13579" max="13823" width="9" style="141"/>
    <col min="13824" max="13824" width="5.125" style="141" customWidth="1"/>
    <col min="13825" max="13826" width="9" style="141"/>
    <col min="13827" max="13827" width="5.125" style="141" customWidth="1"/>
    <col min="13828" max="13833" width="9" style="141"/>
    <col min="13834" max="13834" width="8.25" style="141" customWidth="1"/>
    <col min="13835" max="14079" width="9" style="141"/>
    <col min="14080" max="14080" width="5.125" style="141" customWidth="1"/>
    <col min="14081" max="14082" width="9" style="141"/>
    <col min="14083" max="14083" width="5.125" style="141" customWidth="1"/>
    <col min="14084" max="14089" width="9" style="141"/>
    <col min="14090" max="14090" width="8.25" style="141" customWidth="1"/>
    <col min="14091" max="14335" width="9" style="141"/>
    <col min="14336" max="14336" width="5.125" style="141" customWidth="1"/>
    <col min="14337" max="14338" width="9" style="141"/>
    <col min="14339" max="14339" width="5.125" style="141" customWidth="1"/>
    <col min="14340" max="14345" width="9" style="141"/>
    <col min="14346" max="14346" width="8.25" style="141" customWidth="1"/>
    <col min="14347" max="14591" width="9" style="141"/>
    <col min="14592" max="14592" width="5.125" style="141" customWidth="1"/>
    <col min="14593" max="14594" width="9" style="141"/>
    <col min="14595" max="14595" width="5.125" style="141" customWidth="1"/>
    <col min="14596" max="14601" width="9" style="141"/>
    <col min="14602" max="14602" width="8.25" style="141" customWidth="1"/>
    <col min="14603" max="14847" width="9" style="141"/>
    <col min="14848" max="14848" width="5.125" style="141" customWidth="1"/>
    <col min="14849" max="14850" width="9" style="141"/>
    <col min="14851" max="14851" width="5.125" style="141" customWidth="1"/>
    <col min="14852" max="14857" width="9" style="141"/>
    <col min="14858" max="14858" width="8.25" style="141" customWidth="1"/>
    <col min="14859" max="15103" width="9" style="141"/>
    <col min="15104" max="15104" width="5.125" style="141" customWidth="1"/>
    <col min="15105" max="15106" width="9" style="141"/>
    <col min="15107" max="15107" width="5.125" style="141" customWidth="1"/>
    <col min="15108" max="15113" width="9" style="141"/>
    <col min="15114" max="15114" width="8.25" style="141" customWidth="1"/>
    <col min="15115" max="15359" width="9" style="141"/>
    <col min="15360" max="15360" width="5.125" style="141" customWidth="1"/>
    <col min="15361" max="15362" width="9" style="141"/>
    <col min="15363" max="15363" width="5.125" style="141" customWidth="1"/>
    <col min="15364" max="15369" width="9" style="141"/>
    <col min="15370" max="15370" width="8.25" style="141" customWidth="1"/>
    <col min="15371" max="15615" width="9" style="141"/>
    <col min="15616" max="15616" width="5.125" style="141" customWidth="1"/>
    <col min="15617" max="15618" width="9" style="141"/>
    <col min="15619" max="15619" width="5.125" style="141" customWidth="1"/>
    <col min="15620" max="15625" width="9" style="141"/>
    <col min="15626" max="15626" width="8.25" style="141" customWidth="1"/>
    <col min="15627" max="15871" width="9" style="141"/>
    <col min="15872" max="15872" width="5.125" style="141" customWidth="1"/>
    <col min="15873" max="15874" width="9" style="141"/>
    <col min="15875" max="15875" width="5.125" style="141" customWidth="1"/>
    <col min="15876" max="15881" width="9" style="141"/>
    <col min="15882" max="15882" width="8.25" style="141" customWidth="1"/>
    <col min="15883" max="16127" width="9" style="141"/>
    <col min="16128" max="16128" width="5.125" style="141" customWidth="1"/>
    <col min="16129" max="16130" width="9" style="141"/>
    <col min="16131" max="16131" width="5.125" style="141" customWidth="1"/>
    <col min="16132" max="16137" width="9" style="141"/>
    <col min="16138" max="16138" width="8.25" style="141" customWidth="1"/>
    <col min="16139" max="16384" width="9" style="141"/>
  </cols>
  <sheetData>
    <row r="1" spans="1:13" ht="5.0999999999999996" customHeight="1">
      <c r="I1" s="142"/>
      <c r="J1" s="142"/>
      <c r="K1" s="142"/>
    </row>
    <row r="2" spans="1:13" ht="39.75" customHeight="1">
      <c r="A2" s="229" t="s">
        <v>121</v>
      </c>
      <c r="B2" s="229"/>
      <c r="C2" s="229"/>
      <c r="D2" s="229"/>
      <c r="E2" s="229"/>
      <c r="F2" s="229"/>
      <c r="G2" s="229"/>
      <c r="H2" s="229"/>
      <c r="I2" s="229"/>
      <c r="J2" s="229"/>
      <c r="K2" s="229"/>
    </row>
    <row r="3" spans="1:13" ht="24" customHeight="1">
      <c r="A3" s="230" t="s">
        <v>108</v>
      </c>
      <c r="B3" s="230"/>
      <c r="C3" s="230"/>
      <c r="D3" s="230"/>
      <c r="E3" s="230"/>
      <c r="F3" s="230"/>
      <c r="G3" s="230"/>
      <c r="H3" s="230"/>
      <c r="I3" s="230"/>
      <c r="J3" s="230"/>
      <c r="K3" s="230"/>
    </row>
    <row r="4" spans="1:13" ht="24" customHeight="1">
      <c r="A4" s="228" t="s">
        <v>109</v>
      </c>
      <c r="B4" s="228"/>
      <c r="C4" s="228"/>
      <c r="D4" s="228"/>
      <c r="E4" s="228"/>
      <c r="F4" s="228"/>
      <c r="G4" s="228"/>
      <c r="H4" s="228"/>
      <c r="I4" s="228"/>
      <c r="J4" s="228"/>
      <c r="K4" s="228"/>
    </row>
    <row r="5" spans="1:13" ht="24" customHeight="1">
      <c r="A5" s="228" t="s">
        <v>1418</v>
      </c>
      <c r="B5" s="228"/>
      <c r="C5" s="228"/>
      <c r="D5" s="228"/>
      <c r="E5" s="228"/>
      <c r="F5" s="228"/>
      <c r="G5" s="228"/>
      <c r="H5" s="228"/>
      <c r="I5" s="228"/>
      <c r="J5" s="228"/>
      <c r="K5" s="228"/>
    </row>
    <row r="6" spans="1:13" ht="24" customHeight="1">
      <c r="A6" s="143"/>
      <c r="B6" s="231" t="s">
        <v>1427</v>
      </c>
      <c r="C6" s="231"/>
      <c r="D6" s="231"/>
      <c r="E6" s="231"/>
      <c r="F6" s="231"/>
      <c r="G6" s="231"/>
      <c r="H6" s="231"/>
      <c r="I6" s="231"/>
      <c r="J6" s="231"/>
      <c r="K6" s="231"/>
    </row>
    <row r="7" spans="1:13" ht="21.75" customHeight="1">
      <c r="A7" s="143"/>
      <c r="B7" s="231"/>
      <c r="C7" s="231"/>
      <c r="D7" s="231"/>
      <c r="E7" s="231"/>
      <c r="F7" s="231"/>
      <c r="G7" s="231"/>
      <c r="H7" s="231"/>
      <c r="I7" s="231"/>
      <c r="J7" s="231"/>
      <c r="K7" s="231"/>
    </row>
    <row r="8" spans="1:13" ht="24" customHeight="1">
      <c r="A8" s="228" t="s">
        <v>1438</v>
      </c>
      <c r="B8" s="228"/>
      <c r="C8" s="228"/>
      <c r="D8" s="228"/>
      <c r="E8" s="228"/>
      <c r="F8" s="228"/>
      <c r="G8" s="228"/>
      <c r="H8" s="228"/>
      <c r="I8" s="228"/>
      <c r="J8" s="228"/>
      <c r="K8" s="228"/>
    </row>
    <row r="9" spans="1:13" ht="50.25" customHeight="1">
      <c r="A9" s="232" t="s">
        <v>1436</v>
      </c>
      <c r="B9" s="232"/>
      <c r="C9" s="232"/>
      <c r="D9" s="232"/>
      <c r="E9" s="232"/>
      <c r="F9" s="232"/>
      <c r="G9" s="232"/>
      <c r="H9" s="232"/>
      <c r="I9" s="232"/>
      <c r="J9" s="232"/>
      <c r="K9" s="232"/>
    </row>
    <row r="10" spans="1:13" ht="50.25" customHeight="1">
      <c r="A10" s="232"/>
      <c r="B10" s="232"/>
      <c r="C10" s="232"/>
      <c r="D10" s="232"/>
      <c r="E10" s="232"/>
      <c r="F10" s="232"/>
      <c r="G10" s="232"/>
      <c r="H10" s="232"/>
      <c r="I10" s="232"/>
      <c r="J10" s="232"/>
      <c r="K10" s="232"/>
      <c r="M10" s="144"/>
    </row>
    <row r="11" spans="1:13" ht="24" customHeight="1">
      <c r="A11" s="223" t="s">
        <v>110</v>
      </c>
      <c r="B11" s="223"/>
      <c r="C11" s="223"/>
      <c r="D11" s="223"/>
      <c r="E11" s="223"/>
      <c r="F11" s="223"/>
      <c r="G11" s="145"/>
      <c r="H11" s="145"/>
      <c r="I11" s="145"/>
      <c r="J11" s="145"/>
      <c r="K11" s="145"/>
    </row>
    <row r="12" spans="1:13" ht="24" customHeight="1">
      <c r="A12" s="224" t="s">
        <v>111</v>
      </c>
      <c r="B12" s="225"/>
      <c r="C12" s="226"/>
      <c r="D12" s="227"/>
      <c r="E12" s="145" t="s">
        <v>1557</v>
      </c>
      <c r="F12" s="145"/>
      <c r="G12" s="145"/>
      <c r="H12" s="145"/>
      <c r="I12" s="145"/>
      <c r="J12" s="145"/>
      <c r="K12" s="145"/>
    </row>
    <row r="13" spans="1:13" ht="24" customHeight="1">
      <c r="A13" s="146"/>
      <c r="B13" s="146"/>
      <c r="C13" s="146"/>
      <c r="D13" s="146"/>
      <c r="E13" s="146"/>
      <c r="F13" s="146"/>
      <c r="G13" s="146"/>
      <c r="H13" s="146"/>
      <c r="I13" s="146"/>
      <c r="J13" s="146"/>
      <c r="K13" s="146"/>
    </row>
    <row r="14" spans="1:13" ht="24" customHeight="1">
      <c r="A14" s="146"/>
      <c r="B14" s="147" t="s">
        <v>169</v>
      </c>
      <c r="C14" s="215"/>
      <c r="D14" s="215"/>
      <c r="E14" s="215"/>
      <c r="F14" s="215"/>
      <c r="G14" s="215"/>
      <c r="H14" s="146"/>
      <c r="I14" s="217" t="s">
        <v>173</v>
      </c>
      <c r="J14" s="217"/>
      <c r="K14" s="217"/>
    </row>
    <row r="15" spans="1:13" ht="24" customHeight="1">
      <c r="A15" s="146"/>
      <c r="B15" s="147" t="s">
        <v>170</v>
      </c>
      <c r="C15" s="215"/>
      <c r="D15" s="215"/>
      <c r="E15" s="215"/>
      <c r="F15" s="215"/>
      <c r="G15" s="215"/>
      <c r="H15" s="146"/>
      <c r="I15" s="218"/>
      <c r="J15" s="218"/>
      <c r="K15" s="218"/>
    </row>
    <row r="16" spans="1:13" ht="24" customHeight="1">
      <c r="A16" s="146"/>
      <c r="B16" s="147" t="s">
        <v>171</v>
      </c>
      <c r="C16" s="216"/>
      <c r="D16" s="216"/>
      <c r="E16" s="216"/>
      <c r="F16" s="216"/>
      <c r="G16" s="216"/>
      <c r="H16" s="146"/>
      <c r="I16" s="219" t="e">
        <f>IF(EXACT(VLOOKUP(C16,補助金用基本データ!$C$5:$T$316,5,FALSE),ASC(I15))=TRUE,"OK","パスワードが違います")</f>
        <v>#N/A</v>
      </c>
      <c r="J16" s="219"/>
      <c r="K16" s="219"/>
      <c r="M16" s="131" t="e">
        <f>IF(I16="OK",VLOOKUP(C16,補助金用基本データ!$C$5:$T$316,2,FALSE),"")</f>
        <v>#N/A</v>
      </c>
    </row>
    <row r="17" spans="1:11" ht="24" customHeight="1">
      <c r="B17" s="208" t="s">
        <v>1437</v>
      </c>
      <c r="C17" s="208"/>
      <c r="D17" s="209"/>
      <c r="E17" s="209"/>
      <c r="F17" s="209"/>
      <c r="G17" s="209"/>
      <c r="H17" s="209"/>
      <c r="I17" s="210"/>
    </row>
    <row r="18" spans="1:11" s="149" customFormat="1" ht="24" customHeight="1">
      <c r="A18" s="220" t="s">
        <v>1554</v>
      </c>
      <c r="B18" s="220"/>
      <c r="C18" s="220"/>
      <c r="D18" s="146"/>
      <c r="E18" s="146"/>
      <c r="F18" s="146"/>
      <c r="G18" s="146"/>
      <c r="H18" s="146"/>
      <c r="I18" s="148"/>
    </row>
    <row r="19" spans="1:11" s="149" customFormat="1" ht="24" customHeight="1">
      <c r="A19" s="220"/>
      <c r="B19" s="220"/>
      <c r="C19" s="220"/>
      <c r="D19" s="221"/>
      <c r="E19" s="221"/>
      <c r="F19" s="221"/>
      <c r="G19" s="150" t="s">
        <v>1555</v>
      </c>
      <c r="H19" s="222" t="str">
        <f>IF(D19=0,"←入力がありません（又は0円）ご確認ください。","")</f>
        <v>←入力がありません（又は0円）ご確認ください。</v>
      </c>
      <c r="I19" s="222"/>
      <c r="J19" s="222"/>
      <c r="K19" s="222"/>
    </row>
    <row r="20" spans="1:11" ht="24" customHeight="1">
      <c r="A20" s="146"/>
      <c r="B20" s="146"/>
      <c r="C20" s="146"/>
      <c r="D20" s="146"/>
      <c r="E20" s="146"/>
      <c r="F20" s="146"/>
      <c r="G20" s="146"/>
      <c r="H20" s="222"/>
      <c r="I20" s="222"/>
      <c r="J20" s="222"/>
      <c r="K20" s="222"/>
    </row>
    <row r="21" spans="1:11" ht="24" customHeight="1">
      <c r="A21" s="146"/>
      <c r="B21" s="147" t="s">
        <v>174</v>
      </c>
      <c r="C21" s="131" t="s">
        <v>175</v>
      </c>
      <c r="D21" s="211"/>
      <c r="E21" s="211"/>
      <c r="F21" s="211"/>
      <c r="G21" s="211"/>
      <c r="H21" s="211"/>
      <c r="I21" s="212"/>
      <c r="J21" s="146"/>
    </row>
    <row r="22" spans="1:11" ht="24" customHeight="1">
      <c r="A22" s="146"/>
      <c r="B22" s="131"/>
      <c r="C22" s="131" t="s">
        <v>176</v>
      </c>
      <c r="D22" s="213"/>
      <c r="E22" s="213"/>
      <c r="F22" s="213"/>
      <c r="G22" s="213"/>
      <c r="H22" s="213"/>
      <c r="I22" s="214"/>
      <c r="J22" s="146"/>
    </row>
    <row r="23" spans="1:11" ht="24" customHeight="1">
      <c r="D23" s="151" t="s">
        <v>1553</v>
      </c>
    </row>
    <row r="24" spans="1:11" ht="20.100000000000001" customHeight="1">
      <c r="A24" s="146"/>
      <c r="B24" s="146"/>
      <c r="C24" s="146"/>
      <c r="D24" s="146"/>
      <c r="E24" s="146"/>
      <c r="F24" s="146"/>
      <c r="G24" s="146"/>
      <c r="H24" s="146"/>
      <c r="I24" s="146"/>
      <c r="J24" s="146"/>
      <c r="K24" s="146"/>
    </row>
    <row r="25" spans="1:11" ht="20.100000000000001" customHeight="1">
      <c r="A25" s="152"/>
      <c r="B25" s="233" t="s">
        <v>1434</v>
      </c>
      <c r="C25" s="234" t="s">
        <v>1428</v>
      </c>
      <c r="D25" s="235"/>
      <c r="E25" s="235"/>
      <c r="F25" s="235"/>
      <c r="G25" s="235"/>
      <c r="H25" s="235"/>
      <c r="I25" s="235"/>
      <c r="J25" s="236"/>
      <c r="K25" s="153"/>
    </row>
    <row r="26" spans="1:11" ht="20.100000000000001" customHeight="1">
      <c r="A26" s="152"/>
      <c r="B26" s="233"/>
      <c r="C26" s="237" t="s">
        <v>1435</v>
      </c>
      <c r="D26" s="238"/>
      <c r="E26" s="238"/>
      <c r="F26" s="238"/>
      <c r="G26" s="238"/>
      <c r="H26" s="238"/>
      <c r="I26" s="238"/>
      <c r="J26" s="238"/>
      <c r="K26" s="152"/>
    </row>
    <row r="28" spans="1:11">
      <c r="B28" s="239" t="s">
        <v>1429</v>
      </c>
      <c r="C28" s="240"/>
      <c r="D28" s="240"/>
      <c r="E28" s="240"/>
      <c r="F28" s="240" t="s">
        <v>1947</v>
      </c>
      <c r="G28" s="240"/>
      <c r="H28" s="240"/>
      <c r="I28" s="240"/>
      <c r="J28" s="241"/>
    </row>
    <row r="29" spans="1:11">
      <c r="B29" s="242" t="s">
        <v>1430</v>
      </c>
      <c r="C29" s="243"/>
      <c r="D29" s="243"/>
      <c r="E29" s="243"/>
      <c r="F29" s="243" t="s">
        <v>1431</v>
      </c>
      <c r="G29" s="243"/>
      <c r="H29" s="243"/>
      <c r="I29" s="243"/>
      <c r="J29" s="244"/>
    </row>
    <row r="30" spans="1:11">
      <c r="B30" s="242" t="s">
        <v>1432</v>
      </c>
      <c r="C30" s="243"/>
      <c r="D30" s="243"/>
      <c r="E30" s="243"/>
      <c r="F30" s="243" t="s">
        <v>1433</v>
      </c>
      <c r="G30" s="243"/>
      <c r="H30" s="243"/>
      <c r="I30" s="243"/>
      <c r="J30" s="244"/>
    </row>
    <row r="31" spans="1:11">
      <c r="B31" s="154"/>
      <c r="C31" s="154"/>
      <c r="D31" s="154"/>
      <c r="E31" s="154"/>
      <c r="F31" s="154"/>
      <c r="G31" s="154"/>
      <c r="H31" s="154"/>
      <c r="I31" s="154"/>
      <c r="J31" s="154"/>
    </row>
    <row r="32" spans="1:11">
      <c r="B32" s="245" t="s">
        <v>1552</v>
      </c>
      <c r="C32" s="245"/>
      <c r="D32" s="245"/>
      <c r="E32" s="245"/>
      <c r="F32" s="245"/>
      <c r="G32" s="245"/>
      <c r="H32" s="245"/>
      <c r="I32" s="245"/>
      <c r="J32" s="245"/>
    </row>
    <row r="33" spans="2:10">
      <c r="B33" s="245"/>
      <c r="C33" s="245"/>
      <c r="D33" s="245"/>
      <c r="E33" s="245"/>
      <c r="F33" s="245"/>
      <c r="G33" s="245"/>
      <c r="H33" s="245"/>
      <c r="I33" s="245"/>
      <c r="J33" s="245"/>
    </row>
    <row r="34" spans="2:10">
      <c r="B34" s="245"/>
      <c r="C34" s="245"/>
      <c r="D34" s="245"/>
      <c r="E34" s="245"/>
      <c r="F34" s="245"/>
      <c r="G34" s="245"/>
      <c r="H34" s="245"/>
      <c r="I34" s="245"/>
      <c r="J34" s="245"/>
    </row>
    <row r="35" spans="2:10">
      <c r="B35" s="245"/>
      <c r="C35" s="245"/>
      <c r="D35" s="245"/>
      <c r="E35" s="245"/>
      <c r="F35" s="245"/>
      <c r="G35" s="245"/>
      <c r="H35" s="245"/>
      <c r="I35" s="245"/>
      <c r="J35" s="245"/>
    </row>
  </sheetData>
  <sheetProtection password="CCCF" sheet="1" selectLockedCells="1"/>
  <mergeCells count="33">
    <mergeCell ref="B29:E29"/>
    <mergeCell ref="F29:J29"/>
    <mergeCell ref="B30:E30"/>
    <mergeCell ref="F30:J30"/>
    <mergeCell ref="B32:J35"/>
    <mergeCell ref="B25:B26"/>
    <mergeCell ref="C25:J25"/>
    <mergeCell ref="C26:J26"/>
    <mergeCell ref="B28:E28"/>
    <mergeCell ref="F28:J28"/>
    <mergeCell ref="A2:K2"/>
    <mergeCell ref="A3:K3"/>
    <mergeCell ref="A4:K4"/>
    <mergeCell ref="B6:K7"/>
    <mergeCell ref="A9:K10"/>
    <mergeCell ref="A11:F11"/>
    <mergeCell ref="A12:B12"/>
    <mergeCell ref="C12:D12"/>
    <mergeCell ref="A8:K8"/>
    <mergeCell ref="A5:K5"/>
    <mergeCell ref="B17:C17"/>
    <mergeCell ref="D17:I17"/>
    <mergeCell ref="D21:I21"/>
    <mergeCell ref="D22:I22"/>
    <mergeCell ref="C14:G14"/>
    <mergeCell ref="C15:G15"/>
    <mergeCell ref="C16:G16"/>
    <mergeCell ref="I14:K14"/>
    <mergeCell ref="I15:K15"/>
    <mergeCell ref="I16:K16"/>
    <mergeCell ref="A18:C19"/>
    <mergeCell ref="D19:F19"/>
    <mergeCell ref="H19:K20"/>
  </mergeCells>
  <phoneticPr fontId="5"/>
  <conditionalFormatting sqref="C14:G17">
    <cfRule type="containsBlanks" dxfId="4" priority="5">
      <formula>LEN(TRIM(C14))=0</formula>
    </cfRule>
  </conditionalFormatting>
  <conditionalFormatting sqref="I15">
    <cfRule type="containsBlanks" dxfId="3" priority="4">
      <formula>LEN(TRIM(I15))=0</formula>
    </cfRule>
  </conditionalFormatting>
  <conditionalFormatting sqref="D21:H22">
    <cfRule type="containsBlanks" dxfId="2" priority="3">
      <formula>LEN(TRIM(D21))=0</formula>
    </cfRule>
  </conditionalFormatting>
  <conditionalFormatting sqref="D17:H17">
    <cfRule type="containsBlanks" dxfId="1" priority="2">
      <formula>LEN(TRIM(D17))=0</formula>
    </cfRule>
  </conditionalFormatting>
  <conditionalFormatting sqref="D19:F19">
    <cfRule type="containsBlanks" dxfId="0" priority="1">
      <formula>LEN(TRIM(D19))=0</formula>
    </cfRule>
  </conditionalFormatting>
  <dataValidations count="4">
    <dataValidation type="list" allowBlank="1" showInputMessage="1" showErrorMessage="1" sqref="C16:C17 D16:G16" xr:uid="{38DE29F5-4F8B-4AF5-8F14-6C7745A022EE}">
      <formula1>INDIRECT(TEXT($C14&amp;$C15,"@"))</formula1>
    </dataValidation>
    <dataValidation type="list" allowBlank="1" showInputMessage="1" showErrorMessage="1" sqref="C15:G15" xr:uid="{1A871117-637D-44C1-8A6E-2072F5F3C54B}">
      <formula1>INDIRECT($C14)</formula1>
    </dataValidation>
    <dataValidation type="list" allowBlank="1" showInputMessage="1" showErrorMessage="1" sqref="C14:G14" xr:uid="{5AE7D464-E64C-4347-893F-16984B1A8835}">
      <formula1>"中央区,花見川区,稲毛区,若葉区,緑区,美浜区"</formula1>
    </dataValidation>
    <dataValidation type="list" allowBlank="1" showInputMessage="1" showErrorMessage="1" sqref="I18 D17:I17" xr:uid="{8C014DE8-D802-48B2-B5C0-4D6AB2390092}">
      <formula1>"希望しない,希望する"</formula1>
    </dataValidation>
  </dataValidations>
  <hyperlinks>
    <hyperlink ref="C26" r:id="rId1" xr:uid="{F1A07914-C89E-4E74-B81B-1AC6F79027B2}"/>
  </hyperlinks>
  <pageMargins left="0.7" right="0.7" top="0.75" bottom="0.75" header="0.3" footer="0.3"/>
  <pageSetup paperSize="9" scale="98"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129"/>
  <sheetViews>
    <sheetView showGridLines="0" view="pageBreakPreview" zoomScaleNormal="100" zoomScaleSheetLayoutView="100" workbookViewId="0">
      <selection activeCell="D6" sqref="D6:I6"/>
    </sheetView>
  </sheetViews>
  <sheetFormatPr defaultRowHeight="13.5"/>
  <cols>
    <col min="1" max="1" width="13.125" style="2" customWidth="1"/>
    <col min="2" max="2" width="9.25" style="2" bestFit="1" customWidth="1"/>
    <col min="3" max="6" width="9.125" style="2" bestFit="1" customWidth="1"/>
    <col min="7" max="7" width="9.25" style="2" bestFit="1" customWidth="1"/>
    <col min="8" max="9" width="9.125" style="2" bestFit="1" customWidth="1"/>
    <col min="10" max="10" width="3.125" style="2" customWidth="1"/>
    <col min="11" max="11" width="5.5" style="2" customWidth="1"/>
    <col min="12" max="12" width="9.25" style="2" bestFit="1" customWidth="1"/>
    <col min="13" max="13" width="10.25" style="2" bestFit="1" customWidth="1"/>
    <col min="14" max="14" width="8.25" style="2" customWidth="1"/>
    <col min="15" max="15" width="12.625" style="17" customWidth="1"/>
    <col min="16" max="16" width="13.125" style="2" customWidth="1"/>
    <col min="17" max="16384" width="9" style="2"/>
  </cols>
  <sheetData>
    <row r="1" spans="1:11" ht="17.100000000000001" customHeight="1" thickBot="1">
      <c r="A1" s="1" t="s">
        <v>49</v>
      </c>
      <c r="B1" s="246" t="s">
        <v>1419</v>
      </c>
      <c r="C1" s="246"/>
      <c r="D1" s="246"/>
      <c r="E1" s="246"/>
      <c r="F1" s="246"/>
      <c r="G1" s="246"/>
      <c r="H1" s="1"/>
      <c r="I1" s="1"/>
    </row>
    <row r="2" spans="1:11" ht="17.100000000000001" customHeight="1" thickBot="1">
      <c r="A2" s="1"/>
      <c r="B2" s="1"/>
      <c r="C2" s="1"/>
      <c r="D2" s="1"/>
      <c r="E2" s="1"/>
      <c r="F2" s="18" t="s">
        <v>112</v>
      </c>
      <c r="G2" s="247">
        <f>①ファイルの説明!C16</f>
        <v>0</v>
      </c>
      <c r="H2" s="248"/>
      <c r="I2" s="248"/>
      <c r="K2" s="136" t="e">
        <f>①ファイルの説明!M16</f>
        <v>#N/A</v>
      </c>
    </row>
    <row r="3" spans="1:11" ht="17.100000000000001" customHeight="1">
      <c r="A3" s="1"/>
      <c r="B3" s="1"/>
      <c r="C3" s="1"/>
      <c r="D3" s="1"/>
      <c r="E3" s="1"/>
      <c r="F3" s="19"/>
      <c r="G3" s="20"/>
      <c r="H3" s="21"/>
      <c r="I3" s="21"/>
    </row>
    <row r="4" spans="1:11" ht="17.100000000000001" customHeight="1" thickBot="1">
      <c r="A4" s="249" t="s">
        <v>62</v>
      </c>
      <c r="B4" s="249"/>
      <c r="C4" s="249"/>
      <c r="D4" s="7"/>
      <c r="E4" s="7"/>
      <c r="F4" s="19"/>
      <c r="G4" s="20"/>
      <c r="H4" s="21"/>
      <c r="I4" s="21"/>
    </row>
    <row r="5" spans="1:11" ht="17.100000000000001" customHeight="1">
      <c r="A5" s="250" t="s">
        <v>69</v>
      </c>
      <c r="B5" s="250"/>
      <c r="C5" s="251"/>
      <c r="D5" s="252" t="s">
        <v>107</v>
      </c>
      <c r="E5" s="253"/>
      <c r="F5" s="253"/>
      <c r="G5" s="253"/>
      <c r="H5" s="253"/>
      <c r="I5" s="254"/>
    </row>
    <row r="6" spans="1:11" ht="17.100000000000001" customHeight="1" thickBot="1">
      <c r="A6" s="250"/>
      <c r="B6" s="250"/>
      <c r="C6" s="251"/>
      <c r="D6" s="258" t="s">
        <v>1946</v>
      </c>
      <c r="E6" s="259"/>
      <c r="F6" s="259"/>
      <c r="G6" s="259"/>
      <c r="H6" s="259"/>
      <c r="I6" s="260"/>
    </row>
    <row r="7" spans="1:11" ht="17.100000000000001" customHeight="1">
      <c r="A7" s="1"/>
      <c r="B7" s="1"/>
      <c r="C7" s="1"/>
      <c r="D7" s="255"/>
      <c r="E7" s="255"/>
      <c r="F7" s="255"/>
      <c r="G7" s="255"/>
      <c r="H7" s="255"/>
      <c r="I7" s="20"/>
    </row>
    <row r="8" spans="1:11" ht="30" customHeight="1">
      <c r="A8" s="22" t="s">
        <v>67</v>
      </c>
      <c r="B8" s="1"/>
      <c r="C8" s="1"/>
      <c r="D8" s="1"/>
      <c r="E8" s="1"/>
      <c r="F8" s="1"/>
      <c r="G8" s="1"/>
      <c r="H8" s="1"/>
      <c r="I8" s="1"/>
    </row>
    <row r="9" spans="1:11" ht="17.100000000000001" customHeight="1">
      <c r="A9" s="1" t="s">
        <v>16</v>
      </c>
      <c r="B9" s="1"/>
      <c r="C9" s="1"/>
      <c r="D9" s="1"/>
      <c r="E9" s="1"/>
      <c r="F9" s="1"/>
      <c r="G9" s="1" t="s">
        <v>15</v>
      </c>
      <c r="H9" s="1"/>
      <c r="I9" s="1"/>
    </row>
    <row r="10" spans="1:11" ht="17.100000000000001" customHeight="1">
      <c r="A10" s="256"/>
      <c r="B10" s="257"/>
      <c r="C10" s="123" t="s">
        <v>2</v>
      </c>
      <c r="D10" s="123" t="s">
        <v>3</v>
      </c>
      <c r="E10" s="123" t="s">
        <v>4</v>
      </c>
      <c r="F10" s="123" t="s">
        <v>5</v>
      </c>
      <c r="G10" s="123" t="s">
        <v>6</v>
      </c>
      <c r="H10" s="121" t="s">
        <v>7</v>
      </c>
      <c r="I10" s="27" t="s">
        <v>8</v>
      </c>
      <c r="J10" s="1"/>
    </row>
    <row r="11" spans="1:11" ht="17.100000000000001" customHeight="1">
      <c r="A11" s="261" t="s">
        <v>152</v>
      </c>
      <c r="B11" s="262"/>
      <c r="C11" s="98"/>
      <c r="D11" s="98"/>
      <c r="E11" s="98"/>
      <c r="F11" s="98"/>
      <c r="G11" s="98"/>
      <c r="H11" s="98"/>
      <c r="I11" s="85">
        <f>SUM(C11:H11)</f>
        <v>0</v>
      </c>
      <c r="J11" s="1"/>
    </row>
    <row r="12" spans="1:11" ht="17.100000000000001" customHeight="1" thickBot="1">
      <c r="A12" s="263" t="s">
        <v>153</v>
      </c>
      <c r="B12" s="264"/>
      <c r="C12" s="99"/>
      <c r="D12" s="99"/>
      <c r="E12" s="99"/>
      <c r="F12" s="99"/>
      <c r="G12" s="99"/>
      <c r="H12" s="99"/>
      <c r="I12" s="86">
        <f>SUM(C12:H12)</f>
        <v>0</v>
      </c>
      <c r="J12" s="1"/>
    </row>
    <row r="13" spans="1:11" ht="17.100000000000001" customHeight="1" thickTop="1" thickBot="1">
      <c r="A13" s="274" t="s">
        <v>154</v>
      </c>
      <c r="B13" s="274"/>
      <c r="C13" s="102"/>
      <c r="D13" s="102"/>
      <c r="E13" s="102"/>
      <c r="F13" s="102"/>
      <c r="G13" s="102"/>
      <c r="H13" s="102"/>
      <c r="I13" s="87">
        <f>SUM(C13:H13)</f>
        <v>0</v>
      </c>
      <c r="J13" s="1"/>
    </row>
    <row r="14" spans="1:11" ht="17.25" customHeight="1" thickTop="1">
      <c r="A14" s="1"/>
      <c r="B14" s="1"/>
      <c r="C14" s="1"/>
      <c r="D14" s="1"/>
      <c r="E14" s="1"/>
      <c r="F14" s="1"/>
      <c r="G14" s="1"/>
      <c r="H14" s="1"/>
      <c r="I14" s="1"/>
      <c r="J14" s="1"/>
    </row>
    <row r="15" spans="1:11" ht="17.100000000000001" customHeight="1">
      <c r="A15" s="256"/>
      <c r="B15" s="257"/>
      <c r="C15" s="123" t="s">
        <v>9</v>
      </c>
      <c r="D15" s="123" t="s">
        <v>10</v>
      </c>
      <c r="E15" s="123" t="s">
        <v>11</v>
      </c>
      <c r="F15" s="123" t="s">
        <v>12</v>
      </c>
      <c r="G15" s="123" t="s">
        <v>13</v>
      </c>
      <c r="H15" s="121" t="s">
        <v>14</v>
      </c>
      <c r="I15" s="27" t="s">
        <v>8</v>
      </c>
      <c r="J15" s="130"/>
    </row>
    <row r="16" spans="1:11" ht="17.100000000000001" customHeight="1">
      <c r="A16" s="261" t="s">
        <v>152</v>
      </c>
      <c r="B16" s="262"/>
      <c r="C16" s="98"/>
      <c r="D16" s="98"/>
      <c r="E16" s="98"/>
      <c r="F16" s="98"/>
      <c r="G16" s="98"/>
      <c r="H16" s="98"/>
      <c r="I16" s="85">
        <f>SUM(C16:H16)</f>
        <v>0</v>
      </c>
      <c r="J16" s="7"/>
    </row>
    <row r="17" spans="1:17" ht="17.100000000000001" customHeight="1" thickBot="1">
      <c r="A17" s="263" t="s">
        <v>153</v>
      </c>
      <c r="B17" s="264"/>
      <c r="C17" s="99"/>
      <c r="D17" s="99"/>
      <c r="E17" s="99"/>
      <c r="F17" s="99"/>
      <c r="G17" s="99"/>
      <c r="H17" s="99"/>
      <c r="I17" s="86">
        <f>SUM(C17:H17)</f>
        <v>0</v>
      </c>
      <c r="J17" s="7"/>
    </row>
    <row r="18" spans="1:17" ht="17.100000000000001" customHeight="1" thickTop="1" thickBot="1">
      <c r="A18" s="274" t="s">
        <v>154</v>
      </c>
      <c r="B18" s="274"/>
      <c r="C18" s="102"/>
      <c r="D18" s="102"/>
      <c r="E18" s="102"/>
      <c r="F18" s="102"/>
      <c r="G18" s="102"/>
      <c r="H18" s="102"/>
      <c r="I18" s="87">
        <f>SUM(C18:H18)</f>
        <v>0</v>
      </c>
      <c r="J18" s="7"/>
    </row>
    <row r="19" spans="1:17" ht="17.100000000000001" customHeight="1" thickTop="1">
      <c r="A19" s="130"/>
      <c r="B19" s="130"/>
      <c r="C19" s="36"/>
      <c r="D19" s="36"/>
      <c r="E19" s="36"/>
      <c r="F19" s="36"/>
      <c r="G19" s="36"/>
      <c r="H19" s="74" t="s">
        <v>155</v>
      </c>
      <c r="I19" s="88">
        <f>I11+I16</f>
        <v>0</v>
      </c>
      <c r="J19" s="7"/>
      <c r="L19" s="10"/>
      <c r="M19" s="10"/>
      <c r="N19" s="10"/>
      <c r="O19" s="10"/>
      <c r="P19" s="37"/>
    </row>
    <row r="20" spans="1:17" ht="17.100000000000001" customHeight="1" thickBot="1">
      <c r="A20" s="130"/>
      <c r="B20" s="130"/>
      <c r="C20" s="36"/>
      <c r="D20" s="36"/>
      <c r="E20" s="36"/>
      <c r="F20" s="36"/>
      <c r="G20" s="36"/>
      <c r="H20" s="75" t="s">
        <v>156</v>
      </c>
      <c r="I20" s="89">
        <f>SUM(I12+I17)</f>
        <v>0</v>
      </c>
      <c r="J20" s="7"/>
      <c r="L20" s="10"/>
      <c r="M20" s="10"/>
      <c r="N20" s="10"/>
      <c r="O20" s="10"/>
      <c r="P20" s="37"/>
    </row>
    <row r="21" spans="1:17" ht="17.100000000000001" customHeight="1" thickTop="1" thickBot="1">
      <c r="A21" s="130"/>
      <c r="B21" s="130"/>
      <c r="C21" s="36"/>
      <c r="D21" s="36"/>
      <c r="E21" s="36"/>
      <c r="F21" s="36"/>
      <c r="G21" s="36"/>
      <c r="H21" s="77" t="s">
        <v>157</v>
      </c>
      <c r="I21" s="87">
        <f>SUM(I13+I18)</f>
        <v>0</v>
      </c>
      <c r="J21" s="7"/>
      <c r="L21" s="10"/>
      <c r="M21" s="10"/>
      <c r="N21" s="10"/>
      <c r="O21" s="10"/>
      <c r="P21" s="37"/>
    </row>
    <row r="22" spans="1:17" ht="11.25" customHeight="1" thickTop="1">
      <c r="A22" s="1"/>
      <c r="B22" s="1"/>
      <c r="C22" s="1"/>
      <c r="D22" s="1"/>
      <c r="E22" s="1"/>
      <c r="F22" s="1"/>
      <c r="G22" s="1"/>
      <c r="H22" s="1"/>
      <c r="I22" s="1"/>
      <c r="K22" s="38"/>
      <c r="L22" s="10"/>
      <c r="M22" s="10"/>
      <c r="N22" s="10"/>
      <c r="O22" s="39"/>
      <c r="P22" s="39"/>
    </row>
    <row r="23" spans="1:17" ht="17.100000000000001" customHeight="1" thickBot="1">
      <c r="A23" s="1" t="s">
        <v>45</v>
      </c>
      <c r="B23" s="1"/>
      <c r="C23" s="1"/>
      <c r="D23" s="1"/>
      <c r="E23" s="1"/>
      <c r="F23" s="265">
        <f>SUM(I19:I20)</f>
        <v>0</v>
      </c>
      <c r="G23" s="265"/>
      <c r="H23" s="1" t="s">
        <v>37</v>
      </c>
      <c r="I23" s="1"/>
      <c r="O23" s="2"/>
    </row>
    <row r="24" spans="1:17" ht="17.100000000000001" customHeight="1">
      <c r="A24" s="1"/>
      <c r="B24" s="1"/>
      <c r="C24" s="1"/>
      <c r="D24" s="1"/>
      <c r="E24" s="1"/>
      <c r="F24" s="1"/>
      <c r="G24" s="1"/>
      <c r="H24" s="1"/>
      <c r="I24" s="1"/>
      <c r="L24" s="266" t="s">
        <v>114</v>
      </c>
      <c r="M24" s="267"/>
      <c r="N24" s="267"/>
      <c r="O24" s="267"/>
      <c r="P24" s="268"/>
    </row>
    <row r="25" spans="1:17" ht="17.100000000000001" customHeight="1">
      <c r="A25" s="1" t="s">
        <v>31</v>
      </c>
      <c r="B25" s="1"/>
      <c r="C25" s="1"/>
      <c r="D25" s="1"/>
      <c r="E25" s="1"/>
      <c r="F25" s="1"/>
      <c r="G25" s="1"/>
      <c r="H25" s="1"/>
      <c r="I25" s="1"/>
      <c r="L25" s="269"/>
      <c r="M25" s="270"/>
      <c r="N25" s="270"/>
      <c r="O25" s="270"/>
      <c r="P25" s="271"/>
      <c r="Q25" s="31" t="s">
        <v>162</v>
      </c>
    </row>
    <row r="26" spans="1:17" ht="17.100000000000001" customHeight="1">
      <c r="A26" s="1" t="s">
        <v>30</v>
      </c>
      <c r="B26" s="1"/>
      <c r="C26" s="1"/>
      <c r="D26" s="1"/>
      <c r="E26" s="1"/>
      <c r="F26" s="1"/>
      <c r="G26" s="1"/>
      <c r="H26" s="1"/>
      <c r="I26" s="1"/>
      <c r="J26" s="1"/>
      <c r="L26" s="40"/>
      <c r="M26" s="31" t="s">
        <v>42</v>
      </c>
      <c r="N26" s="31" t="s">
        <v>41</v>
      </c>
      <c r="O26" s="31" t="s">
        <v>29</v>
      </c>
      <c r="P26" s="78" t="s">
        <v>161</v>
      </c>
      <c r="Q26" s="79">
        <v>217233</v>
      </c>
    </row>
    <row r="27" spans="1:17" ht="17.100000000000001" customHeight="1">
      <c r="A27" s="13"/>
      <c r="B27" s="13"/>
      <c r="C27" s="272" t="s">
        <v>46</v>
      </c>
      <c r="D27" s="272"/>
      <c r="E27" s="272" t="s">
        <v>47</v>
      </c>
      <c r="F27" s="272"/>
      <c r="G27" s="272" t="s">
        <v>48</v>
      </c>
      <c r="H27" s="273"/>
      <c r="I27" s="1"/>
      <c r="J27" s="1"/>
      <c r="L27" s="40" t="s">
        <v>2</v>
      </c>
      <c r="M27" s="69"/>
      <c r="N27" s="69"/>
      <c r="O27" s="31">
        <f>$A$34*M27+$A$35*N27</f>
        <v>0</v>
      </c>
      <c r="P27" s="32">
        <f>MIN(O27,$Q$26)</f>
        <v>0</v>
      </c>
    </row>
    <row r="28" spans="1:17" ht="17.100000000000001" customHeight="1">
      <c r="A28" s="273" t="s">
        <v>19</v>
      </c>
      <c r="B28" s="13" t="s">
        <v>17</v>
      </c>
      <c r="C28" s="275">
        <v>1100</v>
      </c>
      <c r="D28" s="275"/>
      <c r="E28" s="276"/>
      <c r="F28" s="277"/>
      <c r="G28" s="278">
        <f>C28*E28</f>
        <v>0</v>
      </c>
      <c r="H28" s="278"/>
      <c r="I28" s="1"/>
      <c r="J28" s="1"/>
      <c r="L28" s="40" t="s">
        <v>39</v>
      </c>
      <c r="M28" s="69"/>
      <c r="N28" s="69"/>
      <c r="O28" s="31">
        <f t="shared" ref="O28:O37" si="0">$A$34*M28+$A$35*N28</f>
        <v>0</v>
      </c>
      <c r="P28" s="32">
        <f t="shared" ref="P28:P36" si="1">MIN(O28,$Q$26)</f>
        <v>0</v>
      </c>
    </row>
    <row r="29" spans="1:17" ht="17.100000000000001" customHeight="1">
      <c r="A29" s="273"/>
      <c r="B29" s="13" t="s">
        <v>18</v>
      </c>
      <c r="C29" s="275">
        <v>600</v>
      </c>
      <c r="D29" s="275"/>
      <c r="E29" s="276"/>
      <c r="F29" s="277"/>
      <c r="G29" s="278">
        <f t="shared" ref="G29:G31" si="2">C29*E29</f>
        <v>0</v>
      </c>
      <c r="H29" s="278"/>
      <c r="I29" s="1"/>
      <c r="J29" s="1"/>
      <c r="L29" s="40" t="s">
        <v>4</v>
      </c>
      <c r="M29" s="69"/>
      <c r="N29" s="69"/>
      <c r="O29" s="31">
        <f t="shared" si="0"/>
        <v>0</v>
      </c>
      <c r="P29" s="32">
        <f t="shared" si="1"/>
        <v>0</v>
      </c>
    </row>
    <row r="30" spans="1:17" ht="17.100000000000001" customHeight="1">
      <c r="A30" s="273" t="s">
        <v>20</v>
      </c>
      <c r="B30" s="13" t="s">
        <v>17</v>
      </c>
      <c r="C30" s="275">
        <v>2200</v>
      </c>
      <c r="D30" s="275"/>
      <c r="E30" s="276"/>
      <c r="F30" s="277"/>
      <c r="G30" s="278">
        <f t="shared" si="2"/>
        <v>0</v>
      </c>
      <c r="H30" s="278"/>
      <c r="I30" s="1"/>
      <c r="J30" s="1"/>
      <c r="L30" s="40" t="s">
        <v>5</v>
      </c>
      <c r="M30" s="69"/>
      <c r="N30" s="69"/>
      <c r="O30" s="31">
        <f t="shared" si="0"/>
        <v>0</v>
      </c>
      <c r="P30" s="32">
        <f t="shared" si="1"/>
        <v>0</v>
      </c>
    </row>
    <row r="31" spans="1:17" ht="17.100000000000001" customHeight="1" thickBot="1">
      <c r="A31" s="273"/>
      <c r="B31" s="13" t="s">
        <v>18</v>
      </c>
      <c r="C31" s="275">
        <v>1200</v>
      </c>
      <c r="D31" s="275"/>
      <c r="E31" s="276"/>
      <c r="F31" s="277"/>
      <c r="G31" s="278">
        <f t="shared" si="2"/>
        <v>0</v>
      </c>
      <c r="H31" s="278"/>
      <c r="I31" s="1"/>
      <c r="J31" s="1"/>
      <c r="L31" s="40" t="s">
        <v>6</v>
      </c>
      <c r="M31" s="69"/>
      <c r="N31" s="69"/>
      <c r="O31" s="31">
        <f t="shared" si="0"/>
        <v>0</v>
      </c>
      <c r="P31" s="32">
        <f t="shared" si="1"/>
        <v>0</v>
      </c>
    </row>
    <row r="32" spans="1:17" ht="17.100000000000001" customHeight="1" thickBot="1">
      <c r="A32" s="272" t="s">
        <v>21</v>
      </c>
      <c r="B32" s="272"/>
      <c r="C32" s="279"/>
      <c r="D32" s="279"/>
      <c r="E32" s="279"/>
      <c r="F32" s="280"/>
      <c r="G32" s="281">
        <f>SUM(G28:H31)</f>
        <v>0</v>
      </c>
      <c r="H32" s="282"/>
      <c r="I32" s="1" t="s">
        <v>165</v>
      </c>
      <c r="J32" s="1"/>
      <c r="L32" s="40" t="s">
        <v>7</v>
      </c>
      <c r="M32" s="69"/>
      <c r="N32" s="69"/>
      <c r="O32" s="31">
        <f t="shared" si="0"/>
        <v>0</v>
      </c>
      <c r="P32" s="32">
        <f t="shared" si="1"/>
        <v>0</v>
      </c>
    </row>
    <row r="33" spans="1:16" ht="17.100000000000001" customHeight="1" thickBot="1">
      <c r="A33" s="283" t="s">
        <v>115</v>
      </c>
      <c r="B33" s="283"/>
      <c r="C33" s="41"/>
      <c r="D33" s="41"/>
      <c r="E33" s="41"/>
      <c r="F33" s="41"/>
      <c r="G33" s="42"/>
      <c r="H33" s="42"/>
      <c r="I33" s="1"/>
      <c r="J33" s="1"/>
      <c r="L33" s="40" t="s">
        <v>40</v>
      </c>
      <c r="M33" s="69"/>
      <c r="N33" s="69"/>
      <c r="O33" s="31">
        <f t="shared" si="0"/>
        <v>0</v>
      </c>
      <c r="P33" s="32">
        <f t="shared" si="1"/>
        <v>0</v>
      </c>
    </row>
    <row r="34" spans="1:16" ht="17.100000000000001" customHeight="1" thickBot="1">
      <c r="A34" s="124">
        <v>10600</v>
      </c>
      <c r="B34" s="130" t="s">
        <v>32</v>
      </c>
      <c r="C34" s="284">
        <f>M39</f>
        <v>0</v>
      </c>
      <c r="D34" s="285"/>
      <c r="E34" s="286" t="s">
        <v>33</v>
      </c>
      <c r="F34" s="287"/>
      <c r="G34" s="288">
        <f>A34*C34</f>
        <v>0</v>
      </c>
      <c r="H34" s="289"/>
      <c r="I34" s="1"/>
      <c r="J34" s="1"/>
      <c r="L34" s="40" t="s">
        <v>10</v>
      </c>
      <c r="M34" s="69"/>
      <c r="N34" s="69"/>
      <c r="O34" s="31">
        <f t="shared" si="0"/>
        <v>0</v>
      </c>
      <c r="P34" s="32">
        <f t="shared" si="1"/>
        <v>0</v>
      </c>
    </row>
    <row r="35" spans="1:16" ht="17.100000000000001" customHeight="1" thickBot="1">
      <c r="A35" s="124">
        <v>5300</v>
      </c>
      <c r="B35" s="130" t="s">
        <v>32</v>
      </c>
      <c r="C35" s="284">
        <f>N39</f>
        <v>0</v>
      </c>
      <c r="D35" s="285"/>
      <c r="E35" s="286" t="s">
        <v>33</v>
      </c>
      <c r="F35" s="287"/>
      <c r="G35" s="288">
        <f>A35*C35</f>
        <v>0</v>
      </c>
      <c r="H35" s="289"/>
      <c r="I35" s="1"/>
      <c r="J35" s="1"/>
      <c r="L35" s="40" t="s">
        <v>11</v>
      </c>
      <c r="M35" s="69"/>
      <c r="N35" s="69"/>
      <c r="O35" s="31">
        <f t="shared" si="0"/>
        <v>0</v>
      </c>
      <c r="P35" s="32">
        <f t="shared" si="1"/>
        <v>0</v>
      </c>
    </row>
    <row r="36" spans="1:16" ht="17.100000000000001" customHeight="1" thickBot="1">
      <c r="A36" s="290" t="s">
        <v>43</v>
      </c>
      <c r="B36" s="290"/>
      <c r="C36" s="290"/>
      <c r="D36" s="290"/>
      <c r="E36" s="290"/>
      <c r="F36" s="290"/>
      <c r="G36" s="288">
        <f>P39</f>
        <v>0</v>
      </c>
      <c r="H36" s="289"/>
      <c r="I36" s="1" t="s">
        <v>166</v>
      </c>
      <c r="J36" s="1"/>
      <c r="L36" s="40" t="s">
        <v>12</v>
      </c>
      <c r="M36" s="69"/>
      <c r="N36" s="69"/>
      <c r="O36" s="31">
        <f t="shared" si="0"/>
        <v>0</v>
      </c>
      <c r="P36" s="32">
        <f t="shared" si="1"/>
        <v>0</v>
      </c>
    </row>
    <row r="37" spans="1:16" ht="17.100000000000001" customHeight="1">
      <c r="A37" s="291" t="s">
        <v>159</v>
      </c>
      <c r="B37" s="291"/>
      <c r="C37" s="291"/>
      <c r="D37" s="125"/>
      <c r="E37" s="125"/>
      <c r="F37" s="125"/>
      <c r="G37" s="43"/>
      <c r="H37" s="43"/>
      <c r="I37" s="1"/>
      <c r="J37" s="1"/>
      <c r="L37" s="40" t="s">
        <v>13</v>
      </c>
      <c r="M37" s="69"/>
      <c r="N37" s="69"/>
      <c r="O37" s="31">
        <f t="shared" si="0"/>
        <v>0</v>
      </c>
      <c r="P37" s="32">
        <f>MIN(O37,$Q$26)</f>
        <v>0</v>
      </c>
    </row>
    <row r="38" spans="1:16" ht="17.100000000000001" customHeight="1" thickBot="1">
      <c r="A38" s="291" t="s">
        <v>66</v>
      </c>
      <c r="B38" s="291"/>
      <c r="C38" s="291"/>
      <c r="D38" s="292" t="s">
        <v>160</v>
      </c>
      <c r="E38" s="292"/>
      <c r="F38" s="292"/>
      <c r="G38" s="292"/>
      <c r="H38" s="292"/>
      <c r="I38" s="44"/>
      <c r="J38" s="1"/>
      <c r="L38" s="45" t="s">
        <v>14</v>
      </c>
      <c r="M38" s="69"/>
      <c r="N38" s="69"/>
      <c r="O38" s="46">
        <f>$A$34*M38+$A$35*N38</f>
        <v>0</v>
      </c>
      <c r="P38" s="32">
        <f>MIN(O38,$Q$26)</f>
        <v>0</v>
      </c>
    </row>
    <row r="39" spans="1:16" ht="17.100000000000001" customHeight="1" thickBot="1">
      <c r="A39" s="125"/>
      <c r="B39" s="125"/>
      <c r="C39" s="125"/>
      <c r="D39" s="292"/>
      <c r="E39" s="292"/>
      <c r="F39" s="292"/>
      <c r="G39" s="292"/>
      <c r="H39" s="292"/>
      <c r="I39" s="44"/>
      <c r="J39" s="1"/>
      <c r="L39" s="47" t="s">
        <v>29</v>
      </c>
      <c r="M39" s="48">
        <f>SUM(M27:M38)</f>
        <v>0</v>
      </c>
      <c r="N39" s="49">
        <f>SUM(N27:N38)</f>
        <v>0</v>
      </c>
      <c r="O39" s="50" t="s">
        <v>29</v>
      </c>
      <c r="P39" s="51">
        <f>SUM(P27:P38)</f>
        <v>0</v>
      </c>
    </row>
    <row r="40" spans="1:16" ht="17.100000000000001" customHeight="1">
      <c r="A40" s="125"/>
      <c r="B40" s="125"/>
      <c r="C40" s="125"/>
      <c r="D40" s="292"/>
      <c r="E40" s="292"/>
      <c r="F40" s="292"/>
      <c r="G40" s="292"/>
      <c r="H40" s="292"/>
      <c r="I40" s="1"/>
      <c r="J40" s="1"/>
      <c r="L40" s="39"/>
      <c r="M40" s="39"/>
      <c r="N40" s="39"/>
      <c r="O40" s="39"/>
      <c r="P40" s="37"/>
    </row>
    <row r="41" spans="1:16" ht="17.100000000000001" customHeight="1">
      <c r="A41" s="125"/>
      <c r="B41" s="125"/>
      <c r="C41" s="125"/>
      <c r="D41" s="125"/>
      <c r="E41" s="125"/>
      <c r="F41" s="125"/>
      <c r="G41" s="293"/>
      <c r="H41" s="293"/>
      <c r="I41" s="1"/>
      <c r="J41" s="1"/>
      <c r="L41" s="39"/>
      <c r="M41" s="39"/>
      <c r="N41" s="39"/>
      <c r="O41" s="39"/>
      <c r="P41" s="37"/>
    </row>
    <row r="42" spans="1:16" ht="40.5" customHeight="1">
      <c r="A42" s="125"/>
      <c r="B42" s="125"/>
      <c r="C42" s="125"/>
      <c r="D42" s="125"/>
      <c r="E42" s="125"/>
      <c r="F42" s="125"/>
      <c r="G42" s="43"/>
      <c r="H42" s="301" t="s">
        <v>70</v>
      </c>
      <c r="I42" s="301"/>
      <c r="J42" s="1"/>
      <c r="L42" s="39"/>
      <c r="M42" s="39"/>
      <c r="N42" s="39"/>
      <c r="O42" s="39"/>
      <c r="P42" s="37"/>
    </row>
    <row r="43" spans="1:16" ht="21" customHeight="1">
      <c r="A43" s="22" t="s">
        <v>68</v>
      </c>
      <c r="B43" s="1"/>
      <c r="C43" s="1"/>
      <c r="D43" s="1"/>
      <c r="E43" s="1"/>
      <c r="F43" s="1"/>
      <c r="G43" s="1"/>
      <c r="H43" s="1"/>
      <c r="I43" s="1"/>
      <c r="K43" s="10"/>
      <c r="L43" s="10"/>
      <c r="M43" s="10"/>
      <c r="N43" s="39"/>
      <c r="O43" s="37"/>
    </row>
    <row r="44" spans="1:16" ht="17.100000000000001" customHeight="1">
      <c r="A44" s="1" t="s">
        <v>16</v>
      </c>
      <c r="B44" s="1"/>
      <c r="C44" s="1"/>
      <c r="D44" s="1"/>
      <c r="E44" s="1"/>
      <c r="F44" s="1"/>
      <c r="G44" s="1" t="s">
        <v>15</v>
      </c>
      <c r="H44" s="1"/>
      <c r="I44" s="1"/>
      <c r="K44" s="52"/>
      <c r="L44" s="10"/>
      <c r="M44" s="52"/>
      <c r="N44" s="39"/>
      <c r="O44" s="37"/>
    </row>
    <row r="45" spans="1:16" ht="17.100000000000001" customHeight="1">
      <c r="A45" s="13"/>
      <c r="B45" s="123" t="s">
        <v>2</v>
      </c>
      <c r="C45" s="123" t="s">
        <v>3</v>
      </c>
      <c r="D45" s="123" t="s">
        <v>4</v>
      </c>
      <c r="E45" s="123" t="s">
        <v>5</v>
      </c>
      <c r="F45" s="123" t="s">
        <v>6</v>
      </c>
      <c r="G45" s="121" t="s">
        <v>7</v>
      </c>
      <c r="H45" s="27" t="s">
        <v>8</v>
      </c>
      <c r="I45" s="1"/>
      <c r="K45" s="10"/>
      <c r="L45" s="10"/>
      <c r="M45" s="10"/>
      <c r="N45" s="39"/>
      <c r="O45" s="37"/>
    </row>
    <row r="46" spans="1:16" ht="17.100000000000001" customHeight="1">
      <c r="A46" s="126" t="s">
        <v>25</v>
      </c>
      <c r="B46" s="98"/>
      <c r="C46" s="98"/>
      <c r="D46" s="98"/>
      <c r="E46" s="98"/>
      <c r="F46" s="98"/>
      <c r="G46" s="98"/>
      <c r="H46" s="90">
        <f>SUM(B46:G46)</f>
        <v>0</v>
      </c>
      <c r="I46" s="1"/>
      <c r="K46" s="10"/>
      <c r="L46" s="10"/>
      <c r="M46" s="10"/>
      <c r="N46" s="39"/>
      <c r="O46" s="37"/>
    </row>
    <row r="47" spans="1:16" ht="17.100000000000001" customHeight="1" thickBot="1">
      <c r="A47" s="103" t="s">
        <v>26</v>
      </c>
      <c r="B47" s="99"/>
      <c r="C47" s="99"/>
      <c r="D47" s="99"/>
      <c r="E47" s="99"/>
      <c r="F47" s="99"/>
      <c r="G47" s="99"/>
      <c r="H47" s="91">
        <f>SUM(B47:G47)</f>
        <v>0</v>
      </c>
      <c r="I47" s="1"/>
      <c r="K47" s="10"/>
      <c r="L47" s="10"/>
      <c r="M47" s="10"/>
      <c r="N47" s="39"/>
      <c r="O47" s="37"/>
    </row>
    <row r="48" spans="1:16" ht="17.100000000000001" customHeight="1" thickTop="1" thickBot="1">
      <c r="A48" s="76" t="s">
        <v>158</v>
      </c>
      <c r="B48" s="100"/>
      <c r="C48" s="100"/>
      <c r="D48" s="100"/>
      <c r="E48" s="100"/>
      <c r="F48" s="100"/>
      <c r="G48" s="100"/>
      <c r="H48" s="92">
        <f>SUM(B48:G48)</f>
        <v>0</v>
      </c>
      <c r="I48" s="1"/>
      <c r="K48" s="10"/>
      <c r="L48" s="10"/>
      <c r="M48" s="10"/>
      <c r="N48" s="39"/>
      <c r="O48" s="37"/>
    </row>
    <row r="49" spans="1:16" ht="8.25" customHeight="1" thickTop="1">
      <c r="A49" s="1"/>
      <c r="B49" s="1"/>
      <c r="C49" s="1"/>
      <c r="D49" s="1"/>
      <c r="E49" s="1"/>
      <c r="F49" s="1"/>
      <c r="G49" s="1"/>
      <c r="H49" s="1"/>
      <c r="I49" s="1"/>
      <c r="K49" s="10"/>
      <c r="L49" s="10"/>
      <c r="M49" s="10"/>
      <c r="N49" s="39"/>
      <c r="O49" s="37"/>
    </row>
    <row r="50" spans="1:16" ht="17.100000000000001" customHeight="1">
      <c r="A50" s="13"/>
      <c r="B50" s="123" t="s">
        <v>9</v>
      </c>
      <c r="C50" s="123" t="s">
        <v>10</v>
      </c>
      <c r="D50" s="123" t="s">
        <v>11</v>
      </c>
      <c r="E50" s="123" t="s">
        <v>12</v>
      </c>
      <c r="F50" s="123" t="s">
        <v>13</v>
      </c>
      <c r="G50" s="53" t="s">
        <v>14</v>
      </c>
      <c r="H50" s="54" t="s">
        <v>8</v>
      </c>
      <c r="I50" s="122" t="s">
        <v>29</v>
      </c>
      <c r="K50" s="10"/>
      <c r="L50" s="10"/>
      <c r="M50" s="10"/>
      <c r="N50" s="39"/>
      <c r="O50" s="37"/>
    </row>
    <row r="51" spans="1:16" ht="17.100000000000001" customHeight="1">
      <c r="A51" s="126" t="s">
        <v>25</v>
      </c>
      <c r="B51" s="98"/>
      <c r="C51" s="98"/>
      <c r="D51" s="98"/>
      <c r="E51" s="98"/>
      <c r="F51" s="98"/>
      <c r="G51" s="98"/>
      <c r="H51" s="93">
        <f>SUM(B51:G51)</f>
        <v>0</v>
      </c>
      <c r="I51" s="94">
        <f>H46+H51</f>
        <v>0</v>
      </c>
      <c r="K51" s="10"/>
      <c r="L51" s="10"/>
      <c r="M51" s="10"/>
      <c r="N51" s="39"/>
      <c r="O51" s="37"/>
    </row>
    <row r="52" spans="1:16" ht="17.100000000000001" customHeight="1" thickBot="1">
      <c r="A52" s="103" t="s">
        <v>26</v>
      </c>
      <c r="B52" s="99"/>
      <c r="C52" s="99"/>
      <c r="D52" s="99"/>
      <c r="E52" s="99"/>
      <c r="F52" s="99"/>
      <c r="G52" s="99"/>
      <c r="H52" s="95">
        <f>SUM(B52:G52)</f>
        <v>0</v>
      </c>
      <c r="I52" s="96">
        <f>H47+H52</f>
        <v>0</v>
      </c>
      <c r="K52" s="10"/>
      <c r="L52" s="10"/>
      <c r="M52" s="10"/>
      <c r="N52" s="39"/>
      <c r="O52" s="37"/>
    </row>
    <row r="53" spans="1:16" ht="17.100000000000001" customHeight="1" thickTop="1" thickBot="1">
      <c r="A53" s="76" t="s">
        <v>158</v>
      </c>
      <c r="B53" s="100"/>
      <c r="C53" s="100"/>
      <c r="D53" s="100"/>
      <c r="E53" s="100"/>
      <c r="F53" s="100"/>
      <c r="G53" s="100"/>
      <c r="H53" s="92">
        <f>SUM(B53:G53)</f>
        <v>0</v>
      </c>
      <c r="I53" s="92">
        <f>H48+H53</f>
        <v>0</v>
      </c>
      <c r="K53" s="10"/>
      <c r="L53" s="10"/>
      <c r="M53" s="10"/>
      <c r="N53" s="39"/>
      <c r="O53" s="37"/>
    </row>
    <row r="54" spans="1:16" ht="9" customHeight="1" thickTop="1" thickBot="1">
      <c r="A54" s="1"/>
      <c r="B54" s="1"/>
      <c r="C54" s="1"/>
      <c r="D54" s="1"/>
      <c r="E54" s="1"/>
      <c r="F54" s="1"/>
      <c r="G54" s="1"/>
      <c r="H54" s="1"/>
      <c r="I54" s="1"/>
      <c r="K54" s="10"/>
      <c r="L54" s="10"/>
      <c r="M54" s="10"/>
      <c r="N54" s="10"/>
      <c r="O54" s="37"/>
    </row>
    <row r="55" spans="1:16" ht="17.100000000000001" customHeight="1" thickBot="1">
      <c r="A55" s="1" t="s">
        <v>27</v>
      </c>
      <c r="B55" s="1"/>
      <c r="C55" s="1"/>
      <c r="D55" s="1"/>
      <c r="E55" s="1"/>
      <c r="F55" s="294">
        <f>I51+I52</f>
        <v>0</v>
      </c>
      <c r="G55" s="294"/>
      <c r="H55" s="1" t="s">
        <v>38</v>
      </c>
      <c r="I55" s="1"/>
      <c r="L55" s="295" t="s">
        <v>116</v>
      </c>
      <c r="M55" s="296"/>
      <c r="N55" s="296"/>
      <c r="O55" s="297"/>
    </row>
    <row r="56" spans="1:16" ht="7.5" customHeight="1" thickBot="1">
      <c r="A56" s="1"/>
      <c r="B56" s="1"/>
      <c r="C56" s="1"/>
      <c r="D56" s="1"/>
      <c r="E56" s="1"/>
      <c r="F56" s="1"/>
      <c r="G56" s="1"/>
      <c r="H56" s="1"/>
      <c r="I56" s="1"/>
      <c r="L56" s="298"/>
      <c r="M56" s="299"/>
      <c r="N56" s="299"/>
      <c r="O56" s="300"/>
    </row>
    <row r="57" spans="1:16" ht="17.100000000000001" customHeight="1">
      <c r="A57" s="1" t="s">
        <v>31</v>
      </c>
      <c r="B57" s="1"/>
      <c r="C57" s="1"/>
      <c r="D57" s="1"/>
      <c r="E57" s="1"/>
      <c r="F57" s="1"/>
      <c r="G57" s="1"/>
      <c r="H57" s="1"/>
      <c r="I57" s="1"/>
      <c r="L57" s="55"/>
      <c r="M57" s="56" t="s">
        <v>44</v>
      </c>
      <c r="N57" s="56" t="s">
        <v>29</v>
      </c>
      <c r="O57" s="78" t="s">
        <v>161</v>
      </c>
      <c r="P57" s="31" t="s">
        <v>162</v>
      </c>
    </row>
    <row r="58" spans="1:16" ht="17.100000000000001" customHeight="1">
      <c r="A58" s="1" t="s">
        <v>65</v>
      </c>
      <c r="B58" s="1"/>
      <c r="C58" s="1"/>
      <c r="D58" s="1"/>
      <c r="E58" s="1"/>
      <c r="F58" s="1"/>
      <c r="G58" s="1"/>
      <c r="H58" s="1"/>
      <c r="I58" s="1"/>
      <c r="L58" s="40" t="s">
        <v>2</v>
      </c>
      <c r="M58" s="155"/>
      <c r="N58" s="83">
        <f>$A$70*M58</f>
        <v>0</v>
      </c>
      <c r="O58" s="32">
        <f>MIN(N58,$P$58)</f>
        <v>0</v>
      </c>
      <c r="P58" s="79">
        <v>217233</v>
      </c>
    </row>
    <row r="59" spans="1:16" ht="17.100000000000001" customHeight="1">
      <c r="A59" s="13"/>
      <c r="B59" s="13"/>
      <c r="C59" s="272" t="s">
        <v>46</v>
      </c>
      <c r="D59" s="272"/>
      <c r="E59" s="272" t="s">
        <v>1426</v>
      </c>
      <c r="F59" s="272"/>
      <c r="G59" s="272" t="s">
        <v>48</v>
      </c>
      <c r="H59" s="273"/>
      <c r="I59" s="1"/>
      <c r="L59" s="40" t="s">
        <v>39</v>
      </c>
      <c r="M59" s="155"/>
      <c r="N59" s="83">
        <f t="shared" ref="N59:N63" si="3">$A$70*M59</f>
        <v>0</v>
      </c>
      <c r="O59" s="32">
        <f t="shared" ref="O59:O62" si="4">MIN(N59,$P$58)</f>
        <v>0</v>
      </c>
    </row>
    <row r="60" spans="1:16" ht="17.100000000000001" customHeight="1">
      <c r="A60" s="273" t="s">
        <v>0</v>
      </c>
      <c r="B60" s="13" t="s">
        <v>17</v>
      </c>
      <c r="C60" s="275">
        <v>18300</v>
      </c>
      <c r="D60" s="275"/>
      <c r="E60" s="302"/>
      <c r="F60" s="302"/>
      <c r="G60" s="278">
        <f>C60*E60</f>
        <v>0</v>
      </c>
      <c r="H60" s="278"/>
      <c r="I60" s="1"/>
      <c r="L60" s="40" t="s">
        <v>4</v>
      </c>
      <c r="M60" s="155"/>
      <c r="N60" s="83">
        <f t="shared" si="3"/>
        <v>0</v>
      </c>
      <c r="O60" s="32">
        <f t="shared" si="4"/>
        <v>0</v>
      </c>
    </row>
    <row r="61" spans="1:16" ht="17.100000000000001" customHeight="1">
      <c r="A61" s="273"/>
      <c r="B61" s="13" t="s">
        <v>18</v>
      </c>
      <c r="C61" s="275">
        <v>9400</v>
      </c>
      <c r="D61" s="275"/>
      <c r="E61" s="302"/>
      <c r="F61" s="302"/>
      <c r="G61" s="278">
        <f t="shared" ref="G61:G63" si="5">C61*E61</f>
        <v>0</v>
      </c>
      <c r="H61" s="278"/>
      <c r="I61" s="1"/>
      <c r="L61" s="40" t="s">
        <v>5</v>
      </c>
      <c r="M61" s="155"/>
      <c r="N61" s="83">
        <f t="shared" si="3"/>
        <v>0</v>
      </c>
      <c r="O61" s="32">
        <f t="shared" si="4"/>
        <v>0</v>
      </c>
    </row>
    <row r="62" spans="1:16" ht="17.100000000000001" customHeight="1">
      <c r="A62" s="273" t="s">
        <v>1</v>
      </c>
      <c r="B62" s="13" t="s">
        <v>17</v>
      </c>
      <c r="C62" s="275">
        <v>26100</v>
      </c>
      <c r="D62" s="275"/>
      <c r="E62" s="302"/>
      <c r="F62" s="302"/>
      <c r="G62" s="278">
        <f t="shared" si="5"/>
        <v>0</v>
      </c>
      <c r="H62" s="278"/>
      <c r="I62" s="1"/>
      <c r="L62" s="40" t="s">
        <v>6</v>
      </c>
      <c r="M62" s="155"/>
      <c r="N62" s="83">
        <f t="shared" si="3"/>
        <v>0</v>
      </c>
      <c r="O62" s="32">
        <f t="shared" si="4"/>
        <v>0</v>
      </c>
    </row>
    <row r="63" spans="1:16" ht="17.100000000000001" customHeight="1">
      <c r="A63" s="273"/>
      <c r="B63" s="13" t="s">
        <v>18</v>
      </c>
      <c r="C63" s="275">
        <v>13500</v>
      </c>
      <c r="D63" s="275"/>
      <c r="E63" s="302"/>
      <c r="F63" s="302"/>
      <c r="G63" s="278">
        <f t="shared" si="5"/>
        <v>0</v>
      </c>
      <c r="H63" s="278"/>
      <c r="I63" s="1"/>
      <c r="L63" s="40" t="s">
        <v>7</v>
      </c>
      <c r="M63" s="155"/>
      <c r="N63" s="83">
        <f t="shared" si="3"/>
        <v>0</v>
      </c>
      <c r="O63" s="32">
        <f>MIN(N63,$P$58)</f>
        <v>0</v>
      </c>
    </row>
    <row r="64" spans="1:16" ht="17.100000000000001" customHeight="1">
      <c r="A64" s="273" t="s">
        <v>28</v>
      </c>
      <c r="B64" s="13" t="s">
        <v>17</v>
      </c>
      <c r="C64" s="275">
        <v>3000</v>
      </c>
      <c r="D64" s="275"/>
      <c r="E64" s="302"/>
      <c r="F64" s="302"/>
      <c r="G64" s="278">
        <f t="shared" ref="G64:G65" si="6">C64*E64</f>
        <v>0</v>
      </c>
      <c r="H64" s="278"/>
      <c r="I64" s="1"/>
      <c r="K64" s="39"/>
      <c r="L64" s="40" t="s">
        <v>40</v>
      </c>
      <c r="M64" s="155"/>
      <c r="N64" s="83">
        <f t="shared" ref="N64:N69" si="7">$A$70*M64</f>
        <v>0</v>
      </c>
      <c r="O64" s="32">
        <f t="shared" ref="O64" si="8">MIN(N64,$P$58)</f>
        <v>0</v>
      </c>
    </row>
    <row r="65" spans="1:16" ht="17.100000000000001" customHeight="1">
      <c r="A65" s="273"/>
      <c r="B65" s="13" t="s">
        <v>18</v>
      </c>
      <c r="C65" s="275">
        <v>1900</v>
      </c>
      <c r="D65" s="275"/>
      <c r="E65" s="302"/>
      <c r="F65" s="302"/>
      <c r="G65" s="278">
        <f t="shared" si="6"/>
        <v>0</v>
      </c>
      <c r="H65" s="278"/>
      <c r="I65" s="1"/>
      <c r="K65" s="39"/>
      <c r="L65" s="40" t="s">
        <v>10</v>
      </c>
      <c r="M65" s="155"/>
      <c r="N65" s="83">
        <f t="shared" si="7"/>
        <v>0</v>
      </c>
      <c r="O65" s="32">
        <f>MIN(N65,$P$58)</f>
        <v>0</v>
      </c>
    </row>
    <row r="66" spans="1:16" ht="17.100000000000001" customHeight="1">
      <c r="A66" s="303" t="s">
        <v>1425</v>
      </c>
      <c r="B66" s="13" t="s">
        <v>17</v>
      </c>
      <c r="C66" s="275">
        <v>1500</v>
      </c>
      <c r="D66" s="275"/>
      <c r="E66" s="302"/>
      <c r="F66" s="302"/>
      <c r="G66" s="278">
        <f>C66*E66</f>
        <v>0</v>
      </c>
      <c r="H66" s="278"/>
      <c r="I66" s="1"/>
      <c r="K66" s="39"/>
      <c r="L66" s="40" t="s">
        <v>11</v>
      </c>
      <c r="M66" s="155"/>
      <c r="N66" s="83">
        <f t="shared" si="7"/>
        <v>0</v>
      </c>
      <c r="O66" s="32">
        <f t="shared" ref="O66:O68" si="9">MIN(N66,$P$58)</f>
        <v>0</v>
      </c>
    </row>
    <row r="67" spans="1:16" ht="17.100000000000001" customHeight="1" thickBot="1">
      <c r="A67" s="303"/>
      <c r="B67" s="13" t="s">
        <v>18</v>
      </c>
      <c r="C67" s="275">
        <v>1000</v>
      </c>
      <c r="D67" s="275"/>
      <c r="E67" s="302"/>
      <c r="F67" s="302"/>
      <c r="G67" s="278">
        <f>C67*E67</f>
        <v>0</v>
      </c>
      <c r="H67" s="278"/>
      <c r="I67" s="1"/>
      <c r="K67" s="39"/>
      <c r="L67" s="40" t="s">
        <v>12</v>
      </c>
      <c r="M67" s="155"/>
      <c r="N67" s="83">
        <f t="shared" si="7"/>
        <v>0</v>
      </c>
      <c r="O67" s="32">
        <f t="shared" si="9"/>
        <v>0</v>
      </c>
    </row>
    <row r="68" spans="1:16" ht="17.100000000000001" customHeight="1" thickBot="1">
      <c r="A68" s="272" t="s">
        <v>21</v>
      </c>
      <c r="B68" s="272"/>
      <c r="C68" s="279"/>
      <c r="D68" s="279"/>
      <c r="E68" s="279"/>
      <c r="F68" s="280"/>
      <c r="G68" s="281">
        <f>SUM(G60:H67)</f>
        <v>0</v>
      </c>
      <c r="H68" s="282"/>
      <c r="I68" s="1" t="s">
        <v>167</v>
      </c>
      <c r="K68" s="39"/>
      <c r="L68" s="40" t="s">
        <v>13</v>
      </c>
      <c r="M68" s="155"/>
      <c r="N68" s="83">
        <f t="shared" si="7"/>
        <v>0</v>
      </c>
      <c r="O68" s="32">
        <f t="shared" si="9"/>
        <v>0</v>
      </c>
    </row>
    <row r="69" spans="1:16" ht="17.100000000000001" customHeight="1" thickBot="1">
      <c r="A69" s="127" t="s">
        <v>117</v>
      </c>
      <c r="B69" s="130"/>
      <c r="C69" s="41"/>
      <c r="D69" s="41"/>
      <c r="E69" s="41"/>
      <c r="F69" s="41"/>
      <c r="G69" s="58"/>
      <c r="H69" s="58"/>
      <c r="I69" s="1"/>
      <c r="K69" s="39"/>
      <c r="L69" s="82" t="s">
        <v>14</v>
      </c>
      <c r="M69" s="156"/>
      <c r="N69" s="84">
        <f t="shared" si="7"/>
        <v>0</v>
      </c>
      <c r="O69" s="35">
        <f>MIN(N69,$P$58)</f>
        <v>0</v>
      </c>
    </row>
    <row r="70" spans="1:16" ht="17.100000000000001" customHeight="1" thickBot="1">
      <c r="A70" s="97">
        <v>10600</v>
      </c>
      <c r="B70" s="130" t="s">
        <v>32</v>
      </c>
      <c r="C70" s="307">
        <f>M70</f>
        <v>0</v>
      </c>
      <c r="D70" s="307"/>
      <c r="E70" s="286" t="s">
        <v>33</v>
      </c>
      <c r="F70" s="287"/>
      <c r="G70" s="308">
        <f>A70*C70</f>
        <v>0</v>
      </c>
      <c r="H70" s="309"/>
      <c r="I70" s="1"/>
      <c r="K70" s="39"/>
      <c r="L70" s="80" t="s">
        <v>29</v>
      </c>
      <c r="M70" s="81">
        <f>SUM(M58:M69)</f>
        <v>0</v>
      </c>
      <c r="N70" s="60" t="s">
        <v>29</v>
      </c>
      <c r="O70" s="61">
        <f>SUM(O58:O69)</f>
        <v>0</v>
      </c>
    </row>
    <row r="71" spans="1:16" ht="17.100000000000001" customHeight="1" thickBot="1">
      <c r="A71" s="290" t="s">
        <v>64</v>
      </c>
      <c r="B71" s="290"/>
      <c r="C71" s="290"/>
      <c r="D71" s="290"/>
      <c r="E71" s="290"/>
      <c r="F71" s="290"/>
      <c r="G71" s="288">
        <f>O70</f>
        <v>0</v>
      </c>
      <c r="H71" s="289"/>
      <c r="I71" s="59" t="s">
        <v>168</v>
      </c>
      <c r="K71" s="39"/>
      <c r="L71" s="39"/>
      <c r="M71" s="39"/>
      <c r="N71" s="39"/>
      <c r="O71" s="37"/>
    </row>
    <row r="72" spans="1:16" ht="17.100000000000001" customHeight="1" thickBot="1">
      <c r="A72" s="310" t="s">
        <v>59</v>
      </c>
      <c r="B72" s="310"/>
      <c r="C72" s="310"/>
      <c r="D72" s="310"/>
      <c r="E72" s="310"/>
      <c r="F72" s="310"/>
      <c r="G72" s="310"/>
      <c r="H72" s="310"/>
      <c r="I72" s="310"/>
      <c r="L72" s="39"/>
      <c r="M72" s="39"/>
      <c r="N72" s="39"/>
      <c r="O72" s="37"/>
    </row>
    <row r="73" spans="1:16" ht="17.100000000000001" customHeight="1" thickBot="1">
      <c r="A73" s="311" t="s">
        <v>60</v>
      </c>
      <c r="B73" s="311"/>
      <c r="C73" s="312">
        <f>F23+F55</f>
        <v>0</v>
      </c>
      <c r="D73" s="313"/>
      <c r="E73" s="288">
        <f>IF(D6="①全て保育士",VLOOKUP(F23+F55,⑤データ基準額!A2:K41,5),VLOOKUP(F23+F55,⑤データ基準額!G2:K41,5))</f>
        <v>2679000</v>
      </c>
      <c r="F73" s="289"/>
      <c r="G73" s="314" t="s">
        <v>1407</v>
      </c>
      <c r="H73" s="315"/>
      <c r="I73" s="316"/>
    </row>
    <row r="74" spans="1:16" ht="17.100000000000001" customHeight="1">
      <c r="A74" s="1"/>
      <c r="B74" s="1"/>
      <c r="C74" s="1"/>
      <c r="D74" s="1"/>
      <c r="E74" s="43"/>
      <c r="F74" s="43"/>
      <c r="G74" s="127"/>
      <c r="H74" s="127"/>
      <c r="I74" s="128"/>
    </row>
    <row r="75" spans="1:16" ht="17.100000000000001" customHeight="1">
      <c r="A75" s="334" t="s">
        <v>113</v>
      </c>
      <c r="B75" s="334"/>
      <c r="C75" s="334"/>
      <c r="D75" s="1" t="s">
        <v>53</v>
      </c>
      <c r="E75" s="101" t="s">
        <v>55</v>
      </c>
      <c r="F75" s="43" t="s">
        <v>53</v>
      </c>
      <c r="G75" s="335">
        <f>VLOOKUP(E75,L75:M76,2,)</f>
        <v>0</v>
      </c>
      <c r="H75" s="335"/>
      <c r="I75" s="128" t="s">
        <v>56</v>
      </c>
      <c r="L75" s="31" t="s">
        <v>54</v>
      </c>
      <c r="M75" s="57">
        <v>1150000</v>
      </c>
      <c r="O75" s="62"/>
      <c r="P75" s="31"/>
    </row>
    <row r="76" spans="1:16" ht="10.5" customHeight="1">
      <c r="A76" s="1"/>
      <c r="B76" s="1"/>
      <c r="C76" s="1"/>
      <c r="D76" s="1"/>
      <c r="E76" s="43"/>
      <c r="F76" s="43"/>
      <c r="G76" s="127"/>
      <c r="H76" s="127"/>
      <c r="I76" s="128"/>
      <c r="L76" s="57" t="s">
        <v>55</v>
      </c>
      <c r="M76" s="57">
        <v>0</v>
      </c>
      <c r="O76" s="62"/>
      <c r="P76" s="31"/>
    </row>
    <row r="77" spans="1:16" ht="17.100000000000001" customHeight="1">
      <c r="A77" s="334" t="s">
        <v>61</v>
      </c>
      <c r="B77" s="334"/>
      <c r="C77" s="334"/>
      <c r="D77" s="1" t="s">
        <v>53</v>
      </c>
      <c r="E77" s="132" t="s">
        <v>55</v>
      </c>
      <c r="F77" s="43" t="s">
        <v>53</v>
      </c>
      <c r="G77" s="335">
        <f>VLOOKUP(E77,L87:M88,2,FALSE)</f>
        <v>0</v>
      </c>
      <c r="H77" s="335"/>
      <c r="I77" s="128" t="s">
        <v>57</v>
      </c>
      <c r="L77" s="25"/>
    </row>
    <row r="78" spans="1:16" ht="3.75" customHeight="1">
      <c r="A78" s="129"/>
      <c r="B78" s="129"/>
      <c r="C78" s="129"/>
      <c r="D78" s="1"/>
      <c r="E78" s="133"/>
      <c r="F78" s="43"/>
      <c r="G78" s="125"/>
      <c r="H78" s="125"/>
      <c r="I78" s="128"/>
      <c r="L78" s="39"/>
    </row>
    <row r="79" spans="1:16" ht="3" customHeight="1">
      <c r="A79" s="317"/>
      <c r="B79" s="317"/>
      <c r="C79" s="317"/>
      <c r="D79" s="1"/>
      <c r="E79" s="318"/>
      <c r="F79" s="318"/>
      <c r="G79" s="291"/>
      <c r="H79" s="291"/>
      <c r="I79" s="128"/>
      <c r="L79" s="39"/>
    </row>
    <row r="80" spans="1:16" ht="3" customHeight="1">
      <c r="A80" s="129"/>
      <c r="B80" s="129"/>
      <c r="C80" s="129"/>
      <c r="D80" s="1"/>
      <c r="E80" s="133"/>
      <c r="F80" s="43"/>
      <c r="G80" s="125"/>
      <c r="H80" s="125"/>
      <c r="I80" s="128"/>
      <c r="L80" s="39"/>
    </row>
    <row r="81" spans="1:16" ht="6.75" customHeight="1">
      <c r="A81" s="129"/>
      <c r="B81" s="129"/>
      <c r="C81" s="129"/>
      <c r="D81" s="1"/>
      <c r="E81" s="133"/>
      <c r="F81" s="43"/>
      <c r="G81" s="125"/>
      <c r="H81" s="125"/>
      <c r="I81" s="128"/>
      <c r="L81" s="39"/>
    </row>
    <row r="82" spans="1:16" ht="17.100000000000001" customHeight="1">
      <c r="A82" s="317" t="s">
        <v>1551</v>
      </c>
      <c r="B82" s="317"/>
      <c r="C82" s="317"/>
      <c r="D82" s="1" t="s">
        <v>53</v>
      </c>
      <c r="E82" s="137"/>
      <c r="F82" s="134" t="s">
        <v>1527</v>
      </c>
      <c r="G82" s="135">
        <f>E82*11</f>
        <v>0</v>
      </c>
      <c r="H82" s="291" t="s">
        <v>1528</v>
      </c>
      <c r="I82" s="291"/>
      <c r="L82" s="39"/>
    </row>
    <row r="83" spans="1:16" ht="9" customHeight="1" thickBot="1">
      <c r="A83" s="129"/>
      <c r="B83" s="129"/>
      <c r="C83" s="129"/>
      <c r="D83" s="1"/>
      <c r="E83" s="133"/>
      <c r="F83" s="43"/>
      <c r="G83" s="125"/>
      <c r="H83" s="125"/>
      <c r="I83" s="128"/>
      <c r="L83" s="39"/>
    </row>
    <row r="84" spans="1:16" ht="17.100000000000001" customHeight="1" thickBot="1">
      <c r="A84" s="336" t="s">
        <v>1529</v>
      </c>
      <c r="B84" s="336"/>
      <c r="C84" s="336"/>
      <c r="D84" s="337"/>
      <c r="E84" s="338">
        <f>E73+G32+G36+G68+G71+G75+G77+G82</f>
        <v>2679000</v>
      </c>
      <c r="F84" s="339"/>
      <c r="G84" s="63" t="s">
        <v>36</v>
      </c>
      <c r="H84" s="36"/>
      <c r="I84" s="1"/>
      <c r="J84" s="1"/>
      <c r="L84" s="39"/>
      <c r="M84" s="39"/>
      <c r="N84" s="39"/>
      <c r="O84" s="39"/>
      <c r="P84" s="37"/>
    </row>
    <row r="85" spans="1:16" ht="5.25" customHeight="1">
      <c r="A85" s="124"/>
      <c r="B85" s="130"/>
      <c r="C85" s="41"/>
      <c r="D85" s="41"/>
      <c r="E85" s="124"/>
      <c r="F85" s="124"/>
      <c r="G85" s="64"/>
      <c r="H85" s="64"/>
      <c r="I85" s="1"/>
      <c r="J85" s="1"/>
      <c r="L85" s="39"/>
      <c r="M85" s="39"/>
      <c r="N85" s="39"/>
      <c r="O85" s="39"/>
      <c r="P85" s="37"/>
    </row>
    <row r="86" spans="1:16" ht="30" customHeight="1">
      <c r="A86" s="304" t="s">
        <v>63</v>
      </c>
      <c r="B86" s="304"/>
      <c r="C86" s="304"/>
      <c r="D86" s="1"/>
      <c r="E86" s="1"/>
      <c r="F86" s="1"/>
      <c r="G86" s="1"/>
      <c r="H86" s="1"/>
      <c r="I86" s="1"/>
    </row>
    <row r="87" spans="1:16" ht="13.5" customHeight="1">
      <c r="A87" s="272" t="s">
        <v>50</v>
      </c>
      <c r="B87" s="272"/>
      <c r="C87" s="256"/>
      <c r="D87" s="305">
        <f>SUM(E89:G92)</f>
        <v>0</v>
      </c>
      <c r="E87" s="306"/>
      <c r="F87" s="306"/>
      <c r="G87" s="306"/>
      <c r="H87" s="3" t="s">
        <v>24</v>
      </c>
      <c r="I87" s="1"/>
      <c r="L87" s="31" t="s">
        <v>54</v>
      </c>
      <c r="M87" s="57">
        <v>4000000</v>
      </c>
    </row>
    <row r="88" spans="1:16" ht="13.5" customHeight="1">
      <c r="A88" s="14" t="s">
        <v>22</v>
      </c>
      <c r="B88" s="5"/>
      <c r="C88" s="6"/>
      <c r="D88" s="14"/>
      <c r="E88" s="5"/>
      <c r="F88" s="5"/>
      <c r="G88" s="5"/>
      <c r="H88" s="6"/>
      <c r="I88" s="1"/>
      <c r="L88" s="57" t="s">
        <v>55</v>
      </c>
      <c r="M88" s="57">
        <v>0</v>
      </c>
    </row>
    <row r="89" spans="1:16" ht="13.5" customHeight="1">
      <c r="A89" s="16" t="s">
        <v>23</v>
      </c>
      <c r="B89" s="7"/>
      <c r="C89" s="9"/>
      <c r="D89" s="16"/>
      <c r="E89" s="321"/>
      <c r="F89" s="321"/>
      <c r="G89" s="321"/>
      <c r="H89" s="9" t="s">
        <v>24</v>
      </c>
      <c r="I89" s="1"/>
    </row>
    <row r="90" spans="1:16" ht="13.5" customHeight="1">
      <c r="A90" s="322" t="s">
        <v>163</v>
      </c>
      <c r="B90" s="315"/>
      <c r="C90" s="323"/>
      <c r="D90" s="16"/>
      <c r="E90" s="321"/>
      <c r="F90" s="321"/>
      <c r="G90" s="321"/>
      <c r="H90" s="9" t="s">
        <v>24</v>
      </c>
      <c r="I90" s="1"/>
    </row>
    <row r="91" spans="1:16" ht="13.5" customHeight="1">
      <c r="A91" s="16" t="s">
        <v>164</v>
      </c>
      <c r="B91" s="7"/>
      <c r="C91" s="9"/>
      <c r="D91" s="16"/>
      <c r="E91" s="321"/>
      <c r="F91" s="321"/>
      <c r="G91" s="321"/>
      <c r="H91" s="9" t="s">
        <v>24</v>
      </c>
      <c r="I91" s="1"/>
    </row>
    <row r="92" spans="1:16" ht="13.5" customHeight="1">
      <c r="A92" s="65" t="s">
        <v>58</v>
      </c>
      <c r="B92" s="4"/>
      <c r="C92" s="8"/>
      <c r="D92" s="11"/>
      <c r="E92" s="324">
        <v>0</v>
      </c>
      <c r="F92" s="324"/>
      <c r="G92" s="324"/>
      <c r="H92" s="12" t="s">
        <v>24</v>
      </c>
      <c r="I92" s="1"/>
    </row>
    <row r="93" spans="1:16" ht="13.5" customHeight="1">
      <c r="A93" s="272" t="s">
        <v>51</v>
      </c>
      <c r="B93" s="272"/>
      <c r="C93" s="272"/>
      <c r="D93" s="325" t="str">
        <f>IF(①ファイルの説明!D19="","",①ファイルの説明!D19)</f>
        <v/>
      </c>
      <c r="E93" s="326"/>
      <c r="F93" s="326"/>
      <c r="G93" s="326"/>
      <c r="H93" s="66" t="s">
        <v>24</v>
      </c>
      <c r="I93" s="1"/>
    </row>
    <row r="94" spans="1:16" ht="13.5" customHeight="1">
      <c r="A94" s="327" t="s">
        <v>52</v>
      </c>
      <c r="B94" s="328"/>
      <c r="C94" s="328"/>
      <c r="D94" s="329" t="e">
        <f>D87-D93</f>
        <v>#VALUE!</v>
      </c>
      <c r="E94" s="330"/>
      <c r="F94" s="330"/>
      <c r="G94" s="330"/>
      <c r="H94" s="66" t="s">
        <v>24</v>
      </c>
      <c r="I94" s="1"/>
    </row>
    <row r="95" spans="1:16" ht="12" customHeight="1" thickBot="1">
      <c r="A95" s="15"/>
      <c r="B95" s="130"/>
      <c r="C95" s="130"/>
      <c r="D95" s="67"/>
      <c r="E95" s="68"/>
      <c r="F95" s="68"/>
      <c r="G95" s="68"/>
      <c r="H95" s="36"/>
      <c r="I95" s="1"/>
    </row>
    <row r="96" spans="1:16" ht="20.25" customHeight="1" thickBot="1">
      <c r="A96" s="319" t="s">
        <v>1550</v>
      </c>
      <c r="B96" s="320"/>
      <c r="C96" s="320"/>
      <c r="D96" s="320"/>
      <c r="E96" s="331" t="e">
        <f>MIN(E84,D94)</f>
        <v>#VALUE!</v>
      </c>
      <c r="F96" s="332"/>
      <c r="G96" s="333"/>
      <c r="H96" s="36"/>
      <c r="I96" s="1"/>
    </row>
    <row r="97" spans="1:9" ht="17.100000000000001" customHeight="1">
      <c r="A97" s="15"/>
      <c r="B97" s="130"/>
      <c r="C97" s="130"/>
      <c r="D97" s="67"/>
      <c r="E97" s="68"/>
      <c r="F97" s="68"/>
      <c r="G97" s="68"/>
      <c r="H97" s="36"/>
      <c r="I97" s="1"/>
    </row>
    <row r="98" spans="1:9" ht="17.100000000000001" customHeight="1">
      <c r="I98" s="1"/>
    </row>
    <row r="100" spans="1:9">
      <c r="A100" s="1"/>
      <c r="B100" s="1"/>
      <c r="C100" s="1"/>
      <c r="D100" s="1"/>
      <c r="E100" s="1"/>
      <c r="F100" s="1"/>
      <c r="G100" s="1"/>
      <c r="H100" s="1"/>
      <c r="I100" s="1"/>
    </row>
    <row r="101" spans="1:9">
      <c r="A101" s="1"/>
      <c r="B101" s="1"/>
      <c r="C101" s="1"/>
      <c r="D101" s="1"/>
      <c r="E101" s="1"/>
      <c r="F101" s="1"/>
      <c r="G101" s="1"/>
      <c r="H101" s="1"/>
      <c r="I101" s="1"/>
    </row>
    <row r="102" spans="1:9">
      <c r="A102" s="1"/>
      <c r="B102" s="1"/>
      <c r="C102" s="1"/>
      <c r="D102" s="1"/>
      <c r="E102" s="1"/>
      <c r="F102" s="1"/>
      <c r="G102" s="1"/>
      <c r="H102" s="1"/>
      <c r="I102" s="1"/>
    </row>
    <row r="103" spans="1:9">
      <c r="A103" s="1"/>
      <c r="B103" s="1"/>
      <c r="C103" s="1"/>
      <c r="D103" s="1"/>
      <c r="E103" s="1"/>
      <c r="F103" s="1"/>
      <c r="G103" s="1"/>
      <c r="H103" s="1"/>
      <c r="I103" s="1"/>
    </row>
    <row r="104" spans="1:9">
      <c r="A104" s="1"/>
      <c r="B104" s="1"/>
      <c r="C104" s="1"/>
      <c r="D104" s="1"/>
      <c r="E104" s="1"/>
      <c r="F104" s="1"/>
      <c r="G104" s="1"/>
      <c r="H104" s="1"/>
      <c r="I104" s="1"/>
    </row>
    <row r="105" spans="1:9">
      <c r="A105" s="1"/>
      <c r="B105" s="1"/>
      <c r="C105" s="1"/>
      <c r="D105" s="1"/>
      <c r="E105" s="1"/>
      <c r="F105" s="1"/>
      <c r="G105" s="1"/>
      <c r="H105" s="1"/>
      <c r="I105" s="1"/>
    </row>
    <row r="106" spans="1:9">
      <c r="A106" s="1"/>
      <c r="B106" s="1"/>
      <c r="C106" s="1"/>
      <c r="D106" s="1"/>
      <c r="E106" s="1"/>
      <c r="F106" s="1"/>
      <c r="G106" s="1"/>
      <c r="H106" s="1"/>
      <c r="I106" s="1"/>
    </row>
    <row r="107" spans="1:9">
      <c r="A107" s="1"/>
      <c r="B107" s="1"/>
      <c r="C107" s="1"/>
      <c r="D107" s="1"/>
      <c r="E107" s="1"/>
      <c r="F107" s="1"/>
      <c r="G107" s="1"/>
      <c r="H107" s="1"/>
      <c r="I107" s="1"/>
    </row>
    <row r="108" spans="1:9">
      <c r="A108" s="1"/>
      <c r="B108" s="1"/>
      <c r="C108" s="1"/>
      <c r="D108" s="1"/>
      <c r="E108" s="1"/>
      <c r="F108" s="1"/>
      <c r="G108" s="1"/>
      <c r="H108" s="1"/>
      <c r="I108" s="1"/>
    </row>
    <row r="109" spans="1:9">
      <c r="A109" s="1"/>
      <c r="B109" s="1"/>
      <c r="C109" s="1"/>
      <c r="D109" s="1"/>
      <c r="E109" s="1"/>
      <c r="F109" s="1"/>
      <c r="G109" s="1"/>
      <c r="H109" s="1"/>
      <c r="I109" s="1"/>
    </row>
    <row r="110" spans="1:9">
      <c r="A110" s="1"/>
      <c r="B110" s="1"/>
      <c r="C110" s="1"/>
      <c r="D110" s="1"/>
      <c r="E110" s="1"/>
      <c r="F110" s="1"/>
      <c r="G110" s="1"/>
      <c r="H110" s="1"/>
      <c r="I110" s="1"/>
    </row>
    <row r="111" spans="1:9">
      <c r="A111" s="1"/>
      <c r="B111" s="1"/>
      <c r="C111" s="1"/>
      <c r="D111" s="1"/>
      <c r="E111" s="1"/>
      <c r="F111" s="1"/>
      <c r="G111" s="1"/>
      <c r="H111" s="1"/>
      <c r="I111" s="1"/>
    </row>
    <row r="112" spans="1:9">
      <c r="A112" s="1"/>
      <c r="B112" s="1"/>
      <c r="C112" s="1"/>
      <c r="D112" s="1"/>
      <c r="E112" s="1"/>
      <c r="F112" s="1"/>
      <c r="G112" s="1"/>
      <c r="H112" s="1"/>
      <c r="I112" s="1"/>
    </row>
    <row r="113" spans="1:9">
      <c r="A113" s="1"/>
      <c r="B113" s="1"/>
      <c r="C113" s="1"/>
      <c r="D113" s="1"/>
      <c r="E113" s="1"/>
      <c r="F113" s="1"/>
      <c r="G113" s="1"/>
      <c r="H113" s="1"/>
      <c r="I113" s="1"/>
    </row>
    <row r="114" spans="1:9">
      <c r="A114" s="1"/>
      <c r="B114" s="1"/>
      <c r="C114" s="1"/>
      <c r="D114" s="1"/>
      <c r="E114" s="1"/>
      <c r="F114" s="1"/>
      <c r="G114" s="1"/>
      <c r="H114" s="1"/>
      <c r="I114" s="1"/>
    </row>
    <row r="115" spans="1:9">
      <c r="A115" s="1"/>
      <c r="B115" s="1"/>
      <c r="C115" s="1"/>
      <c r="D115" s="1"/>
      <c r="E115" s="1"/>
      <c r="F115" s="1"/>
      <c r="G115" s="1"/>
      <c r="H115" s="1"/>
      <c r="I115" s="1"/>
    </row>
    <row r="116" spans="1:9">
      <c r="A116" s="1"/>
      <c r="B116" s="1"/>
      <c r="C116" s="1"/>
      <c r="D116" s="1"/>
      <c r="E116" s="1"/>
      <c r="F116" s="1"/>
      <c r="G116" s="1"/>
      <c r="H116" s="1"/>
      <c r="I116" s="1"/>
    </row>
    <row r="117" spans="1:9">
      <c r="A117" s="1"/>
      <c r="B117" s="1"/>
      <c r="C117" s="1"/>
      <c r="D117" s="1"/>
      <c r="E117" s="1"/>
      <c r="F117" s="1"/>
      <c r="G117" s="1"/>
      <c r="H117" s="1"/>
      <c r="I117" s="1"/>
    </row>
    <row r="118" spans="1:9">
      <c r="A118" s="1"/>
      <c r="B118" s="1"/>
      <c r="C118" s="1"/>
      <c r="D118" s="1"/>
      <c r="E118" s="1"/>
      <c r="F118" s="1"/>
      <c r="G118" s="1"/>
      <c r="H118" s="1"/>
      <c r="I118" s="1"/>
    </row>
    <row r="119" spans="1:9">
      <c r="A119" s="1"/>
      <c r="B119" s="1"/>
      <c r="C119" s="1"/>
      <c r="D119" s="1"/>
      <c r="E119" s="1"/>
      <c r="F119" s="1"/>
      <c r="G119" s="1"/>
      <c r="H119" s="1"/>
      <c r="I119" s="1"/>
    </row>
    <row r="120" spans="1:9">
      <c r="A120" s="1"/>
      <c r="B120" s="1"/>
      <c r="C120" s="1"/>
      <c r="D120" s="1"/>
      <c r="E120" s="1"/>
      <c r="F120" s="1"/>
      <c r="G120" s="1"/>
      <c r="H120" s="1"/>
      <c r="I120" s="1"/>
    </row>
    <row r="121" spans="1:9">
      <c r="A121" s="1"/>
      <c r="B121" s="1"/>
      <c r="C121" s="1"/>
      <c r="D121" s="1"/>
      <c r="E121" s="1"/>
      <c r="F121" s="1"/>
      <c r="G121" s="1"/>
      <c r="H121" s="1"/>
      <c r="I121" s="1"/>
    </row>
    <row r="122" spans="1:9">
      <c r="A122" s="1"/>
      <c r="B122" s="1"/>
      <c r="C122" s="1"/>
      <c r="D122" s="1"/>
      <c r="E122" s="1"/>
      <c r="F122" s="1"/>
      <c r="G122" s="1"/>
      <c r="H122" s="1"/>
      <c r="I122" s="1"/>
    </row>
    <row r="123" spans="1:9">
      <c r="A123" s="1"/>
      <c r="B123" s="1"/>
      <c r="C123" s="1"/>
      <c r="D123" s="1"/>
      <c r="E123" s="1"/>
      <c r="F123" s="1"/>
      <c r="G123" s="1"/>
      <c r="H123" s="1"/>
      <c r="I123" s="1"/>
    </row>
    <row r="124" spans="1:9">
      <c r="A124" s="1"/>
      <c r="B124" s="1"/>
      <c r="C124" s="1"/>
      <c r="D124" s="1"/>
      <c r="E124" s="1"/>
      <c r="F124" s="1"/>
      <c r="G124" s="1"/>
      <c r="H124" s="1"/>
      <c r="I124" s="1"/>
    </row>
    <row r="125" spans="1:9">
      <c r="A125" s="1"/>
      <c r="B125" s="1"/>
      <c r="C125" s="1"/>
      <c r="D125" s="1"/>
      <c r="E125" s="1"/>
      <c r="F125" s="1"/>
      <c r="G125" s="1"/>
      <c r="H125" s="1"/>
      <c r="I125" s="1"/>
    </row>
    <row r="126" spans="1:9">
      <c r="A126" s="1"/>
      <c r="B126" s="1"/>
      <c r="C126" s="1"/>
      <c r="D126" s="1"/>
      <c r="E126" s="1"/>
      <c r="F126" s="1"/>
      <c r="G126" s="1"/>
      <c r="H126" s="1"/>
      <c r="I126" s="1"/>
    </row>
    <row r="127" spans="1:9">
      <c r="A127" s="1"/>
      <c r="B127" s="1"/>
      <c r="C127" s="1"/>
      <c r="D127" s="1"/>
      <c r="E127" s="1"/>
      <c r="F127" s="1"/>
      <c r="G127" s="1"/>
      <c r="H127" s="1"/>
      <c r="I127" s="1"/>
    </row>
    <row r="128" spans="1:9">
      <c r="A128" s="1"/>
      <c r="B128" s="1"/>
      <c r="C128" s="1"/>
      <c r="D128" s="1"/>
      <c r="E128" s="1"/>
      <c r="F128" s="1"/>
      <c r="G128" s="1"/>
      <c r="H128" s="1"/>
      <c r="I128" s="1"/>
    </row>
    <row r="129" spans="1:9">
      <c r="A129" s="1"/>
      <c r="B129" s="1"/>
      <c r="C129" s="1"/>
      <c r="D129" s="1"/>
      <c r="E129" s="1"/>
      <c r="F129" s="1"/>
      <c r="G129" s="1"/>
      <c r="H129" s="1"/>
      <c r="I129" s="1"/>
    </row>
  </sheetData>
  <sheetProtection password="CCCF" sheet="1" selectLockedCells="1"/>
  <mergeCells count="124">
    <mergeCell ref="A64:A65"/>
    <mergeCell ref="C64:D64"/>
    <mergeCell ref="E64:F64"/>
    <mergeCell ref="G64:H64"/>
    <mergeCell ref="C65:D65"/>
    <mergeCell ref="E65:F65"/>
    <mergeCell ref="G65:H65"/>
    <mergeCell ref="A96:D96"/>
    <mergeCell ref="E89:G89"/>
    <mergeCell ref="A90:C90"/>
    <mergeCell ref="E90:G90"/>
    <mergeCell ref="E91:G91"/>
    <mergeCell ref="E92:G92"/>
    <mergeCell ref="A93:C93"/>
    <mergeCell ref="D93:G93"/>
    <mergeCell ref="A94:C94"/>
    <mergeCell ref="D94:G94"/>
    <mergeCell ref="E96:G96"/>
    <mergeCell ref="A75:C75"/>
    <mergeCell ref="G75:H75"/>
    <mergeCell ref="A77:C77"/>
    <mergeCell ref="G77:H77"/>
    <mergeCell ref="A84:D84"/>
    <mergeCell ref="E84:F84"/>
    <mergeCell ref="A86:C86"/>
    <mergeCell ref="A87:C87"/>
    <mergeCell ref="D87:G87"/>
    <mergeCell ref="C70:D70"/>
    <mergeCell ref="E70:F70"/>
    <mergeCell ref="G70:H70"/>
    <mergeCell ref="A71:F71"/>
    <mergeCell ref="G71:H71"/>
    <mergeCell ref="A72:I72"/>
    <mergeCell ref="A73:B73"/>
    <mergeCell ref="C73:D73"/>
    <mergeCell ref="E73:F73"/>
    <mergeCell ref="G73:I73"/>
    <mergeCell ref="A79:C79"/>
    <mergeCell ref="E79:F79"/>
    <mergeCell ref="G79:H79"/>
    <mergeCell ref="A82:C82"/>
    <mergeCell ref="H82:I82"/>
    <mergeCell ref="A66:A67"/>
    <mergeCell ref="C66:D66"/>
    <mergeCell ref="E66:F66"/>
    <mergeCell ref="G66:H66"/>
    <mergeCell ref="C67:D67"/>
    <mergeCell ref="E67:F67"/>
    <mergeCell ref="G67:H67"/>
    <mergeCell ref="A68:B68"/>
    <mergeCell ref="C68:D68"/>
    <mergeCell ref="E68:F68"/>
    <mergeCell ref="G68:H68"/>
    <mergeCell ref="A60:A61"/>
    <mergeCell ref="C60:D60"/>
    <mergeCell ref="E60:F60"/>
    <mergeCell ref="G60:H60"/>
    <mergeCell ref="C61:D61"/>
    <mergeCell ref="E61:F61"/>
    <mergeCell ref="G61:H61"/>
    <mergeCell ref="A62:A63"/>
    <mergeCell ref="C62:D62"/>
    <mergeCell ref="E62:F62"/>
    <mergeCell ref="G62:H62"/>
    <mergeCell ref="C63:D63"/>
    <mergeCell ref="E63:F63"/>
    <mergeCell ref="G63:H63"/>
    <mergeCell ref="A36:F36"/>
    <mergeCell ref="G36:H36"/>
    <mergeCell ref="A37:C37"/>
    <mergeCell ref="A38:C38"/>
    <mergeCell ref="D38:H40"/>
    <mergeCell ref="G41:H41"/>
    <mergeCell ref="F55:G55"/>
    <mergeCell ref="L55:O56"/>
    <mergeCell ref="C59:D59"/>
    <mergeCell ref="E59:F59"/>
    <mergeCell ref="G59:H59"/>
    <mergeCell ref="H42:I42"/>
    <mergeCell ref="A32:B32"/>
    <mergeCell ref="C32:D32"/>
    <mergeCell ref="E32:F32"/>
    <mergeCell ref="G32:H32"/>
    <mergeCell ref="A33:B33"/>
    <mergeCell ref="C34:D34"/>
    <mergeCell ref="E34:F34"/>
    <mergeCell ref="G34:H34"/>
    <mergeCell ref="C35:D35"/>
    <mergeCell ref="E35:F35"/>
    <mergeCell ref="G35:H35"/>
    <mergeCell ref="A28:A29"/>
    <mergeCell ref="C28:D28"/>
    <mergeCell ref="E28:F28"/>
    <mergeCell ref="G28:H28"/>
    <mergeCell ref="C29:D29"/>
    <mergeCell ref="E29:F29"/>
    <mergeCell ref="G29:H29"/>
    <mergeCell ref="A30:A31"/>
    <mergeCell ref="C30:D30"/>
    <mergeCell ref="E30:F30"/>
    <mergeCell ref="G30:H30"/>
    <mergeCell ref="C31:D31"/>
    <mergeCell ref="E31:F31"/>
    <mergeCell ref="G31:H31"/>
    <mergeCell ref="A12:B12"/>
    <mergeCell ref="A15:B15"/>
    <mergeCell ref="A16:B16"/>
    <mergeCell ref="A17:B17"/>
    <mergeCell ref="F23:G23"/>
    <mergeCell ref="L24:P25"/>
    <mergeCell ref="C27:D27"/>
    <mergeCell ref="E27:F27"/>
    <mergeCell ref="G27:H27"/>
    <mergeCell ref="A13:B13"/>
    <mergeCell ref="A18:B18"/>
    <mergeCell ref="B1:G1"/>
    <mergeCell ref="G2:I2"/>
    <mergeCell ref="A4:C4"/>
    <mergeCell ref="A5:C6"/>
    <mergeCell ref="D5:I5"/>
    <mergeCell ref="D7:H7"/>
    <mergeCell ref="A10:B10"/>
    <mergeCell ref="D6:I6"/>
    <mergeCell ref="A11:B11"/>
  </mergeCells>
  <phoneticPr fontId="5"/>
  <dataValidations count="2">
    <dataValidation type="list" allowBlank="1" showInputMessage="1" showErrorMessage="1" sqref="E75" xr:uid="{00000000-0002-0000-0200-000000000000}">
      <formula1>$L$75:$L$76</formula1>
    </dataValidation>
    <dataValidation type="list" allowBlank="1" showInputMessage="1" showErrorMessage="1" sqref="D6:I6" xr:uid="{00000000-0002-0000-0200-000001000000}">
      <formula1>"①全て保育士,②保育士+子育て支援員"</formula1>
    </dataValidation>
  </dataValidations>
  <pageMargins left="0.78700000000000003" right="0.78700000000000003" top="0.98399999999999999" bottom="0.98399999999999999" header="0.51200000000000001" footer="0.51200000000000001"/>
  <pageSetup paperSize="9" scale="93" orientation="portrait" r:id="rId1"/>
  <headerFooter alignWithMargins="0"/>
  <rowBreaks count="1" manualBreakCount="1">
    <brk id="42"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9C33B-C953-4757-B641-F0840A62B935}">
  <sheetPr>
    <tabColor rgb="FFFFFF00"/>
  </sheetPr>
  <dimension ref="A1:M30"/>
  <sheetViews>
    <sheetView showGridLines="0" view="pageBreakPreview" topLeftCell="A7" zoomScaleNormal="100" zoomScaleSheetLayoutView="100" workbookViewId="0">
      <selection activeCell="K6" sqref="K6"/>
    </sheetView>
  </sheetViews>
  <sheetFormatPr defaultRowHeight="13.5"/>
  <cols>
    <col min="1" max="1" width="3.75" style="1" customWidth="1"/>
    <col min="2" max="2" width="15.625" style="1" customWidth="1"/>
    <col min="3" max="3" width="4.25" style="1" customWidth="1"/>
    <col min="4" max="4" width="1.625" style="1" customWidth="1"/>
    <col min="5" max="5" width="16.5" style="1" customWidth="1"/>
    <col min="6" max="6" width="9.625" style="1" customWidth="1"/>
    <col min="7" max="7" width="2.125" style="1" customWidth="1"/>
    <col min="8" max="8" width="23.625" style="1" customWidth="1"/>
    <col min="9" max="9" width="4" style="1" customWidth="1"/>
    <col min="10" max="16384" width="9" style="1"/>
  </cols>
  <sheetData>
    <row r="1" spans="1:13" ht="18" customHeight="1" thickBot="1">
      <c r="A1" s="7" t="s">
        <v>1408</v>
      </c>
      <c r="B1" s="7"/>
      <c r="C1" s="7"/>
      <c r="D1" s="7"/>
      <c r="E1" s="7"/>
      <c r="F1" s="7"/>
      <c r="G1" s="7"/>
      <c r="H1" s="7"/>
      <c r="I1" s="138" t="e">
        <f>①ファイルの説明!M16</f>
        <v>#N/A</v>
      </c>
    </row>
    <row r="2" spans="1:13" ht="18" customHeight="1">
      <c r="A2" s="7"/>
      <c r="B2" s="7"/>
      <c r="C2" s="7"/>
      <c r="D2" s="7"/>
      <c r="E2" s="7"/>
      <c r="F2" s="7"/>
      <c r="G2" s="7"/>
      <c r="H2" s="7"/>
      <c r="I2" s="7"/>
    </row>
    <row r="3" spans="1:13" ht="18" customHeight="1">
      <c r="A3" s="7"/>
      <c r="B3" s="7"/>
      <c r="C3" s="7"/>
      <c r="D3" s="7"/>
      <c r="E3" s="7"/>
      <c r="F3" s="7"/>
      <c r="G3" s="7"/>
      <c r="H3" s="7"/>
      <c r="I3" s="7"/>
    </row>
    <row r="4" spans="1:13" ht="18" customHeight="1">
      <c r="A4" s="7"/>
      <c r="B4" s="7"/>
      <c r="C4" s="7"/>
      <c r="D4" s="7"/>
      <c r="E4" s="7"/>
      <c r="F4" s="7"/>
      <c r="G4" s="7"/>
      <c r="H4" s="7"/>
      <c r="I4" s="7"/>
    </row>
    <row r="5" spans="1:13" ht="18" customHeight="1">
      <c r="A5" s="7"/>
      <c r="B5" s="7"/>
      <c r="C5" s="7"/>
      <c r="D5" s="7"/>
      <c r="E5" s="7"/>
      <c r="F5" s="7"/>
      <c r="G5" s="7"/>
      <c r="H5" s="348" t="s">
        <v>1937</v>
      </c>
      <c r="I5" s="349"/>
    </row>
    <row r="6" spans="1:13" ht="18" customHeight="1">
      <c r="A6" s="7"/>
      <c r="B6" s="7"/>
      <c r="C6" s="7"/>
      <c r="D6" s="7"/>
      <c r="E6" s="7"/>
      <c r="F6" s="7"/>
      <c r="G6" s="7"/>
      <c r="H6" s="7"/>
      <c r="I6" s="7"/>
      <c r="M6" s="105"/>
    </row>
    <row r="7" spans="1:13" ht="18" customHeight="1">
      <c r="A7" s="7"/>
      <c r="B7" s="7"/>
      <c r="C7" s="7"/>
      <c r="D7" s="350" t="s">
        <v>71</v>
      </c>
      <c r="E7" s="350"/>
      <c r="F7" s="350"/>
      <c r="G7" s="350"/>
      <c r="H7" s="7"/>
      <c r="I7" s="7"/>
    </row>
    <row r="8" spans="1:13" ht="18" customHeight="1">
      <c r="A8" s="7"/>
      <c r="B8" s="7"/>
      <c r="C8" s="7"/>
      <c r="D8" s="350" t="s">
        <v>1409</v>
      </c>
      <c r="E8" s="350"/>
      <c r="F8" s="350"/>
      <c r="G8" s="350"/>
      <c r="H8" s="7"/>
      <c r="I8" s="7"/>
    </row>
    <row r="9" spans="1:13" ht="18" customHeight="1">
      <c r="A9" s="7"/>
      <c r="B9" s="7"/>
      <c r="C9" s="7"/>
      <c r="D9" s="7"/>
      <c r="E9" s="7"/>
      <c r="F9" s="7"/>
      <c r="G9" s="7"/>
      <c r="H9" s="7"/>
      <c r="I9" s="7"/>
    </row>
    <row r="10" spans="1:13" ht="18" customHeight="1">
      <c r="A10" s="350" t="s">
        <v>1410</v>
      </c>
      <c r="B10" s="350"/>
      <c r="C10" s="350"/>
      <c r="D10" s="7"/>
      <c r="E10" s="7"/>
      <c r="F10" s="7"/>
      <c r="G10" s="7"/>
      <c r="H10" s="7"/>
      <c r="I10" s="7"/>
    </row>
    <row r="11" spans="1:13" ht="18" customHeight="1">
      <c r="A11" s="7"/>
      <c r="B11" s="7"/>
      <c r="C11" s="7"/>
      <c r="D11" s="7"/>
      <c r="E11" s="7"/>
      <c r="F11" s="7"/>
      <c r="G11" s="7"/>
      <c r="H11" s="7"/>
      <c r="I11" s="7"/>
    </row>
    <row r="12" spans="1:13" ht="18" customHeight="1">
      <c r="A12" s="7"/>
      <c r="B12" s="7"/>
      <c r="C12" s="7"/>
      <c r="D12" s="7"/>
      <c r="E12" s="7"/>
      <c r="F12" s="7"/>
      <c r="G12" s="7"/>
      <c r="H12" s="7"/>
      <c r="I12" s="7"/>
    </row>
    <row r="13" spans="1:13" ht="18" customHeight="1">
      <c r="A13" s="7"/>
      <c r="B13" s="7"/>
      <c r="C13" s="7"/>
      <c r="D13" s="7"/>
      <c r="E13" s="7"/>
      <c r="F13" s="7"/>
      <c r="G13" s="7"/>
      <c r="H13" s="7"/>
      <c r="I13" s="7"/>
    </row>
    <row r="14" spans="1:13" ht="18" customHeight="1">
      <c r="A14" s="7"/>
      <c r="D14" s="7"/>
      <c r="E14" s="106" t="s">
        <v>1411</v>
      </c>
      <c r="F14" s="351" t="e">
        <f>VLOOKUP(I1,補助金用基本データ!$D$5:$S$302,11,0)</f>
        <v>#N/A</v>
      </c>
      <c r="G14" s="351"/>
      <c r="H14" s="351"/>
      <c r="I14" s="351"/>
      <c r="J14" s="73"/>
      <c r="K14" s="73"/>
      <c r="L14" s="73"/>
      <c r="M14" s="73"/>
    </row>
    <row r="15" spans="1:13" ht="18" customHeight="1">
      <c r="A15" s="7"/>
      <c r="D15" s="7"/>
      <c r="E15" s="106" t="s">
        <v>1412</v>
      </c>
      <c r="F15" s="351" t="e">
        <f>VLOOKUP(I1,補助金用基本データ!$D$5:$S$302,10,0)</f>
        <v>#N/A</v>
      </c>
      <c r="G15" s="351"/>
      <c r="H15" s="351"/>
      <c r="I15" s="351"/>
      <c r="J15" s="73"/>
      <c r="K15" s="73"/>
      <c r="L15" s="73"/>
      <c r="M15" s="73"/>
    </row>
    <row r="16" spans="1:13" ht="18" customHeight="1">
      <c r="A16" s="7"/>
      <c r="D16" s="7"/>
      <c r="E16" s="106" t="s">
        <v>77</v>
      </c>
      <c r="F16" s="352" t="e">
        <f>VLOOKUP(I1,補助金用基本データ!$D$5:$S$302,12,0)</f>
        <v>#N/A</v>
      </c>
      <c r="G16" s="352"/>
      <c r="H16" s="104" t="e">
        <f>VLOOKUP(I1,補助金用基本データ!$D$5:$S$302,13,0)</f>
        <v>#N/A</v>
      </c>
      <c r="I16" s="107" t="s">
        <v>72</v>
      </c>
      <c r="J16" s="73"/>
      <c r="K16" s="73"/>
      <c r="L16" s="73"/>
    </row>
    <row r="17" spans="1:13" ht="18" customHeight="1">
      <c r="A17" s="7"/>
      <c r="D17" s="7"/>
      <c r="E17" s="106" t="s">
        <v>1413</v>
      </c>
      <c r="F17" s="351">
        <f>②個別表!G2</f>
        <v>0</v>
      </c>
      <c r="G17" s="351"/>
      <c r="H17" s="351"/>
      <c r="I17" s="351"/>
      <c r="J17" s="73"/>
      <c r="K17" s="73"/>
      <c r="L17" s="73"/>
      <c r="M17" s="73"/>
    </row>
    <row r="18" spans="1:13" ht="18" customHeight="1">
      <c r="A18" s="7"/>
      <c r="B18" s="7"/>
      <c r="C18" s="7"/>
      <c r="D18" s="7"/>
      <c r="E18" s="7"/>
      <c r="F18" s="7"/>
      <c r="G18" s="7"/>
      <c r="H18" s="7"/>
      <c r="I18" s="7"/>
    </row>
    <row r="19" spans="1:13" ht="18" customHeight="1">
      <c r="A19" s="7"/>
      <c r="B19" s="7"/>
      <c r="C19" s="7"/>
      <c r="D19" s="7"/>
      <c r="E19" s="7"/>
      <c r="F19" s="7"/>
      <c r="G19" s="7"/>
      <c r="H19" s="7"/>
      <c r="I19" s="7"/>
    </row>
    <row r="20" spans="1:13" ht="45.75" customHeight="1">
      <c r="A20" s="7"/>
      <c r="B20" s="353" t="s">
        <v>1556</v>
      </c>
      <c r="C20" s="353"/>
      <c r="D20" s="353"/>
      <c r="E20" s="353"/>
      <c r="F20" s="353"/>
      <c r="G20" s="353"/>
      <c r="H20" s="353"/>
      <c r="I20" s="353"/>
    </row>
    <row r="21" spans="1:13" ht="18" customHeight="1">
      <c r="A21" s="7"/>
      <c r="B21" s="7"/>
      <c r="C21" s="7"/>
      <c r="D21" s="7"/>
      <c r="E21" s="7"/>
      <c r="F21" s="7"/>
      <c r="G21" s="7"/>
      <c r="H21" s="7"/>
      <c r="I21" s="7"/>
    </row>
    <row r="22" spans="1:13" ht="18" customHeight="1" thickBot="1">
      <c r="A22" s="7"/>
      <c r="B22" s="7"/>
      <c r="C22" s="7"/>
      <c r="D22" s="7"/>
      <c r="E22" s="7"/>
      <c r="F22" s="7"/>
      <c r="G22" s="7"/>
      <c r="H22" s="7"/>
      <c r="I22" s="7"/>
    </row>
    <row r="23" spans="1:13" ht="36" customHeight="1">
      <c r="A23" s="7"/>
      <c r="B23" s="108" t="s">
        <v>1414</v>
      </c>
      <c r="C23" s="354" t="e">
        <f>IF(②個別表!E96&lt;=0,0,②個別表!E96)</f>
        <v>#VALUE!</v>
      </c>
      <c r="D23" s="355"/>
      <c r="E23" s="355"/>
      <c r="F23" s="355"/>
      <c r="G23" s="355"/>
      <c r="H23" s="356"/>
      <c r="I23" s="109" t="s">
        <v>24</v>
      </c>
    </row>
    <row r="24" spans="1:13" ht="36" customHeight="1">
      <c r="A24" s="7"/>
      <c r="B24" s="110" t="s">
        <v>1415</v>
      </c>
      <c r="C24" s="357" t="s">
        <v>1416</v>
      </c>
      <c r="D24" s="358"/>
      <c r="E24" s="358"/>
      <c r="F24" s="358"/>
      <c r="G24" s="358"/>
      <c r="H24" s="358"/>
      <c r="I24" s="359"/>
      <c r="J24" s="111"/>
    </row>
    <row r="25" spans="1:13" ht="18" customHeight="1">
      <c r="A25" s="7"/>
      <c r="B25" s="340" t="s">
        <v>73</v>
      </c>
      <c r="C25" s="342" t="s">
        <v>1417</v>
      </c>
      <c r="D25" s="343"/>
      <c r="E25" s="343"/>
      <c r="F25" s="343"/>
      <c r="G25" s="343"/>
      <c r="H25" s="343"/>
      <c r="I25" s="344"/>
    </row>
    <row r="26" spans="1:13" ht="18" customHeight="1" thickBot="1">
      <c r="A26" s="7"/>
      <c r="B26" s="341"/>
      <c r="C26" s="345"/>
      <c r="D26" s="346"/>
      <c r="E26" s="346"/>
      <c r="F26" s="346"/>
      <c r="G26" s="346"/>
      <c r="H26" s="346"/>
      <c r="I26" s="347"/>
    </row>
    <row r="27" spans="1:13" ht="18" customHeight="1">
      <c r="A27" s="7"/>
      <c r="B27" s="41"/>
      <c r="C27" s="112"/>
      <c r="D27" s="112"/>
      <c r="E27" s="113"/>
      <c r="F27" s="113"/>
      <c r="G27" s="114"/>
      <c r="H27" s="115"/>
      <c r="I27" s="115"/>
    </row>
    <row r="28" spans="1:13" ht="18" customHeight="1">
      <c r="A28" s="7"/>
      <c r="B28" s="41"/>
      <c r="C28" s="112"/>
      <c r="D28" s="112"/>
      <c r="E28" s="113"/>
      <c r="F28" s="113"/>
      <c r="G28" s="114"/>
      <c r="H28" s="115"/>
      <c r="I28" s="115"/>
    </row>
    <row r="29" spans="1:13" ht="18" customHeight="1">
      <c r="A29" s="7"/>
      <c r="B29" s="41"/>
      <c r="C29" s="113"/>
      <c r="D29" s="113"/>
      <c r="E29" s="113"/>
      <c r="F29" s="113"/>
      <c r="G29" s="116"/>
      <c r="H29" s="115"/>
      <c r="I29" s="115"/>
    </row>
    <row r="30" spans="1:13">
      <c r="A30" s="7"/>
      <c r="B30" s="7"/>
      <c r="C30" s="7"/>
      <c r="D30" s="7"/>
      <c r="E30" s="7"/>
      <c r="F30" s="7"/>
      <c r="G30" s="7"/>
      <c r="H30" s="7"/>
      <c r="I30" s="7"/>
    </row>
  </sheetData>
  <sheetProtection password="CCCF" sheet="1" selectLockedCells="1"/>
  <mergeCells count="13">
    <mergeCell ref="B25:B26"/>
    <mergeCell ref="C25:I26"/>
    <mergeCell ref="H5:I5"/>
    <mergeCell ref="D7:G7"/>
    <mergeCell ref="D8:G8"/>
    <mergeCell ref="A10:C10"/>
    <mergeCell ref="F14:I14"/>
    <mergeCell ref="F15:I15"/>
    <mergeCell ref="F16:G16"/>
    <mergeCell ref="F17:I17"/>
    <mergeCell ref="B20:I20"/>
    <mergeCell ref="C23:H23"/>
    <mergeCell ref="C24:I24"/>
  </mergeCells>
  <phoneticPr fontId="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2665E-AD52-4496-AFDE-E789BF748330}">
  <sheetPr>
    <tabColor rgb="FFFFFF00"/>
  </sheetPr>
  <dimension ref="A1:K38"/>
  <sheetViews>
    <sheetView showGridLines="0" view="pageBreakPreview" topLeftCell="A7" zoomScaleNormal="100" zoomScaleSheetLayoutView="100" workbookViewId="0">
      <selection activeCell="E14" sqref="E14:G14"/>
    </sheetView>
  </sheetViews>
  <sheetFormatPr defaultRowHeight="13.5"/>
  <cols>
    <col min="1" max="1" width="7.5" style="1" customWidth="1"/>
    <col min="2" max="2" width="17.5" style="1" customWidth="1"/>
    <col min="3" max="3" width="19.25" style="1" customWidth="1"/>
    <col min="4" max="4" width="14" style="1" customWidth="1"/>
    <col min="5" max="5" width="7.5" style="1" customWidth="1"/>
    <col min="6" max="6" width="18.625" style="1" customWidth="1"/>
    <col min="7" max="7" width="4.125" style="1" customWidth="1"/>
    <col min="8" max="8" width="15.375" style="1" bestFit="1" customWidth="1"/>
    <col min="9" max="16384" width="9" style="1"/>
  </cols>
  <sheetData>
    <row r="1" spans="1:11" ht="18" customHeight="1">
      <c r="A1" s="1" t="s">
        <v>1420</v>
      </c>
      <c r="G1" s="139" t="e">
        <f>H1</f>
        <v>#N/A</v>
      </c>
      <c r="H1" s="140" t="e">
        <f>②個別表!K2</f>
        <v>#N/A</v>
      </c>
    </row>
    <row r="2" spans="1:11" ht="18" customHeight="1"/>
    <row r="3" spans="1:11" ht="18" customHeight="1"/>
    <row r="4" spans="1:11" ht="18" customHeight="1"/>
    <row r="5" spans="1:11" ht="18" customHeight="1">
      <c r="E5" s="361">
        <v>45170</v>
      </c>
      <c r="F5" s="362"/>
      <c r="G5" s="362"/>
    </row>
    <row r="6" spans="1:11" ht="18" customHeight="1">
      <c r="K6" s="105"/>
    </row>
    <row r="7" spans="1:11" ht="18" customHeight="1">
      <c r="A7" s="363" t="s">
        <v>1421</v>
      </c>
      <c r="B7" s="363"/>
      <c r="C7" s="363"/>
      <c r="D7" s="363"/>
      <c r="E7" s="363"/>
      <c r="F7" s="363"/>
      <c r="G7" s="41"/>
    </row>
    <row r="8" spans="1:11" ht="18" customHeight="1">
      <c r="A8" s="246"/>
      <c r="B8" s="246"/>
      <c r="C8" s="246"/>
      <c r="D8" s="246"/>
      <c r="E8" s="246"/>
      <c r="F8" s="119"/>
      <c r="G8" s="119"/>
    </row>
    <row r="9" spans="1:11" ht="18" customHeight="1">
      <c r="C9" s="117"/>
    </row>
    <row r="10" spans="1:11" ht="18" customHeight="1">
      <c r="A10" s="1" t="s">
        <v>1422</v>
      </c>
    </row>
    <row r="11" spans="1:11" ht="18" customHeight="1"/>
    <row r="12" spans="1:11" ht="18" customHeight="1"/>
    <row r="13" spans="1:11" ht="18" customHeight="1">
      <c r="B13" s="7"/>
    </row>
    <row r="14" spans="1:11" ht="18" customHeight="1">
      <c r="D14" s="117" t="s">
        <v>1411</v>
      </c>
      <c r="E14" s="360" t="e">
        <f>VLOOKUP(H1,補助金用基本データ!$D$5:$S$302,14,0)</f>
        <v>#N/A</v>
      </c>
      <c r="F14" s="360"/>
      <c r="G14" s="360"/>
    </row>
    <row r="15" spans="1:11" ht="18" customHeight="1">
      <c r="D15" s="117" t="s">
        <v>1412</v>
      </c>
      <c r="E15" s="360" t="e">
        <f>VLOOKUP(H1,補助金用基本データ!$D$5:$S$302,10,0)</f>
        <v>#N/A</v>
      </c>
      <c r="F15" s="360"/>
    </row>
    <row r="16" spans="1:11" ht="18" customHeight="1">
      <c r="D16" s="117" t="s">
        <v>77</v>
      </c>
      <c r="E16" s="158" t="e">
        <f>VLOOKUP(H1,補助金用基本データ!$D$5:$S$302,15,0)</f>
        <v>#N/A</v>
      </c>
      <c r="F16" s="157" t="e">
        <f>VLOOKUP(H1,補助金用基本データ!$D$5:$S$302,16,0)</f>
        <v>#N/A</v>
      </c>
      <c r="G16" s="1" t="s">
        <v>72</v>
      </c>
    </row>
    <row r="17" spans="1:9" ht="18" customHeight="1">
      <c r="D17" s="117" t="s">
        <v>1413</v>
      </c>
      <c r="E17" s="360">
        <f>②個別表!G2</f>
        <v>0</v>
      </c>
      <c r="F17" s="360"/>
    </row>
    <row r="18" spans="1:9" ht="18" customHeight="1"/>
    <row r="19" spans="1:9" ht="18" customHeight="1">
      <c r="H19" s="120" t="str">
        <f>'③1号申請書（入力不要）'!H5:I5</f>
        <v>令和5年4月1日</v>
      </c>
    </row>
    <row r="20" spans="1:9" ht="54" customHeight="1">
      <c r="A20" s="366" t="str">
        <f>CONCATENATE(TEXT(H19,"ggge年m月d日"),H20)</f>
        <v>令和5年4月1日付千葉市指令こ幼運第　　　　号　　　　により、補助金の交付決定のあった補助金の分割事前交付を次のとおり受けたいので、千葉市補助金等交付規則第１６条第２項において準用する同条第１項の規定により請求します。</v>
      </c>
      <c r="B20" s="367"/>
      <c r="C20" s="367"/>
      <c r="D20" s="367"/>
      <c r="E20" s="367"/>
      <c r="F20" s="367"/>
      <c r="H20" s="1" t="s">
        <v>1423</v>
      </c>
    </row>
    <row r="21" spans="1:9" ht="18" customHeight="1"/>
    <row r="22" spans="1:9" ht="18" customHeight="1" thickBot="1"/>
    <row r="23" spans="1:9" ht="36" customHeight="1">
      <c r="A23" s="368" t="s">
        <v>74</v>
      </c>
      <c r="B23" s="369"/>
      <c r="C23" s="374" t="s">
        <v>75</v>
      </c>
      <c r="D23" s="375"/>
      <c r="E23" s="374" t="s">
        <v>76</v>
      </c>
      <c r="F23" s="375"/>
      <c r="G23" s="379"/>
    </row>
    <row r="24" spans="1:9" ht="18" customHeight="1">
      <c r="A24" s="370"/>
      <c r="B24" s="371"/>
      <c r="C24" s="376"/>
      <c r="D24" s="336"/>
      <c r="E24" s="376"/>
      <c r="F24" s="336"/>
      <c r="G24" s="337"/>
    </row>
    <row r="25" spans="1:9" ht="18" customHeight="1">
      <c r="A25" s="372"/>
      <c r="B25" s="373"/>
      <c r="C25" s="377"/>
      <c r="D25" s="378"/>
      <c r="E25" s="377"/>
      <c r="F25" s="378"/>
      <c r="G25" s="380"/>
      <c r="I25" s="118"/>
    </row>
    <row r="26" spans="1:9" ht="18" customHeight="1">
      <c r="A26" s="381" t="e">
        <f>'③1号申請書（入力不要）'!C23</f>
        <v>#VALUE!</v>
      </c>
      <c r="B26" s="382"/>
      <c r="C26" s="387" t="s">
        <v>1424</v>
      </c>
      <c r="D26" s="388"/>
      <c r="E26" s="393" t="e">
        <f>ROUNDDOWN(A26/2,-3)</f>
        <v>#VALUE!</v>
      </c>
      <c r="F26" s="394"/>
      <c r="G26" s="395"/>
      <c r="I26" s="118"/>
    </row>
    <row r="27" spans="1:9" ht="18" customHeight="1">
      <c r="A27" s="383"/>
      <c r="B27" s="384"/>
      <c r="C27" s="389"/>
      <c r="D27" s="390"/>
      <c r="E27" s="396"/>
      <c r="F27" s="397"/>
      <c r="G27" s="398"/>
      <c r="I27" s="118"/>
    </row>
    <row r="28" spans="1:9" ht="18" customHeight="1" thickBot="1">
      <c r="A28" s="385"/>
      <c r="B28" s="386"/>
      <c r="C28" s="391"/>
      <c r="D28" s="392"/>
      <c r="E28" s="399"/>
      <c r="F28" s="400"/>
      <c r="G28" s="401"/>
      <c r="I28" s="118"/>
    </row>
    <row r="29" spans="1:9" ht="18" customHeight="1">
      <c r="A29" s="364"/>
      <c r="B29" s="364"/>
      <c r="C29" s="364"/>
      <c r="D29" s="364"/>
      <c r="E29" s="364"/>
      <c r="F29" s="364"/>
      <c r="G29" s="364"/>
      <c r="I29" s="118"/>
    </row>
    <row r="30" spans="1:9" ht="18" customHeight="1">
      <c r="A30" s="365"/>
      <c r="B30" s="365"/>
      <c r="C30" s="365"/>
      <c r="D30" s="365"/>
      <c r="E30" s="365"/>
      <c r="F30" s="365"/>
      <c r="G30" s="365"/>
      <c r="I30" s="118"/>
    </row>
    <row r="31" spans="1:9" ht="18" customHeight="1">
      <c r="A31" s="365"/>
      <c r="B31" s="365"/>
      <c r="C31" s="365"/>
      <c r="D31" s="365"/>
      <c r="E31" s="365"/>
      <c r="F31" s="365"/>
      <c r="G31" s="365"/>
      <c r="I31" s="118"/>
    </row>
    <row r="32" spans="1:9" ht="18" customHeight="1">
      <c r="A32" s="365"/>
      <c r="B32" s="365"/>
      <c r="C32" s="365"/>
      <c r="D32" s="365"/>
      <c r="E32" s="365"/>
      <c r="F32" s="365"/>
      <c r="G32" s="365"/>
      <c r="I32" s="118"/>
    </row>
    <row r="33" spans="1:7" ht="36" customHeight="1">
      <c r="A33" s="365"/>
      <c r="B33" s="365"/>
      <c r="C33" s="365"/>
      <c r="D33" s="365"/>
      <c r="E33" s="365"/>
      <c r="F33" s="365"/>
      <c r="G33" s="365"/>
    </row>
    <row r="38" spans="1:7">
      <c r="C38" s="7"/>
    </row>
  </sheetData>
  <sheetProtection password="CCCF" sheet="1" selectLockedCells="1"/>
  <mergeCells count="14">
    <mergeCell ref="A29:G33"/>
    <mergeCell ref="A20:F20"/>
    <mergeCell ref="A23:B25"/>
    <mergeCell ref="C23:D25"/>
    <mergeCell ref="E23:G25"/>
    <mergeCell ref="A26:B28"/>
    <mergeCell ref="C26:D28"/>
    <mergeCell ref="E26:G28"/>
    <mergeCell ref="E17:F17"/>
    <mergeCell ref="E5:G5"/>
    <mergeCell ref="A7:F7"/>
    <mergeCell ref="A8:E8"/>
    <mergeCell ref="E15:F15"/>
    <mergeCell ref="E14:G14"/>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K41"/>
  <sheetViews>
    <sheetView workbookViewId="0">
      <selection activeCell="B5" sqref="B5"/>
    </sheetView>
  </sheetViews>
  <sheetFormatPr defaultRowHeight="13.5"/>
  <cols>
    <col min="2" max="2" width="7.625" customWidth="1"/>
    <col min="4" max="4" width="7.625" customWidth="1"/>
    <col min="5" max="5" width="14.25" customWidth="1"/>
    <col min="6" max="6" width="3.75" customWidth="1"/>
    <col min="8" max="8" width="7.625" customWidth="1"/>
    <col min="10" max="10" width="7.625" customWidth="1"/>
    <col min="11" max="11" width="14.25" customWidth="1"/>
  </cols>
  <sheetData>
    <row r="1" spans="1:11" ht="14.25" thickBot="1">
      <c r="A1" s="402" t="s">
        <v>1548</v>
      </c>
      <c r="B1" s="403"/>
      <c r="C1" s="403"/>
      <c r="D1" s="403"/>
      <c r="E1" s="404"/>
      <c r="G1" s="402" t="s">
        <v>1549</v>
      </c>
      <c r="H1" s="403"/>
      <c r="I1" s="403"/>
      <c r="J1" s="403"/>
      <c r="K1" s="404"/>
    </row>
    <row r="2" spans="1:11" ht="22.5" customHeight="1">
      <c r="A2" s="24">
        <v>0</v>
      </c>
      <c r="B2" s="24" t="s">
        <v>34</v>
      </c>
      <c r="C2" s="71">
        <v>100</v>
      </c>
      <c r="D2" s="25" t="s">
        <v>35</v>
      </c>
      <c r="E2" s="26">
        <v>2679000</v>
      </c>
      <c r="F2" s="72"/>
      <c r="G2" s="71">
        <v>0</v>
      </c>
      <c r="H2" s="24" t="s">
        <v>34</v>
      </c>
      <c r="I2" s="24">
        <v>100</v>
      </c>
      <c r="J2" s="25" t="s">
        <v>35</v>
      </c>
      <c r="K2" s="26">
        <v>2679000</v>
      </c>
    </row>
    <row r="3" spans="1:11" ht="22.5" customHeight="1">
      <c r="A3" s="23">
        <v>100</v>
      </c>
      <c r="B3" s="24" t="s">
        <v>34</v>
      </c>
      <c r="C3" s="29">
        <v>200</v>
      </c>
      <c r="D3" s="31" t="s">
        <v>35</v>
      </c>
      <c r="E3" s="32">
        <v>2679000</v>
      </c>
      <c r="G3" s="33">
        <v>100</v>
      </c>
      <c r="H3" s="29" t="s">
        <v>34</v>
      </c>
      <c r="I3" s="29">
        <v>200</v>
      </c>
      <c r="J3" s="31" t="s">
        <v>35</v>
      </c>
      <c r="K3" s="32">
        <v>2679000</v>
      </c>
    </row>
    <row r="4" spans="1:11" ht="22.5" customHeight="1">
      <c r="A4" s="33">
        <v>200</v>
      </c>
      <c r="B4" s="29" t="s">
        <v>34</v>
      </c>
      <c r="C4" s="29">
        <v>300</v>
      </c>
      <c r="D4" s="31" t="s">
        <v>35</v>
      </c>
      <c r="E4" s="32">
        <v>2679000</v>
      </c>
      <c r="G4" s="33">
        <v>200</v>
      </c>
      <c r="H4" s="29" t="s">
        <v>34</v>
      </c>
      <c r="I4" s="29">
        <v>300</v>
      </c>
      <c r="J4" s="31" t="s">
        <v>35</v>
      </c>
      <c r="K4" s="32">
        <v>2679000</v>
      </c>
    </row>
    <row r="5" spans="1:11" ht="22.5" customHeight="1">
      <c r="A5" s="28">
        <v>300</v>
      </c>
      <c r="B5" s="29" t="s">
        <v>34</v>
      </c>
      <c r="C5" s="30">
        <v>400</v>
      </c>
      <c r="D5" s="31" t="s">
        <v>35</v>
      </c>
      <c r="E5" s="32">
        <v>3024000</v>
      </c>
      <c r="G5" s="28">
        <v>300</v>
      </c>
      <c r="H5" s="29" t="s">
        <v>34</v>
      </c>
      <c r="I5" s="30">
        <v>400</v>
      </c>
      <c r="J5" s="31" t="s">
        <v>35</v>
      </c>
      <c r="K5" s="32">
        <v>2907000</v>
      </c>
    </row>
    <row r="6" spans="1:11" ht="22.5" customHeight="1">
      <c r="A6" s="33">
        <v>400</v>
      </c>
      <c r="B6" s="29" t="s">
        <v>34</v>
      </c>
      <c r="C6" s="29">
        <v>500</v>
      </c>
      <c r="D6" s="31" t="s">
        <v>35</v>
      </c>
      <c r="E6" s="32">
        <v>3024000</v>
      </c>
      <c r="G6" s="33">
        <v>400</v>
      </c>
      <c r="H6" s="29" t="s">
        <v>34</v>
      </c>
      <c r="I6" s="29">
        <v>500</v>
      </c>
      <c r="J6" s="31" t="s">
        <v>35</v>
      </c>
      <c r="K6" s="32">
        <v>2907000</v>
      </c>
    </row>
    <row r="7" spans="1:11" ht="22.5" customHeight="1">
      <c r="A7" s="33">
        <v>500</v>
      </c>
      <c r="B7" s="29" t="s">
        <v>34</v>
      </c>
      <c r="C7" s="29">
        <v>600</v>
      </c>
      <c r="D7" s="31" t="s">
        <v>35</v>
      </c>
      <c r="E7" s="32">
        <v>3041400</v>
      </c>
      <c r="G7" s="33">
        <v>500</v>
      </c>
      <c r="H7" s="29" t="s">
        <v>34</v>
      </c>
      <c r="I7" s="29">
        <v>600</v>
      </c>
      <c r="J7" s="31" t="s">
        <v>35</v>
      </c>
      <c r="K7" s="32">
        <v>2973400</v>
      </c>
    </row>
    <row r="8" spans="1:11" ht="22.5" customHeight="1">
      <c r="A8" s="28">
        <v>600</v>
      </c>
      <c r="B8" s="29" t="s">
        <v>34</v>
      </c>
      <c r="C8" s="29">
        <v>700</v>
      </c>
      <c r="D8" s="31" t="s">
        <v>35</v>
      </c>
      <c r="E8" s="32">
        <v>3258700</v>
      </c>
      <c r="G8" s="28">
        <v>600</v>
      </c>
      <c r="H8" s="29" t="s">
        <v>34</v>
      </c>
      <c r="I8" s="29">
        <v>700</v>
      </c>
      <c r="J8" s="31" t="s">
        <v>35</v>
      </c>
      <c r="K8" s="32">
        <v>3190700</v>
      </c>
    </row>
    <row r="9" spans="1:11" ht="22.5" customHeight="1">
      <c r="A9" s="33">
        <v>700</v>
      </c>
      <c r="B9" s="29" t="s">
        <v>34</v>
      </c>
      <c r="C9" s="30">
        <v>800</v>
      </c>
      <c r="D9" s="31" t="s">
        <v>35</v>
      </c>
      <c r="E9" s="32">
        <v>3476000</v>
      </c>
      <c r="G9" s="33">
        <v>700</v>
      </c>
      <c r="H9" s="29" t="s">
        <v>34</v>
      </c>
      <c r="I9" s="30">
        <v>800</v>
      </c>
      <c r="J9" s="31" t="s">
        <v>35</v>
      </c>
      <c r="K9" s="32">
        <v>3408000</v>
      </c>
    </row>
    <row r="10" spans="1:11" ht="22.5" customHeight="1">
      <c r="A10" s="33">
        <v>800</v>
      </c>
      <c r="B10" s="29" t="s">
        <v>34</v>
      </c>
      <c r="C10" s="29">
        <v>900</v>
      </c>
      <c r="D10" s="31" t="s">
        <v>35</v>
      </c>
      <c r="E10" s="32">
        <v>3693300</v>
      </c>
      <c r="G10" s="33">
        <v>800</v>
      </c>
      <c r="H10" s="29" t="s">
        <v>34</v>
      </c>
      <c r="I10" s="29">
        <v>900</v>
      </c>
      <c r="J10" s="31" t="s">
        <v>35</v>
      </c>
      <c r="K10" s="32">
        <v>3625300</v>
      </c>
    </row>
    <row r="11" spans="1:11" ht="22.5" customHeight="1">
      <c r="A11" s="28">
        <v>900</v>
      </c>
      <c r="B11" s="29" t="s">
        <v>34</v>
      </c>
      <c r="C11" s="29">
        <v>1000</v>
      </c>
      <c r="D11" s="31" t="s">
        <v>35</v>
      </c>
      <c r="E11" s="32">
        <v>3910200</v>
      </c>
      <c r="G11" s="28">
        <v>900</v>
      </c>
      <c r="H11" s="29" t="s">
        <v>34</v>
      </c>
      <c r="I11" s="29">
        <v>1000</v>
      </c>
      <c r="J11" s="31" t="s">
        <v>35</v>
      </c>
      <c r="K11" s="32">
        <v>3788200</v>
      </c>
    </row>
    <row r="12" spans="1:11" ht="22.5" customHeight="1">
      <c r="A12" s="33">
        <v>1000</v>
      </c>
      <c r="B12" s="29" t="s">
        <v>34</v>
      </c>
      <c r="C12" s="29">
        <v>1100</v>
      </c>
      <c r="D12" s="31" t="s">
        <v>35</v>
      </c>
      <c r="E12" s="32">
        <v>4127500</v>
      </c>
      <c r="G12" s="33">
        <v>1000</v>
      </c>
      <c r="H12" s="29" t="s">
        <v>34</v>
      </c>
      <c r="I12" s="29">
        <v>1100</v>
      </c>
      <c r="J12" s="31" t="s">
        <v>35</v>
      </c>
      <c r="K12" s="32">
        <v>4005500</v>
      </c>
    </row>
    <row r="13" spans="1:11" ht="22.5" customHeight="1">
      <c r="A13" s="33">
        <v>1100</v>
      </c>
      <c r="B13" s="29" t="s">
        <v>34</v>
      </c>
      <c r="C13" s="30">
        <v>1200</v>
      </c>
      <c r="D13" s="31" t="s">
        <v>35</v>
      </c>
      <c r="E13" s="32">
        <v>4344800</v>
      </c>
      <c r="G13" s="33">
        <v>1100</v>
      </c>
      <c r="H13" s="29" t="s">
        <v>34</v>
      </c>
      <c r="I13" s="30">
        <v>1200</v>
      </c>
      <c r="J13" s="31" t="s">
        <v>35</v>
      </c>
      <c r="K13" s="32">
        <v>4222800</v>
      </c>
    </row>
    <row r="14" spans="1:11" ht="22.5" customHeight="1">
      <c r="A14" s="28">
        <v>1200</v>
      </c>
      <c r="B14" s="29" t="s">
        <v>34</v>
      </c>
      <c r="C14" s="29">
        <v>1300</v>
      </c>
      <c r="D14" s="31" t="s">
        <v>35</v>
      </c>
      <c r="E14" s="32">
        <v>4562100</v>
      </c>
      <c r="G14" s="28">
        <v>1200</v>
      </c>
      <c r="H14" s="29" t="s">
        <v>34</v>
      </c>
      <c r="I14" s="29">
        <v>1300</v>
      </c>
      <c r="J14" s="31" t="s">
        <v>35</v>
      </c>
      <c r="K14" s="32">
        <v>4440100</v>
      </c>
    </row>
    <row r="15" spans="1:11" ht="22.5" customHeight="1">
      <c r="A15" s="33">
        <v>1300</v>
      </c>
      <c r="B15" s="29" t="s">
        <v>34</v>
      </c>
      <c r="C15" s="29">
        <v>1400</v>
      </c>
      <c r="D15" s="31" t="s">
        <v>35</v>
      </c>
      <c r="E15" s="32">
        <v>4779400</v>
      </c>
      <c r="G15" s="33">
        <v>1300</v>
      </c>
      <c r="H15" s="29" t="s">
        <v>34</v>
      </c>
      <c r="I15" s="29">
        <v>1400</v>
      </c>
      <c r="J15" s="31" t="s">
        <v>35</v>
      </c>
      <c r="K15" s="32">
        <v>4657400</v>
      </c>
    </row>
    <row r="16" spans="1:11" ht="22.5" customHeight="1">
      <c r="A16" s="33">
        <v>1400</v>
      </c>
      <c r="B16" s="29" t="s">
        <v>34</v>
      </c>
      <c r="C16" s="29">
        <v>1500</v>
      </c>
      <c r="D16" s="31" t="s">
        <v>35</v>
      </c>
      <c r="E16" s="32">
        <v>4996700</v>
      </c>
      <c r="G16" s="33">
        <v>1400</v>
      </c>
      <c r="H16" s="29" t="s">
        <v>34</v>
      </c>
      <c r="I16" s="29">
        <v>1500</v>
      </c>
      <c r="J16" s="31" t="s">
        <v>35</v>
      </c>
      <c r="K16" s="32">
        <v>4874700</v>
      </c>
    </row>
    <row r="17" spans="1:11" ht="22.5" customHeight="1">
      <c r="A17" s="28">
        <v>1500</v>
      </c>
      <c r="B17" s="29" t="s">
        <v>34</v>
      </c>
      <c r="C17" s="30">
        <v>1600</v>
      </c>
      <c r="D17" s="31" t="s">
        <v>35</v>
      </c>
      <c r="E17" s="32">
        <v>5213600</v>
      </c>
      <c r="G17" s="28">
        <v>1500</v>
      </c>
      <c r="H17" s="29" t="s">
        <v>34</v>
      </c>
      <c r="I17" s="30">
        <v>1600</v>
      </c>
      <c r="J17" s="31" t="s">
        <v>35</v>
      </c>
      <c r="K17" s="32">
        <v>5037600</v>
      </c>
    </row>
    <row r="18" spans="1:11" ht="22.5" customHeight="1">
      <c r="A18" s="33">
        <v>1600</v>
      </c>
      <c r="B18" s="29" t="s">
        <v>34</v>
      </c>
      <c r="C18" s="29">
        <v>1700</v>
      </c>
      <c r="D18" s="31" t="s">
        <v>35</v>
      </c>
      <c r="E18" s="32">
        <v>5430900</v>
      </c>
      <c r="G18" s="33">
        <v>1600</v>
      </c>
      <c r="H18" s="29" t="s">
        <v>34</v>
      </c>
      <c r="I18" s="29">
        <v>1700</v>
      </c>
      <c r="J18" s="31" t="s">
        <v>35</v>
      </c>
      <c r="K18" s="32">
        <v>5254900</v>
      </c>
    </row>
    <row r="19" spans="1:11" ht="22.5" customHeight="1">
      <c r="A19" s="33">
        <v>1700</v>
      </c>
      <c r="B19" s="29" t="s">
        <v>34</v>
      </c>
      <c r="C19" s="29">
        <v>1800</v>
      </c>
      <c r="D19" s="31" t="s">
        <v>35</v>
      </c>
      <c r="E19" s="32">
        <v>5648200</v>
      </c>
      <c r="G19" s="33">
        <v>1700</v>
      </c>
      <c r="H19" s="29" t="s">
        <v>34</v>
      </c>
      <c r="I19" s="29">
        <v>1800</v>
      </c>
      <c r="J19" s="31" t="s">
        <v>35</v>
      </c>
      <c r="K19" s="32">
        <v>5472200</v>
      </c>
    </row>
    <row r="20" spans="1:11" ht="22.5" customHeight="1">
      <c r="A20" s="28">
        <v>1800</v>
      </c>
      <c r="B20" s="29" t="s">
        <v>34</v>
      </c>
      <c r="C20" s="29">
        <v>1900</v>
      </c>
      <c r="D20" s="31" t="s">
        <v>35</v>
      </c>
      <c r="E20" s="32">
        <v>5865500</v>
      </c>
      <c r="G20" s="28">
        <v>1800</v>
      </c>
      <c r="H20" s="29" t="s">
        <v>34</v>
      </c>
      <c r="I20" s="29">
        <v>1900</v>
      </c>
      <c r="J20" s="31" t="s">
        <v>35</v>
      </c>
      <c r="K20" s="32">
        <v>5689500</v>
      </c>
    </row>
    <row r="21" spans="1:11" ht="22.5" customHeight="1">
      <c r="A21" s="33">
        <v>1900</v>
      </c>
      <c r="B21" s="29" t="s">
        <v>34</v>
      </c>
      <c r="C21" s="30">
        <v>2000</v>
      </c>
      <c r="D21" s="31" t="s">
        <v>35</v>
      </c>
      <c r="E21" s="32">
        <v>6082800</v>
      </c>
      <c r="G21" s="33">
        <v>1900</v>
      </c>
      <c r="H21" s="29" t="s">
        <v>34</v>
      </c>
      <c r="I21" s="30">
        <v>2000</v>
      </c>
      <c r="J21" s="31" t="s">
        <v>35</v>
      </c>
      <c r="K21" s="32">
        <v>5906800</v>
      </c>
    </row>
    <row r="22" spans="1:11" ht="22.5" customHeight="1">
      <c r="A22" s="33">
        <v>2000</v>
      </c>
      <c r="B22" s="29" t="s">
        <v>34</v>
      </c>
      <c r="C22" s="29">
        <v>2100</v>
      </c>
      <c r="D22" s="31" t="s">
        <v>35</v>
      </c>
      <c r="E22" s="32">
        <v>6300100</v>
      </c>
      <c r="G22" s="33">
        <v>2000</v>
      </c>
      <c r="H22" s="29" t="s">
        <v>34</v>
      </c>
      <c r="I22" s="29">
        <v>2100</v>
      </c>
      <c r="J22" s="31" t="s">
        <v>35</v>
      </c>
      <c r="K22" s="32">
        <v>6124100</v>
      </c>
    </row>
    <row r="23" spans="1:11" ht="22.5" customHeight="1">
      <c r="A23" s="28">
        <v>2100</v>
      </c>
      <c r="B23" s="29" t="s">
        <v>34</v>
      </c>
      <c r="C23" s="29">
        <v>2200</v>
      </c>
      <c r="D23" s="31" t="s">
        <v>35</v>
      </c>
      <c r="E23" s="32">
        <v>6517000</v>
      </c>
      <c r="G23" s="28">
        <v>2100</v>
      </c>
      <c r="H23" s="29" t="s">
        <v>34</v>
      </c>
      <c r="I23" s="29">
        <v>2200</v>
      </c>
      <c r="J23" s="31" t="s">
        <v>35</v>
      </c>
      <c r="K23" s="32">
        <v>6287000</v>
      </c>
    </row>
    <row r="24" spans="1:11" ht="22.5" customHeight="1">
      <c r="A24" s="33">
        <v>2200</v>
      </c>
      <c r="B24" s="29" t="s">
        <v>34</v>
      </c>
      <c r="C24" s="29">
        <v>2300</v>
      </c>
      <c r="D24" s="31" t="s">
        <v>35</v>
      </c>
      <c r="E24" s="32">
        <v>6734300</v>
      </c>
      <c r="G24" s="33">
        <v>2200</v>
      </c>
      <c r="H24" s="29" t="s">
        <v>34</v>
      </c>
      <c r="I24" s="29">
        <v>2300</v>
      </c>
      <c r="J24" s="31" t="s">
        <v>35</v>
      </c>
      <c r="K24" s="32">
        <v>6504300</v>
      </c>
    </row>
    <row r="25" spans="1:11" ht="22.5" customHeight="1">
      <c r="A25" s="33">
        <v>2300</v>
      </c>
      <c r="B25" s="29" t="s">
        <v>34</v>
      </c>
      <c r="C25" s="30">
        <v>2400</v>
      </c>
      <c r="D25" s="31" t="s">
        <v>35</v>
      </c>
      <c r="E25" s="32">
        <v>6951600</v>
      </c>
      <c r="G25" s="33">
        <v>2300</v>
      </c>
      <c r="H25" s="29" t="s">
        <v>34</v>
      </c>
      <c r="I25" s="30">
        <v>2400</v>
      </c>
      <c r="J25" s="31" t="s">
        <v>35</v>
      </c>
      <c r="K25" s="32">
        <v>6721600</v>
      </c>
    </row>
    <row r="26" spans="1:11" ht="22.5" customHeight="1">
      <c r="A26" s="28">
        <v>2400</v>
      </c>
      <c r="B26" s="29" t="s">
        <v>34</v>
      </c>
      <c r="C26" s="29">
        <v>2500</v>
      </c>
      <c r="D26" s="31" t="s">
        <v>35</v>
      </c>
      <c r="E26" s="32">
        <v>7168900</v>
      </c>
      <c r="G26" s="28">
        <v>2400</v>
      </c>
      <c r="H26" s="29" t="s">
        <v>34</v>
      </c>
      <c r="I26" s="29">
        <v>2500</v>
      </c>
      <c r="J26" s="31" t="s">
        <v>35</v>
      </c>
      <c r="K26" s="32">
        <v>6938900</v>
      </c>
    </row>
    <row r="27" spans="1:11" ht="22.5" customHeight="1">
      <c r="A27" s="33">
        <v>2500</v>
      </c>
      <c r="B27" s="29" t="s">
        <v>34</v>
      </c>
      <c r="C27" s="29">
        <v>2600</v>
      </c>
      <c r="D27" s="31" t="s">
        <v>35</v>
      </c>
      <c r="E27" s="32">
        <v>7386200</v>
      </c>
      <c r="G27" s="33">
        <v>2500</v>
      </c>
      <c r="H27" s="29" t="s">
        <v>34</v>
      </c>
      <c r="I27" s="29">
        <v>2600</v>
      </c>
      <c r="J27" s="31" t="s">
        <v>35</v>
      </c>
      <c r="K27" s="32">
        <v>7156200</v>
      </c>
    </row>
    <row r="28" spans="1:11" ht="22.5" customHeight="1">
      <c r="A28" s="33">
        <v>2600</v>
      </c>
      <c r="B28" s="29" t="s">
        <v>34</v>
      </c>
      <c r="C28" s="29">
        <v>2700</v>
      </c>
      <c r="D28" s="31" t="s">
        <v>35</v>
      </c>
      <c r="E28" s="32">
        <v>7603500</v>
      </c>
      <c r="G28" s="33">
        <v>2600</v>
      </c>
      <c r="H28" s="29" t="s">
        <v>34</v>
      </c>
      <c r="I28" s="29">
        <v>2700</v>
      </c>
      <c r="J28" s="31" t="s">
        <v>35</v>
      </c>
      <c r="K28" s="32">
        <v>7373500</v>
      </c>
    </row>
    <row r="29" spans="1:11" ht="22.5" customHeight="1">
      <c r="A29" s="28">
        <v>2700</v>
      </c>
      <c r="B29" s="29" t="s">
        <v>34</v>
      </c>
      <c r="C29" s="30">
        <v>2800</v>
      </c>
      <c r="D29" s="31" t="s">
        <v>35</v>
      </c>
      <c r="E29" s="32">
        <v>7820400</v>
      </c>
      <c r="G29" s="28">
        <v>2700</v>
      </c>
      <c r="H29" s="29" t="s">
        <v>34</v>
      </c>
      <c r="I29" s="30">
        <v>2800</v>
      </c>
      <c r="J29" s="31" t="s">
        <v>35</v>
      </c>
      <c r="K29" s="32">
        <v>7536400</v>
      </c>
    </row>
    <row r="30" spans="1:11" ht="22.5" customHeight="1">
      <c r="A30" s="33">
        <v>2800</v>
      </c>
      <c r="B30" s="29" t="s">
        <v>34</v>
      </c>
      <c r="C30" s="29">
        <v>2900</v>
      </c>
      <c r="D30" s="31" t="s">
        <v>35</v>
      </c>
      <c r="E30" s="32">
        <v>8037700</v>
      </c>
      <c r="G30" s="33">
        <v>2800</v>
      </c>
      <c r="H30" s="29" t="s">
        <v>34</v>
      </c>
      <c r="I30" s="29">
        <v>2900</v>
      </c>
      <c r="J30" s="31" t="s">
        <v>35</v>
      </c>
      <c r="K30" s="32">
        <v>7753700</v>
      </c>
    </row>
    <row r="31" spans="1:11" ht="22.5" customHeight="1">
      <c r="A31" s="33">
        <v>2900</v>
      </c>
      <c r="B31" s="29" t="s">
        <v>34</v>
      </c>
      <c r="C31" s="29">
        <v>3000</v>
      </c>
      <c r="D31" s="31" t="s">
        <v>35</v>
      </c>
      <c r="E31" s="32">
        <v>8255000</v>
      </c>
      <c r="G31" s="33">
        <v>2900</v>
      </c>
      <c r="H31" s="29" t="s">
        <v>34</v>
      </c>
      <c r="I31" s="29">
        <v>3000</v>
      </c>
      <c r="J31" s="31" t="s">
        <v>35</v>
      </c>
      <c r="K31" s="32">
        <v>7971000</v>
      </c>
    </row>
    <row r="32" spans="1:11" ht="22.5" customHeight="1">
      <c r="A32" s="28">
        <v>3000</v>
      </c>
      <c r="B32" s="29" t="s">
        <v>34</v>
      </c>
      <c r="C32" s="29">
        <v>3100</v>
      </c>
      <c r="D32" s="31" t="s">
        <v>35</v>
      </c>
      <c r="E32" s="32">
        <v>8472300</v>
      </c>
      <c r="G32" s="28">
        <v>3000</v>
      </c>
      <c r="H32" s="29" t="s">
        <v>34</v>
      </c>
      <c r="I32" s="29">
        <v>3100</v>
      </c>
      <c r="J32" s="31" t="s">
        <v>35</v>
      </c>
      <c r="K32" s="32">
        <v>8188300</v>
      </c>
    </row>
    <row r="33" spans="1:11" ht="22.5" customHeight="1">
      <c r="A33" s="33">
        <v>3100</v>
      </c>
      <c r="B33" s="29" t="s">
        <v>34</v>
      </c>
      <c r="C33" s="30">
        <v>3200</v>
      </c>
      <c r="D33" s="31" t="s">
        <v>35</v>
      </c>
      <c r="E33" s="32">
        <v>8689600</v>
      </c>
      <c r="G33" s="33">
        <v>3100</v>
      </c>
      <c r="H33" s="29" t="s">
        <v>34</v>
      </c>
      <c r="I33" s="30">
        <v>3200</v>
      </c>
      <c r="J33" s="31" t="s">
        <v>35</v>
      </c>
      <c r="K33" s="32">
        <v>8405600</v>
      </c>
    </row>
    <row r="34" spans="1:11" ht="22.5" customHeight="1">
      <c r="A34" s="33">
        <v>3200</v>
      </c>
      <c r="B34" s="29" t="s">
        <v>34</v>
      </c>
      <c r="C34" s="29">
        <v>3300</v>
      </c>
      <c r="D34" s="31" t="s">
        <v>35</v>
      </c>
      <c r="E34" s="32">
        <v>8906900</v>
      </c>
      <c r="G34" s="33">
        <v>3200</v>
      </c>
      <c r="H34" s="29" t="s">
        <v>34</v>
      </c>
      <c r="I34" s="29">
        <v>3300</v>
      </c>
      <c r="J34" s="31" t="s">
        <v>35</v>
      </c>
      <c r="K34" s="32">
        <v>8622900</v>
      </c>
    </row>
    <row r="35" spans="1:11" ht="22.5" customHeight="1">
      <c r="A35" s="28">
        <v>3300</v>
      </c>
      <c r="B35" s="29" t="s">
        <v>34</v>
      </c>
      <c r="C35" s="29">
        <v>3400</v>
      </c>
      <c r="D35" s="31" t="s">
        <v>35</v>
      </c>
      <c r="E35" s="32">
        <v>9123800</v>
      </c>
      <c r="G35" s="28">
        <v>3300</v>
      </c>
      <c r="H35" s="29" t="s">
        <v>34</v>
      </c>
      <c r="I35" s="29">
        <v>3400</v>
      </c>
      <c r="J35" s="31" t="s">
        <v>35</v>
      </c>
      <c r="K35" s="32">
        <v>8785800</v>
      </c>
    </row>
    <row r="36" spans="1:11" ht="22.5" customHeight="1">
      <c r="A36" s="33">
        <v>3400</v>
      </c>
      <c r="B36" s="29" t="s">
        <v>34</v>
      </c>
      <c r="C36" s="29">
        <v>3500</v>
      </c>
      <c r="D36" s="31" t="s">
        <v>35</v>
      </c>
      <c r="E36" s="32">
        <v>9341100</v>
      </c>
      <c r="G36" s="33">
        <v>3400</v>
      </c>
      <c r="H36" s="29" t="s">
        <v>34</v>
      </c>
      <c r="I36" s="29">
        <v>3500</v>
      </c>
      <c r="J36" s="31" t="s">
        <v>35</v>
      </c>
      <c r="K36" s="32">
        <v>9003100</v>
      </c>
    </row>
    <row r="37" spans="1:11" ht="22.5" customHeight="1">
      <c r="A37" s="33">
        <v>3500</v>
      </c>
      <c r="B37" s="29" t="s">
        <v>34</v>
      </c>
      <c r="C37" s="30">
        <v>3600</v>
      </c>
      <c r="D37" s="31" t="s">
        <v>35</v>
      </c>
      <c r="E37" s="32">
        <v>9558400</v>
      </c>
      <c r="G37" s="33">
        <v>3500</v>
      </c>
      <c r="H37" s="29" t="s">
        <v>34</v>
      </c>
      <c r="I37" s="30">
        <v>3600</v>
      </c>
      <c r="J37" s="31" t="s">
        <v>35</v>
      </c>
      <c r="K37" s="32">
        <v>9220400</v>
      </c>
    </row>
    <row r="38" spans="1:11" ht="22.5" customHeight="1">
      <c r="A38" s="28">
        <v>3600</v>
      </c>
      <c r="B38" s="29" t="s">
        <v>34</v>
      </c>
      <c r="C38" s="29">
        <v>3700</v>
      </c>
      <c r="D38" s="31" t="s">
        <v>35</v>
      </c>
      <c r="E38" s="32">
        <v>9775700</v>
      </c>
      <c r="G38" s="28">
        <v>3600</v>
      </c>
      <c r="H38" s="29" t="s">
        <v>34</v>
      </c>
      <c r="I38" s="29">
        <v>3700</v>
      </c>
      <c r="J38" s="31" t="s">
        <v>35</v>
      </c>
      <c r="K38" s="32">
        <v>9437700</v>
      </c>
    </row>
    <row r="39" spans="1:11" ht="22.5" customHeight="1">
      <c r="A39" s="33">
        <v>3700</v>
      </c>
      <c r="B39" s="29" t="s">
        <v>34</v>
      </c>
      <c r="C39" s="29">
        <v>3800</v>
      </c>
      <c r="D39" s="31" t="s">
        <v>35</v>
      </c>
      <c r="E39" s="32">
        <v>9993000</v>
      </c>
      <c r="G39" s="33">
        <v>3700</v>
      </c>
      <c r="H39" s="29" t="s">
        <v>34</v>
      </c>
      <c r="I39" s="29">
        <v>3800</v>
      </c>
      <c r="J39" s="31" t="s">
        <v>35</v>
      </c>
      <c r="K39" s="32">
        <v>9655000</v>
      </c>
    </row>
    <row r="40" spans="1:11" ht="22.5" customHeight="1">
      <c r="A40" s="33">
        <v>3800</v>
      </c>
      <c r="B40" s="29" t="s">
        <v>34</v>
      </c>
      <c r="C40" s="29">
        <v>3900</v>
      </c>
      <c r="D40" s="31" t="s">
        <v>35</v>
      </c>
      <c r="E40" s="32">
        <v>10210300</v>
      </c>
      <c r="G40" s="33">
        <v>3800</v>
      </c>
      <c r="H40" s="29" t="s">
        <v>34</v>
      </c>
      <c r="I40" s="29">
        <v>3900</v>
      </c>
      <c r="J40" s="31" t="s">
        <v>35</v>
      </c>
      <c r="K40" s="32">
        <v>9872300</v>
      </c>
    </row>
    <row r="41" spans="1:11" ht="22.5" customHeight="1" thickBot="1">
      <c r="A41" s="70">
        <v>3900</v>
      </c>
      <c r="B41" s="34" t="s">
        <v>34</v>
      </c>
      <c r="C41" s="405"/>
      <c r="D41" s="406"/>
      <c r="E41" s="35">
        <v>10440000</v>
      </c>
      <c r="G41" s="70">
        <v>3900</v>
      </c>
      <c r="H41" s="34" t="s">
        <v>34</v>
      </c>
      <c r="I41" s="405"/>
      <c r="J41" s="406"/>
      <c r="K41" s="35">
        <v>10049000</v>
      </c>
    </row>
  </sheetData>
  <sheetProtection password="CCCF" sheet="1" selectLockedCells="1"/>
  <mergeCells count="4">
    <mergeCell ref="A1:E1"/>
    <mergeCell ref="C41:D41"/>
    <mergeCell ref="G1:K1"/>
    <mergeCell ref="I41:J41"/>
  </mergeCells>
  <phoneticPr fontId="5"/>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58</vt:i4>
      </vt:variant>
    </vt:vector>
  </HeadingPairs>
  <TitlesOfParts>
    <vt:vector size="65" baseType="lpstr">
      <vt:lpstr>補助金用基本データ</vt:lpstr>
      <vt:lpstr>リスト</vt:lpstr>
      <vt:lpstr>①ファイルの説明</vt:lpstr>
      <vt:lpstr>②個別表</vt:lpstr>
      <vt:lpstr>③1号申請書（入力不要）</vt:lpstr>
      <vt:lpstr>④10号請求書</vt:lpstr>
      <vt:lpstr>⑤データ基準額</vt:lpstr>
      <vt:lpstr>①ファイルの説明!Print_Area</vt:lpstr>
      <vt:lpstr>②個別表!Print_Area</vt:lpstr>
      <vt:lpstr>'③1号申請書（入力不要）'!Print_Area</vt:lpstr>
      <vt:lpstr>④10号請求書!Print_Area</vt:lpstr>
      <vt:lpstr>補助金用基本データ!Print_Area</vt:lpstr>
      <vt:lpstr>稲毛区</vt:lpstr>
      <vt:lpstr>稲毛区企業主導型</vt:lpstr>
      <vt:lpstr>稲毛区給付型幼稚園</vt:lpstr>
      <vt:lpstr>稲毛区事業所内保育事業</vt:lpstr>
      <vt:lpstr>稲毛区小規模保育事業</vt:lpstr>
      <vt:lpstr>稲毛区保育ルーム</vt:lpstr>
      <vt:lpstr>稲毛区保育園</vt:lpstr>
      <vt:lpstr>稲毛区幼稚園型認定こども園</vt:lpstr>
      <vt:lpstr>稲毛区幼保連携型認定こども園</vt:lpstr>
      <vt:lpstr>花見川区</vt:lpstr>
      <vt:lpstr>花見川区企業主導型</vt:lpstr>
      <vt:lpstr>花見川区給付型幼稚園</vt:lpstr>
      <vt:lpstr>花見川区居宅訪問型保育事業</vt:lpstr>
      <vt:lpstr>花見川区事業所内保育事業</vt:lpstr>
      <vt:lpstr>花見川区小規模保育事業</vt:lpstr>
      <vt:lpstr>花見川区保育ルーム</vt:lpstr>
      <vt:lpstr>花見川区保育園</vt:lpstr>
      <vt:lpstr>花見川区幼稚園型認定こども園</vt:lpstr>
      <vt:lpstr>若葉区</vt:lpstr>
      <vt:lpstr>若葉区家庭的保育事業</vt:lpstr>
      <vt:lpstr>若葉区小規模保育事業</vt:lpstr>
      <vt:lpstr>若葉区保育園</vt:lpstr>
      <vt:lpstr>若葉区幼稚園型認定こども園</vt:lpstr>
      <vt:lpstr>中央区</vt:lpstr>
      <vt:lpstr>中央区家庭的保育事業</vt:lpstr>
      <vt:lpstr>中央区企業主導型</vt:lpstr>
      <vt:lpstr>中央区給付型幼稚園</vt:lpstr>
      <vt:lpstr>中央区事業所内保育事業</vt:lpstr>
      <vt:lpstr>中央区小規模保育事業</vt:lpstr>
      <vt:lpstr>中央区保育ルーム</vt:lpstr>
      <vt:lpstr>中央区保育園</vt:lpstr>
      <vt:lpstr>中央区幼稚園型認定こども園</vt:lpstr>
      <vt:lpstr>中央区幼保連携型認定こども園</vt:lpstr>
      <vt:lpstr>美浜区</vt:lpstr>
      <vt:lpstr>美浜区家庭的保育事業</vt:lpstr>
      <vt:lpstr>美浜区企業主導型</vt:lpstr>
      <vt:lpstr>美浜区事業所内保育事業</vt:lpstr>
      <vt:lpstr>美浜区小規模保育事業</vt:lpstr>
      <vt:lpstr>美浜区保育ルーム</vt:lpstr>
      <vt:lpstr>美浜区保育園</vt:lpstr>
      <vt:lpstr>美浜区幼稚園型認定こども園</vt:lpstr>
      <vt:lpstr>美浜区幼保連携型認定こども園</vt:lpstr>
      <vt:lpstr>緑区</vt:lpstr>
      <vt:lpstr>緑区家庭的保育事業</vt:lpstr>
      <vt:lpstr>緑区企業主導型</vt:lpstr>
      <vt:lpstr>緑区事業所内保育事業</vt:lpstr>
      <vt:lpstr>緑区小規模保育事業</vt:lpstr>
      <vt:lpstr>緑区地方裁量型認定こども園</vt:lpstr>
      <vt:lpstr>緑区保育ルーム</vt:lpstr>
      <vt:lpstr>緑区保育園</vt:lpstr>
      <vt:lpstr>緑区保育所型認定こども園</vt:lpstr>
      <vt:lpstr>緑区幼稚園型認定こども園</vt:lpstr>
      <vt:lpstr>緑区幼保連携型認定こども園</vt:lpstr>
    </vt:vector>
  </TitlesOfParts>
  <Company>千葉市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貴之</dc:creator>
  <cp:lastModifiedBy>中屋　明華</cp:lastModifiedBy>
  <cp:lastPrinted>2023-08-04T04:52:16Z</cp:lastPrinted>
  <dcterms:created xsi:type="dcterms:W3CDTF">2007-05-11T00:52:41Z</dcterms:created>
  <dcterms:modified xsi:type="dcterms:W3CDTF">2023-08-07T03:00:17Z</dcterms:modified>
</cp:coreProperties>
</file>