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590CD63F-B823-4615-8BA4-C292FADAE03E}" xr6:coauthVersionLast="47" xr6:coauthVersionMax="47" xr10:uidLastSave="{00000000-0000-0000-0000-000000000000}"/>
  <bookViews>
    <workbookView xWindow="-110" yWindow="-110" windowWidth="19420" windowHeight="10300" tabRatio="715" xr2:uid="{00000000-000D-0000-FFFF-FFFF00000000}"/>
  </bookViews>
  <sheets>
    <sheet name="①研修調書" sheetId="75" r:id="rId1"/>
    <sheet name="1" sheetId="76" r:id="rId2"/>
    <sheet name="2" sheetId="77" r:id="rId3"/>
    <sheet name="3" sheetId="78" r:id="rId4"/>
    <sheet name="4" sheetId="79" r:id="rId5"/>
    <sheet name="5" sheetId="80" r:id="rId6"/>
    <sheet name="6" sheetId="81" r:id="rId7"/>
    <sheet name="7" sheetId="82" r:id="rId8"/>
    <sheet name="8" sheetId="83" r:id="rId9"/>
    <sheet name="9" sheetId="84" r:id="rId10"/>
    <sheet name="10" sheetId="85" r:id="rId11"/>
    <sheet name="11" sheetId="86" r:id="rId12"/>
    <sheet name="12" sheetId="87" r:id="rId13"/>
    <sheet name="13" sheetId="88" r:id="rId14"/>
    <sheet name="14" sheetId="89" r:id="rId15"/>
    <sheet name="15" sheetId="90" r:id="rId16"/>
    <sheet name="16" sheetId="91" r:id="rId17"/>
    <sheet name="17" sheetId="92" r:id="rId18"/>
    <sheet name="18" sheetId="93" r:id="rId19"/>
    <sheet name="19" sheetId="94" r:id="rId20"/>
    <sheet name="20" sheetId="95" r:id="rId21"/>
    <sheet name="21" sheetId="96" r:id="rId22"/>
    <sheet name="22" sheetId="97" r:id="rId23"/>
    <sheet name="23" sheetId="98" r:id="rId24"/>
    <sheet name="24" sheetId="99" r:id="rId25"/>
    <sheet name="25" sheetId="100" r:id="rId26"/>
    <sheet name="26" sheetId="101" r:id="rId27"/>
    <sheet name="27" sheetId="102" r:id="rId28"/>
    <sheet name="28" sheetId="103" r:id="rId29"/>
    <sheet name="29" sheetId="104" r:id="rId30"/>
    <sheet name="30" sheetId="105" r:id="rId31"/>
    <sheet name="31" sheetId="106" r:id="rId32"/>
    <sheet name="32" sheetId="107" r:id="rId33"/>
    <sheet name="33" sheetId="108" r:id="rId34"/>
    <sheet name="34" sheetId="109" r:id="rId35"/>
    <sheet name="35" sheetId="110" r:id="rId36"/>
    <sheet name="36" sheetId="111" r:id="rId37"/>
    <sheet name="37" sheetId="112" r:id="rId38"/>
    <sheet name="38" sheetId="113" r:id="rId39"/>
    <sheet name="39" sheetId="114" r:id="rId40"/>
    <sheet name="40" sheetId="115" r:id="rId41"/>
    <sheet name="41" sheetId="116" r:id="rId42"/>
    <sheet name="42" sheetId="117" r:id="rId43"/>
    <sheet name="43" sheetId="118" r:id="rId44"/>
    <sheet name="44" sheetId="119" r:id="rId45"/>
    <sheet name="45" sheetId="120" r:id="rId46"/>
    <sheet name="46" sheetId="121" r:id="rId47"/>
    <sheet name="47" sheetId="122" r:id="rId48"/>
    <sheet name="48" sheetId="123" r:id="rId49"/>
    <sheet name="49" sheetId="124" r:id="rId50"/>
    <sheet name="50" sheetId="125" r:id="rId51"/>
    <sheet name="②公定価格に含まれる人数" sheetId="60" r:id="rId52"/>
    <sheet name="③代替職員調書（全研修）" sheetId="66" r:id="rId53"/>
    <sheet name="④基準額算出シート" sheetId="67" r:id="rId54"/>
    <sheet name="⑤代替職員調書（補助対象時間） " sheetId="62" r:id="rId55"/>
    <sheet name="⑥所要額調書" sheetId="5" r:id="rId56"/>
    <sheet name="⑦様式1交付申請書" sheetId="69" r:id="rId57"/>
    <sheet name="⑧様式4変更申請書" sheetId="127" r:id="rId58"/>
    <sheet name="⑨様式7実績報告書" sheetId="70" r:id="rId59"/>
    <sheet name="⑩様式9請求書" sheetId="71" r:id="rId60"/>
  </sheets>
  <definedNames>
    <definedName name="_xlnm.Print_Area" localSheetId="1">'1'!$A$1:$K$30</definedName>
    <definedName name="_xlnm.Print_Area" localSheetId="10">'10'!$A$1:$K$30</definedName>
    <definedName name="_xlnm.Print_Area" localSheetId="11">'11'!$A$1:$K$30</definedName>
    <definedName name="_xlnm.Print_Area" localSheetId="12">'12'!$A$1:$K$30</definedName>
    <definedName name="_xlnm.Print_Area" localSheetId="13">'13'!$A$1:$K$30</definedName>
    <definedName name="_xlnm.Print_Area" localSheetId="14">'14'!$A$1:$K$30</definedName>
    <definedName name="_xlnm.Print_Area" localSheetId="15">'15'!$A$1:$K$30</definedName>
    <definedName name="_xlnm.Print_Area" localSheetId="16">'16'!$A$1:$K$30</definedName>
    <definedName name="_xlnm.Print_Area" localSheetId="17">'17'!$A$1:$K$30</definedName>
    <definedName name="_xlnm.Print_Area" localSheetId="18">'18'!$A$1:$K$30</definedName>
    <definedName name="_xlnm.Print_Area" localSheetId="19">'19'!$A$1:$K$30</definedName>
    <definedName name="_xlnm.Print_Area" localSheetId="0">①研修調書!$A$1:$Z$209</definedName>
    <definedName name="_xlnm.Print_Area" localSheetId="2">'2'!$A$1:$K$30</definedName>
    <definedName name="_xlnm.Print_Area" localSheetId="20">'20'!$A$1:$K$30</definedName>
    <definedName name="_xlnm.Print_Area" localSheetId="21">'21'!$A$1:$K$30</definedName>
    <definedName name="_xlnm.Print_Area" localSheetId="22">'22'!$A$1:$K$30</definedName>
    <definedName name="_xlnm.Print_Area" localSheetId="23">'23'!$A$1:$K$30</definedName>
    <definedName name="_xlnm.Print_Area" localSheetId="24">'24'!$A$1:$K$30</definedName>
    <definedName name="_xlnm.Print_Area" localSheetId="25">'25'!$A$1:$K$30</definedName>
    <definedName name="_xlnm.Print_Area" localSheetId="26">'26'!$A$1:$K$30</definedName>
    <definedName name="_xlnm.Print_Area" localSheetId="27">'27'!$A$1:$K$30</definedName>
    <definedName name="_xlnm.Print_Area" localSheetId="28">'28'!$A$1:$K$30</definedName>
    <definedName name="_xlnm.Print_Area" localSheetId="29">'29'!$A$1:$K$30</definedName>
    <definedName name="_xlnm.Print_Area" localSheetId="51">②公定価格に含まれる人数!$A$1:$I$20</definedName>
    <definedName name="_xlnm.Print_Area" localSheetId="3">'3'!$A$1:$K$30</definedName>
    <definedName name="_xlnm.Print_Area" localSheetId="30">'30'!$A$1:$K$30</definedName>
    <definedName name="_xlnm.Print_Area" localSheetId="31">'31'!$A$1:$K$30</definedName>
    <definedName name="_xlnm.Print_Area" localSheetId="32">'32'!$A$1:$K$30</definedName>
    <definedName name="_xlnm.Print_Area" localSheetId="33">'33'!$A$1:$K$30</definedName>
    <definedName name="_xlnm.Print_Area" localSheetId="34">'34'!$A$1:$K$30</definedName>
    <definedName name="_xlnm.Print_Area" localSheetId="35">'35'!$A$1:$K$30</definedName>
    <definedName name="_xlnm.Print_Area" localSheetId="36">'36'!$A$1:$K$30</definedName>
    <definedName name="_xlnm.Print_Area" localSheetId="37">'37'!$A$1:$K$30</definedName>
    <definedName name="_xlnm.Print_Area" localSheetId="38">'38'!$A$1:$K$30</definedName>
    <definedName name="_xlnm.Print_Area" localSheetId="39">'39'!$A$1:$K$30</definedName>
    <definedName name="_xlnm.Print_Area" localSheetId="52">'③代替職員調書（全研修）'!$A$1:$H$58</definedName>
    <definedName name="_xlnm.Print_Area" localSheetId="4">'4'!$A$1:$K$30</definedName>
    <definedName name="_xlnm.Print_Area" localSheetId="40">'40'!$A$1:$K$30</definedName>
    <definedName name="_xlnm.Print_Area" localSheetId="41">'41'!$A$1:$K$30</definedName>
    <definedName name="_xlnm.Print_Area" localSheetId="42">'42'!$A$1:$K$30</definedName>
    <definedName name="_xlnm.Print_Area" localSheetId="43">'43'!$A$1:$K$30</definedName>
    <definedName name="_xlnm.Print_Area" localSheetId="44">'44'!$A$1:$K$30</definedName>
    <definedName name="_xlnm.Print_Area" localSheetId="45">'45'!$A$1:$K$30</definedName>
    <definedName name="_xlnm.Print_Area" localSheetId="46">'46'!$A$1:$K$30</definedName>
    <definedName name="_xlnm.Print_Area" localSheetId="47">'47'!$A$1:$K$30</definedName>
    <definedName name="_xlnm.Print_Area" localSheetId="48">'48'!$A$1:$K$30</definedName>
    <definedName name="_xlnm.Print_Area" localSheetId="49">'49'!$A$1:$K$30</definedName>
    <definedName name="_xlnm.Print_Area" localSheetId="53">④基準額算出シート!$A$1:$Q$34</definedName>
    <definedName name="_xlnm.Print_Area" localSheetId="5">'5'!$A$1:$K$30</definedName>
    <definedName name="_xlnm.Print_Area" localSheetId="50">'50'!$A$1:$K$30</definedName>
    <definedName name="_xlnm.Print_Area" localSheetId="54">'⑤代替職員調書（補助対象時間） '!$A$1:$O$37</definedName>
    <definedName name="_xlnm.Print_Area" localSheetId="6">'6'!$A$1:$K$30</definedName>
    <definedName name="_xlnm.Print_Area" localSheetId="55">⑥所要額調書!$A$1:$Z$43</definedName>
    <definedName name="_xlnm.Print_Area" localSheetId="7">'7'!$A$1:$K$30</definedName>
    <definedName name="_xlnm.Print_Area" localSheetId="56">⑦様式1交付申請書!$A$1:$AD$40</definedName>
    <definedName name="_xlnm.Print_Area" localSheetId="8">'8'!$A$1:$K$30</definedName>
    <definedName name="_xlnm.Print_Area" localSheetId="57">⑧様式4変更申請書!$A$1:$AD$44</definedName>
    <definedName name="_xlnm.Print_Area" localSheetId="9">'9'!$A$1:$K$30</definedName>
    <definedName name="_xlnm.Print_Area" localSheetId="58">⑨様式7実績報告書!$A$1:$AD$42</definedName>
    <definedName name="_xlnm.Print_Area" localSheetId="59">⑩様式9請求書!$A$1:$AD$40</definedName>
    <definedName name="_xlnm.Print_Titles" localSheetId="0">①研修調書!$7:$7</definedName>
    <definedName name="_xlnm.Print_Titles" localSheetId="5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0" l="1"/>
  <c r="K15" i="60"/>
  <c r="B14" i="60"/>
  <c r="V21" i="69" l="1"/>
  <c r="V21" i="127" l="1"/>
  <c r="V21" i="70" s="1"/>
  <c r="V21" i="71" s="1"/>
  <c r="H29" i="86" l="1"/>
  <c r="H28" i="86"/>
  <c r="H27" i="86"/>
  <c r="H26" i="86"/>
  <c r="H25" i="86"/>
  <c r="H24" i="86"/>
  <c r="H23" i="86"/>
  <c r="H22" i="86"/>
  <c r="H21" i="86"/>
  <c r="H8" i="76" l="1"/>
  <c r="H9" i="76" l="1"/>
  <c r="H10" i="76"/>
  <c r="H11" i="76"/>
  <c r="H12" i="76"/>
  <c r="H13" i="76"/>
  <c r="H14" i="76"/>
  <c r="H15" i="76"/>
  <c r="H16" i="76"/>
  <c r="H17" i="76"/>
  <c r="H21" i="76"/>
  <c r="H22" i="76"/>
  <c r="H23" i="76"/>
  <c r="H24" i="76"/>
  <c r="H25" i="76"/>
  <c r="H26" i="76"/>
  <c r="H27" i="76"/>
  <c r="H28" i="76"/>
  <c r="H29" i="76"/>
  <c r="H30" i="76"/>
  <c r="D7" i="62" l="1"/>
  <c r="D6" i="62"/>
  <c r="Q15" i="60" l="1"/>
  <c r="P15" i="60"/>
  <c r="O15" i="60"/>
  <c r="N15" i="60"/>
  <c r="M15" i="60"/>
  <c r="H30" i="125" l="1"/>
  <c r="H29" i="125"/>
  <c r="H28" i="125"/>
  <c r="H27" i="125"/>
  <c r="H26" i="125"/>
  <c r="H25" i="125"/>
  <c r="H24" i="125"/>
  <c r="H23" i="125"/>
  <c r="H22" i="125"/>
  <c r="H21" i="125"/>
  <c r="H17" i="125"/>
  <c r="H16" i="125"/>
  <c r="H15" i="125"/>
  <c r="H14" i="125"/>
  <c r="H13" i="125"/>
  <c r="H12" i="125"/>
  <c r="H11" i="125"/>
  <c r="H10" i="125"/>
  <c r="H9" i="125"/>
  <c r="H8" i="125"/>
  <c r="H30" i="124"/>
  <c r="H29" i="124"/>
  <c r="H28" i="124"/>
  <c r="H27" i="124"/>
  <c r="H26" i="124"/>
  <c r="H25" i="124"/>
  <c r="H24" i="124"/>
  <c r="H23" i="124"/>
  <c r="H22" i="124"/>
  <c r="H21" i="124"/>
  <c r="H17" i="124"/>
  <c r="H16" i="124"/>
  <c r="H15" i="124"/>
  <c r="H14" i="124"/>
  <c r="H13" i="124"/>
  <c r="H12" i="124"/>
  <c r="H11" i="124"/>
  <c r="H10" i="124"/>
  <c r="H9" i="124"/>
  <c r="H8" i="124"/>
  <c r="H30" i="123"/>
  <c r="H29" i="123"/>
  <c r="H28" i="123"/>
  <c r="H27" i="123"/>
  <c r="H26" i="123"/>
  <c r="H25" i="123"/>
  <c r="H24" i="123"/>
  <c r="H23" i="123"/>
  <c r="H22" i="123"/>
  <c r="H21" i="123"/>
  <c r="H17" i="123"/>
  <c r="H16" i="123"/>
  <c r="H15" i="123"/>
  <c r="H14" i="123"/>
  <c r="H13" i="123"/>
  <c r="H12" i="123"/>
  <c r="H11" i="123"/>
  <c r="H10" i="123"/>
  <c r="H9" i="123"/>
  <c r="H8" i="123"/>
  <c r="H30" i="122"/>
  <c r="H29" i="122"/>
  <c r="H28" i="122"/>
  <c r="H27" i="122"/>
  <c r="H26" i="122"/>
  <c r="H25" i="122"/>
  <c r="H24" i="122"/>
  <c r="H23" i="122"/>
  <c r="H22" i="122"/>
  <c r="H21" i="122"/>
  <c r="H17" i="122"/>
  <c r="H16" i="122"/>
  <c r="H15" i="122"/>
  <c r="H14" i="122"/>
  <c r="H13" i="122"/>
  <c r="H12" i="122"/>
  <c r="H11" i="122"/>
  <c r="H10" i="122"/>
  <c r="H9" i="122"/>
  <c r="H8" i="122"/>
  <c r="H30" i="121"/>
  <c r="H29" i="121"/>
  <c r="H28" i="121"/>
  <c r="H27" i="121"/>
  <c r="H26" i="121"/>
  <c r="H25" i="121"/>
  <c r="H24" i="121"/>
  <c r="H23" i="121"/>
  <c r="H22" i="121"/>
  <c r="H21" i="121"/>
  <c r="H17" i="121"/>
  <c r="H16" i="121"/>
  <c r="H15" i="121"/>
  <c r="H14" i="121"/>
  <c r="H13" i="121"/>
  <c r="H12" i="121"/>
  <c r="H11" i="121"/>
  <c r="H10" i="121"/>
  <c r="H9" i="121"/>
  <c r="H8" i="121"/>
  <c r="H30" i="120"/>
  <c r="H29" i="120"/>
  <c r="H28" i="120"/>
  <c r="H27" i="120"/>
  <c r="H26" i="120"/>
  <c r="H25" i="120"/>
  <c r="H24" i="120"/>
  <c r="H23" i="120"/>
  <c r="H22" i="120"/>
  <c r="H21" i="120"/>
  <c r="H17" i="120"/>
  <c r="H16" i="120"/>
  <c r="H15" i="120"/>
  <c r="H14" i="120"/>
  <c r="H13" i="120"/>
  <c r="H12" i="120"/>
  <c r="H11" i="120"/>
  <c r="H10" i="120"/>
  <c r="H9" i="120"/>
  <c r="H8" i="120"/>
  <c r="H30" i="119"/>
  <c r="H29" i="119"/>
  <c r="H28" i="119"/>
  <c r="H27" i="119"/>
  <c r="H26" i="119"/>
  <c r="H25" i="119"/>
  <c r="H24" i="119"/>
  <c r="H23" i="119"/>
  <c r="H22" i="119"/>
  <c r="H21" i="119"/>
  <c r="H17" i="119"/>
  <c r="H16" i="119"/>
  <c r="H15" i="119"/>
  <c r="H14" i="119"/>
  <c r="H13" i="119"/>
  <c r="H12" i="119"/>
  <c r="H11" i="119"/>
  <c r="H10" i="119"/>
  <c r="H9" i="119"/>
  <c r="H8" i="119"/>
  <c r="H30" i="118"/>
  <c r="H29" i="118"/>
  <c r="H28" i="118"/>
  <c r="H27" i="118"/>
  <c r="H26" i="118"/>
  <c r="H25" i="118"/>
  <c r="H24" i="118"/>
  <c r="H23" i="118"/>
  <c r="H22" i="118"/>
  <c r="H21" i="118"/>
  <c r="H17" i="118"/>
  <c r="H16" i="118"/>
  <c r="H15" i="118"/>
  <c r="H14" i="118"/>
  <c r="H13" i="118"/>
  <c r="H12" i="118"/>
  <c r="H11" i="118"/>
  <c r="H10" i="118"/>
  <c r="H9" i="118"/>
  <c r="H8" i="118"/>
  <c r="H30" i="117"/>
  <c r="H29" i="117"/>
  <c r="H28" i="117"/>
  <c r="H27" i="117"/>
  <c r="H26" i="117"/>
  <c r="H25" i="117"/>
  <c r="H24" i="117"/>
  <c r="H23" i="117"/>
  <c r="H22" i="117"/>
  <c r="H21" i="117"/>
  <c r="H17" i="117"/>
  <c r="H16" i="117"/>
  <c r="H15" i="117"/>
  <c r="H14" i="117"/>
  <c r="H13" i="117"/>
  <c r="H12" i="117"/>
  <c r="H11" i="117"/>
  <c r="H10" i="117"/>
  <c r="H9" i="117"/>
  <c r="H8" i="117"/>
  <c r="H30" i="116"/>
  <c r="H29" i="116"/>
  <c r="H28" i="116"/>
  <c r="H27" i="116"/>
  <c r="H26" i="116"/>
  <c r="H25" i="116"/>
  <c r="H24" i="116"/>
  <c r="H23" i="116"/>
  <c r="H22" i="116"/>
  <c r="H21" i="116"/>
  <c r="H17" i="116"/>
  <c r="H16" i="116"/>
  <c r="H15" i="116"/>
  <c r="H14" i="116"/>
  <c r="H13" i="116"/>
  <c r="H12" i="116"/>
  <c r="H11" i="116"/>
  <c r="H10" i="116"/>
  <c r="H9" i="116"/>
  <c r="H8" i="116"/>
  <c r="H30" i="115"/>
  <c r="H29" i="115"/>
  <c r="H28" i="115"/>
  <c r="H27" i="115"/>
  <c r="H26" i="115"/>
  <c r="H25" i="115"/>
  <c r="H24" i="115"/>
  <c r="H23" i="115"/>
  <c r="H22" i="115"/>
  <c r="H21" i="115"/>
  <c r="H17" i="115"/>
  <c r="H16" i="115"/>
  <c r="H15" i="115"/>
  <c r="H14" i="115"/>
  <c r="H13" i="115"/>
  <c r="H12" i="115"/>
  <c r="H11" i="115"/>
  <c r="H10" i="115"/>
  <c r="H9" i="115"/>
  <c r="H8" i="115"/>
  <c r="H30" i="114"/>
  <c r="H29" i="114"/>
  <c r="H28" i="114"/>
  <c r="H27" i="114"/>
  <c r="H26" i="114"/>
  <c r="H25" i="114"/>
  <c r="H24" i="114"/>
  <c r="H23" i="114"/>
  <c r="H22" i="114"/>
  <c r="H21" i="114"/>
  <c r="H17" i="114"/>
  <c r="H16" i="114"/>
  <c r="H15" i="114"/>
  <c r="H14" i="114"/>
  <c r="H13" i="114"/>
  <c r="H12" i="114"/>
  <c r="H11" i="114"/>
  <c r="H10" i="114"/>
  <c r="H9" i="114"/>
  <c r="H8" i="114"/>
  <c r="H30" i="113"/>
  <c r="H29" i="113"/>
  <c r="H28" i="113"/>
  <c r="H27" i="113"/>
  <c r="H26" i="113"/>
  <c r="H25" i="113"/>
  <c r="H24" i="113"/>
  <c r="H23" i="113"/>
  <c r="H22" i="113"/>
  <c r="H21" i="113"/>
  <c r="H17" i="113"/>
  <c r="H16" i="113"/>
  <c r="H15" i="113"/>
  <c r="H14" i="113"/>
  <c r="H13" i="113"/>
  <c r="H12" i="113"/>
  <c r="H11" i="113"/>
  <c r="H10" i="113"/>
  <c r="H9" i="113"/>
  <c r="H8" i="113"/>
  <c r="H30" i="112"/>
  <c r="H29" i="112"/>
  <c r="H28" i="112"/>
  <c r="H27" i="112"/>
  <c r="H26" i="112"/>
  <c r="H25" i="112"/>
  <c r="H24" i="112"/>
  <c r="H23" i="112"/>
  <c r="H22" i="112"/>
  <c r="H21" i="112"/>
  <c r="H17" i="112"/>
  <c r="H16" i="112"/>
  <c r="H15" i="112"/>
  <c r="H14" i="112"/>
  <c r="H13" i="112"/>
  <c r="H12" i="112"/>
  <c r="H11" i="112"/>
  <c r="H10" i="112"/>
  <c r="H9" i="112"/>
  <c r="H8" i="112"/>
  <c r="H30" i="111"/>
  <c r="H29" i="111"/>
  <c r="H28" i="111"/>
  <c r="H27" i="111"/>
  <c r="H26" i="111"/>
  <c r="H25" i="111"/>
  <c r="H24" i="111"/>
  <c r="H23" i="111"/>
  <c r="H22" i="111"/>
  <c r="H21" i="111"/>
  <c r="H17" i="111"/>
  <c r="H16" i="111"/>
  <c r="H15" i="111"/>
  <c r="H14" i="111"/>
  <c r="H13" i="111"/>
  <c r="H12" i="111"/>
  <c r="H11" i="111"/>
  <c r="H10" i="111"/>
  <c r="H9" i="111"/>
  <c r="H8" i="111"/>
  <c r="H30" i="110"/>
  <c r="H29" i="110"/>
  <c r="H28" i="110"/>
  <c r="H27" i="110"/>
  <c r="H26" i="110"/>
  <c r="H25" i="110"/>
  <c r="H24" i="110"/>
  <c r="H23" i="110"/>
  <c r="H22" i="110"/>
  <c r="H21" i="110"/>
  <c r="H17" i="110"/>
  <c r="H16" i="110"/>
  <c r="H15" i="110"/>
  <c r="H14" i="110"/>
  <c r="H13" i="110"/>
  <c r="H12" i="110"/>
  <c r="H11" i="110"/>
  <c r="H10" i="110"/>
  <c r="H9" i="110"/>
  <c r="H8" i="110"/>
  <c r="H30" i="109"/>
  <c r="H29" i="109"/>
  <c r="H28" i="109"/>
  <c r="H27" i="109"/>
  <c r="H26" i="109"/>
  <c r="H25" i="109"/>
  <c r="H24" i="109"/>
  <c r="H23" i="109"/>
  <c r="H22" i="109"/>
  <c r="H21" i="109"/>
  <c r="H17" i="109"/>
  <c r="H16" i="109"/>
  <c r="H15" i="109"/>
  <c r="H14" i="109"/>
  <c r="H13" i="109"/>
  <c r="H12" i="109"/>
  <c r="H11" i="109"/>
  <c r="H10" i="109"/>
  <c r="H9" i="109"/>
  <c r="H8" i="109"/>
  <c r="H30" i="108"/>
  <c r="H29" i="108"/>
  <c r="H28" i="108"/>
  <c r="H27" i="108"/>
  <c r="H26" i="108"/>
  <c r="H25" i="108"/>
  <c r="H24" i="108"/>
  <c r="H23" i="108"/>
  <c r="H22" i="108"/>
  <c r="H21" i="108"/>
  <c r="H17" i="108"/>
  <c r="H16" i="108"/>
  <c r="H15" i="108"/>
  <c r="H14" i="108"/>
  <c r="H13" i="108"/>
  <c r="H12" i="108"/>
  <c r="H11" i="108"/>
  <c r="H10" i="108"/>
  <c r="H9" i="108"/>
  <c r="H8" i="108"/>
  <c r="H30" i="107"/>
  <c r="H29" i="107"/>
  <c r="H28" i="107"/>
  <c r="H27" i="107"/>
  <c r="H26" i="107"/>
  <c r="H25" i="107"/>
  <c r="H24" i="107"/>
  <c r="H23" i="107"/>
  <c r="H22" i="107"/>
  <c r="H21" i="107"/>
  <c r="H17" i="107"/>
  <c r="H16" i="107"/>
  <c r="H15" i="107"/>
  <c r="H14" i="107"/>
  <c r="H13" i="107"/>
  <c r="H12" i="107"/>
  <c r="H11" i="107"/>
  <c r="H10" i="107"/>
  <c r="H9" i="107"/>
  <c r="H8" i="107"/>
  <c r="H30" i="106"/>
  <c r="H29" i="106"/>
  <c r="H28" i="106"/>
  <c r="H27" i="106"/>
  <c r="H26" i="106"/>
  <c r="H25" i="106"/>
  <c r="H24" i="106"/>
  <c r="H23" i="106"/>
  <c r="H22" i="106"/>
  <c r="H21" i="106"/>
  <c r="H17" i="106"/>
  <c r="H16" i="106"/>
  <c r="H15" i="106"/>
  <c r="H14" i="106"/>
  <c r="H13" i="106"/>
  <c r="H12" i="106"/>
  <c r="H11" i="106"/>
  <c r="H10" i="106"/>
  <c r="H9" i="106"/>
  <c r="H8" i="106"/>
  <c r="H30" i="105"/>
  <c r="H29" i="105"/>
  <c r="H28" i="105"/>
  <c r="H27" i="105"/>
  <c r="H26" i="105"/>
  <c r="H25" i="105"/>
  <c r="H24" i="105"/>
  <c r="H23" i="105"/>
  <c r="H22" i="105"/>
  <c r="H21" i="105"/>
  <c r="H17" i="105"/>
  <c r="H16" i="105"/>
  <c r="H15" i="105"/>
  <c r="H14" i="105"/>
  <c r="H13" i="105"/>
  <c r="H12" i="105"/>
  <c r="H11" i="105"/>
  <c r="H10" i="105"/>
  <c r="H9" i="105"/>
  <c r="H8" i="105"/>
  <c r="H30" i="104"/>
  <c r="H29" i="104"/>
  <c r="H28" i="104"/>
  <c r="H27" i="104"/>
  <c r="H26" i="104"/>
  <c r="H25" i="104"/>
  <c r="H24" i="104"/>
  <c r="H23" i="104"/>
  <c r="H22" i="104"/>
  <c r="H21" i="104"/>
  <c r="H17" i="104"/>
  <c r="H16" i="104"/>
  <c r="H15" i="104"/>
  <c r="H14" i="104"/>
  <c r="H13" i="104"/>
  <c r="H12" i="104"/>
  <c r="H11" i="104"/>
  <c r="H10" i="104"/>
  <c r="H9" i="104"/>
  <c r="H8" i="104"/>
  <c r="H30" i="103"/>
  <c r="H29" i="103"/>
  <c r="H28" i="103"/>
  <c r="H27" i="103"/>
  <c r="H26" i="103"/>
  <c r="H25" i="103"/>
  <c r="H24" i="103"/>
  <c r="H23" i="103"/>
  <c r="H22" i="103"/>
  <c r="H21" i="103"/>
  <c r="H17" i="103"/>
  <c r="H16" i="103"/>
  <c r="H15" i="103"/>
  <c r="H14" i="103"/>
  <c r="H13" i="103"/>
  <c r="H12" i="103"/>
  <c r="H11" i="103"/>
  <c r="H10" i="103"/>
  <c r="H9" i="103"/>
  <c r="H8" i="103"/>
  <c r="H30" i="102"/>
  <c r="H29" i="102"/>
  <c r="H28" i="102"/>
  <c r="H27" i="102"/>
  <c r="H26" i="102"/>
  <c r="H25" i="102"/>
  <c r="H24" i="102"/>
  <c r="H23" i="102"/>
  <c r="H22" i="102"/>
  <c r="H21" i="102"/>
  <c r="H17" i="102"/>
  <c r="H16" i="102"/>
  <c r="H15" i="102"/>
  <c r="H14" i="102"/>
  <c r="H13" i="102"/>
  <c r="H12" i="102"/>
  <c r="H11" i="102"/>
  <c r="H10" i="102"/>
  <c r="H9" i="102"/>
  <c r="H8" i="102"/>
  <c r="H30" i="101"/>
  <c r="H29" i="101"/>
  <c r="H28" i="101"/>
  <c r="H27" i="101"/>
  <c r="H26" i="101"/>
  <c r="H25" i="101"/>
  <c r="H24" i="101"/>
  <c r="H23" i="101"/>
  <c r="H22" i="101"/>
  <c r="H21" i="101"/>
  <c r="H17" i="101"/>
  <c r="H16" i="101"/>
  <c r="H15" i="101"/>
  <c r="H14" i="101"/>
  <c r="H13" i="101"/>
  <c r="H12" i="101"/>
  <c r="H11" i="101"/>
  <c r="H10" i="101"/>
  <c r="H9" i="101"/>
  <c r="H8" i="101"/>
  <c r="H30" i="100"/>
  <c r="H29" i="100"/>
  <c r="H28" i="100"/>
  <c r="H27" i="100"/>
  <c r="H26" i="100"/>
  <c r="H25" i="100"/>
  <c r="H24" i="100"/>
  <c r="H23" i="100"/>
  <c r="H22" i="100"/>
  <c r="H21" i="100"/>
  <c r="H17" i="100"/>
  <c r="H16" i="100"/>
  <c r="H15" i="100"/>
  <c r="H14" i="100"/>
  <c r="H13" i="100"/>
  <c r="H12" i="100"/>
  <c r="H11" i="100"/>
  <c r="H10" i="100"/>
  <c r="H9" i="100"/>
  <c r="H8" i="100"/>
  <c r="H30" i="99"/>
  <c r="H29" i="99"/>
  <c r="H28" i="99"/>
  <c r="H27" i="99"/>
  <c r="H26" i="99"/>
  <c r="H25" i="99"/>
  <c r="H24" i="99"/>
  <c r="H23" i="99"/>
  <c r="H22" i="99"/>
  <c r="H21" i="99"/>
  <c r="H17" i="99"/>
  <c r="H16" i="99"/>
  <c r="H15" i="99"/>
  <c r="H14" i="99"/>
  <c r="H13" i="99"/>
  <c r="H12" i="99"/>
  <c r="H11" i="99"/>
  <c r="H10" i="99"/>
  <c r="H9" i="99"/>
  <c r="H8" i="99"/>
  <c r="H30" i="98"/>
  <c r="H29" i="98"/>
  <c r="H28" i="98"/>
  <c r="H27" i="98"/>
  <c r="H26" i="98"/>
  <c r="H25" i="98"/>
  <c r="H24" i="98"/>
  <c r="H23" i="98"/>
  <c r="H22" i="98"/>
  <c r="H21" i="98"/>
  <c r="H17" i="98"/>
  <c r="H16" i="98"/>
  <c r="H15" i="98"/>
  <c r="H14" i="98"/>
  <c r="H13" i="98"/>
  <c r="H12" i="98"/>
  <c r="H11" i="98"/>
  <c r="H10" i="98"/>
  <c r="H9" i="98"/>
  <c r="H8" i="98"/>
  <c r="H30" i="97"/>
  <c r="H29" i="97"/>
  <c r="H28" i="97"/>
  <c r="H27" i="97"/>
  <c r="H26" i="97"/>
  <c r="H25" i="97"/>
  <c r="H24" i="97"/>
  <c r="H23" i="97"/>
  <c r="H22" i="97"/>
  <c r="H21" i="97"/>
  <c r="H17" i="97"/>
  <c r="H16" i="97"/>
  <c r="H15" i="97"/>
  <c r="H14" i="97"/>
  <c r="H13" i="97"/>
  <c r="H12" i="97"/>
  <c r="H11" i="97"/>
  <c r="H10" i="97"/>
  <c r="H9" i="97"/>
  <c r="H8" i="97"/>
  <c r="H30" i="96"/>
  <c r="H29" i="96"/>
  <c r="H28" i="96"/>
  <c r="H27" i="96"/>
  <c r="H26" i="96"/>
  <c r="H25" i="96"/>
  <c r="H24" i="96"/>
  <c r="H23" i="96"/>
  <c r="H22" i="96"/>
  <c r="H21" i="96"/>
  <c r="H17" i="96"/>
  <c r="H16" i="96"/>
  <c r="H15" i="96"/>
  <c r="H14" i="96"/>
  <c r="H13" i="96"/>
  <c r="H12" i="96"/>
  <c r="H11" i="96"/>
  <c r="H10" i="96"/>
  <c r="H9" i="96"/>
  <c r="H8" i="96"/>
  <c r="H30" i="95"/>
  <c r="H29" i="95"/>
  <c r="H28" i="95"/>
  <c r="H27" i="95"/>
  <c r="H26" i="95"/>
  <c r="H25" i="95"/>
  <c r="H24" i="95"/>
  <c r="H23" i="95"/>
  <c r="H22" i="95"/>
  <c r="H21" i="95"/>
  <c r="H17" i="95"/>
  <c r="H16" i="95"/>
  <c r="H15" i="95"/>
  <c r="H14" i="95"/>
  <c r="H13" i="95"/>
  <c r="H12" i="95"/>
  <c r="H11" i="95"/>
  <c r="H10" i="95"/>
  <c r="H9" i="95"/>
  <c r="H8" i="95"/>
  <c r="H30" i="94"/>
  <c r="H29" i="94"/>
  <c r="H28" i="94"/>
  <c r="H27" i="94"/>
  <c r="H26" i="94"/>
  <c r="H25" i="94"/>
  <c r="H24" i="94"/>
  <c r="H23" i="94"/>
  <c r="H22" i="94"/>
  <c r="H21" i="94"/>
  <c r="H17" i="94"/>
  <c r="H16" i="94"/>
  <c r="H15" i="94"/>
  <c r="H14" i="94"/>
  <c r="H13" i="94"/>
  <c r="H12" i="94"/>
  <c r="H11" i="94"/>
  <c r="H10" i="94"/>
  <c r="H9" i="94"/>
  <c r="H8" i="94"/>
  <c r="H30" i="93"/>
  <c r="H29" i="93"/>
  <c r="H28" i="93"/>
  <c r="H27" i="93"/>
  <c r="H26" i="93"/>
  <c r="H25" i="93"/>
  <c r="H24" i="93"/>
  <c r="H23" i="93"/>
  <c r="H22" i="93"/>
  <c r="H21" i="93"/>
  <c r="H17" i="93"/>
  <c r="H16" i="93"/>
  <c r="H15" i="93"/>
  <c r="H14" i="93"/>
  <c r="H13" i="93"/>
  <c r="H12" i="93"/>
  <c r="H11" i="93"/>
  <c r="H10" i="93"/>
  <c r="H9" i="93"/>
  <c r="H8" i="93"/>
  <c r="H30" i="92"/>
  <c r="H29" i="92"/>
  <c r="H28" i="92"/>
  <c r="H27" i="92"/>
  <c r="H26" i="92"/>
  <c r="H25" i="92"/>
  <c r="H24" i="92"/>
  <c r="H23" i="92"/>
  <c r="H22" i="92"/>
  <c r="H21" i="92"/>
  <c r="H17" i="92"/>
  <c r="H16" i="92"/>
  <c r="H15" i="92"/>
  <c r="H14" i="92"/>
  <c r="H13" i="92"/>
  <c r="H12" i="92"/>
  <c r="H11" i="92"/>
  <c r="H10" i="92"/>
  <c r="H9" i="92"/>
  <c r="H8" i="92"/>
  <c r="H30" i="91"/>
  <c r="H29" i="91"/>
  <c r="H28" i="91"/>
  <c r="H27" i="91"/>
  <c r="H26" i="91"/>
  <c r="H25" i="91"/>
  <c r="H24" i="91"/>
  <c r="H23" i="91"/>
  <c r="H22" i="91"/>
  <c r="H21" i="91"/>
  <c r="H17" i="91"/>
  <c r="H16" i="91"/>
  <c r="H15" i="91"/>
  <c r="H14" i="91"/>
  <c r="H13" i="91"/>
  <c r="H12" i="91"/>
  <c r="H11" i="91"/>
  <c r="H10" i="91"/>
  <c r="H9" i="91"/>
  <c r="H8" i="91"/>
  <c r="H30" i="90"/>
  <c r="H29" i="90"/>
  <c r="H28" i="90"/>
  <c r="H27" i="90"/>
  <c r="H26" i="90"/>
  <c r="H25" i="90"/>
  <c r="H24" i="90"/>
  <c r="H23" i="90"/>
  <c r="H22" i="90"/>
  <c r="H21" i="90"/>
  <c r="H17" i="90"/>
  <c r="H16" i="90"/>
  <c r="H15" i="90"/>
  <c r="H14" i="90"/>
  <c r="H13" i="90"/>
  <c r="H12" i="90"/>
  <c r="H11" i="90"/>
  <c r="H10" i="90"/>
  <c r="H9" i="90"/>
  <c r="H8" i="90"/>
  <c r="H30" i="89"/>
  <c r="H29" i="89"/>
  <c r="H28" i="89"/>
  <c r="H27" i="89"/>
  <c r="H26" i="89"/>
  <c r="H25" i="89"/>
  <c r="H24" i="89"/>
  <c r="H23" i="89"/>
  <c r="H22" i="89"/>
  <c r="H21" i="89"/>
  <c r="H17" i="89"/>
  <c r="H16" i="89"/>
  <c r="H15" i="89"/>
  <c r="H14" i="89"/>
  <c r="H13" i="89"/>
  <c r="H12" i="89"/>
  <c r="H11" i="89"/>
  <c r="H10" i="89"/>
  <c r="H9" i="89"/>
  <c r="H8" i="89"/>
  <c r="H30" i="88"/>
  <c r="H29" i="88"/>
  <c r="H28" i="88"/>
  <c r="H27" i="88"/>
  <c r="H26" i="88"/>
  <c r="H25" i="88"/>
  <c r="H24" i="88"/>
  <c r="H23" i="88"/>
  <c r="H22" i="88"/>
  <c r="H21" i="88"/>
  <c r="H17" i="88"/>
  <c r="H16" i="88"/>
  <c r="H15" i="88"/>
  <c r="H14" i="88"/>
  <c r="H13" i="88"/>
  <c r="H12" i="88"/>
  <c r="H11" i="88"/>
  <c r="H10" i="88"/>
  <c r="H9" i="88"/>
  <c r="H8" i="88"/>
  <c r="H30" i="87"/>
  <c r="H29" i="87"/>
  <c r="H28" i="87"/>
  <c r="H27" i="87"/>
  <c r="H26" i="87"/>
  <c r="H25" i="87"/>
  <c r="H24" i="87"/>
  <c r="H23" i="87"/>
  <c r="H22" i="87"/>
  <c r="H21" i="87"/>
  <c r="H17" i="87"/>
  <c r="H16" i="87"/>
  <c r="H15" i="87"/>
  <c r="H14" i="87"/>
  <c r="H13" i="87"/>
  <c r="H12" i="87"/>
  <c r="H11" i="87"/>
  <c r="H10" i="87"/>
  <c r="H9" i="87"/>
  <c r="H8" i="87"/>
  <c r="H30" i="86"/>
  <c r="H17" i="86"/>
  <c r="H16" i="86"/>
  <c r="H15" i="86"/>
  <c r="H14" i="86"/>
  <c r="H13" i="86"/>
  <c r="H12" i="86"/>
  <c r="H11" i="86"/>
  <c r="H10" i="86"/>
  <c r="H9" i="86"/>
  <c r="H8" i="86"/>
  <c r="H30" i="85"/>
  <c r="H29" i="85"/>
  <c r="H28" i="85"/>
  <c r="H27" i="85"/>
  <c r="H26" i="85"/>
  <c r="H25" i="85"/>
  <c r="H24" i="85"/>
  <c r="H23" i="85"/>
  <c r="H22" i="85"/>
  <c r="H21" i="85"/>
  <c r="H17" i="85"/>
  <c r="H16" i="85"/>
  <c r="H15" i="85"/>
  <c r="H14" i="85"/>
  <c r="H13" i="85"/>
  <c r="H12" i="85"/>
  <c r="H11" i="85"/>
  <c r="H10" i="85"/>
  <c r="H9" i="85"/>
  <c r="H8" i="85"/>
  <c r="H30" i="84"/>
  <c r="H29" i="84"/>
  <c r="H28" i="84"/>
  <c r="H27" i="84"/>
  <c r="H26" i="84"/>
  <c r="H25" i="84"/>
  <c r="H24" i="84"/>
  <c r="H23" i="84"/>
  <c r="H22" i="84"/>
  <c r="H21" i="84"/>
  <c r="H17" i="84"/>
  <c r="H16" i="84"/>
  <c r="H15" i="84"/>
  <c r="H14" i="84"/>
  <c r="H13" i="84"/>
  <c r="H12" i="84"/>
  <c r="H11" i="84"/>
  <c r="H10" i="84"/>
  <c r="H9" i="84"/>
  <c r="H8" i="84"/>
  <c r="H30" i="83"/>
  <c r="H29" i="83"/>
  <c r="H28" i="83"/>
  <c r="H27" i="83"/>
  <c r="H26" i="83"/>
  <c r="H25" i="83"/>
  <c r="H24" i="83"/>
  <c r="H23" i="83"/>
  <c r="H22" i="83"/>
  <c r="H21" i="83"/>
  <c r="H17" i="83"/>
  <c r="H16" i="83"/>
  <c r="H15" i="83"/>
  <c r="H14" i="83"/>
  <c r="H13" i="83"/>
  <c r="H12" i="83"/>
  <c r="H11" i="83"/>
  <c r="H10" i="83"/>
  <c r="H9" i="83"/>
  <c r="H8" i="83"/>
  <c r="H30" i="82"/>
  <c r="H29" i="82"/>
  <c r="H28" i="82"/>
  <c r="H27" i="82"/>
  <c r="H26" i="82"/>
  <c r="H25" i="82"/>
  <c r="H24" i="82"/>
  <c r="H23" i="82"/>
  <c r="H22" i="82"/>
  <c r="H21" i="82"/>
  <c r="H17" i="82"/>
  <c r="H16" i="82"/>
  <c r="H15" i="82"/>
  <c r="H14" i="82"/>
  <c r="H13" i="82"/>
  <c r="H12" i="82"/>
  <c r="H11" i="82"/>
  <c r="H10" i="82"/>
  <c r="H9" i="82"/>
  <c r="H8" i="82"/>
  <c r="H30" i="81"/>
  <c r="H29" i="81"/>
  <c r="H28" i="81"/>
  <c r="H27" i="81"/>
  <c r="H26" i="81"/>
  <c r="H25" i="81"/>
  <c r="H24" i="81"/>
  <c r="H23" i="81"/>
  <c r="H22" i="81"/>
  <c r="H21" i="81"/>
  <c r="H17" i="81"/>
  <c r="H16" i="81"/>
  <c r="H15" i="81"/>
  <c r="H14" i="81"/>
  <c r="H13" i="81"/>
  <c r="H12" i="81"/>
  <c r="H11" i="81"/>
  <c r="H10" i="81"/>
  <c r="H9" i="81"/>
  <c r="H8" i="81"/>
  <c r="H30" i="80"/>
  <c r="H29" i="80"/>
  <c r="H28" i="80"/>
  <c r="H27" i="80"/>
  <c r="H26" i="80"/>
  <c r="H25" i="80"/>
  <c r="H24" i="80"/>
  <c r="H23" i="80"/>
  <c r="H22" i="80"/>
  <c r="H21" i="80"/>
  <c r="H17" i="80"/>
  <c r="H16" i="80"/>
  <c r="H15" i="80"/>
  <c r="H14" i="80"/>
  <c r="H13" i="80"/>
  <c r="H12" i="80"/>
  <c r="H11" i="80"/>
  <c r="H10" i="80"/>
  <c r="H9" i="80"/>
  <c r="H8" i="80"/>
  <c r="H30" i="79"/>
  <c r="H29" i="79"/>
  <c r="H28" i="79"/>
  <c r="H27" i="79"/>
  <c r="H26" i="79"/>
  <c r="H25" i="79"/>
  <c r="H24" i="79"/>
  <c r="H23" i="79"/>
  <c r="H22" i="79"/>
  <c r="H21" i="79"/>
  <c r="H17" i="79"/>
  <c r="H16" i="79"/>
  <c r="H15" i="79"/>
  <c r="H14" i="79"/>
  <c r="H13" i="79"/>
  <c r="H12" i="79"/>
  <c r="H11" i="79"/>
  <c r="H10" i="79"/>
  <c r="H9" i="79"/>
  <c r="H8" i="79"/>
  <c r="H30" i="78"/>
  <c r="H29" i="78"/>
  <c r="H28" i="78"/>
  <c r="H27" i="78"/>
  <c r="H26" i="78"/>
  <c r="H25" i="78"/>
  <c r="H24" i="78"/>
  <c r="H23" i="78"/>
  <c r="H22" i="78"/>
  <c r="H21" i="78"/>
  <c r="H17" i="78"/>
  <c r="H16" i="78"/>
  <c r="H15" i="78"/>
  <c r="H14" i="78"/>
  <c r="H13" i="78"/>
  <c r="H12" i="78"/>
  <c r="H11" i="78"/>
  <c r="H10" i="78"/>
  <c r="H9" i="78"/>
  <c r="H8" i="78"/>
  <c r="H30" i="77"/>
  <c r="H29" i="77"/>
  <c r="H28" i="77"/>
  <c r="H27" i="77"/>
  <c r="H26" i="77"/>
  <c r="H25" i="77"/>
  <c r="H24" i="77"/>
  <c r="H23" i="77"/>
  <c r="H22" i="77"/>
  <c r="H21" i="77"/>
  <c r="H17" i="77"/>
  <c r="H16" i="77"/>
  <c r="H15" i="77"/>
  <c r="H14" i="77"/>
  <c r="H13" i="77"/>
  <c r="H12" i="77"/>
  <c r="H11" i="77"/>
  <c r="H10" i="77"/>
  <c r="H9" i="77"/>
  <c r="H8" i="77"/>
  <c r="X206" i="75"/>
  <c r="W206" i="75"/>
  <c r="V206" i="75"/>
  <c r="U206" i="75"/>
  <c r="T206" i="75"/>
  <c r="S206" i="75"/>
  <c r="R206" i="75"/>
  <c r="Q206" i="75"/>
  <c r="P206" i="75"/>
  <c r="O206" i="75"/>
  <c r="N206" i="75"/>
  <c r="M206" i="75"/>
  <c r="L206" i="75"/>
  <c r="K206" i="75"/>
  <c r="J206" i="75"/>
  <c r="I206" i="75"/>
  <c r="H206" i="75"/>
  <c r="G206" i="75"/>
  <c r="F206" i="75"/>
  <c r="E206" i="75"/>
  <c r="W204" i="75"/>
  <c r="U204" i="75"/>
  <c r="S204" i="75"/>
  <c r="Q204" i="75"/>
  <c r="O204" i="75"/>
  <c r="M204" i="75"/>
  <c r="K204" i="75"/>
  <c r="I204" i="75"/>
  <c r="G204" i="75"/>
  <c r="E204" i="75"/>
  <c r="D204" i="75"/>
  <c r="C204" i="75"/>
  <c r="X202" i="75"/>
  <c r="W202" i="75"/>
  <c r="V202" i="75"/>
  <c r="U202" i="75"/>
  <c r="T202" i="75"/>
  <c r="S202" i="75"/>
  <c r="R202" i="75"/>
  <c r="Q202" i="75"/>
  <c r="P202" i="75"/>
  <c r="O202" i="75"/>
  <c r="N202" i="75"/>
  <c r="M202" i="75"/>
  <c r="L202" i="75"/>
  <c r="K202" i="75"/>
  <c r="J202" i="75"/>
  <c r="I202" i="75"/>
  <c r="H202" i="75"/>
  <c r="G202" i="75"/>
  <c r="F202" i="75"/>
  <c r="E202" i="75"/>
  <c r="W200" i="75"/>
  <c r="U200" i="75"/>
  <c r="S200" i="75"/>
  <c r="Q200" i="75"/>
  <c r="O200" i="75"/>
  <c r="M200" i="75"/>
  <c r="K200" i="75"/>
  <c r="I200" i="75"/>
  <c r="G200" i="75"/>
  <c r="E200" i="75"/>
  <c r="D200" i="75"/>
  <c r="C200" i="75"/>
  <c r="X198" i="75"/>
  <c r="W198" i="75"/>
  <c r="V198" i="75"/>
  <c r="U198" i="75"/>
  <c r="T198" i="75"/>
  <c r="S198" i="75"/>
  <c r="R198" i="75"/>
  <c r="Q198" i="75"/>
  <c r="P198" i="75"/>
  <c r="O198" i="75"/>
  <c r="N198" i="75"/>
  <c r="M198" i="75"/>
  <c r="L198" i="75"/>
  <c r="K198" i="75"/>
  <c r="J198" i="75"/>
  <c r="I198" i="75"/>
  <c r="H198" i="75"/>
  <c r="G198" i="75"/>
  <c r="F198" i="75"/>
  <c r="E198" i="75"/>
  <c r="W196" i="75"/>
  <c r="U196" i="75"/>
  <c r="S196" i="75"/>
  <c r="Q196" i="75"/>
  <c r="O196" i="75"/>
  <c r="M196" i="75"/>
  <c r="K196" i="75"/>
  <c r="I196" i="75"/>
  <c r="G196" i="75"/>
  <c r="E196" i="75"/>
  <c r="D196" i="75"/>
  <c r="C196" i="75"/>
  <c r="X194" i="75"/>
  <c r="W194" i="75"/>
  <c r="V194" i="75"/>
  <c r="U194" i="75"/>
  <c r="T194" i="75"/>
  <c r="S194" i="75"/>
  <c r="R194" i="75"/>
  <c r="Q194" i="75"/>
  <c r="P194" i="75"/>
  <c r="O194" i="75"/>
  <c r="N194" i="75"/>
  <c r="M194" i="75"/>
  <c r="L194" i="75"/>
  <c r="K194" i="75"/>
  <c r="J194" i="75"/>
  <c r="I194" i="75"/>
  <c r="H194" i="75"/>
  <c r="G194" i="75"/>
  <c r="F194" i="75"/>
  <c r="E194" i="75"/>
  <c r="W192" i="75"/>
  <c r="U192" i="75"/>
  <c r="S192" i="75"/>
  <c r="Q192" i="75"/>
  <c r="O192" i="75"/>
  <c r="M192" i="75"/>
  <c r="K192" i="75"/>
  <c r="I192" i="75"/>
  <c r="G192" i="75"/>
  <c r="E192" i="75"/>
  <c r="D192" i="75"/>
  <c r="C192" i="75"/>
  <c r="X190" i="75"/>
  <c r="W190" i="75"/>
  <c r="V190" i="75"/>
  <c r="U190" i="75"/>
  <c r="T190" i="75"/>
  <c r="S190" i="75"/>
  <c r="R190" i="75"/>
  <c r="Q190" i="75"/>
  <c r="P190" i="75"/>
  <c r="O190" i="75"/>
  <c r="N190" i="75"/>
  <c r="M190" i="75"/>
  <c r="L190" i="75"/>
  <c r="K190" i="75"/>
  <c r="J190" i="75"/>
  <c r="I190" i="75"/>
  <c r="H190" i="75"/>
  <c r="G190" i="75"/>
  <c r="F190" i="75"/>
  <c r="E190" i="75"/>
  <c r="W188" i="75"/>
  <c r="U188" i="75"/>
  <c r="S188" i="75"/>
  <c r="Q188" i="75"/>
  <c r="O188" i="75"/>
  <c r="M188" i="75"/>
  <c r="K188" i="75"/>
  <c r="I188" i="75"/>
  <c r="G188" i="75"/>
  <c r="E188" i="75"/>
  <c r="D188" i="75"/>
  <c r="C188" i="75"/>
  <c r="X186" i="75"/>
  <c r="W186" i="75"/>
  <c r="V186" i="75"/>
  <c r="U186" i="75"/>
  <c r="T186" i="75"/>
  <c r="S186" i="75"/>
  <c r="R186" i="75"/>
  <c r="Q186" i="75"/>
  <c r="P186" i="75"/>
  <c r="O186" i="75"/>
  <c r="N186" i="75"/>
  <c r="M186" i="75"/>
  <c r="L186" i="75"/>
  <c r="K186" i="75"/>
  <c r="J186" i="75"/>
  <c r="I186" i="75"/>
  <c r="H186" i="75"/>
  <c r="G186" i="75"/>
  <c r="F186" i="75"/>
  <c r="E186" i="75"/>
  <c r="W184" i="75"/>
  <c r="U184" i="75"/>
  <c r="S184" i="75"/>
  <c r="Q184" i="75"/>
  <c r="O184" i="75"/>
  <c r="M184" i="75"/>
  <c r="K184" i="75"/>
  <c r="I184" i="75"/>
  <c r="G184" i="75"/>
  <c r="E184" i="75"/>
  <c r="D184" i="75"/>
  <c r="C184" i="75"/>
  <c r="X182" i="75"/>
  <c r="W182" i="75"/>
  <c r="V182" i="75"/>
  <c r="U183" i="75" s="1"/>
  <c r="U182" i="75"/>
  <c r="T182" i="75"/>
  <c r="S182" i="75"/>
  <c r="R182" i="75"/>
  <c r="Q182" i="75"/>
  <c r="P182" i="75"/>
  <c r="O182" i="75"/>
  <c r="N182" i="75"/>
  <c r="M182" i="75"/>
  <c r="L182" i="75"/>
  <c r="K182" i="75"/>
  <c r="J182" i="75"/>
  <c r="I183" i="75" s="1"/>
  <c r="I182" i="75"/>
  <c r="H182" i="75"/>
  <c r="G182" i="75"/>
  <c r="F182" i="75"/>
  <c r="E182" i="75"/>
  <c r="W180" i="75"/>
  <c r="U180" i="75"/>
  <c r="S180" i="75"/>
  <c r="Q180" i="75"/>
  <c r="O180" i="75"/>
  <c r="M180" i="75"/>
  <c r="K180" i="75"/>
  <c r="I180" i="75"/>
  <c r="G180" i="75"/>
  <c r="E180" i="75"/>
  <c r="D180" i="75"/>
  <c r="C180" i="75"/>
  <c r="X178" i="75"/>
  <c r="W178" i="75"/>
  <c r="V178" i="75"/>
  <c r="U178" i="75"/>
  <c r="T178" i="75"/>
  <c r="S178" i="75"/>
  <c r="R178" i="75"/>
  <c r="Q178" i="75"/>
  <c r="P178" i="75"/>
  <c r="O178" i="75"/>
  <c r="N178" i="75"/>
  <c r="M178" i="75"/>
  <c r="L178" i="75"/>
  <c r="K178" i="75"/>
  <c r="J178" i="75"/>
  <c r="I178" i="75"/>
  <c r="H178" i="75"/>
  <c r="G178" i="75"/>
  <c r="F178" i="75"/>
  <c r="E179" i="75" s="1"/>
  <c r="E178" i="75"/>
  <c r="W176" i="75"/>
  <c r="U176" i="75"/>
  <c r="S176" i="75"/>
  <c r="Q176" i="75"/>
  <c r="O176" i="75"/>
  <c r="M176" i="75"/>
  <c r="K176" i="75"/>
  <c r="I176" i="75"/>
  <c r="G176" i="75"/>
  <c r="E176" i="75"/>
  <c r="D176" i="75"/>
  <c r="C176" i="75"/>
  <c r="X174" i="75"/>
  <c r="W174" i="75"/>
  <c r="V174" i="75"/>
  <c r="U174" i="75"/>
  <c r="T174" i="75"/>
  <c r="S174" i="75"/>
  <c r="R174" i="75"/>
  <c r="Q174" i="75"/>
  <c r="P174" i="75"/>
  <c r="O174" i="75"/>
  <c r="N174" i="75"/>
  <c r="M175" i="75" s="1"/>
  <c r="M174" i="75"/>
  <c r="L174" i="75"/>
  <c r="K174" i="75"/>
  <c r="J174" i="75"/>
  <c r="I174" i="75"/>
  <c r="H174" i="75"/>
  <c r="G174" i="75"/>
  <c r="F174" i="75"/>
  <c r="E174" i="75"/>
  <c r="W172" i="75"/>
  <c r="U172" i="75"/>
  <c r="S172" i="75"/>
  <c r="Q172" i="75"/>
  <c r="O172" i="75"/>
  <c r="M172" i="75"/>
  <c r="K172" i="75"/>
  <c r="I172" i="75"/>
  <c r="G172" i="75"/>
  <c r="E172" i="75"/>
  <c r="D172" i="75"/>
  <c r="C172" i="75"/>
  <c r="X170" i="75"/>
  <c r="W170" i="75"/>
  <c r="V170" i="75"/>
  <c r="U170" i="75"/>
  <c r="T170" i="75"/>
  <c r="S170" i="75"/>
  <c r="R170" i="75"/>
  <c r="Q170" i="75"/>
  <c r="P170" i="75"/>
  <c r="O170" i="75"/>
  <c r="N170" i="75"/>
  <c r="M170" i="75"/>
  <c r="L170" i="75"/>
  <c r="K170" i="75"/>
  <c r="J170" i="75"/>
  <c r="I170" i="75"/>
  <c r="H170" i="75"/>
  <c r="G170" i="75"/>
  <c r="F170" i="75"/>
  <c r="E170" i="75"/>
  <c r="W168" i="75"/>
  <c r="U168" i="75"/>
  <c r="S168" i="75"/>
  <c r="Q168" i="75"/>
  <c r="O168" i="75"/>
  <c r="M168" i="75"/>
  <c r="K168" i="75"/>
  <c r="I168" i="75"/>
  <c r="G168" i="75"/>
  <c r="E168" i="75"/>
  <c r="D168" i="75"/>
  <c r="C168" i="75"/>
  <c r="X166" i="75"/>
  <c r="W166" i="75"/>
  <c r="V166" i="75"/>
  <c r="U166" i="75"/>
  <c r="T166" i="75"/>
  <c r="S166" i="75"/>
  <c r="R166" i="75"/>
  <c r="Q166" i="75"/>
  <c r="P166" i="75"/>
  <c r="O166" i="75"/>
  <c r="N166" i="75"/>
  <c r="M166" i="75"/>
  <c r="L166" i="75"/>
  <c r="K166" i="75"/>
  <c r="J166" i="75"/>
  <c r="I166" i="75"/>
  <c r="H166" i="75"/>
  <c r="G166" i="75"/>
  <c r="F166" i="75"/>
  <c r="E166" i="75"/>
  <c r="W164" i="75"/>
  <c r="U164" i="75"/>
  <c r="S164" i="75"/>
  <c r="Q164" i="75"/>
  <c r="O164" i="75"/>
  <c r="M164" i="75"/>
  <c r="K164" i="75"/>
  <c r="I164" i="75"/>
  <c r="G164" i="75"/>
  <c r="E164" i="75"/>
  <c r="D164" i="75"/>
  <c r="C164" i="75"/>
  <c r="X162" i="75"/>
  <c r="W162" i="75"/>
  <c r="V162" i="75"/>
  <c r="U162" i="75"/>
  <c r="T162" i="75"/>
  <c r="S162" i="75"/>
  <c r="R162" i="75"/>
  <c r="Q162" i="75"/>
  <c r="P162" i="75"/>
  <c r="O162" i="75"/>
  <c r="N162" i="75"/>
  <c r="M162" i="75"/>
  <c r="L162" i="75"/>
  <c r="K162" i="75"/>
  <c r="J162" i="75"/>
  <c r="I162" i="75"/>
  <c r="H162" i="75"/>
  <c r="G162" i="75"/>
  <c r="F162" i="75"/>
  <c r="E162" i="75"/>
  <c r="W160" i="75"/>
  <c r="U160" i="75"/>
  <c r="S160" i="75"/>
  <c r="Q160" i="75"/>
  <c r="O160" i="75"/>
  <c r="M160" i="75"/>
  <c r="K160" i="75"/>
  <c r="I160" i="75"/>
  <c r="G160" i="75"/>
  <c r="E160" i="75"/>
  <c r="D160" i="75"/>
  <c r="C160" i="75"/>
  <c r="X158" i="75"/>
  <c r="W158" i="75"/>
  <c r="V158" i="75"/>
  <c r="U158" i="75"/>
  <c r="T158" i="75"/>
  <c r="S158" i="75"/>
  <c r="R158" i="75"/>
  <c r="Q158" i="75"/>
  <c r="P158" i="75"/>
  <c r="O158" i="75"/>
  <c r="N158" i="75"/>
  <c r="M158" i="75"/>
  <c r="L158" i="75"/>
  <c r="K158" i="75"/>
  <c r="J158" i="75"/>
  <c r="I158" i="75"/>
  <c r="H158" i="75"/>
  <c r="G158" i="75"/>
  <c r="F158" i="75"/>
  <c r="E158" i="75"/>
  <c r="W156" i="75"/>
  <c r="U156" i="75"/>
  <c r="S156" i="75"/>
  <c r="Q156" i="75"/>
  <c r="O156" i="75"/>
  <c r="M156" i="75"/>
  <c r="K156" i="75"/>
  <c r="I156" i="75"/>
  <c r="G156" i="75"/>
  <c r="E156" i="75"/>
  <c r="D156" i="75"/>
  <c r="C156" i="75"/>
  <c r="X154" i="75"/>
  <c r="W154" i="75"/>
  <c r="V154" i="75"/>
  <c r="U154" i="75"/>
  <c r="T154" i="75"/>
  <c r="S154" i="75"/>
  <c r="R154" i="75"/>
  <c r="Q154" i="75"/>
  <c r="P154" i="75"/>
  <c r="O154" i="75"/>
  <c r="N154" i="75"/>
  <c r="M154" i="75"/>
  <c r="L154" i="75"/>
  <c r="K154" i="75"/>
  <c r="J154" i="75"/>
  <c r="I154" i="75"/>
  <c r="H154" i="75"/>
  <c r="G154" i="75"/>
  <c r="F154" i="75"/>
  <c r="E154" i="75"/>
  <c r="W152" i="75"/>
  <c r="U152" i="75"/>
  <c r="S152" i="75"/>
  <c r="Q152" i="75"/>
  <c r="O152" i="75"/>
  <c r="M152" i="75"/>
  <c r="K152" i="75"/>
  <c r="I152" i="75"/>
  <c r="G152" i="75"/>
  <c r="E152" i="75"/>
  <c r="D152" i="75"/>
  <c r="C152" i="75"/>
  <c r="X150" i="75"/>
  <c r="W150" i="75"/>
  <c r="V150" i="75"/>
  <c r="U150" i="75"/>
  <c r="T150" i="75"/>
  <c r="S150" i="75"/>
  <c r="R150" i="75"/>
  <c r="Q150" i="75"/>
  <c r="P150" i="75"/>
  <c r="O150" i="75"/>
  <c r="N150" i="75"/>
  <c r="M150" i="75"/>
  <c r="L150" i="75"/>
  <c r="K150" i="75"/>
  <c r="J150" i="75"/>
  <c r="I150" i="75"/>
  <c r="H150" i="75"/>
  <c r="G150" i="75"/>
  <c r="F150" i="75"/>
  <c r="E150" i="75"/>
  <c r="W148" i="75"/>
  <c r="U148" i="75"/>
  <c r="S148" i="75"/>
  <c r="Q148" i="75"/>
  <c r="O148" i="75"/>
  <c r="M148" i="75"/>
  <c r="K148" i="75"/>
  <c r="I148" i="75"/>
  <c r="G148" i="75"/>
  <c r="E148" i="75"/>
  <c r="D148" i="75"/>
  <c r="C148" i="75"/>
  <c r="X146" i="75"/>
  <c r="W146" i="75"/>
  <c r="V146" i="75"/>
  <c r="U146" i="75"/>
  <c r="T146" i="75"/>
  <c r="S146" i="75"/>
  <c r="R146" i="75"/>
  <c r="Q146" i="75"/>
  <c r="P146" i="75"/>
  <c r="O146" i="75"/>
  <c r="N146" i="75"/>
  <c r="M146" i="75"/>
  <c r="L146" i="75"/>
  <c r="K146" i="75"/>
  <c r="J146" i="75"/>
  <c r="I146" i="75"/>
  <c r="H146" i="75"/>
  <c r="G146" i="75"/>
  <c r="F146" i="75"/>
  <c r="E146" i="75"/>
  <c r="W144" i="75"/>
  <c r="U144" i="75"/>
  <c r="S144" i="75"/>
  <c r="Q144" i="75"/>
  <c r="O144" i="75"/>
  <c r="M144" i="75"/>
  <c r="K144" i="75"/>
  <c r="I144" i="75"/>
  <c r="G144" i="75"/>
  <c r="E144" i="75"/>
  <c r="D144" i="75"/>
  <c r="C144" i="75"/>
  <c r="X142" i="75"/>
  <c r="W142" i="75"/>
  <c r="V142" i="75"/>
  <c r="U142" i="75"/>
  <c r="T142" i="75"/>
  <c r="S142" i="75"/>
  <c r="R142" i="75"/>
  <c r="Q142" i="75"/>
  <c r="P142" i="75"/>
  <c r="O142" i="75"/>
  <c r="N142" i="75"/>
  <c r="M142" i="75"/>
  <c r="L142" i="75"/>
  <c r="K142" i="75"/>
  <c r="J142" i="75"/>
  <c r="I142" i="75"/>
  <c r="H142" i="75"/>
  <c r="G142" i="75"/>
  <c r="F142" i="75"/>
  <c r="E142" i="75"/>
  <c r="W140" i="75"/>
  <c r="U140" i="75"/>
  <c r="S140" i="75"/>
  <c r="Q140" i="75"/>
  <c r="O140" i="75"/>
  <c r="M140" i="75"/>
  <c r="K140" i="75"/>
  <c r="I140" i="75"/>
  <c r="G140" i="75"/>
  <c r="E140" i="75"/>
  <c r="D140" i="75"/>
  <c r="C140" i="75"/>
  <c r="X138" i="75"/>
  <c r="W138" i="75"/>
  <c r="V138" i="75"/>
  <c r="U138" i="75"/>
  <c r="T138" i="75"/>
  <c r="S138" i="75"/>
  <c r="R138" i="75"/>
  <c r="Q138" i="75"/>
  <c r="P138" i="75"/>
  <c r="O138" i="75"/>
  <c r="N138" i="75"/>
  <c r="M138" i="75"/>
  <c r="L138" i="75"/>
  <c r="K138" i="75"/>
  <c r="J138" i="75"/>
  <c r="I138" i="75"/>
  <c r="H138" i="75"/>
  <c r="G138" i="75"/>
  <c r="F138" i="75"/>
  <c r="E138" i="75"/>
  <c r="W136" i="75"/>
  <c r="U136" i="75"/>
  <c r="S136" i="75"/>
  <c r="Q136" i="75"/>
  <c r="O136" i="75"/>
  <c r="M136" i="75"/>
  <c r="K136" i="75"/>
  <c r="I136" i="75"/>
  <c r="G136" i="75"/>
  <c r="E136" i="75"/>
  <c r="D136" i="75"/>
  <c r="C136" i="75"/>
  <c r="X134" i="75"/>
  <c r="W134" i="75"/>
  <c r="V134" i="75"/>
  <c r="U134" i="75"/>
  <c r="T134" i="75"/>
  <c r="S134" i="75"/>
  <c r="R134" i="75"/>
  <c r="Q134" i="75"/>
  <c r="P134" i="75"/>
  <c r="O134" i="75"/>
  <c r="N134" i="75"/>
  <c r="M134" i="75"/>
  <c r="L134" i="75"/>
  <c r="K134" i="75"/>
  <c r="J134" i="75"/>
  <c r="I134" i="75"/>
  <c r="H134" i="75"/>
  <c r="G134" i="75"/>
  <c r="F134" i="75"/>
  <c r="E134" i="75"/>
  <c r="W132" i="75"/>
  <c r="U132" i="75"/>
  <c r="S132" i="75"/>
  <c r="Q132" i="75"/>
  <c r="O132" i="75"/>
  <c r="M132" i="75"/>
  <c r="K132" i="75"/>
  <c r="I132" i="75"/>
  <c r="G132" i="75"/>
  <c r="E132" i="75"/>
  <c r="D132" i="75"/>
  <c r="C132" i="75"/>
  <c r="X130" i="75"/>
  <c r="W130" i="75"/>
  <c r="V130" i="75"/>
  <c r="U130" i="75"/>
  <c r="T130" i="75"/>
  <c r="S130" i="75"/>
  <c r="R130" i="75"/>
  <c r="Q130" i="75"/>
  <c r="P130" i="75"/>
  <c r="O130" i="75"/>
  <c r="N130" i="75"/>
  <c r="M130" i="75"/>
  <c r="L130" i="75"/>
  <c r="K130" i="75"/>
  <c r="J130" i="75"/>
  <c r="I130" i="75"/>
  <c r="H130" i="75"/>
  <c r="G130" i="75"/>
  <c r="F130" i="75"/>
  <c r="E130" i="75"/>
  <c r="W128" i="75"/>
  <c r="U128" i="75"/>
  <c r="S128" i="75"/>
  <c r="Q128" i="75"/>
  <c r="O128" i="75"/>
  <c r="M128" i="75"/>
  <c r="K128" i="75"/>
  <c r="I128" i="75"/>
  <c r="G128" i="75"/>
  <c r="E128" i="75"/>
  <c r="D128" i="75"/>
  <c r="C128" i="75"/>
  <c r="X126" i="75"/>
  <c r="W126" i="75"/>
  <c r="V126" i="75"/>
  <c r="U126" i="75"/>
  <c r="T126" i="75"/>
  <c r="S126" i="75"/>
  <c r="R126" i="75"/>
  <c r="Q126" i="75"/>
  <c r="P126" i="75"/>
  <c r="O126" i="75"/>
  <c r="N126" i="75"/>
  <c r="M126" i="75"/>
  <c r="L126" i="75"/>
  <c r="K126" i="75"/>
  <c r="J126" i="75"/>
  <c r="I126" i="75"/>
  <c r="H126" i="75"/>
  <c r="G126" i="75"/>
  <c r="F126" i="75"/>
  <c r="E126" i="75"/>
  <c r="W124" i="75"/>
  <c r="U124" i="75"/>
  <c r="S124" i="75"/>
  <c r="Q124" i="75"/>
  <c r="O124" i="75"/>
  <c r="M124" i="75"/>
  <c r="K124" i="75"/>
  <c r="I124" i="75"/>
  <c r="G124" i="75"/>
  <c r="E124" i="75"/>
  <c r="D124" i="75"/>
  <c r="C124" i="75"/>
  <c r="X122" i="75"/>
  <c r="W123" i="75" s="1"/>
  <c r="W122" i="75"/>
  <c r="V122" i="75"/>
  <c r="U122" i="75"/>
  <c r="T122" i="75"/>
  <c r="S122" i="75"/>
  <c r="R122" i="75"/>
  <c r="Q122" i="75"/>
  <c r="P122" i="75"/>
  <c r="O122" i="75"/>
  <c r="N122" i="75"/>
  <c r="M122" i="75"/>
  <c r="L122" i="75"/>
  <c r="K122" i="75"/>
  <c r="J122" i="75"/>
  <c r="I122" i="75"/>
  <c r="H122" i="75"/>
  <c r="G122" i="75"/>
  <c r="F122" i="75"/>
  <c r="E122" i="75"/>
  <c r="W120" i="75"/>
  <c r="U120" i="75"/>
  <c r="S120" i="75"/>
  <c r="Q120" i="75"/>
  <c r="O120" i="75"/>
  <c r="M120" i="75"/>
  <c r="K120" i="75"/>
  <c r="I120" i="75"/>
  <c r="G120" i="75"/>
  <c r="E120" i="75"/>
  <c r="D120" i="75"/>
  <c r="C120" i="75"/>
  <c r="X118" i="75"/>
  <c r="W118" i="75"/>
  <c r="V118" i="75"/>
  <c r="U118" i="75"/>
  <c r="T118" i="75"/>
  <c r="S118" i="75"/>
  <c r="R118" i="75"/>
  <c r="Q118" i="75"/>
  <c r="P118" i="75"/>
  <c r="O118" i="75"/>
  <c r="N118" i="75"/>
  <c r="M118" i="75"/>
  <c r="L118" i="75"/>
  <c r="K118" i="75"/>
  <c r="J118" i="75"/>
  <c r="I118" i="75"/>
  <c r="H118" i="75"/>
  <c r="G118" i="75"/>
  <c r="F118" i="75"/>
  <c r="E118" i="75"/>
  <c r="W116" i="75"/>
  <c r="U116" i="75"/>
  <c r="S116" i="75"/>
  <c r="Q116" i="75"/>
  <c r="O116" i="75"/>
  <c r="M116" i="75"/>
  <c r="K116" i="75"/>
  <c r="I116" i="75"/>
  <c r="G116" i="75"/>
  <c r="E116" i="75"/>
  <c r="D116" i="75"/>
  <c r="C116" i="75"/>
  <c r="X114" i="75"/>
  <c r="W114" i="75"/>
  <c r="V114" i="75"/>
  <c r="U114" i="75"/>
  <c r="T114" i="75"/>
  <c r="S114" i="75"/>
  <c r="R114" i="75"/>
  <c r="Q114" i="75"/>
  <c r="P114" i="75"/>
  <c r="O114" i="75"/>
  <c r="N114" i="75"/>
  <c r="M114" i="75"/>
  <c r="L114" i="75"/>
  <c r="K114" i="75"/>
  <c r="J114" i="75"/>
  <c r="I114" i="75"/>
  <c r="H114" i="75"/>
  <c r="G114" i="75"/>
  <c r="F114" i="75"/>
  <c r="E114" i="75"/>
  <c r="W112" i="75"/>
  <c r="U112" i="75"/>
  <c r="S112" i="75"/>
  <c r="Q112" i="75"/>
  <c r="O112" i="75"/>
  <c r="M112" i="75"/>
  <c r="K112" i="75"/>
  <c r="I112" i="75"/>
  <c r="G112" i="75"/>
  <c r="E112" i="75"/>
  <c r="D112" i="75"/>
  <c r="C112" i="75"/>
  <c r="X110" i="75"/>
  <c r="W110" i="75"/>
  <c r="V110" i="75"/>
  <c r="U110" i="75"/>
  <c r="T110" i="75"/>
  <c r="S110" i="75"/>
  <c r="R110" i="75"/>
  <c r="Q110" i="75"/>
  <c r="P110" i="75"/>
  <c r="O111" i="75" s="1"/>
  <c r="O110" i="75"/>
  <c r="N110" i="75"/>
  <c r="M110" i="75"/>
  <c r="L110" i="75"/>
  <c r="K111" i="75" s="1"/>
  <c r="K110" i="75"/>
  <c r="J110" i="75"/>
  <c r="I110" i="75"/>
  <c r="H110" i="75"/>
  <c r="G110" i="75"/>
  <c r="F110" i="75"/>
  <c r="E110" i="75"/>
  <c r="W108" i="75"/>
  <c r="U108" i="75"/>
  <c r="S108" i="75"/>
  <c r="Q108" i="75"/>
  <c r="O108" i="75"/>
  <c r="M108" i="75"/>
  <c r="K108" i="75"/>
  <c r="I108" i="75"/>
  <c r="G108" i="75"/>
  <c r="E108" i="75"/>
  <c r="D108" i="75"/>
  <c r="C108" i="75"/>
  <c r="X106" i="75"/>
  <c r="W107" i="75" s="1"/>
  <c r="W106" i="75"/>
  <c r="V106" i="75"/>
  <c r="U106" i="75"/>
  <c r="T106" i="75"/>
  <c r="S107" i="75" s="1"/>
  <c r="S106" i="75"/>
  <c r="R106" i="75"/>
  <c r="Q106" i="75"/>
  <c r="P106" i="75"/>
  <c r="O107" i="75" s="1"/>
  <c r="O106" i="75"/>
  <c r="N106" i="75"/>
  <c r="M106" i="75"/>
  <c r="L106" i="75"/>
  <c r="K107" i="75" s="1"/>
  <c r="K106" i="75"/>
  <c r="J106" i="75"/>
  <c r="I106" i="75"/>
  <c r="H106" i="75"/>
  <c r="G107" i="75" s="1"/>
  <c r="G106" i="75"/>
  <c r="F106" i="75"/>
  <c r="E106" i="75"/>
  <c r="W104" i="75"/>
  <c r="U104" i="75"/>
  <c r="S104" i="75"/>
  <c r="Q104" i="75"/>
  <c r="O104" i="75"/>
  <c r="M104" i="75"/>
  <c r="K104" i="75"/>
  <c r="I104" i="75"/>
  <c r="G104" i="75"/>
  <c r="E104" i="75"/>
  <c r="D104" i="75"/>
  <c r="C104" i="75"/>
  <c r="X102" i="75"/>
  <c r="W103" i="75" s="1"/>
  <c r="W102" i="75"/>
  <c r="V102" i="75"/>
  <c r="U102" i="75"/>
  <c r="T102" i="75"/>
  <c r="S102" i="75"/>
  <c r="R102" i="75"/>
  <c r="Q102" i="75"/>
  <c r="P102" i="75"/>
  <c r="O102" i="75"/>
  <c r="N102" i="75"/>
  <c r="M102" i="75"/>
  <c r="L102" i="75"/>
  <c r="K102" i="75"/>
  <c r="J102" i="75"/>
  <c r="I102" i="75"/>
  <c r="H102" i="75"/>
  <c r="G102" i="75"/>
  <c r="F102" i="75"/>
  <c r="E102" i="75"/>
  <c r="W100" i="75"/>
  <c r="U100" i="75"/>
  <c r="S100" i="75"/>
  <c r="Q100" i="75"/>
  <c r="O100" i="75"/>
  <c r="M100" i="75"/>
  <c r="K100" i="75"/>
  <c r="I100" i="75"/>
  <c r="G100" i="75"/>
  <c r="E100" i="75"/>
  <c r="D100" i="75"/>
  <c r="C100" i="75"/>
  <c r="X98" i="75"/>
  <c r="W99" i="75" s="1"/>
  <c r="W98" i="75"/>
  <c r="V98" i="75"/>
  <c r="U98" i="75"/>
  <c r="T98" i="75"/>
  <c r="S98" i="75"/>
  <c r="R98" i="75"/>
  <c r="Q98" i="75"/>
  <c r="P98" i="75"/>
  <c r="O98" i="75"/>
  <c r="N98" i="75"/>
  <c r="M98" i="75"/>
  <c r="L98" i="75"/>
  <c r="K99" i="75" s="1"/>
  <c r="K98" i="75"/>
  <c r="J98" i="75"/>
  <c r="I98" i="75"/>
  <c r="H98" i="75"/>
  <c r="G98" i="75"/>
  <c r="F98" i="75"/>
  <c r="E98" i="75"/>
  <c r="W96" i="75"/>
  <c r="U96" i="75"/>
  <c r="S96" i="75"/>
  <c r="Q96" i="75"/>
  <c r="O96" i="75"/>
  <c r="M96" i="75"/>
  <c r="K96" i="75"/>
  <c r="I96" i="75"/>
  <c r="G96" i="75"/>
  <c r="E96" i="75"/>
  <c r="D96" i="75"/>
  <c r="C96" i="75"/>
  <c r="X94" i="75"/>
  <c r="W94" i="75"/>
  <c r="V94" i="75"/>
  <c r="U94" i="75"/>
  <c r="T94" i="75"/>
  <c r="S94" i="75"/>
  <c r="R94" i="75"/>
  <c r="Q94" i="75"/>
  <c r="P94" i="75"/>
  <c r="O95" i="75" s="1"/>
  <c r="O94" i="75"/>
  <c r="N94" i="75"/>
  <c r="M94" i="75"/>
  <c r="L94" i="75"/>
  <c r="K94" i="75"/>
  <c r="J94" i="75"/>
  <c r="I94" i="75"/>
  <c r="H94" i="75"/>
  <c r="G94" i="75"/>
  <c r="F94" i="75"/>
  <c r="E94" i="75"/>
  <c r="W92" i="75"/>
  <c r="U92" i="75"/>
  <c r="S92" i="75"/>
  <c r="Q92" i="75"/>
  <c r="O92" i="75"/>
  <c r="M92" i="75"/>
  <c r="K92" i="75"/>
  <c r="I92" i="75"/>
  <c r="G92" i="75"/>
  <c r="E92" i="75"/>
  <c r="D92" i="75"/>
  <c r="C92" i="75"/>
  <c r="X90" i="75"/>
  <c r="W91" i="75" s="1"/>
  <c r="W90" i="75"/>
  <c r="V90" i="75"/>
  <c r="U90" i="75"/>
  <c r="T90" i="75"/>
  <c r="S91" i="75" s="1"/>
  <c r="S90" i="75"/>
  <c r="R90" i="75"/>
  <c r="Q90" i="75"/>
  <c r="P90" i="75"/>
  <c r="O91" i="75" s="1"/>
  <c r="O90" i="75"/>
  <c r="N90" i="75"/>
  <c r="M90" i="75"/>
  <c r="L90" i="75"/>
  <c r="K91" i="75" s="1"/>
  <c r="K90" i="75"/>
  <c r="J90" i="75"/>
  <c r="I90" i="75"/>
  <c r="H90" i="75"/>
  <c r="G91" i="75" s="1"/>
  <c r="G90" i="75"/>
  <c r="F90" i="75"/>
  <c r="E90" i="75"/>
  <c r="W88" i="75"/>
  <c r="U88" i="75"/>
  <c r="S88" i="75"/>
  <c r="Q88" i="75"/>
  <c r="O88" i="75"/>
  <c r="M88" i="75"/>
  <c r="K88" i="75"/>
  <c r="I88" i="75"/>
  <c r="G88" i="75"/>
  <c r="E88" i="75"/>
  <c r="D88" i="75"/>
  <c r="C88" i="75"/>
  <c r="X86" i="75"/>
  <c r="W86" i="75"/>
  <c r="V86" i="75"/>
  <c r="U86" i="75"/>
  <c r="T86" i="75"/>
  <c r="S86" i="75"/>
  <c r="R86" i="75"/>
  <c r="Q86" i="75"/>
  <c r="P86" i="75"/>
  <c r="O86" i="75"/>
  <c r="N86" i="75"/>
  <c r="M86" i="75"/>
  <c r="L86" i="75"/>
  <c r="K86" i="75"/>
  <c r="J86" i="75"/>
  <c r="I86" i="75"/>
  <c r="H86" i="75"/>
  <c r="G86" i="75"/>
  <c r="F86" i="75"/>
  <c r="E86" i="75"/>
  <c r="W84" i="75"/>
  <c r="U84" i="75"/>
  <c r="S84" i="75"/>
  <c r="Q84" i="75"/>
  <c r="O84" i="75"/>
  <c r="M84" i="75"/>
  <c r="K84" i="75"/>
  <c r="I84" i="75"/>
  <c r="G84" i="75"/>
  <c r="E84" i="75"/>
  <c r="D84" i="75"/>
  <c r="C84" i="75"/>
  <c r="O83" i="75"/>
  <c r="X82" i="75"/>
  <c r="W82" i="75"/>
  <c r="V82" i="75"/>
  <c r="U82" i="75"/>
  <c r="T82" i="75"/>
  <c r="S82" i="75"/>
  <c r="R82" i="75"/>
  <c r="Q82" i="75"/>
  <c r="P82" i="75"/>
  <c r="O82" i="75"/>
  <c r="N82" i="75"/>
  <c r="M82" i="75"/>
  <c r="L82" i="75"/>
  <c r="K82" i="75"/>
  <c r="J82" i="75"/>
  <c r="I82" i="75"/>
  <c r="H82" i="75"/>
  <c r="G82" i="75"/>
  <c r="F82" i="75"/>
  <c r="E82" i="75"/>
  <c r="W80" i="75"/>
  <c r="U80" i="75"/>
  <c r="S80" i="75"/>
  <c r="Q80" i="75"/>
  <c r="O80" i="75"/>
  <c r="M80" i="75"/>
  <c r="K80" i="75"/>
  <c r="I80" i="75"/>
  <c r="G80" i="75"/>
  <c r="E80" i="75"/>
  <c r="D80" i="75"/>
  <c r="C80" i="75"/>
  <c r="X78" i="75"/>
  <c r="W78" i="75"/>
  <c r="V78" i="75"/>
  <c r="U78" i="75"/>
  <c r="T78" i="75"/>
  <c r="S78" i="75"/>
  <c r="R78" i="75"/>
  <c r="Q78" i="75"/>
  <c r="P78" i="75"/>
  <c r="O78" i="75"/>
  <c r="N78" i="75"/>
  <c r="M78" i="75"/>
  <c r="L78" i="75"/>
  <c r="K78" i="75"/>
  <c r="J78" i="75"/>
  <c r="I78" i="75"/>
  <c r="H78" i="75"/>
  <c r="G78" i="75"/>
  <c r="F78" i="75"/>
  <c r="E78" i="75"/>
  <c r="W76" i="75"/>
  <c r="U76" i="75"/>
  <c r="S76" i="75"/>
  <c r="Q76" i="75"/>
  <c r="O76" i="75"/>
  <c r="M76" i="75"/>
  <c r="K76" i="75"/>
  <c r="I76" i="75"/>
  <c r="G76" i="75"/>
  <c r="E76" i="75"/>
  <c r="D76" i="75"/>
  <c r="C76" i="75"/>
  <c r="X74" i="75"/>
  <c r="W74" i="75"/>
  <c r="V74" i="75"/>
  <c r="U74" i="75"/>
  <c r="T74" i="75"/>
  <c r="S74" i="75"/>
  <c r="R74" i="75"/>
  <c r="Q74" i="75"/>
  <c r="P74" i="75"/>
  <c r="O74" i="75"/>
  <c r="N74" i="75"/>
  <c r="M74" i="75"/>
  <c r="L74" i="75"/>
  <c r="K74" i="75"/>
  <c r="J74" i="75"/>
  <c r="I74" i="75"/>
  <c r="H74" i="75"/>
  <c r="G74" i="75"/>
  <c r="F74" i="75"/>
  <c r="E74" i="75"/>
  <c r="W72" i="75"/>
  <c r="U72" i="75"/>
  <c r="S72" i="75"/>
  <c r="Q72" i="75"/>
  <c r="O72" i="75"/>
  <c r="M72" i="75"/>
  <c r="K72" i="75"/>
  <c r="I72" i="75"/>
  <c r="G72" i="75"/>
  <c r="E72" i="75"/>
  <c r="D72" i="75"/>
  <c r="C72" i="75"/>
  <c r="X70" i="75"/>
  <c r="W70" i="75"/>
  <c r="V70" i="75"/>
  <c r="U70" i="75"/>
  <c r="T70" i="75"/>
  <c r="S70" i="75"/>
  <c r="R70" i="75"/>
  <c r="Q70" i="75"/>
  <c r="P70" i="75"/>
  <c r="O70" i="75"/>
  <c r="N70" i="75"/>
  <c r="M70" i="75"/>
  <c r="L70" i="75"/>
  <c r="K70" i="75"/>
  <c r="J70" i="75"/>
  <c r="I70" i="75"/>
  <c r="H70" i="75"/>
  <c r="G70" i="75"/>
  <c r="F70" i="75"/>
  <c r="E70" i="75"/>
  <c r="W68" i="75"/>
  <c r="U68" i="75"/>
  <c r="S68" i="75"/>
  <c r="Q68" i="75"/>
  <c r="O68" i="75"/>
  <c r="M68" i="75"/>
  <c r="K68" i="75"/>
  <c r="I68" i="75"/>
  <c r="G68" i="75"/>
  <c r="E68" i="75"/>
  <c r="D68" i="75"/>
  <c r="C68" i="75"/>
  <c r="X66" i="75"/>
  <c r="W66" i="75"/>
  <c r="V66" i="75"/>
  <c r="U66" i="75"/>
  <c r="T66" i="75"/>
  <c r="S66" i="75"/>
  <c r="R66" i="75"/>
  <c r="Q66" i="75"/>
  <c r="P66" i="75"/>
  <c r="O66" i="75"/>
  <c r="N66" i="75"/>
  <c r="M66" i="75"/>
  <c r="L66" i="75"/>
  <c r="K66" i="75"/>
  <c r="J66" i="75"/>
  <c r="I66" i="75"/>
  <c r="H66" i="75"/>
  <c r="G66" i="75"/>
  <c r="F66" i="75"/>
  <c r="E66" i="75"/>
  <c r="W64" i="75"/>
  <c r="U64" i="75"/>
  <c r="S64" i="75"/>
  <c r="Q64" i="75"/>
  <c r="O64" i="75"/>
  <c r="M64" i="75"/>
  <c r="K64" i="75"/>
  <c r="I64" i="75"/>
  <c r="G64" i="75"/>
  <c r="E64" i="75"/>
  <c r="D64" i="75"/>
  <c r="C64" i="75"/>
  <c r="X62" i="75"/>
  <c r="W62" i="75"/>
  <c r="V62" i="75"/>
  <c r="U62" i="75"/>
  <c r="T62" i="75"/>
  <c r="S62" i="75"/>
  <c r="R62" i="75"/>
  <c r="Q62" i="75"/>
  <c r="P62" i="75"/>
  <c r="O62" i="75"/>
  <c r="N62" i="75"/>
  <c r="M62" i="75"/>
  <c r="L62" i="75"/>
  <c r="K62" i="75"/>
  <c r="J62" i="75"/>
  <c r="I62" i="75"/>
  <c r="H62" i="75"/>
  <c r="G62" i="75"/>
  <c r="F62" i="75"/>
  <c r="E62" i="75"/>
  <c r="W60" i="75"/>
  <c r="U60" i="75"/>
  <c r="S60" i="75"/>
  <c r="Q60" i="75"/>
  <c r="O60" i="75"/>
  <c r="M60" i="75"/>
  <c r="K60" i="75"/>
  <c r="I60" i="75"/>
  <c r="G60" i="75"/>
  <c r="E60" i="75"/>
  <c r="D60" i="75"/>
  <c r="C60" i="75"/>
  <c r="X58" i="75"/>
  <c r="W58" i="75"/>
  <c r="V58" i="75"/>
  <c r="U58" i="75"/>
  <c r="T58" i="75"/>
  <c r="S58" i="75"/>
  <c r="R58" i="75"/>
  <c r="Q58" i="75"/>
  <c r="P58" i="75"/>
  <c r="O58" i="75"/>
  <c r="N58" i="75"/>
  <c r="M58" i="75"/>
  <c r="L58" i="75"/>
  <c r="K58" i="75"/>
  <c r="J58" i="75"/>
  <c r="I58" i="75"/>
  <c r="H58" i="75"/>
  <c r="G58" i="75"/>
  <c r="F58" i="75"/>
  <c r="E58" i="75"/>
  <c r="W56" i="75"/>
  <c r="U56" i="75"/>
  <c r="S56" i="75"/>
  <c r="Q56" i="75"/>
  <c r="O56" i="75"/>
  <c r="M56" i="75"/>
  <c r="K56" i="75"/>
  <c r="I56" i="75"/>
  <c r="G56" i="75"/>
  <c r="E56" i="75"/>
  <c r="D56" i="75"/>
  <c r="C56" i="75"/>
  <c r="X54" i="75"/>
  <c r="W54" i="75"/>
  <c r="V54" i="75"/>
  <c r="U54" i="75"/>
  <c r="T54" i="75"/>
  <c r="S54" i="75"/>
  <c r="R54" i="75"/>
  <c r="Q54" i="75"/>
  <c r="P54" i="75"/>
  <c r="O54" i="75"/>
  <c r="N54" i="75"/>
  <c r="M54" i="75"/>
  <c r="L54" i="75"/>
  <c r="K54" i="75"/>
  <c r="J54" i="75"/>
  <c r="I54" i="75"/>
  <c r="H54" i="75"/>
  <c r="G54" i="75"/>
  <c r="F54" i="75"/>
  <c r="E54" i="75"/>
  <c r="W52" i="75"/>
  <c r="U52" i="75"/>
  <c r="S52" i="75"/>
  <c r="Q52" i="75"/>
  <c r="O52" i="75"/>
  <c r="M52" i="75"/>
  <c r="K52" i="75"/>
  <c r="I52" i="75"/>
  <c r="G52" i="75"/>
  <c r="E52" i="75"/>
  <c r="D52" i="75"/>
  <c r="C52" i="75"/>
  <c r="X50" i="75"/>
  <c r="W50" i="75"/>
  <c r="V50" i="75"/>
  <c r="U50" i="75"/>
  <c r="T50" i="75"/>
  <c r="S50" i="75"/>
  <c r="R50" i="75"/>
  <c r="Q50" i="75"/>
  <c r="P50" i="75"/>
  <c r="O50" i="75"/>
  <c r="N50" i="75"/>
  <c r="M50" i="75"/>
  <c r="L50" i="75"/>
  <c r="K50" i="75"/>
  <c r="J50" i="75"/>
  <c r="I50" i="75"/>
  <c r="H50" i="75"/>
  <c r="G50" i="75"/>
  <c r="F50" i="75"/>
  <c r="E50" i="75"/>
  <c r="W48" i="75"/>
  <c r="U48" i="75"/>
  <c r="S48" i="75"/>
  <c r="Q48" i="75"/>
  <c r="O48" i="75"/>
  <c r="M48" i="75"/>
  <c r="K48" i="75"/>
  <c r="I48" i="75"/>
  <c r="G48" i="75"/>
  <c r="E48" i="75"/>
  <c r="D48" i="75"/>
  <c r="C48" i="75"/>
  <c r="X46" i="75"/>
  <c r="W46" i="75"/>
  <c r="V46" i="75"/>
  <c r="U46" i="75"/>
  <c r="T46" i="75"/>
  <c r="S46" i="75"/>
  <c r="R46" i="75"/>
  <c r="Q46" i="75"/>
  <c r="P46" i="75"/>
  <c r="O46" i="75"/>
  <c r="N46" i="75"/>
  <c r="M46" i="75"/>
  <c r="L46" i="75"/>
  <c r="K46" i="75"/>
  <c r="J46" i="75"/>
  <c r="I46" i="75"/>
  <c r="H46" i="75"/>
  <c r="G46" i="75"/>
  <c r="F46" i="75"/>
  <c r="E46" i="75"/>
  <c r="W44" i="75"/>
  <c r="U44" i="75"/>
  <c r="S44" i="75"/>
  <c r="Q44" i="75"/>
  <c r="O44" i="75"/>
  <c r="M44" i="75"/>
  <c r="K44" i="75"/>
  <c r="I44" i="75"/>
  <c r="G44" i="75"/>
  <c r="E44" i="75"/>
  <c r="D44" i="75"/>
  <c r="C44" i="75"/>
  <c r="X42" i="75"/>
  <c r="W42" i="75"/>
  <c r="V42" i="75"/>
  <c r="U42" i="75"/>
  <c r="T42" i="75"/>
  <c r="S42" i="75"/>
  <c r="R42" i="75"/>
  <c r="Q42" i="75"/>
  <c r="P42" i="75"/>
  <c r="O42" i="75"/>
  <c r="N42" i="75"/>
  <c r="M42" i="75"/>
  <c r="L42" i="75"/>
  <c r="K42" i="75"/>
  <c r="J42" i="75"/>
  <c r="I42" i="75"/>
  <c r="H42" i="75"/>
  <c r="G42" i="75"/>
  <c r="F42" i="75"/>
  <c r="E42" i="75"/>
  <c r="W40" i="75"/>
  <c r="U40" i="75"/>
  <c r="S40" i="75"/>
  <c r="Q40" i="75"/>
  <c r="O40" i="75"/>
  <c r="M40" i="75"/>
  <c r="K40" i="75"/>
  <c r="I40" i="75"/>
  <c r="G40" i="75"/>
  <c r="E40" i="75"/>
  <c r="D40" i="75"/>
  <c r="C40" i="75"/>
  <c r="X38" i="75"/>
  <c r="W38" i="75"/>
  <c r="V38" i="75"/>
  <c r="U38" i="75"/>
  <c r="T38" i="75"/>
  <c r="S38" i="75"/>
  <c r="R38" i="75"/>
  <c r="Q38" i="75"/>
  <c r="P38" i="75"/>
  <c r="O38" i="75"/>
  <c r="O39" i="75" s="1"/>
  <c r="N38" i="75"/>
  <c r="M38" i="75"/>
  <c r="L38" i="75"/>
  <c r="K38" i="75"/>
  <c r="J38" i="75"/>
  <c r="I38" i="75"/>
  <c r="H38" i="75"/>
  <c r="G38" i="75"/>
  <c r="F38" i="75"/>
  <c r="E38" i="75"/>
  <c r="W36" i="75"/>
  <c r="U36" i="75"/>
  <c r="S36" i="75"/>
  <c r="Q36" i="75"/>
  <c r="O36" i="75"/>
  <c r="M36" i="75"/>
  <c r="K36" i="75"/>
  <c r="I36" i="75"/>
  <c r="G36" i="75"/>
  <c r="E36" i="75"/>
  <c r="D36" i="75"/>
  <c r="C36" i="75"/>
  <c r="X34" i="75"/>
  <c r="W34" i="75"/>
  <c r="V34" i="75"/>
  <c r="U34" i="75"/>
  <c r="T34" i="75"/>
  <c r="S34" i="75"/>
  <c r="R34" i="75"/>
  <c r="Q34" i="75"/>
  <c r="P34" i="75"/>
  <c r="O34" i="75"/>
  <c r="N34" i="75"/>
  <c r="M34" i="75"/>
  <c r="L34" i="75"/>
  <c r="K34" i="75"/>
  <c r="J34" i="75"/>
  <c r="I34" i="75"/>
  <c r="H34" i="75"/>
  <c r="G34" i="75"/>
  <c r="F34" i="75"/>
  <c r="E34" i="75"/>
  <c r="W32" i="75"/>
  <c r="U32" i="75"/>
  <c r="S32" i="75"/>
  <c r="Q32" i="75"/>
  <c r="O32" i="75"/>
  <c r="M32" i="75"/>
  <c r="K32" i="75"/>
  <c r="I32" i="75"/>
  <c r="G32" i="75"/>
  <c r="E32" i="75"/>
  <c r="D32" i="75"/>
  <c r="C32" i="75"/>
  <c r="X30" i="75"/>
  <c r="W30" i="75"/>
  <c r="V30" i="75"/>
  <c r="U30" i="75"/>
  <c r="T30" i="75"/>
  <c r="S30" i="75"/>
  <c r="R30" i="75"/>
  <c r="Q30" i="75"/>
  <c r="P30" i="75"/>
  <c r="O30" i="75"/>
  <c r="N30" i="75"/>
  <c r="M30" i="75"/>
  <c r="L30" i="75"/>
  <c r="K30" i="75"/>
  <c r="J30" i="75"/>
  <c r="I30" i="75"/>
  <c r="H30" i="75"/>
  <c r="G30" i="75"/>
  <c r="F30" i="75"/>
  <c r="E30" i="75"/>
  <c r="W28" i="75"/>
  <c r="U28" i="75"/>
  <c r="S28" i="75"/>
  <c r="Q28" i="75"/>
  <c r="O28" i="75"/>
  <c r="M28" i="75"/>
  <c r="K28" i="75"/>
  <c r="I28" i="75"/>
  <c r="G28" i="75"/>
  <c r="E28" i="75"/>
  <c r="D28" i="75"/>
  <c r="C28" i="75"/>
  <c r="X26" i="75"/>
  <c r="W26" i="75"/>
  <c r="V26" i="75"/>
  <c r="U26" i="75"/>
  <c r="T26" i="75"/>
  <c r="S26" i="75"/>
  <c r="R26" i="75"/>
  <c r="Q26" i="75"/>
  <c r="P26" i="75"/>
  <c r="O26" i="75"/>
  <c r="N26" i="75"/>
  <c r="M26" i="75"/>
  <c r="L26" i="75"/>
  <c r="K26" i="75"/>
  <c r="J26" i="75"/>
  <c r="I26" i="75"/>
  <c r="H26" i="75"/>
  <c r="G26" i="75"/>
  <c r="F26" i="75"/>
  <c r="E26" i="75"/>
  <c r="W24" i="75"/>
  <c r="U24" i="75"/>
  <c r="S24" i="75"/>
  <c r="Q24" i="75"/>
  <c r="O24" i="75"/>
  <c r="M24" i="75"/>
  <c r="K24" i="75"/>
  <c r="I24" i="75"/>
  <c r="G24" i="75"/>
  <c r="E24" i="75"/>
  <c r="D24" i="75"/>
  <c r="C24" i="75"/>
  <c r="X22" i="75"/>
  <c r="W22" i="75"/>
  <c r="V22" i="75"/>
  <c r="U22" i="75"/>
  <c r="T22" i="75"/>
  <c r="S22" i="75"/>
  <c r="R22" i="75"/>
  <c r="Q22" i="75"/>
  <c r="P22" i="75"/>
  <c r="O22" i="75"/>
  <c r="N22" i="75"/>
  <c r="M22" i="75"/>
  <c r="L22" i="75"/>
  <c r="K22" i="75"/>
  <c r="J22" i="75"/>
  <c r="I22" i="75"/>
  <c r="H22" i="75"/>
  <c r="G22" i="75"/>
  <c r="F22" i="75"/>
  <c r="E22" i="75"/>
  <c r="W20" i="75"/>
  <c r="U20" i="75"/>
  <c r="S20" i="75"/>
  <c r="Q20" i="75"/>
  <c r="O20" i="75"/>
  <c r="M20" i="75"/>
  <c r="K20" i="75"/>
  <c r="I20" i="75"/>
  <c r="G20" i="75"/>
  <c r="E20" i="75"/>
  <c r="D20" i="75"/>
  <c r="C20" i="75"/>
  <c r="X18" i="75"/>
  <c r="W18" i="75"/>
  <c r="V18" i="75"/>
  <c r="U18" i="75"/>
  <c r="T18" i="75"/>
  <c r="S18" i="75"/>
  <c r="R18" i="75"/>
  <c r="Q18" i="75"/>
  <c r="P18" i="75"/>
  <c r="O18" i="75"/>
  <c r="O19" i="75" s="1"/>
  <c r="N18" i="75"/>
  <c r="M18" i="75"/>
  <c r="L18" i="75"/>
  <c r="K18" i="75"/>
  <c r="J18" i="75"/>
  <c r="I18" i="75"/>
  <c r="H18" i="75"/>
  <c r="G18" i="75"/>
  <c r="F18" i="75"/>
  <c r="E18" i="75"/>
  <c r="W16" i="75"/>
  <c r="U16" i="75"/>
  <c r="S16" i="75"/>
  <c r="Q16" i="75"/>
  <c r="O16" i="75"/>
  <c r="M16" i="75"/>
  <c r="K16" i="75"/>
  <c r="I16" i="75"/>
  <c r="G16" i="75"/>
  <c r="E16" i="75"/>
  <c r="D16" i="75"/>
  <c r="C16" i="75"/>
  <c r="X14" i="75"/>
  <c r="W14" i="75"/>
  <c r="V14" i="75"/>
  <c r="U14" i="75"/>
  <c r="T14" i="75"/>
  <c r="S14" i="75"/>
  <c r="R14" i="75"/>
  <c r="Q14" i="75"/>
  <c r="P14" i="75"/>
  <c r="O14" i="75"/>
  <c r="N14" i="75"/>
  <c r="M14" i="75"/>
  <c r="L14" i="75"/>
  <c r="K14" i="75"/>
  <c r="J14" i="75"/>
  <c r="I14" i="75"/>
  <c r="H14" i="75"/>
  <c r="G14" i="75"/>
  <c r="F14" i="75"/>
  <c r="E14" i="75"/>
  <c r="W12" i="75"/>
  <c r="U12" i="75"/>
  <c r="S12" i="75"/>
  <c r="Q12" i="75"/>
  <c r="O12" i="75"/>
  <c r="M12" i="75"/>
  <c r="K12" i="75"/>
  <c r="I12" i="75"/>
  <c r="G12" i="75"/>
  <c r="E12" i="75"/>
  <c r="D12" i="75"/>
  <c r="C12" i="75"/>
  <c r="X10" i="75"/>
  <c r="W10" i="75"/>
  <c r="V10" i="75"/>
  <c r="U10" i="75"/>
  <c r="T10" i="75"/>
  <c r="S10" i="75"/>
  <c r="R10" i="75"/>
  <c r="Q10" i="75"/>
  <c r="P10" i="75"/>
  <c r="O10" i="75"/>
  <c r="N10" i="75"/>
  <c r="M10" i="75"/>
  <c r="L10" i="75"/>
  <c r="K10" i="75"/>
  <c r="J10" i="75"/>
  <c r="I10" i="75"/>
  <c r="H10" i="75"/>
  <c r="G10" i="75"/>
  <c r="F10" i="75"/>
  <c r="E10" i="75"/>
  <c r="W8" i="75"/>
  <c r="U8" i="75"/>
  <c r="S8" i="75"/>
  <c r="Q8" i="75"/>
  <c r="O8" i="75"/>
  <c r="M8" i="75"/>
  <c r="K8" i="75"/>
  <c r="I8" i="75"/>
  <c r="G8" i="75"/>
  <c r="E8" i="75"/>
  <c r="D8" i="75"/>
  <c r="C8" i="75"/>
  <c r="G1" i="60"/>
  <c r="S207" i="75" l="1"/>
  <c r="K207" i="75"/>
  <c r="E175" i="75"/>
  <c r="Q175" i="75"/>
  <c r="U179" i="75"/>
  <c r="M183" i="75"/>
  <c r="O15" i="75"/>
  <c r="I175" i="75"/>
  <c r="U175" i="75"/>
  <c r="M179" i="75"/>
  <c r="E183" i="75"/>
  <c r="Q183" i="75"/>
  <c r="K15" i="75"/>
  <c r="W15" i="75"/>
  <c r="E39" i="75"/>
  <c r="U39" i="75"/>
  <c r="M87" i="75"/>
  <c r="I91" i="75"/>
  <c r="I99" i="75"/>
  <c r="Q99" i="75"/>
  <c r="I11" i="75"/>
  <c r="M15" i="75"/>
  <c r="G43" i="75"/>
  <c r="K43" i="75"/>
  <c r="W43" i="75"/>
  <c r="G51" i="75"/>
  <c r="K51" i="75"/>
  <c r="O51" i="75"/>
  <c r="W51" i="75"/>
  <c r="O63" i="75"/>
  <c r="K79" i="75"/>
  <c r="O79" i="75"/>
  <c r="K119" i="75"/>
  <c r="O119" i="75"/>
  <c r="S119" i="75"/>
  <c r="W119" i="75"/>
  <c r="G171" i="75"/>
  <c r="K171" i="75"/>
  <c r="O171" i="75"/>
  <c r="W171" i="75"/>
  <c r="G183" i="75"/>
  <c r="K183" i="75"/>
  <c r="S183" i="75"/>
  <c r="W183" i="75"/>
  <c r="K191" i="75"/>
  <c r="S191" i="75"/>
  <c r="G195" i="75"/>
  <c r="K195" i="75"/>
  <c r="O195" i="75"/>
  <c r="S195" i="75"/>
  <c r="W195" i="75"/>
  <c r="G199" i="75"/>
  <c r="O199" i="75"/>
  <c r="W199" i="75"/>
  <c r="G203" i="75"/>
  <c r="I43" i="75"/>
  <c r="Q43" i="75"/>
  <c r="E55" i="75"/>
  <c r="I75" i="75"/>
  <c r="Q75" i="75"/>
  <c r="W115" i="75"/>
  <c r="G123" i="75"/>
  <c r="W39" i="75"/>
  <c r="G71" i="75"/>
  <c r="K71" i="75"/>
  <c r="O71" i="75"/>
  <c r="S71" i="75"/>
  <c r="W71" i="75"/>
  <c r="G75" i="75"/>
  <c r="G131" i="75"/>
  <c r="K131" i="75"/>
  <c r="O131" i="75"/>
  <c r="S131" i="75"/>
  <c r="W131" i="75"/>
  <c r="W143" i="75"/>
  <c r="O151" i="75"/>
  <c r="S155" i="75"/>
  <c r="S171" i="75"/>
  <c r="O187" i="75"/>
  <c r="E43" i="75"/>
  <c r="M43" i="75"/>
  <c r="U43" i="75"/>
  <c r="U47" i="75"/>
  <c r="U55" i="75"/>
  <c r="G115" i="75"/>
  <c r="G119" i="75"/>
  <c r="M135" i="75"/>
  <c r="Q139" i="75"/>
  <c r="M143" i="75"/>
  <c r="U143" i="75"/>
  <c r="I147" i="75"/>
  <c r="Q147" i="75"/>
  <c r="I155" i="75"/>
  <c r="Q155" i="75"/>
  <c r="I171" i="75"/>
  <c r="Q171" i="75"/>
  <c r="I195" i="75"/>
  <c r="Q195" i="75"/>
  <c r="W27" i="75"/>
  <c r="G23" i="75"/>
  <c r="S19" i="75"/>
  <c r="G19" i="75"/>
  <c r="W11" i="75"/>
  <c r="O11" i="75"/>
  <c r="K11" i="75"/>
  <c r="I27" i="75"/>
  <c r="Q27" i="75"/>
  <c r="E31" i="75"/>
  <c r="I35" i="75"/>
  <c r="Q35" i="75"/>
  <c r="G47" i="75"/>
  <c r="K47" i="75"/>
  <c r="O47" i="75"/>
  <c r="S47" i="75"/>
  <c r="W47" i="75"/>
  <c r="U23" i="75"/>
  <c r="I123" i="75"/>
  <c r="G159" i="75"/>
  <c r="O159" i="75"/>
  <c r="S159" i="75"/>
  <c r="W159" i="75"/>
  <c r="O167" i="75"/>
  <c r="G187" i="75"/>
  <c r="K187" i="75"/>
  <c r="S187" i="75"/>
  <c r="W187" i="75"/>
  <c r="G15" i="75"/>
  <c r="S15" i="75"/>
  <c r="I19" i="75"/>
  <c r="Q19" i="75"/>
  <c r="Z17" i="75" s="1"/>
  <c r="K23" i="75"/>
  <c r="O23" i="75"/>
  <c r="S23" i="75"/>
  <c r="W23" i="75"/>
  <c r="K27" i="75"/>
  <c r="G31" i="75"/>
  <c r="K31" i="75"/>
  <c r="O31" i="75"/>
  <c r="Z29" i="75" s="1"/>
  <c r="S31" i="75"/>
  <c r="W31" i="75"/>
  <c r="S35" i="75"/>
  <c r="M47" i="75"/>
  <c r="I59" i="75"/>
  <c r="Q59" i="75"/>
  <c r="G67" i="75"/>
  <c r="K67" i="75"/>
  <c r="O67" i="75"/>
  <c r="W67" i="75"/>
  <c r="S83" i="75"/>
  <c r="Q91" i="75"/>
  <c r="E95" i="75"/>
  <c r="I95" i="75"/>
  <c r="M95" i="75"/>
  <c r="Q95" i="75"/>
  <c r="Z93" i="75" s="1"/>
  <c r="U95" i="75"/>
  <c r="E103" i="75"/>
  <c r="Z100" i="75" s="1"/>
  <c r="E107" i="75"/>
  <c r="M107" i="75"/>
  <c r="Q107" i="75"/>
  <c r="U107" i="75"/>
  <c r="E111" i="75"/>
  <c r="I111" i="75"/>
  <c r="M111" i="75"/>
  <c r="Q111" i="75"/>
  <c r="U111" i="75"/>
  <c r="I115" i="75"/>
  <c r="Q115" i="75"/>
  <c r="E127" i="75"/>
  <c r="M127" i="75"/>
  <c r="E131" i="75"/>
  <c r="I131" i="75"/>
  <c r="M131" i="75"/>
  <c r="Q131" i="75"/>
  <c r="Z129" i="75" s="1"/>
  <c r="U131" i="75"/>
  <c r="E151" i="75"/>
  <c r="I151" i="75"/>
  <c r="M151" i="75"/>
  <c r="Q151" i="75"/>
  <c r="U151" i="75"/>
  <c r="G175" i="75"/>
  <c r="O175" i="75"/>
  <c r="S175" i="75"/>
  <c r="W175" i="75"/>
  <c r="K179" i="75"/>
  <c r="Q11" i="75"/>
  <c r="U15" i="75"/>
  <c r="E23" i="75"/>
  <c r="Z20" i="75" s="1"/>
  <c r="Z42" i="75"/>
  <c r="Q67" i="75"/>
  <c r="Z70" i="75"/>
  <c r="M71" i="75"/>
  <c r="G95" i="75"/>
  <c r="S95" i="75"/>
  <c r="W95" i="75"/>
  <c r="K123" i="75"/>
  <c r="O123" i="75"/>
  <c r="Z121" i="75" s="1"/>
  <c r="S123" i="75"/>
  <c r="G135" i="75"/>
  <c r="K135" i="75"/>
  <c r="O135" i="75"/>
  <c r="S135" i="75"/>
  <c r="G139" i="75"/>
  <c r="O139" i="75"/>
  <c r="S139" i="75"/>
  <c r="G143" i="75"/>
  <c r="K143" i="75"/>
  <c r="O143" i="75"/>
  <c r="S143" i="75"/>
  <c r="G147" i="75"/>
  <c r="K147" i="75"/>
  <c r="O147" i="75"/>
  <c r="S147" i="75"/>
  <c r="Z145" i="75" s="1"/>
  <c r="W147" i="75"/>
  <c r="G155" i="75"/>
  <c r="K155" i="75"/>
  <c r="W155" i="75"/>
  <c r="E159" i="75"/>
  <c r="I159" i="75"/>
  <c r="M159" i="75"/>
  <c r="Q159" i="75"/>
  <c r="U159" i="75"/>
  <c r="E163" i="75"/>
  <c r="M163" i="75"/>
  <c r="U163" i="75"/>
  <c r="E167" i="75"/>
  <c r="I167" i="75"/>
  <c r="M167" i="75"/>
  <c r="Q167" i="75"/>
  <c r="U167" i="75"/>
  <c r="G191" i="75"/>
  <c r="O191" i="75"/>
  <c r="Z189" i="75" s="1"/>
  <c r="W191" i="75"/>
  <c r="G27" i="75"/>
  <c r="O27" i="75"/>
  <c r="Z25" i="75" s="1"/>
  <c r="S27" i="75"/>
  <c r="I31" i="75"/>
  <c r="M31" i="75"/>
  <c r="Q31" i="75"/>
  <c r="U31" i="75"/>
  <c r="G39" i="75"/>
  <c r="K39" i="75"/>
  <c r="S39" i="75"/>
  <c r="O43" i="75"/>
  <c r="Z41" i="75" s="1"/>
  <c r="S43" i="75"/>
  <c r="I51" i="75"/>
  <c r="Q51" i="75"/>
  <c r="G55" i="75"/>
  <c r="K55" i="75"/>
  <c r="O55" i="75"/>
  <c r="S55" i="75"/>
  <c r="W55" i="75"/>
  <c r="E63" i="75"/>
  <c r="I63" i="75"/>
  <c r="M63" i="75"/>
  <c r="Q63" i="75"/>
  <c r="Z61" i="75" s="1"/>
  <c r="U63" i="75"/>
  <c r="E87" i="75"/>
  <c r="U87" i="75"/>
  <c r="E91" i="75"/>
  <c r="Z88" i="75" s="1"/>
  <c r="M91" i="75"/>
  <c r="U91" i="75"/>
  <c r="Z89" i="75" s="1"/>
  <c r="K95" i="75"/>
  <c r="O155" i="75"/>
  <c r="O183" i="75"/>
  <c r="G63" i="75"/>
  <c r="K63" i="75"/>
  <c r="S63" i="75"/>
  <c r="W63" i="75"/>
  <c r="I67" i="75"/>
  <c r="E71" i="75"/>
  <c r="U71" i="75"/>
  <c r="K75" i="75"/>
  <c r="O75" i="75"/>
  <c r="S75" i="75"/>
  <c r="W75" i="75"/>
  <c r="E79" i="75"/>
  <c r="Z76" i="75" s="1"/>
  <c r="I79" i="75"/>
  <c r="M79" i="75"/>
  <c r="Q79" i="75"/>
  <c r="U79" i="75"/>
  <c r="G99" i="75"/>
  <c r="O99" i="75"/>
  <c r="S99" i="75"/>
  <c r="E15" i="75"/>
  <c r="Z12" i="75" s="1"/>
  <c r="E11" i="75"/>
  <c r="M11" i="75"/>
  <c r="U11" i="75"/>
  <c r="Z40" i="75"/>
  <c r="Z46" i="75"/>
  <c r="Z54" i="75"/>
  <c r="G11" i="75"/>
  <c r="S11" i="75"/>
  <c r="Z14" i="75"/>
  <c r="K19" i="75"/>
  <c r="W19" i="75"/>
  <c r="M23" i="75"/>
  <c r="M39" i="75"/>
  <c r="Z38" i="75" s="1"/>
  <c r="E47" i="75"/>
  <c r="S51" i="75"/>
  <c r="M55" i="75"/>
  <c r="G59" i="75"/>
  <c r="K59" i="75"/>
  <c r="O59" i="75"/>
  <c r="Z57" i="75" s="1"/>
  <c r="S59" i="75"/>
  <c r="W59" i="75"/>
  <c r="S67" i="75"/>
  <c r="Z73" i="75"/>
  <c r="I83" i="75"/>
  <c r="Q83" i="75"/>
  <c r="Z81" i="75" s="1"/>
  <c r="Z102" i="75"/>
  <c r="G103" i="75"/>
  <c r="K103" i="75"/>
  <c r="Z105" i="75"/>
  <c r="K199" i="75"/>
  <c r="S199" i="75"/>
  <c r="W135" i="75"/>
  <c r="Z134" i="75" s="1"/>
  <c r="I139" i="75"/>
  <c r="O103" i="75"/>
  <c r="S103" i="75"/>
  <c r="I107" i="75"/>
  <c r="Z110" i="75"/>
  <c r="G111" i="75"/>
  <c r="S111" i="75"/>
  <c r="W111" i="75"/>
  <c r="K115" i="75"/>
  <c r="O115" i="75"/>
  <c r="S115" i="75"/>
  <c r="E119" i="75"/>
  <c r="I119" i="75"/>
  <c r="M119" i="75"/>
  <c r="Z118" i="75" s="1"/>
  <c r="Q119" i="75"/>
  <c r="U119" i="75"/>
  <c r="Z128" i="75"/>
  <c r="E135" i="75"/>
  <c r="Z132" i="75" s="1"/>
  <c r="U135" i="75"/>
  <c r="I163" i="75"/>
  <c r="Q163" i="75"/>
  <c r="I179" i="75"/>
  <c r="Q179" i="75"/>
  <c r="E203" i="75"/>
  <c r="Z200" i="75" s="1"/>
  <c r="I203" i="75"/>
  <c r="M203" i="75"/>
  <c r="Q203" i="75"/>
  <c r="U203" i="75"/>
  <c r="Z180" i="75"/>
  <c r="K203" i="75"/>
  <c r="O203" i="75"/>
  <c r="S203" i="75"/>
  <c r="W203" i="75"/>
  <c r="E207" i="75"/>
  <c r="I207" i="75"/>
  <c r="M207" i="75"/>
  <c r="Z206" i="75" s="1"/>
  <c r="Q207" i="75"/>
  <c r="U207" i="75"/>
  <c r="E75" i="75"/>
  <c r="M75" i="75"/>
  <c r="Z74" i="75" s="1"/>
  <c r="U75" i="75"/>
  <c r="Z78" i="75"/>
  <c r="G79" i="75"/>
  <c r="S79" i="75"/>
  <c r="W79" i="75"/>
  <c r="G83" i="75"/>
  <c r="K83" i="75"/>
  <c r="W83" i="75"/>
  <c r="G87" i="75"/>
  <c r="Z84" i="75" s="1"/>
  <c r="K87" i="75"/>
  <c r="O87" i="75"/>
  <c r="S87" i="75"/>
  <c r="W87" i="75"/>
  <c r="Z86" i="75" s="1"/>
  <c r="Z90" i="75"/>
  <c r="M103" i="75"/>
  <c r="U103" i="75"/>
  <c r="Z106" i="75"/>
  <c r="Z108" i="75"/>
  <c r="E115" i="75"/>
  <c r="Z112" i="75" s="1"/>
  <c r="M115" i="75"/>
  <c r="U115" i="75"/>
  <c r="Z113" i="75" s="1"/>
  <c r="Q123" i="75"/>
  <c r="G127" i="75"/>
  <c r="K127" i="75"/>
  <c r="O127" i="75"/>
  <c r="S127" i="75"/>
  <c r="W127" i="75"/>
  <c r="E143" i="75"/>
  <c r="G151" i="75"/>
  <c r="Z148" i="75" s="1"/>
  <c r="K151" i="75"/>
  <c r="S151" i="75"/>
  <c r="W151" i="75"/>
  <c r="K159" i="75"/>
  <c r="Z156" i="75" s="1"/>
  <c r="G163" i="75"/>
  <c r="K163" i="75"/>
  <c r="O163" i="75"/>
  <c r="Z161" i="75" s="1"/>
  <c r="S163" i="75"/>
  <c r="W163" i="75"/>
  <c r="G167" i="75"/>
  <c r="K167" i="75"/>
  <c r="Z164" i="75" s="1"/>
  <c r="S167" i="75"/>
  <c r="W167" i="75"/>
  <c r="K175" i="75"/>
  <c r="Z177" i="75"/>
  <c r="G179" i="75"/>
  <c r="O179" i="75"/>
  <c r="S179" i="75"/>
  <c r="W179" i="75"/>
  <c r="Z178" i="75" s="1"/>
  <c r="I187" i="75"/>
  <c r="Q187" i="75"/>
  <c r="E191" i="75"/>
  <c r="I191" i="75"/>
  <c r="M191" i="75"/>
  <c r="Q191" i="75"/>
  <c r="U191" i="75"/>
  <c r="E195" i="75"/>
  <c r="M195" i="75"/>
  <c r="U195" i="75"/>
  <c r="Z193" i="75" s="1"/>
  <c r="G207" i="75"/>
  <c r="O207" i="75"/>
  <c r="W207" i="75"/>
  <c r="Z10" i="75"/>
  <c r="Z24" i="75"/>
  <c r="Z16" i="75"/>
  <c r="Z22" i="75"/>
  <c r="Z30" i="75"/>
  <c r="Z28" i="75"/>
  <c r="G35" i="75"/>
  <c r="K35" i="75"/>
  <c r="O35" i="75"/>
  <c r="Z33" i="75" s="1"/>
  <c r="W35" i="75"/>
  <c r="Z82" i="75"/>
  <c r="Z117" i="75"/>
  <c r="Z125" i="75"/>
  <c r="Z26" i="75"/>
  <c r="I39" i="75"/>
  <c r="Q39" i="75"/>
  <c r="Z37" i="75" s="1"/>
  <c r="E51" i="75"/>
  <c r="Z48" i="75" s="1"/>
  <c r="M51" i="75"/>
  <c r="Z50" i="75" s="1"/>
  <c r="U51" i="75"/>
  <c r="Z49" i="75" s="1"/>
  <c r="Z52" i="75"/>
  <c r="I71" i="75"/>
  <c r="Q71" i="75"/>
  <c r="Z69" i="75" s="1"/>
  <c r="Z72" i="75"/>
  <c r="E83" i="75"/>
  <c r="M83" i="75"/>
  <c r="U83" i="75"/>
  <c r="Z97" i="75"/>
  <c r="Z101" i="75"/>
  <c r="I103" i="75"/>
  <c r="Q103" i="75"/>
  <c r="Z104" i="75"/>
  <c r="K139" i="75"/>
  <c r="W139" i="75"/>
  <c r="Z142" i="75"/>
  <c r="Z157" i="75"/>
  <c r="Z158" i="75"/>
  <c r="E19" i="75"/>
  <c r="M19" i="75"/>
  <c r="Z18" i="75" s="1"/>
  <c r="U19" i="75"/>
  <c r="I47" i="75"/>
  <c r="Z44" i="75" s="1"/>
  <c r="Q47" i="75"/>
  <c r="Z45" i="75" s="1"/>
  <c r="E59" i="75"/>
  <c r="Z56" i="75" s="1"/>
  <c r="M59" i="75"/>
  <c r="Z58" i="75" s="1"/>
  <c r="U59" i="75"/>
  <c r="Z60" i="75"/>
  <c r="Z77" i="75"/>
  <c r="Z80" i="75"/>
  <c r="Z92" i="75"/>
  <c r="Z109" i="75"/>
  <c r="Z116" i="75"/>
  <c r="Z126" i="75"/>
  <c r="I15" i="75"/>
  <c r="Q15" i="75"/>
  <c r="E27" i="75"/>
  <c r="M27" i="75"/>
  <c r="U27" i="75"/>
  <c r="I23" i="75"/>
  <c r="Q23" i="75"/>
  <c r="Z21" i="75" s="1"/>
  <c r="E35" i="75"/>
  <c r="Z32" i="75" s="1"/>
  <c r="M35" i="75"/>
  <c r="Z34" i="75" s="1"/>
  <c r="U35" i="75"/>
  <c r="Z36" i="75"/>
  <c r="Z53" i="75"/>
  <c r="I55" i="75"/>
  <c r="Q55" i="75"/>
  <c r="Z62" i="75"/>
  <c r="E67" i="75"/>
  <c r="Z64" i="75" s="1"/>
  <c r="M67" i="75"/>
  <c r="Z66" i="75" s="1"/>
  <c r="U67" i="75"/>
  <c r="Z65" i="75" s="1"/>
  <c r="Z68" i="75"/>
  <c r="Z85" i="75"/>
  <c r="I87" i="75"/>
  <c r="Q87" i="75"/>
  <c r="Z94" i="75"/>
  <c r="E99" i="75"/>
  <c r="Z96" i="75" s="1"/>
  <c r="M99" i="75"/>
  <c r="Z98" i="75" s="1"/>
  <c r="U99" i="75"/>
  <c r="Z114" i="75"/>
  <c r="I127" i="75"/>
  <c r="Z124" i="75" s="1"/>
  <c r="Q127" i="75"/>
  <c r="U127" i="75"/>
  <c r="Z130" i="75"/>
  <c r="Z133" i="75"/>
  <c r="I135" i="75"/>
  <c r="Q135" i="75"/>
  <c r="Z137" i="75"/>
  <c r="E139" i="75"/>
  <c r="Z136" i="75" s="1"/>
  <c r="M139" i="75"/>
  <c r="Z138" i="75" s="1"/>
  <c r="U139" i="75"/>
  <c r="Z173" i="75"/>
  <c r="Z174" i="75"/>
  <c r="Z172" i="75"/>
  <c r="Z149" i="75"/>
  <c r="Z162" i="75"/>
  <c r="Z165" i="75"/>
  <c r="Z181" i="75"/>
  <c r="Z188" i="75"/>
  <c r="Z194" i="75"/>
  <c r="E147" i="75"/>
  <c r="Z144" i="75" s="1"/>
  <c r="M147" i="75"/>
  <c r="Z146" i="75" s="1"/>
  <c r="U147" i="75"/>
  <c r="Z190" i="75"/>
  <c r="E123" i="75"/>
  <c r="Z120" i="75" s="1"/>
  <c r="M123" i="75"/>
  <c r="Z122" i="75" s="1"/>
  <c r="U123" i="75"/>
  <c r="I143" i="75"/>
  <c r="Z140" i="75" s="1"/>
  <c r="Q143" i="75"/>
  <c r="Z141" i="75" s="1"/>
  <c r="Z150" i="75"/>
  <c r="Z153" i="75"/>
  <c r="E155" i="75"/>
  <c r="Z152" i="75" s="1"/>
  <c r="M155" i="75"/>
  <c r="Z154" i="75" s="1"/>
  <c r="U155" i="75"/>
  <c r="Z160" i="75"/>
  <c r="Z166" i="75"/>
  <c r="E171" i="75"/>
  <c r="Z168" i="75" s="1"/>
  <c r="M171" i="75"/>
  <c r="Z170" i="75" s="1"/>
  <c r="U171" i="75"/>
  <c r="Z169" i="75" s="1"/>
  <c r="Z176" i="75"/>
  <c r="Z182" i="75"/>
  <c r="Z185" i="75"/>
  <c r="E187" i="75"/>
  <c r="Z184" i="75" s="1"/>
  <c r="M187" i="75"/>
  <c r="Z186" i="75" s="1"/>
  <c r="U187" i="75"/>
  <c r="Z192" i="75"/>
  <c r="E199" i="75"/>
  <c r="Z196" i="75" s="1"/>
  <c r="I199" i="75"/>
  <c r="M199" i="75"/>
  <c r="Z198" i="75" s="1"/>
  <c r="Q199" i="75"/>
  <c r="Z197" i="75" s="1"/>
  <c r="U199" i="75"/>
  <c r="Z202" i="75"/>
  <c r="Z205" i="75"/>
  <c r="Z204" i="75"/>
  <c r="Z201" i="75"/>
  <c r="Z35" i="75" l="1"/>
  <c r="Z123" i="75"/>
  <c r="Z51" i="75"/>
  <c r="Z131" i="75"/>
  <c r="Z75" i="75"/>
  <c r="Z43" i="75"/>
  <c r="Z39" i="75"/>
  <c r="Z87" i="75"/>
  <c r="Z103" i="75"/>
  <c r="Z155" i="75"/>
  <c r="Z147" i="75"/>
  <c r="Z143" i="75"/>
  <c r="Z139" i="75"/>
  <c r="Z135" i="75"/>
  <c r="Z111" i="75"/>
  <c r="Z107" i="75"/>
  <c r="Z79" i="75"/>
  <c r="Z71" i="75"/>
  <c r="Z67" i="75"/>
  <c r="Z59" i="75"/>
  <c r="Z13" i="75"/>
  <c r="Z15" i="75" s="1"/>
  <c r="Z9" i="75"/>
  <c r="Z8" i="75"/>
  <c r="Z2" i="75" s="1"/>
  <c r="K5" i="67" s="1"/>
  <c r="Z199" i="75"/>
  <c r="Z91" i="75"/>
  <c r="Z187" i="75"/>
  <c r="Z151" i="75"/>
  <c r="Z171" i="75"/>
  <c r="Z183" i="75"/>
  <c r="Z203" i="75"/>
  <c r="Z167" i="75"/>
  <c r="Z119" i="75"/>
  <c r="Z83" i="75"/>
  <c r="Z99" i="75"/>
  <c r="Z31" i="75"/>
  <c r="Z163" i="75"/>
  <c r="Z115" i="75"/>
  <c r="Z63" i="75"/>
  <c r="Z95" i="75"/>
  <c r="Z55" i="75"/>
  <c r="Z23" i="75"/>
  <c r="Z27" i="75"/>
  <c r="Z179" i="75"/>
  <c r="Z175" i="75"/>
  <c r="Z159" i="75"/>
  <c r="Z47" i="75"/>
  <c r="Z4" i="75"/>
  <c r="Z207" i="75"/>
  <c r="Z195" i="75"/>
  <c r="Z191" i="75"/>
  <c r="Z127" i="75"/>
  <c r="Z19" i="75"/>
  <c r="Z3" i="75" l="1"/>
  <c r="M5" i="67" s="1"/>
  <c r="Z11" i="75"/>
  <c r="Z5" i="75" l="1"/>
  <c r="B20" i="62"/>
  <c r="C20" i="62"/>
  <c r="D20" i="62"/>
  <c r="E20" i="62"/>
  <c r="F20" i="62"/>
  <c r="G20" i="62"/>
  <c r="J20" i="62" s="1"/>
  <c r="H20" i="62"/>
  <c r="L20" i="62" s="1"/>
  <c r="B21" i="62"/>
  <c r="C21" i="62"/>
  <c r="D21" i="62"/>
  <c r="E21" i="62"/>
  <c r="F21" i="62"/>
  <c r="G21" i="62"/>
  <c r="J21" i="62" s="1"/>
  <c r="H21" i="62"/>
  <c r="L21" i="62" s="1"/>
  <c r="B22" i="62"/>
  <c r="C22" i="62"/>
  <c r="D22" i="62"/>
  <c r="E22" i="62"/>
  <c r="F22" i="62"/>
  <c r="G22" i="62"/>
  <c r="J22" i="62" s="1"/>
  <c r="H22" i="62"/>
  <c r="L22" i="62" s="1"/>
  <c r="B23" i="62"/>
  <c r="C23" i="62"/>
  <c r="D23" i="62"/>
  <c r="E23" i="62"/>
  <c r="F23" i="62"/>
  <c r="G23" i="62"/>
  <c r="J23" i="62" s="1"/>
  <c r="H23" i="62"/>
  <c r="L23" i="62" s="1"/>
  <c r="B24" i="62"/>
  <c r="C24" i="62"/>
  <c r="D24" i="62"/>
  <c r="E24" i="62"/>
  <c r="F24" i="62"/>
  <c r="G24" i="62"/>
  <c r="J24" i="62" s="1"/>
  <c r="H24" i="62"/>
  <c r="L24" i="62" s="1"/>
  <c r="B25" i="62"/>
  <c r="C25" i="62"/>
  <c r="D25" i="62"/>
  <c r="E25" i="62"/>
  <c r="F25" i="62"/>
  <c r="G25" i="62"/>
  <c r="J25" i="62" s="1"/>
  <c r="H25" i="62"/>
  <c r="L25" i="62" s="1"/>
  <c r="B26" i="62"/>
  <c r="C26" i="62"/>
  <c r="D26" i="62"/>
  <c r="E26" i="62"/>
  <c r="M26" i="62" s="1"/>
  <c r="F26" i="62"/>
  <c r="G26" i="62"/>
  <c r="J26" i="62" s="1"/>
  <c r="H26" i="62"/>
  <c r="L26" i="62" s="1"/>
  <c r="B27" i="62"/>
  <c r="C27" i="62"/>
  <c r="D27" i="62"/>
  <c r="E27" i="62"/>
  <c r="F27" i="62"/>
  <c r="G27" i="62"/>
  <c r="J27" i="62" s="1"/>
  <c r="H27" i="62"/>
  <c r="L27" i="62" s="1"/>
  <c r="B28" i="62"/>
  <c r="C28" i="62"/>
  <c r="D28" i="62"/>
  <c r="E28" i="62"/>
  <c r="F28" i="62"/>
  <c r="G28" i="62"/>
  <c r="J28" i="62" s="1"/>
  <c r="H28" i="62"/>
  <c r="L28" i="62" s="1"/>
  <c r="B29" i="62"/>
  <c r="C29" i="62"/>
  <c r="D29" i="62"/>
  <c r="E29" i="62"/>
  <c r="F29" i="62"/>
  <c r="G29" i="62"/>
  <c r="J29" i="62" s="1"/>
  <c r="H29" i="62"/>
  <c r="L29" i="62" s="1"/>
  <c r="B30" i="62"/>
  <c r="C30" i="62"/>
  <c r="D30" i="62"/>
  <c r="E30" i="62"/>
  <c r="F30" i="62"/>
  <c r="G30" i="62"/>
  <c r="J30" i="62" s="1"/>
  <c r="H30" i="62"/>
  <c r="L30" i="62" s="1"/>
  <c r="B31" i="62"/>
  <c r="C31" i="62"/>
  <c r="D31" i="62"/>
  <c r="E31" i="62"/>
  <c r="F31" i="62"/>
  <c r="G31" i="62"/>
  <c r="J31" i="62" s="1"/>
  <c r="H31" i="62"/>
  <c r="L31" i="62" s="1"/>
  <c r="B32" i="62"/>
  <c r="C32" i="62"/>
  <c r="D32" i="62"/>
  <c r="E32" i="62"/>
  <c r="F32" i="62"/>
  <c r="G32" i="62"/>
  <c r="J32" i="62" s="1"/>
  <c r="H32" i="62"/>
  <c r="L32" i="62" s="1"/>
  <c r="B33" i="62"/>
  <c r="C33" i="62"/>
  <c r="D33" i="62"/>
  <c r="E33" i="62"/>
  <c r="F33" i="62"/>
  <c r="G33" i="62"/>
  <c r="J33" i="62" s="1"/>
  <c r="H33" i="62"/>
  <c r="L33" i="62" s="1"/>
  <c r="B34" i="62"/>
  <c r="C34" i="62"/>
  <c r="D34" i="62"/>
  <c r="E34" i="62"/>
  <c r="F34" i="62"/>
  <c r="G34" i="62"/>
  <c r="J34" i="62" s="1"/>
  <c r="H34" i="62"/>
  <c r="L34" i="62" s="1"/>
  <c r="B35" i="62"/>
  <c r="C35" i="62"/>
  <c r="D35" i="62"/>
  <c r="E35" i="62"/>
  <c r="F35" i="62"/>
  <c r="G35" i="62"/>
  <c r="J35" i="62" s="1"/>
  <c r="H35" i="62"/>
  <c r="L35" i="62" s="1"/>
  <c r="B7" i="62"/>
  <c r="C7" i="62"/>
  <c r="E7" i="62"/>
  <c r="F7" i="62"/>
  <c r="G7" i="62"/>
  <c r="J7" i="62" s="1"/>
  <c r="H7" i="62"/>
  <c r="L7" i="62" s="1"/>
  <c r="B8" i="62"/>
  <c r="C8" i="62"/>
  <c r="D8" i="62"/>
  <c r="E8" i="62"/>
  <c r="F8" i="62"/>
  <c r="G8" i="62"/>
  <c r="J8" i="62" s="1"/>
  <c r="H8" i="62"/>
  <c r="L8" i="62" s="1"/>
  <c r="B9" i="62"/>
  <c r="C9" i="62"/>
  <c r="D9" i="62"/>
  <c r="E9" i="62"/>
  <c r="F9" i="62"/>
  <c r="G9" i="62"/>
  <c r="J9" i="62" s="1"/>
  <c r="H9" i="62"/>
  <c r="L9" i="62" s="1"/>
  <c r="B10" i="62"/>
  <c r="C10" i="62"/>
  <c r="D10" i="62"/>
  <c r="E10" i="62"/>
  <c r="F10" i="62"/>
  <c r="G10" i="62"/>
  <c r="J10" i="62" s="1"/>
  <c r="H10" i="62"/>
  <c r="L10" i="62" s="1"/>
  <c r="B11" i="62"/>
  <c r="C11" i="62"/>
  <c r="D11" i="62"/>
  <c r="E11" i="62"/>
  <c r="F11" i="62"/>
  <c r="G11" i="62"/>
  <c r="J11" i="62" s="1"/>
  <c r="H11" i="62"/>
  <c r="L11" i="62" s="1"/>
  <c r="B12" i="62"/>
  <c r="C12" i="62"/>
  <c r="D12" i="62"/>
  <c r="E12" i="62"/>
  <c r="F12" i="62"/>
  <c r="G12" i="62"/>
  <c r="J12" i="62" s="1"/>
  <c r="H12" i="62"/>
  <c r="L12" i="62" s="1"/>
  <c r="B13" i="62"/>
  <c r="C13" i="62"/>
  <c r="D13" i="62"/>
  <c r="E13" i="62"/>
  <c r="F13" i="62"/>
  <c r="G13" i="62"/>
  <c r="J13" i="62" s="1"/>
  <c r="H13" i="62"/>
  <c r="L13" i="62" s="1"/>
  <c r="B14" i="62"/>
  <c r="C14" i="62"/>
  <c r="D14" i="62"/>
  <c r="E14" i="62"/>
  <c r="F14" i="62"/>
  <c r="G14" i="62"/>
  <c r="J14" i="62" s="1"/>
  <c r="H14" i="62"/>
  <c r="L14" i="62" s="1"/>
  <c r="B15" i="62"/>
  <c r="C15" i="62"/>
  <c r="D15" i="62"/>
  <c r="E15" i="62"/>
  <c r="F15" i="62"/>
  <c r="G15" i="62"/>
  <c r="J15" i="62" s="1"/>
  <c r="H15" i="62"/>
  <c r="L15" i="62" s="1"/>
  <c r="B16" i="62"/>
  <c r="C16" i="62"/>
  <c r="D16" i="62"/>
  <c r="E16" i="62"/>
  <c r="F16" i="62"/>
  <c r="G16" i="62"/>
  <c r="J16" i="62" s="1"/>
  <c r="H16" i="62"/>
  <c r="L16" i="62" s="1"/>
  <c r="B17" i="62"/>
  <c r="C17" i="62"/>
  <c r="D17" i="62"/>
  <c r="E17" i="62"/>
  <c r="F17" i="62"/>
  <c r="G17" i="62"/>
  <c r="J17" i="62" s="1"/>
  <c r="H17" i="62"/>
  <c r="L17" i="62" s="1"/>
  <c r="B18" i="62"/>
  <c r="C18" i="62"/>
  <c r="D18" i="62"/>
  <c r="E18" i="62"/>
  <c r="F18" i="62"/>
  <c r="G18" i="62"/>
  <c r="J18" i="62" s="1"/>
  <c r="H18" i="62"/>
  <c r="L18" i="62" s="1"/>
  <c r="B19" i="62"/>
  <c r="C19" i="62"/>
  <c r="D19" i="62"/>
  <c r="E19" i="62"/>
  <c r="F19" i="62"/>
  <c r="G19" i="62"/>
  <c r="J19" i="62" s="1"/>
  <c r="H19" i="62"/>
  <c r="L19" i="62" s="1"/>
  <c r="H6" i="62"/>
  <c r="L6" i="62" s="1"/>
  <c r="G6" i="62"/>
  <c r="J6" i="62" s="1"/>
  <c r="F6" i="62"/>
  <c r="E6" i="62"/>
  <c r="C6" i="62"/>
  <c r="B6" i="62"/>
  <c r="O1" i="67"/>
  <c r="H36" i="66"/>
  <c r="G36" i="66"/>
  <c r="G5" i="67" s="1"/>
  <c r="G5" i="5" s="1"/>
  <c r="A2" i="66"/>
  <c r="H36" i="62" l="1"/>
  <c r="M5" i="5" l="1"/>
  <c r="A2" i="62"/>
  <c r="O5" i="67" l="1"/>
  <c r="O5" i="5" s="1"/>
  <c r="K5" i="5"/>
  <c r="O1" i="5"/>
  <c r="G36" i="62"/>
  <c r="M7" i="62"/>
  <c r="M8" i="62"/>
  <c r="M9" i="62"/>
  <c r="M10" i="62"/>
  <c r="M11" i="62"/>
  <c r="M12" i="62"/>
  <c r="M13" i="62"/>
  <c r="M14" i="62"/>
  <c r="M15" i="62"/>
  <c r="M16" i="62"/>
  <c r="M17" i="62"/>
  <c r="M18" i="62"/>
  <c r="M19" i="62"/>
  <c r="M20" i="62"/>
  <c r="M21" i="62"/>
  <c r="M22" i="62"/>
  <c r="M23" i="62"/>
  <c r="M24" i="62"/>
  <c r="M25" i="62"/>
  <c r="M27" i="62"/>
  <c r="M28" i="62"/>
  <c r="M29" i="62"/>
  <c r="M30" i="62"/>
  <c r="M31" i="62"/>
  <c r="M32" i="62"/>
  <c r="M33" i="62"/>
  <c r="M34" i="62"/>
  <c r="M35" i="62"/>
  <c r="K36" i="62"/>
  <c r="I36" i="62"/>
  <c r="N6" i="62"/>
  <c r="M6" i="62"/>
  <c r="N7" i="62"/>
  <c r="N8" i="62"/>
  <c r="N9" i="62"/>
  <c r="N10" i="62"/>
  <c r="N11" i="62"/>
  <c r="N12" i="62"/>
  <c r="N13" i="62"/>
  <c r="N14" i="62"/>
  <c r="N15" i="62"/>
  <c r="N16" i="62"/>
  <c r="N17" i="62"/>
  <c r="N18" i="62"/>
  <c r="N19" i="62"/>
  <c r="N20" i="62"/>
  <c r="N21" i="62"/>
  <c r="N22" i="62"/>
  <c r="N23" i="62"/>
  <c r="N24" i="62"/>
  <c r="N25" i="62"/>
  <c r="N26" i="62"/>
  <c r="N27" i="62"/>
  <c r="N28" i="62"/>
  <c r="N29" i="62"/>
  <c r="N30" i="62"/>
  <c r="N31" i="62"/>
  <c r="N32" i="62"/>
  <c r="N33" i="62"/>
  <c r="N34" i="62"/>
  <c r="N35" i="62"/>
  <c r="O6" i="62" l="1"/>
  <c r="O31" i="62"/>
  <c r="O23" i="62"/>
  <c r="O11" i="62"/>
  <c r="N36" i="62"/>
  <c r="O33" i="62"/>
  <c r="O9" i="62"/>
  <c r="M36" i="62"/>
  <c r="O15" i="62"/>
  <c r="O13" i="62"/>
  <c r="O7" i="62"/>
  <c r="O32" i="62"/>
  <c r="O28" i="62"/>
  <c r="O24" i="62"/>
  <c r="O20" i="62"/>
  <c r="O16" i="62"/>
  <c r="O12" i="62"/>
  <c r="O8" i="62"/>
  <c r="O34" i="62"/>
  <c r="O30" i="62"/>
  <c r="O26" i="62"/>
  <c r="O22" i="62"/>
  <c r="O18" i="62"/>
  <c r="O14" i="62"/>
  <c r="O10" i="62"/>
  <c r="O35" i="62"/>
  <c r="O29" i="62"/>
  <c r="O27" i="62"/>
  <c r="O25" i="62"/>
  <c r="O21" i="62"/>
  <c r="O19" i="62"/>
  <c r="O17" i="62"/>
  <c r="O36" i="62" l="1"/>
  <c r="E8" i="5" s="1"/>
  <c r="H11" i="60" l="1"/>
  <c r="R15" i="60"/>
  <c r="C5" i="67"/>
  <c r="E5" i="67" s="1"/>
  <c r="C5" i="5" l="1"/>
  <c r="E5" i="5" l="1"/>
  <c r="I5" i="67"/>
  <c r="I5" i="5" l="1"/>
  <c r="C10" i="67"/>
  <c r="C14" i="67" s="1"/>
  <c r="Q5" i="5" l="1"/>
  <c r="K2" i="62"/>
  <c r="J36" i="62" s="1"/>
  <c r="S5" i="5"/>
  <c r="E39" i="5" s="1"/>
  <c r="G34" i="69" l="1"/>
  <c r="J34" i="70" s="1"/>
  <c r="J34" i="127"/>
  <c r="G34" i="71" l="1"/>
  <c r="G37" i="71" s="1"/>
  <c r="J37"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253DEE26-4F84-49D9-8FE3-3537D3FAA16F}">
      <text>
        <r>
          <rPr>
            <b/>
            <sz val="9"/>
            <color indexed="81"/>
            <rFont val="MS P ゴシック"/>
            <family val="3"/>
            <charset val="128"/>
          </rPr>
          <t>プルダウンリストから選択</t>
        </r>
      </text>
    </comment>
  </commentList>
</comments>
</file>

<file path=xl/sharedStrings.xml><?xml version="1.0" encoding="utf-8"?>
<sst xmlns="http://schemas.openxmlformats.org/spreadsheetml/2006/main" count="4308" uniqueCount="234">
  <si>
    <t>氏名</t>
    <rPh sb="0" eb="2">
      <t>シメイ</t>
    </rPh>
    <phoneticPr fontId="1"/>
  </si>
  <si>
    <t>職種</t>
    <rPh sb="0" eb="1">
      <t>ショク</t>
    </rPh>
    <rPh sb="1" eb="2">
      <t>シュ</t>
    </rPh>
    <phoneticPr fontId="1"/>
  </si>
  <si>
    <t>研修１</t>
    <rPh sb="0" eb="2">
      <t>ケンシュウ</t>
    </rPh>
    <phoneticPr fontId="1"/>
  </si>
  <si>
    <t>その他研修</t>
    <rPh sb="2" eb="3">
      <t>タ</t>
    </rPh>
    <rPh sb="3" eb="5">
      <t>ケンシュウ</t>
    </rPh>
    <phoneticPr fontId="1"/>
  </si>
  <si>
    <t>保育士</t>
    <rPh sb="0" eb="3">
      <t>ｈｓ</t>
    </rPh>
    <phoneticPr fontId="1"/>
  </si>
  <si>
    <t>開始</t>
    <rPh sb="0" eb="2">
      <t>カイシ</t>
    </rPh>
    <phoneticPr fontId="1"/>
  </si>
  <si>
    <t>終了</t>
    <rPh sb="0" eb="2">
      <t>シュウリョウ</t>
    </rPh>
    <phoneticPr fontId="1"/>
  </si>
  <si>
    <t>研修3</t>
    <rPh sb="0" eb="2">
      <t>ケンシュウ</t>
    </rPh>
    <phoneticPr fontId="1"/>
  </si>
  <si>
    <t>研修2</t>
    <rPh sb="0" eb="2">
      <t>ケンシュウ</t>
    </rPh>
    <phoneticPr fontId="1"/>
  </si>
  <si>
    <t>研修4</t>
    <rPh sb="0" eb="2">
      <t>ケンシュウ</t>
    </rPh>
    <phoneticPr fontId="1"/>
  </si>
  <si>
    <t>研修5</t>
    <rPh sb="0" eb="2">
      <t>ケンシュウ</t>
    </rPh>
    <phoneticPr fontId="1"/>
  </si>
  <si>
    <t>研修6</t>
    <rPh sb="0" eb="2">
      <t>ケンシュウ</t>
    </rPh>
    <phoneticPr fontId="1"/>
  </si>
  <si>
    <t>サバティカル研修</t>
    <phoneticPr fontId="1"/>
  </si>
  <si>
    <t>研修7</t>
    <rPh sb="0" eb="2">
      <t>ケンシュウ</t>
    </rPh>
    <phoneticPr fontId="1"/>
  </si>
  <si>
    <t>研修8</t>
    <rPh sb="0" eb="2">
      <t>ケンシュウ</t>
    </rPh>
    <phoneticPr fontId="1"/>
  </si>
  <si>
    <t>研修9</t>
    <rPh sb="0" eb="2">
      <t>ケンシュウ</t>
    </rPh>
    <phoneticPr fontId="1"/>
  </si>
  <si>
    <t>研修10</t>
    <rPh sb="0" eb="2">
      <t>ケンシュウ</t>
    </rPh>
    <phoneticPr fontId="1"/>
  </si>
  <si>
    <t>幼稚園教諭</t>
    <rPh sb="0" eb="5">
      <t>ｙｋ</t>
    </rPh>
    <phoneticPr fontId="1"/>
  </si>
  <si>
    <t>みなし保育士</t>
    <rPh sb="3" eb="6">
      <t>ｈｓ</t>
    </rPh>
    <phoneticPr fontId="1"/>
  </si>
  <si>
    <t>（基準金額）</t>
    <rPh sb="1" eb="3">
      <t>キジュン</t>
    </rPh>
    <rPh sb="3" eb="5">
      <t>キンガク</t>
    </rPh>
    <phoneticPr fontId="1"/>
  </si>
  <si>
    <t>（基準時間）</t>
    <rPh sb="1" eb="3">
      <t>キジュン</t>
    </rPh>
    <rPh sb="3" eb="5">
      <t>ジカン</t>
    </rPh>
    <phoneticPr fontId="1"/>
  </si>
  <si>
    <t>合計</t>
    <rPh sb="0" eb="2">
      <t>ゴウケイ</t>
    </rPh>
    <phoneticPr fontId="1"/>
  </si>
  <si>
    <t>キャリアアップ研修</t>
    <phoneticPr fontId="1"/>
  </si>
  <si>
    <t>①</t>
    <phoneticPr fontId="1"/>
  </si>
  <si>
    <t>③</t>
    <phoneticPr fontId="1"/>
  </si>
  <si>
    <t>④</t>
    <phoneticPr fontId="1"/>
  </si>
  <si>
    <t>⑤</t>
    <phoneticPr fontId="1"/>
  </si>
  <si>
    <t>⑥</t>
    <phoneticPr fontId="1"/>
  </si>
  <si>
    <t>⑦</t>
    <phoneticPr fontId="1"/>
  </si>
  <si>
    <t>⑧</t>
    <phoneticPr fontId="1"/>
  </si>
  <si>
    <t>⑨</t>
    <phoneticPr fontId="1"/>
  </si>
  <si>
    <t>キャリアアップ
+
サバティカル
⑤+⑥</t>
    <phoneticPr fontId="1"/>
  </si>
  <si>
    <t>補助基準額
（⑧÷（7:45））
×10,000円</t>
    <rPh sb="0" eb="2">
      <t>ホジョ</t>
    </rPh>
    <rPh sb="2" eb="4">
      <t>キジュン</t>
    </rPh>
    <rPh sb="4" eb="5">
      <t>ガク</t>
    </rPh>
    <rPh sb="24" eb="25">
      <t>エン</t>
    </rPh>
    <phoneticPr fontId="1"/>
  </si>
  <si>
    <t>研修代替職員
を配置した時間</t>
    <rPh sb="0" eb="2">
      <t>ケンシュウ</t>
    </rPh>
    <rPh sb="2" eb="4">
      <t>ダイチア</t>
    </rPh>
    <rPh sb="4" eb="6">
      <t>ショクイン</t>
    </rPh>
    <rPh sb="8" eb="10">
      <t>ハイチ</t>
    </rPh>
    <rPh sb="12" eb="14">
      <t>ジカン</t>
    </rPh>
    <phoneticPr fontId="1"/>
  </si>
  <si>
    <t>②を超えて研修代替職員を配置した時間
③－②</t>
    <rPh sb="2" eb="3">
      <t>コ</t>
    </rPh>
    <rPh sb="5" eb="7">
      <t>ケンシュウ</t>
    </rPh>
    <rPh sb="7" eb="9">
      <t>ダイタイ</t>
    </rPh>
    <rPh sb="9" eb="11">
      <t>ショクイン</t>
    </rPh>
    <rPh sb="12" eb="14">
      <t>ハイチ</t>
    </rPh>
    <rPh sb="16" eb="18">
      <t>ジカン</t>
    </rPh>
    <phoneticPr fontId="1"/>
  </si>
  <si>
    <t>サバティカル
研修時間</t>
    <rPh sb="9" eb="11">
      <t>ジカン</t>
    </rPh>
    <phoneticPr fontId="1"/>
  </si>
  <si>
    <t>キャリアアップ
研修時間</t>
    <rPh sb="8" eb="10">
      <t>ケンシュウ</t>
    </rPh>
    <rPh sb="10" eb="12">
      <t>ジカン</t>
    </rPh>
    <phoneticPr fontId="1"/>
  </si>
  <si>
    <t>公定価格に
含まれる研修代替職員の時間
①×（7:45）×3日</t>
    <rPh sb="0" eb="2">
      <t>コウテイ</t>
    </rPh>
    <rPh sb="2" eb="4">
      <t>カカク</t>
    </rPh>
    <rPh sb="6" eb="7">
      <t>フク</t>
    </rPh>
    <rPh sb="10" eb="12">
      <t>ケンシュウ</t>
    </rPh>
    <rPh sb="12" eb="14">
      <t>ダイタイ</t>
    </rPh>
    <rPh sb="14" eb="16">
      <t>ショクイン</t>
    </rPh>
    <rPh sb="17" eb="19">
      <t>ジカン</t>
    </rPh>
    <rPh sb="30" eb="31">
      <t>ニチ</t>
    </rPh>
    <phoneticPr fontId="1"/>
  </si>
  <si>
    <t>公定価格で
定められた
職員数
（4月1日時点）</t>
    <rPh sb="0" eb="2">
      <t>コウテイ</t>
    </rPh>
    <rPh sb="2" eb="4">
      <t>カカク</t>
    </rPh>
    <rPh sb="6" eb="7">
      <t>サダ</t>
    </rPh>
    <rPh sb="12" eb="15">
      <t>ショクインスウ</t>
    </rPh>
    <rPh sb="18" eb="19">
      <t>ガツ</t>
    </rPh>
    <rPh sb="20" eb="21">
      <t>ニチ</t>
    </rPh>
    <rPh sb="21" eb="23">
      <t>ジテン</t>
    </rPh>
    <phoneticPr fontId="1"/>
  </si>
  <si>
    <t>園長</t>
    <rPh sb="0" eb="2">
      <t>エンチョウ</t>
    </rPh>
    <phoneticPr fontId="1"/>
  </si>
  <si>
    <t>その他</t>
    <rPh sb="2" eb="3">
      <t>タ</t>
    </rPh>
    <phoneticPr fontId="1"/>
  </si>
  <si>
    <t>保育教諭等</t>
    <rPh sb="0" eb="4">
      <t>ｈｋｙ</t>
    </rPh>
    <rPh sb="4" eb="5">
      <t>トウ</t>
    </rPh>
    <phoneticPr fontId="1"/>
  </si>
  <si>
    <t>キャリアアップ研修合計</t>
    <rPh sb="9" eb="11">
      <t>ゴウケイ</t>
    </rPh>
    <phoneticPr fontId="1"/>
  </si>
  <si>
    <t>サバティカル研修合計</t>
    <rPh sb="8" eb="10">
      <t>ゴウケイ</t>
    </rPh>
    <phoneticPr fontId="1"/>
  </si>
  <si>
    <t>その他研修合計</t>
    <rPh sb="2" eb="3">
      <t>タ</t>
    </rPh>
    <rPh sb="3" eb="5">
      <t>ケンシュウ</t>
    </rPh>
    <rPh sb="5" eb="7">
      <t>ゴウケイ</t>
    </rPh>
    <phoneticPr fontId="1"/>
  </si>
  <si>
    <t>看護師</t>
    <rPh sb="0" eb="3">
      <t>カンゴシ</t>
    </rPh>
    <phoneticPr fontId="1"/>
  </si>
  <si>
    <t>調理員</t>
    <rPh sb="0" eb="3">
      <t>チョウリイン</t>
    </rPh>
    <phoneticPr fontId="1"/>
  </si>
  <si>
    <t>栄養士</t>
    <rPh sb="0" eb="3">
      <t>エイヨウシ</t>
    </rPh>
    <phoneticPr fontId="1"/>
  </si>
  <si>
    <t>事務員</t>
    <rPh sb="0" eb="2">
      <t>ジム</t>
    </rPh>
    <rPh sb="2" eb="3">
      <t>イン</t>
    </rPh>
    <phoneticPr fontId="1"/>
  </si>
  <si>
    <t>保育補助者</t>
    <rPh sb="0" eb="5">
      <t>ｈｊｓ</t>
    </rPh>
    <phoneticPr fontId="1"/>
  </si>
  <si>
    <t>准看護師</t>
    <rPh sb="0" eb="4">
      <t>ジュンカンゴシ</t>
    </rPh>
    <phoneticPr fontId="1"/>
  </si>
  <si>
    <t>園名</t>
    <rPh sb="0" eb="1">
      <t>エン</t>
    </rPh>
    <rPh sb="1" eb="2">
      <t>メイ</t>
    </rPh>
    <phoneticPr fontId="1"/>
  </si>
  <si>
    <t>保健師</t>
    <rPh sb="0" eb="3">
      <t>ホケンシ</t>
    </rPh>
    <phoneticPr fontId="1"/>
  </si>
  <si>
    <t>みなし保育教諭等</t>
    <rPh sb="3" eb="8">
      <t>ｈｋｙｔ</t>
    </rPh>
    <phoneticPr fontId="1"/>
  </si>
  <si>
    <t>0歳児</t>
    <rPh sb="1" eb="2">
      <t>サイ</t>
    </rPh>
    <rPh sb="2" eb="3">
      <t>ジ</t>
    </rPh>
    <phoneticPr fontId="1"/>
  </si>
  <si>
    <t>2歳児</t>
    <rPh sb="1" eb="2">
      <t>サイ</t>
    </rPh>
    <rPh sb="2" eb="3">
      <t>ジ</t>
    </rPh>
    <phoneticPr fontId="1"/>
  </si>
  <si>
    <t>3歳児</t>
    <rPh sb="1" eb="2">
      <t>サイ</t>
    </rPh>
    <rPh sb="2" eb="3">
      <t>ジ</t>
    </rPh>
    <phoneticPr fontId="1"/>
  </si>
  <si>
    <t>5歳児</t>
    <rPh sb="1" eb="2">
      <t>サイ</t>
    </rPh>
    <rPh sb="2" eb="3">
      <t>ジ</t>
    </rPh>
    <phoneticPr fontId="1"/>
  </si>
  <si>
    <t>認定こども園</t>
    <rPh sb="0" eb="6">
      <t>ニ</t>
    </rPh>
    <phoneticPr fontId="1"/>
  </si>
  <si>
    <t>小規模
A型</t>
    <rPh sb="0" eb="3">
      <t>ショウキボ</t>
    </rPh>
    <rPh sb="5" eb="6">
      <t>ガタ</t>
    </rPh>
    <phoneticPr fontId="1"/>
  </si>
  <si>
    <t>小規模
B型</t>
    <rPh sb="0" eb="3">
      <t>ショウキボ</t>
    </rPh>
    <rPh sb="5" eb="6">
      <t>ガタ</t>
    </rPh>
    <phoneticPr fontId="1"/>
  </si>
  <si>
    <t>事業所内
保育所型</t>
    <rPh sb="0" eb="2">
      <t>ジギョウ</t>
    </rPh>
    <rPh sb="2" eb="3">
      <t>ショ</t>
    </rPh>
    <rPh sb="3" eb="4">
      <t>ナイ</t>
    </rPh>
    <phoneticPr fontId="1"/>
  </si>
  <si>
    <t>事業所内
A型</t>
    <rPh sb="0" eb="2">
      <t>ジギョウ</t>
    </rPh>
    <rPh sb="2" eb="3">
      <t>ショ</t>
    </rPh>
    <rPh sb="3" eb="4">
      <t>ナイ</t>
    </rPh>
    <phoneticPr fontId="1"/>
  </si>
  <si>
    <t>事業所内
B型</t>
    <rPh sb="0" eb="2">
      <t>ジギョウ</t>
    </rPh>
    <rPh sb="2" eb="3">
      <t>ショ</t>
    </rPh>
    <rPh sb="3" eb="4">
      <t>ナイ</t>
    </rPh>
    <phoneticPr fontId="1"/>
  </si>
  <si>
    <t>■定員数</t>
    <rPh sb="1" eb="4">
      <t>テイインスウ</t>
    </rPh>
    <phoneticPr fontId="1"/>
  </si>
  <si>
    <t>■園類型</t>
    <rPh sb="1" eb="2">
      <t>エン</t>
    </rPh>
    <rPh sb="2" eb="4">
      <t>ルイケイ</t>
    </rPh>
    <phoneticPr fontId="1"/>
  </si>
  <si>
    <t>保育所</t>
    <rPh sb="0" eb="2">
      <t>ホイク</t>
    </rPh>
    <rPh sb="2" eb="3">
      <t>ショ</t>
    </rPh>
    <phoneticPr fontId="1"/>
  </si>
  <si>
    <t>小規模A型</t>
    <rPh sb="0" eb="3">
      <t>ショウキボ</t>
    </rPh>
    <rPh sb="4" eb="5">
      <t>ガタ</t>
    </rPh>
    <phoneticPr fontId="1"/>
  </si>
  <si>
    <t>小規模B型</t>
    <rPh sb="0" eb="3">
      <t>ショウキボ</t>
    </rPh>
    <rPh sb="4" eb="5">
      <t>ガタ</t>
    </rPh>
    <phoneticPr fontId="1"/>
  </si>
  <si>
    <t>事業所内保育所型</t>
    <rPh sb="0" eb="2">
      <t>ジギョウ</t>
    </rPh>
    <rPh sb="2" eb="3">
      <t>ショ</t>
    </rPh>
    <rPh sb="3" eb="4">
      <t>ナイ</t>
    </rPh>
    <rPh sb="4" eb="6">
      <t>ホイク</t>
    </rPh>
    <rPh sb="6" eb="7">
      <t>ショ</t>
    </rPh>
    <rPh sb="7" eb="8">
      <t>ガタ</t>
    </rPh>
    <phoneticPr fontId="1"/>
  </si>
  <si>
    <t>事業所内A型</t>
    <rPh sb="0" eb="2">
      <t>ジギョウ</t>
    </rPh>
    <rPh sb="2" eb="3">
      <t>ショ</t>
    </rPh>
    <rPh sb="3" eb="4">
      <t>ナイ</t>
    </rPh>
    <rPh sb="5" eb="6">
      <t>ガタ</t>
    </rPh>
    <phoneticPr fontId="1"/>
  </si>
  <si>
    <t>事業所内B型</t>
    <rPh sb="0" eb="2">
      <t>ジギョウ</t>
    </rPh>
    <rPh sb="2" eb="3">
      <t>ショ</t>
    </rPh>
    <rPh sb="3" eb="4">
      <t>ナイ</t>
    </rPh>
    <rPh sb="5" eb="6">
      <t>ガタ</t>
    </rPh>
    <phoneticPr fontId="1"/>
  </si>
  <si>
    <t>家庭的保育</t>
    <rPh sb="0" eb="3">
      <t>カテイテキ</t>
    </rPh>
    <rPh sb="3" eb="5">
      <t>ホイク</t>
    </rPh>
    <phoneticPr fontId="1"/>
  </si>
  <si>
    <t>■年間３日分の研修代替職員費用が公定価格で算定されている職員数</t>
    <phoneticPr fontId="1"/>
  </si>
  <si>
    <t>クリーム色のセルに入力してください。</t>
    <phoneticPr fontId="1"/>
  </si>
  <si>
    <t>算出表（年間３日分の研修代替職員費用が公定価格で算定されている職員数）</t>
    <phoneticPr fontId="1"/>
  </si>
  <si>
    <t>家庭的
保育</t>
    <rPh sb="0" eb="3">
      <t>カテイテキ</t>
    </rPh>
    <rPh sb="4" eb="6">
      <t>ホイク</t>
    </rPh>
    <phoneticPr fontId="1"/>
  </si>
  <si>
    <t>保育認定子ども</t>
    <rPh sb="0" eb="2">
      <t>ホイク</t>
    </rPh>
    <rPh sb="2" eb="4">
      <t>ニンテイ</t>
    </rPh>
    <rPh sb="4" eb="5">
      <t>コ</t>
    </rPh>
    <phoneticPr fontId="1"/>
  </si>
  <si>
    <t>教育認定子ども</t>
    <rPh sb="0" eb="2">
      <t>キョウイク</t>
    </rPh>
    <rPh sb="2" eb="4">
      <t>ニンテイ</t>
    </rPh>
    <rPh sb="4" eb="5">
      <t>コ</t>
    </rPh>
    <phoneticPr fontId="1"/>
  </si>
  <si>
    <t>時給</t>
    <rPh sb="0" eb="2">
      <t>ジキュウ</t>
    </rPh>
    <phoneticPr fontId="1"/>
  </si>
  <si>
    <t xml:space="preserve">交通費
（往復）
</t>
    <rPh sb="0" eb="3">
      <t>コウツウヒ</t>
    </rPh>
    <rPh sb="5" eb="7">
      <t>オウフク</t>
    </rPh>
    <phoneticPr fontId="1"/>
  </si>
  <si>
    <t>園名</t>
    <rPh sb="0" eb="1">
      <t>エン</t>
    </rPh>
    <rPh sb="1" eb="2">
      <t>メイ</t>
    </rPh>
    <phoneticPr fontId="1"/>
  </si>
  <si>
    <t>時間</t>
    <rPh sb="0" eb="2">
      <t>ジカン</t>
    </rPh>
    <phoneticPr fontId="1"/>
  </si>
  <si>
    <t>時間</t>
    <rPh sb="0" eb="2">
      <t>ジカン</t>
    </rPh>
    <phoneticPr fontId="1"/>
  </si>
  <si>
    <t>時給×時間</t>
    <rPh sb="0" eb="2">
      <t>ジキュウ</t>
    </rPh>
    <rPh sb="3" eb="5">
      <t>ジカン</t>
    </rPh>
    <phoneticPr fontId="1"/>
  </si>
  <si>
    <t>交通費×日数</t>
    <rPh sb="0" eb="3">
      <t>コウツウヒ</t>
    </rPh>
    <rPh sb="4" eb="6">
      <t>ニッスウ</t>
    </rPh>
    <phoneticPr fontId="1"/>
  </si>
  <si>
    <t>代替職員雇用</t>
    <rPh sb="0" eb="2">
      <t>ダイタイ</t>
    </rPh>
    <rPh sb="2" eb="4">
      <t>ショクイン</t>
    </rPh>
    <rPh sb="4" eb="6">
      <t>コヨウ</t>
    </rPh>
    <phoneticPr fontId="1"/>
  </si>
  <si>
    <t>既存職員で対応</t>
    <rPh sb="0" eb="2">
      <t>キゾン</t>
    </rPh>
    <rPh sb="2" eb="4">
      <t>ショクイン</t>
    </rPh>
    <rPh sb="5" eb="7">
      <t>タイオウ</t>
    </rPh>
    <phoneticPr fontId="1"/>
  </si>
  <si>
    <t>補助対象時間</t>
    <rPh sb="0" eb="2">
      <t>ホジョ</t>
    </rPh>
    <rPh sb="2" eb="4">
      <t>タイショウ</t>
    </rPh>
    <rPh sb="4" eb="6">
      <t>ジカン</t>
    </rPh>
    <phoneticPr fontId="1"/>
  </si>
  <si>
    <t>となるように時間を割りふってください。</t>
    <rPh sb="6" eb="8">
      <t>ジカン</t>
    </rPh>
    <rPh sb="9" eb="10">
      <t>ワ</t>
    </rPh>
    <phoneticPr fontId="1"/>
  </si>
  <si>
    <t>②</t>
    <phoneticPr fontId="1"/>
  </si>
  <si>
    <t>日数</t>
    <rPh sb="0" eb="2">
      <t>ニッスウ</t>
    </rPh>
    <phoneticPr fontId="1"/>
  </si>
  <si>
    <t>１　補助基準額</t>
    <rPh sb="2" eb="4">
      <t>ホジョ</t>
    </rPh>
    <rPh sb="4" eb="6">
      <t>キジュン</t>
    </rPh>
    <rPh sb="6" eb="7">
      <t>ガク</t>
    </rPh>
    <phoneticPr fontId="1"/>
  </si>
  <si>
    <t>全ての研修に対して代替職員を配置した時間</t>
    <rPh sb="0" eb="1">
      <t>スベ</t>
    </rPh>
    <rPh sb="3" eb="5">
      <t>ケンシュウ</t>
    </rPh>
    <rPh sb="6" eb="7">
      <t>タイ</t>
    </rPh>
    <rPh sb="9" eb="11">
      <t>ダイタイ</t>
    </rPh>
    <rPh sb="11" eb="13">
      <t>ショクイン</t>
    </rPh>
    <rPh sb="14" eb="16">
      <t>ハイチ</t>
    </rPh>
    <rPh sb="18" eb="20">
      <t>ジカン</t>
    </rPh>
    <phoneticPr fontId="1"/>
  </si>
  <si>
    <t>（２）内訳</t>
    <rPh sb="3" eb="5">
      <t>ウチワケ</t>
    </rPh>
    <phoneticPr fontId="1"/>
  </si>
  <si>
    <t>（１）経費合計</t>
    <phoneticPr fontId="1"/>
  </si>
  <si>
    <t>…⑩</t>
    <phoneticPr fontId="1"/>
  </si>
  <si>
    <t>⑨と⑩を比較し少ない額</t>
    <rPh sb="4" eb="6">
      <t>ヒカク</t>
    </rPh>
    <rPh sb="7" eb="8">
      <t>スク</t>
    </rPh>
    <rPh sb="10" eb="11">
      <t>ガク</t>
    </rPh>
    <phoneticPr fontId="1"/>
  </si>
  <si>
    <t>事由</t>
    <rPh sb="0" eb="2">
      <t>ジユウ</t>
    </rPh>
    <phoneticPr fontId="1"/>
  </si>
  <si>
    <t>氏名</t>
    <rPh sb="0" eb="2">
      <t>シメイ</t>
    </rPh>
    <phoneticPr fontId="1"/>
  </si>
  <si>
    <t>⑨</t>
    <phoneticPr fontId="1"/>
  </si>
  <si>
    <t>②</t>
    <phoneticPr fontId="1"/>
  </si>
  <si>
    <t>　補助基準額</t>
    <rPh sb="1" eb="3">
      <t>ホジョ</t>
    </rPh>
    <rPh sb="3" eb="5">
      <t>キジュン</t>
    </rPh>
    <rPh sb="5" eb="6">
      <t>ガク</t>
    </rPh>
    <phoneticPr fontId="1"/>
  </si>
  <si>
    <t>←補助対象時間</t>
    <rPh sb="1" eb="3">
      <t>ホジョ</t>
    </rPh>
    <rPh sb="3" eb="5">
      <t>タイショウ</t>
    </rPh>
    <rPh sb="5" eb="7">
      <t>ジカン</t>
    </rPh>
    <phoneticPr fontId="1"/>
  </si>
  <si>
    <r>
      <rPr>
        <b/>
        <sz val="18"/>
        <color theme="1"/>
        <rFont val="ＭＳ Ｐゴシック"/>
        <family val="3"/>
        <charset val="128"/>
        <scheme val="minor"/>
      </rPr>
      <t>補助対象時間</t>
    </r>
    <r>
      <rPr>
        <sz val="18"/>
        <color theme="1"/>
        <rFont val="ＭＳ Ｐゴシック"/>
        <family val="3"/>
        <charset val="128"/>
        <scheme val="minor"/>
      </rPr>
      <t xml:space="preserve">
（④と⑦の少ない方の時間）</t>
    </r>
    <rPh sb="0" eb="2">
      <t>ホジョ</t>
    </rPh>
    <rPh sb="2" eb="4">
      <t>タイショウ</t>
    </rPh>
    <rPh sb="4" eb="6">
      <t>ジカン</t>
    </rPh>
    <rPh sb="12" eb="13">
      <t>スク</t>
    </rPh>
    <rPh sb="15" eb="16">
      <t>ホウ</t>
    </rPh>
    <rPh sb="17" eb="19">
      <t>ジカン</t>
    </rPh>
    <phoneticPr fontId="1"/>
  </si>
  <si>
    <t>←補助基準額</t>
    <rPh sb="1" eb="3">
      <t>ホジョ</t>
    </rPh>
    <rPh sb="3" eb="5">
      <t>キジュン</t>
    </rPh>
    <rPh sb="5" eb="6">
      <t>ガク</t>
    </rPh>
    <phoneticPr fontId="1"/>
  </si>
  <si>
    <t>③代替職員調書（全研修）</t>
    <rPh sb="1" eb="3">
      <t>ダイタイ</t>
    </rPh>
    <rPh sb="3" eb="5">
      <t>ショクイン</t>
    </rPh>
    <rPh sb="5" eb="7">
      <t>チョウショ</t>
    </rPh>
    <rPh sb="8" eb="9">
      <t>ゼン</t>
    </rPh>
    <rPh sb="9" eb="11">
      <t>ケンシュウ</t>
    </rPh>
    <phoneticPr fontId="1"/>
  </si>
  <si>
    <r>
      <rPr>
        <b/>
        <sz val="16"/>
        <color theme="1"/>
        <rFont val="ＭＳ Ｐゴシック"/>
        <family val="3"/>
        <charset val="128"/>
        <scheme val="minor"/>
      </rPr>
      <t>補助対象時間</t>
    </r>
    <r>
      <rPr>
        <sz val="16"/>
        <color theme="1"/>
        <rFont val="ＭＳ Ｐゴシック"/>
        <family val="3"/>
        <charset val="128"/>
        <scheme val="minor"/>
      </rPr>
      <t xml:space="preserve">
（④と⑦の少ない方の時間）</t>
    </r>
    <rPh sb="0" eb="2">
      <t>ホジョ</t>
    </rPh>
    <rPh sb="2" eb="4">
      <t>タイショウ</t>
    </rPh>
    <rPh sb="4" eb="6">
      <t>ジカン</t>
    </rPh>
    <rPh sb="12" eb="13">
      <t>スク</t>
    </rPh>
    <rPh sb="15" eb="16">
      <t>ホウ</t>
    </rPh>
    <rPh sb="17" eb="19">
      <t>ジカン</t>
    </rPh>
    <phoneticPr fontId="1"/>
  </si>
  <si>
    <t>２　代替職員経費</t>
    <rPh sb="2" eb="4">
      <t>ダイタイ</t>
    </rPh>
    <rPh sb="4" eb="6">
      <t>ショクイン</t>
    </rPh>
    <rPh sb="6" eb="8">
      <t>ケイヒ</t>
    </rPh>
    <phoneticPr fontId="1"/>
  </si>
  <si>
    <t>　補助金額</t>
    <rPh sb="3" eb="4">
      <t>カネ</t>
    </rPh>
    <phoneticPr fontId="1"/>
  </si>
  <si>
    <t>②公定価格に含まれる人数</t>
    <rPh sb="1" eb="3">
      <t>コウテイ</t>
    </rPh>
    <rPh sb="3" eb="5">
      <t>カカク</t>
    </rPh>
    <rPh sb="6" eb="7">
      <t>フク</t>
    </rPh>
    <rPh sb="10" eb="12">
      <t>ニンズウ</t>
    </rPh>
    <phoneticPr fontId="1"/>
  </si>
  <si>
    <t>⑤代替職員調書（補助対象時間入力）</t>
    <rPh sb="5" eb="7">
      <t>チョウショ</t>
    </rPh>
    <rPh sb="8" eb="10">
      <t>ホジョ</t>
    </rPh>
    <rPh sb="10" eb="12">
      <t>タイショウ</t>
    </rPh>
    <rPh sb="12" eb="14">
      <t>ジカン</t>
    </rPh>
    <rPh sb="14" eb="16">
      <t>ニュウリョク</t>
    </rPh>
    <phoneticPr fontId="1"/>
  </si>
  <si>
    <t>　※千円未満切り捨て</t>
    <rPh sb="2" eb="4">
      <t>センエン</t>
    </rPh>
    <rPh sb="4" eb="6">
      <t>ミマン</t>
    </rPh>
    <rPh sb="6" eb="7">
      <t>キ</t>
    </rPh>
    <rPh sb="8" eb="9">
      <t>ス</t>
    </rPh>
    <phoneticPr fontId="1"/>
  </si>
  <si>
    <t>(様式第１号）</t>
    <rPh sb="1" eb="3">
      <t>ヨウシキ</t>
    </rPh>
    <rPh sb="3" eb="4">
      <t>ダイ</t>
    </rPh>
    <rPh sb="5" eb="6">
      <t>ゴウ</t>
    </rPh>
    <phoneticPr fontId="1"/>
  </si>
  <si>
    <t>（あて先）　千葉市長</t>
    <phoneticPr fontId="1"/>
  </si>
  <si>
    <t>住所</t>
    <rPh sb="0" eb="2">
      <t>ジュウショ</t>
    </rPh>
    <phoneticPr fontId="1"/>
  </si>
  <si>
    <t>法人名</t>
    <rPh sb="0" eb="2">
      <t>ホウジン</t>
    </rPh>
    <rPh sb="2" eb="3">
      <t>メイ</t>
    </rPh>
    <phoneticPr fontId="1"/>
  </si>
  <si>
    <t>代表者職氏名</t>
    <rPh sb="0" eb="3">
      <t>ダイヒョウシャ</t>
    </rPh>
    <rPh sb="3" eb="4">
      <t>ショク</t>
    </rPh>
    <rPh sb="4" eb="6">
      <t>シメイ</t>
    </rPh>
    <phoneticPr fontId="1"/>
  </si>
  <si>
    <t>（園名等）</t>
    <rPh sb="1" eb="2">
      <t>エン</t>
    </rPh>
    <rPh sb="2" eb="3">
      <t>メイ</t>
    </rPh>
    <rPh sb="3" eb="4">
      <t>ナド</t>
    </rPh>
    <phoneticPr fontId="1"/>
  </si>
  <si>
    <t>１　交付申請額</t>
    <rPh sb="2" eb="4">
      <t>コウフ</t>
    </rPh>
    <rPh sb="4" eb="6">
      <t>シンセイ</t>
    </rPh>
    <rPh sb="6" eb="7">
      <t>ガク</t>
    </rPh>
    <phoneticPr fontId="1"/>
  </si>
  <si>
    <t>円</t>
    <rPh sb="0" eb="1">
      <t>エン</t>
    </rPh>
    <phoneticPr fontId="1"/>
  </si>
  <si>
    <t>２　添付書類</t>
    <rPh sb="2" eb="4">
      <t>テンプ</t>
    </rPh>
    <rPh sb="4" eb="6">
      <t>ショルイ</t>
    </rPh>
    <phoneticPr fontId="1"/>
  </si>
  <si>
    <t>（１）保育士等研修代替職員雇用費補助金所要額調書</t>
    <rPh sb="3" eb="5">
      <t>ホイク</t>
    </rPh>
    <rPh sb="5" eb="6">
      <t>シ</t>
    </rPh>
    <rPh sb="6" eb="7">
      <t>トウ</t>
    </rPh>
    <rPh sb="7" eb="9">
      <t>ケンシュウ</t>
    </rPh>
    <rPh sb="9" eb="11">
      <t>ダイタイ</t>
    </rPh>
    <rPh sb="11" eb="13">
      <t>ショクイン</t>
    </rPh>
    <rPh sb="13" eb="15">
      <t>コヨウ</t>
    </rPh>
    <rPh sb="15" eb="16">
      <t>ヒ</t>
    </rPh>
    <rPh sb="16" eb="19">
      <t>ホジョキン</t>
    </rPh>
    <rPh sb="19" eb="21">
      <t>ショヨウ</t>
    </rPh>
    <rPh sb="21" eb="22">
      <t>ガク</t>
    </rPh>
    <rPh sb="22" eb="24">
      <t>チョウショ</t>
    </rPh>
    <phoneticPr fontId="1"/>
  </si>
  <si>
    <t>（２）その他市長が必要と認める書類</t>
    <rPh sb="5" eb="6">
      <t>タ</t>
    </rPh>
    <rPh sb="6" eb="8">
      <t>シチョウ</t>
    </rPh>
    <rPh sb="9" eb="11">
      <t>ヒツヨウ</t>
    </rPh>
    <rPh sb="12" eb="13">
      <t>ミト</t>
    </rPh>
    <rPh sb="15" eb="17">
      <t>ショルイ</t>
    </rPh>
    <phoneticPr fontId="1"/>
  </si>
  <si>
    <t>(様式第７号）</t>
    <rPh sb="1" eb="3">
      <t>ヨウシキ</t>
    </rPh>
    <rPh sb="3" eb="4">
      <t>ダイ</t>
    </rPh>
    <rPh sb="5" eb="6">
      <t>ゴウ</t>
    </rPh>
    <phoneticPr fontId="1"/>
  </si>
  <si>
    <t>千葉市保育士等研修代替職員雇用費補助金実績報告書</t>
    <rPh sb="19" eb="21">
      <t>ジッセキ</t>
    </rPh>
    <rPh sb="21" eb="24">
      <t>ホウコクショ</t>
    </rPh>
    <phoneticPr fontId="1"/>
  </si>
  <si>
    <t>補助金の交付決定額</t>
    <rPh sb="0" eb="3">
      <t>ホジョキン</t>
    </rPh>
    <rPh sb="4" eb="6">
      <t>コウフ</t>
    </rPh>
    <rPh sb="6" eb="8">
      <t>ケッテイ</t>
    </rPh>
    <rPh sb="8" eb="9">
      <t>ガク</t>
    </rPh>
    <phoneticPr fontId="1"/>
  </si>
  <si>
    <t>補助金の経費精算額</t>
    <rPh sb="0" eb="3">
      <t>ホジョキン</t>
    </rPh>
    <rPh sb="4" eb="6">
      <t>ケイヒ</t>
    </rPh>
    <rPh sb="6" eb="9">
      <t>セイサンガク</t>
    </rPh>
    <phoneticPr fontId="1"/>
  </si>
  <si>
    <t>添付書類</t>
    <rPh sb="0" eb="2">
      <t>テンプ</t>
    </rPh>
    <rPh sb="2" eb="4">
      <t>ショルイ</t>
    </rPh>
    <phoneticPr fontId="1"/>
  </si>
  <si>
    <t>（１）保育士等研修代替職員雇用費補助金実績額内訳書</t>
    <rPh sb="3" eb="5">
      <t>ホイク</t>
    </rPh>
    <rPh sb="5" eb="7">
      <t>シナド</t>
    </rPh>
    <rPh sb="7" eb="9">
      <t>ケンシュウ</t>
    </rPh>
    <rPh sb="9" eb="11">
      <t>ダイタイ</t>
    </rPh>
    <rPh sb="11" eb="13">
      <t>ショクイン</t>
    </rPh>
    <rPh sb="13" eb="15">
      <t>コヨウ</t>
    </rPh>
    <rPh sb="15" eb="16">
      <t>ヒ</t>
    </rPh>
    <rPh sb="16" eb="19">
      <t>ホジョキン</t>
    </rPh>
    <rPh sb="19" eb="22">
      <t>ジッセキガク</t>
    </rPh>
    <rPh sb="22" eb="25">
      <t>ウチワケショ</t>
    </rPh>
    <phoneticPr fontId="1"/>
  </si>
  <si>
    <t>（２）研修受講を証する書類（補助対象とならない研修を含む）</t>
    <rPh sb="3" eb="5">
      <t>ケンシュウ</t>
    </rPh>
    <rPh sb="5" eb="7">
      <t>ジュコウ</t>
    </rPh>
    <rPh sb="8" eb="9">
      <t>ショウ</t>
    </rPh>
    <rPh sb="11" eb="13">
      <t>ショルイ</t>
    </rPh>
    <rPh sb="14" eb="16">
      <t>ホジョ</t>
    </rPh>
    <rPh sb="16" eb="18">
      <t>タイショウ</t>
    </rPh>
    <rPh sb="23" eb="25">
      <t>ケンシュウ</t>
    </rPh>
    <rPh sb="26" eb="27">
      <t>フク</t>
    </rPh>
    <phoneticPr fontId="1"/>
  </si>
  <si>
    <t>（３）その他市長が必要と認める書類</t>
    <rPh sb="5" eb="6">
      <t>タ</t>
    </rPh>
    <rPh sb="6" eb="8">
      <t>シチョウ</t>
    </rPh>
    <rPh sb="9" eb="11">
      <t>ヒツヨウ</t>
    </rPh>
    <rPh sb="12" eb="13">
      <t>ミト</t>
    </rPh>
    <rPh sb="15" eb="17">
      <t>ショルイ</t>
    </rPh>
    <phoneticPr fontId="1"/>
  </si>
  <si>
    <t>（あて先）　千葉市長</t>
    <phoneticPr fontId="1"/>
  </si>
  <si>
    <t>(様式第９号）</t>
    <rPh sb="1" eb="3">
      <t>ヨウシキ</t>
    </rPh>
    <rPh sb="3" eb="4">
      <t>ダイ</t>
    </rPh>
    <rPh sb="5" eb="6">
      <t>ゴウ</t>
    </rPh>
    <phoneticPr fontId="1"/>
  </si>
  <si>
    <t>千葉市保育士等研修代替職員雇用費補助金交付請求書</t>
    <rPh sb="21" eb="24">
      <t>セイキュウショ</t>
    </rPh>
    <phoneticPr fontId="1"/>
  </si>
  <si>
    <t>確定額</t>
    <rPh sb="0" eb="2">
      <t>カクテイ</t>
    </rPh>
    <rPh sb="2" eb="3">
      <t>ガク</t>
    </rPh>
    <phoneticPr fontId="1"/>
  </si>
  <si>
    <t>請求金額</t>
    <rPh sb="0" eb="2">
      <t>セイキュウ</t>
    </rPh>
    <rPh sb="2" eb="4">
      <t>キンガク</t>
    </rPh>
    <phoneticPr fontId="1"/>
  </si>
  <si>
    <t>No</t>
    <phoneticPr fontId="1"/>
  </si>
  <si>
    <t>No</t>
    <phoneticPr fontId="1"/>
  </si>
  <si>
    <t>サバティカル研修</t>
    <phoneticPr fontId="1"/>
  </si>
  <si>
    <t>キャリアアップ研修</t>
    <phoneticPr fontId="1"/>
  </si>
  <si>
    <t>キャリアアップ研修</t>
    <phoneticPr fontId="1"/>
  </si>
  <si>
    <t>研修記録</t>
    <rPh sb="0" eb="2">
      <t>ケンシュウ</t>
    </rPh>
    <rPh sb="2" eb="4">
      <t>キロク</t>
    </rPh>
    <phoneticPr fontId="1"/>
  </si>
  <si>
    <t>No1</t>
    <phoneticPr fontId="1"/>
  </si>
  <si>
    <t>キャリアアップ研修</t>
    <phoneticPr fontId="1"/>
  </si>
  <si>
    <t xml:space="preserve">■外部研修  </t>
    <rPh sb="1" eb="3">
      <t>ガイブ</t>
    </rPh>
    <rPh sb="3" eb="5">
      <t>ケンシュウ</t>
    </rPh>
    <phoneticPr fontId="1"/>
  </si>
  <si>
    <t>移動時間、休憩時間を含む。</t>
    <rPh sb="0" eb="2">
      <t>イドウ</t>
    </rPh>
    <rPh sb="2" eb="4">
      <t>ジカン</t>
    </rPh>
    <rPh sb="5" eb="7">
      <t>キュウケイ</t>
    </rPh>
    <rPh sb="7" eb="9">
      <t>ジカン</t>
    </rPh>
    <rPh sb="10" eb="11">
      <t>フク</t>
    </rPh>
    <phoneticPr fontId="1"/>
  </si>
  <si>
    <t>サバティカル研修</t>
    <phoneticPr fontId="1"/>
  </si>
  <si>
    <t>No</t>
    <phoneticPr fontId="1"/>
  </si>
  <si>
    <r>
      <t xml:space="preserve">研修名
</t>
    </r>
    <r>
      <rPr>
        <sz val="9"/>
        <color theme="1"/>
        <rFont val="ＭＳ Ｐゴシック"/>
        <family val="3"/>
        <charset val="128"/>
        <scheme val="minor"/>
      </rPr>
      <t>※キャリアアップ研修とサバティカル研修は
リストから選択。それ以外の研修は手入力。</t>
    </r>
    <rPh sb="0" eb="2">
      <t>ケンシュウ</t>
    </rPh>
    <rPh sb="2" eb="3">
      <t>メイ</t>
    </rPh>
    <rPh sb="30" eb="32">
      <t>センタク</t>
    </rPh>
    <rPh sb="35" eb="37">
      <t>イガイ</t>
    </rPh>
    <rPh sb="38" eb="40">
      <t>ケンシュウ</t>
    </rPh>
    <rPh sb="41" eb="42">
      <t>テ</t>
    </rPh>
    <rPh sb="42" eb="44">
      <t>ニュウリョク</t>
    </rPh>
    <phoneticPr fontId="1"/>
  </si>
  <si>
    <t>会場</t>
    <rPh sb="0" eb="2">
      <t>カイジョウ</t>
    </rPh>
    <phoneticPr fontId="1"/>
  </si>
  <si>
    <t>研修日</t>
    <rPh sb="0" eb="2">
      <t>ケンシュウ</t>
    </rPh>
    <rPh sb="2" eb="3">
      <t>ビ</t>
    </rPh>
    <phoneticPr fontId="1"/>
  </si>
  <si>
    <t>備考</t>
    <rPh sb="0" eb="2">
      <t>ビコウ</t>
    </rPh>
    <phoneticPr fontId="1"/>
  </si>
  <si>
    <t>研修1</t>
    <rPh sb="0" eb="2">
      <t>ケンシュウ</t>
    </rPh>
    <phoneticPr fontId="1"/>
  </si>
  <si>
    <t>■内部研修</t>
    <rPh sb="1" eb="3">
      <t>ナイブ</t>
    </rPh>
    <rPh sb="3" eb="5">
      <t>ケンシュウ</t>
    </rPh>
    <phoneticPr fontId="1"/>
  </si>
  <si>
    <t>研修名</t>
    <rPh sb="0" eb="2">
      <t>ケンシュウ</t>
    </rPh>
    <rPh sb="2" eb="3">
      <t>メイ</t>
    </rPh>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</si>
  <si>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</si>
  <si>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</si>
  <si>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</si>
  <si>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</si>
  <si>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</si>
  <si>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</si>
  <si>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</si>
  <si>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</si>
  <si>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</si>
  <si>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No11</t>
    <phoneticPr fontId="1"/>
  </si>
  <si>
    <t>No12</t>
    <phoneticPr fontId="1"/>
  </si>
  <si>
    <t>No13</t>
    <phoneticPr fontId="1"/>
  </si>
  <si>
    <t>No14</t>
    <phoneticPr fontId="1"/>
  </si>
  <si>
    <t>No15</t>
    <phoneticPr fontId="1"/>
  </si>
  <si>
    <t>No16</t>
    <phoneticPr fontId="1"/>
  </si>
  <si>
    <t>No17</t>
    <phoneticPr fontId="1"/>
  </si>
  <si>
    <t>No18</t>
    <phoneticPr fontId="1"/>
  </si>
  <si>
    <t>No19</t>
    <phoneticPr fontId="1"/>
  </si>
  <si>
    <t>No20</t>
    <phoneticPr fontId="1"/>
  </si>
  <si>
    <t>No21</t>
    <phoneticPr fontId="1"/>
  </si>
  <si>
    <t>No22</t>
    <phoneticPr fontId="1"/>
  </si>
  <si>
    <t>No23</t>
    <phoneticPr fontId="1"/>
  </si>
  <si>
    <t>No24</t>
    <phoneticPr fontId="1"/>
  </si>
  <si>
    <t>No25</t>
    <phoneticPr fontId="1"/>
  </si>
  <si>
    <t>No26</t>
    <phoneticPr fontId="1"/>
  </si>
  <si>
    <t>No27</t>
    <phoneticPr fontId="1"/>
  </si>
  <si>
    <t>No28</t>
    <phoneticPr fontId="1"/>
  </si>
  <si>
    <t>No29</t>
    <phoneticPr fontId="1"/>
  </si>
  <si>
    <t>No30</t>
    <phoneticPr fontId="1"/>
  </si>
  <si>
    <t>No31</t>
    <phoneticPr fontId="1"/>
  </si>
  <si>
    <t>No32</t>
    <phoneticPr fontId="1"/>
  </si>
  <si>
    <t>No33</t>
    <phoneticPr fontId="1"/>
  </si>
  <si>
    <t>No34</t>
    <phoneticPr fontId="1"/>
  </si>
  <si>
    <t>No35</t>
    <phoneticPr fontId="1"/>
  </si>
  <si>
    <t>No36</t>
    <phoneticPr fontId="1"/>
  </si>
  <si>
    <t>No37</t>
    <phoneticPr fontId="1"/>
  </si>
  <si>
    <t>No38</t>
    <phoneticPr fontId="1"/>
  </si>
  <si>
    <t>No39</t>
    <phoneticPr fontId="1"/>
  </si>
  <si>
    <t>No40</t>
    <phoneticPr fontId="1"/>
  </si>
  <si>
    <t>No41</t>
    <phoneticPr fontId="1"/>
  </si>
  <si>
    <t>No42</t>
    <phoneticPr fontId="1"/>
  </si>
  <si>
    <t>No43</t>
    <phoneticPr fontId="1"/>
  </si>
  <si>
    <t>No44</t>
    <phoneticPr fontId="1"/>
  </si>
  <si>
    <t>No45</t>
    <phoneticPr fontId="1"/>
  </si>
  <si>
    <t>No46</t>
    <phoneticPr fontId="1"/>
  </si>
  <si>
    <t>No47</t>
    <phoneticPr fontId="1"/>
  </si>
  <si>
    <t>No48</t>
    <phoneticPr fontId="1"/>
  </si>
  <si>
    <t>No49</t>
    <phoneticPr fontId="1"/>
  </si>
  <si>
    <t>No50</t>
    <phoneticPr fontId="1"/>
  </si>
  <si>
    <t>研修調書</t>
    <rPh sb="0" eb="2">
      <t>ケンシュウ</t>
    </rPh>
    <rPh sb="2" eb="4">
      <t>チョウショ</t>
    </rPh>
    <phoneticPr fontId="1"/>
  </si>
  <si>
    <t>千葉市保育士等研修代替職員雇用費補助金交付申請書</t>
    <phoneticPr fontId="1"/>
  </si>
  <si>
    <t>ア　事由</t>
    <rPh sb="2" eb="4">
      <t>ジユウ</t>
    </rPh>
    <phoneticPr fontId="1"/>
  </si>
  <si>
    <t>イ　氏名</t>
    <rPh sb="2" eb="4">
      <t>シメイ</t>
    </rPh>
    <phoneticPr fontId="1"/>
  </si>
  <si>
    <t>ウ　職種</t>
    <rPh sb="2" eb="3">
      <t>ショク</t>
    </rPh>
    <rPh sb="3" eb="4">
      <t>シュ</t>
    </rPh>
    <phoneticPr fontId="1"/>
  </si>
  <si>
    <t>エ　時給</t>
    <rPh sb="2" eb="4">
      <t>ジキュウ</t>
    </rPh>
    <phoneticPr fontId="1"/>
  </si>
  <si>
    <t>カ　時間</t>
    <rPh sb="2" eb="4">
      <t>ジカン</t>
    </rPh>
    <phoneticPr fontId="1"/>
  </si>
  <si>
    <t>キ　日数</t>
    <rPh sb="2" eb="4">
      <t>ニッスウ</t>
    </rPh>
    <phoneticPr fontId="1"/>
  </si>
  <si>
    <t>1・２歳児</t>
    <rPh sb="3" eb="4">
      <t>サイ</t>
    </rPh>
    <rPh sb="4" eb="5">
      <t>ジ</t>
    </rPh>
    <phoneticPr fontId="1"/>
  </si>
  <si>
    <t>4・５歳児</t>
    <rPh sb="3" eb="4">
      <t>サイ</t>
    </rPh>
    <rPh sb="4" eb="5">
      <t>ジ</t>
    </rPh>
    <phoneticPr fontId="1"/>
  </si>
  <si>
    <t>オ　交通費
（往復）</t>
    <rPh sb="2" eb="5">
      <t>コウツウヒ</t>
    </rPh>
    <rPh sb="7" eb="9">
      <t>オウフク</t>
    </rPh>
    <phoneticPr fontId="1"/>
  </si>
  <si>
    <t>(様式第４号）</t>
    <rPh sb="1" eb="3">
      <t>ヨウシキ</t>
    </rPh>
    <rPh sb="3" eb="4">
      <t>ダイ</t>
    </rPh>
    <rPh sb="5" eb="6">
      <t>ゴウ</t>
    </rPh>
    <phoneticPr fontId="1"/>
  </si>
  <si>
    <t>千葉市保育士等研修代替職員雇用費補助金変更交付申請書</t>
    <phoneticPr fontId="1"/>
  </si>
  <si>
    <t>３　添付書類</t>
    <rPh sb="2" eb="4">
      <t>テンプ</t>
    </rPh>
    <rPh sb="4" eb="6">
      <t>ショルイ</t>
    </rPh>
    <phoneticPr fontId="1"/>
  </si>
  <si>
    <t>日</t>
    <rPh sb="0" eb="1">
      <t>ニチ</t>
    </rPh>
    <phoneticPr fontId="1"/>
  </si>
  <si>
    <t>月</t>
    <rPh sb="0" eb="1">
      <t>ガツ</t>
    </rPh>
    <phoneticPr fontId="1"/>
  </si>
  <si>
    <t>年</t>
    <rPh sb="0" eb="1">
      <t>ネン</t>
    </rPh>
    <phoneticPr fontId="1"/>
  </si>
  <si>
    <t>令和</t>
    <rPh sb="0" eb="2">
      <t>レイワ</t>
    </rPh>
    <phoneticPr fontId="1"/>
  </si>
  <si>
    <t>令和　　年　　月　　日付千葉市指令こ幼運第　　　号　　　　により交付決定のあった千葉市保育士等研修代替職員雇用費補助金について、次のとおり補助金の交付決定額を変更されたく、千葉市保育士等研修代替職員雇用費補助金交付要綱第９条第１項の規定により申請します。</t>
    <rPh sb="0" eb="2">
      <t>レイワ</t>
    </rPh>
    <phoneticPr fontId="1"/>
  </si>
  <si>
    <t>２　変更理由</t>
    <rPh sb="2" eb="4">
      <t>ヘンコウ</t>
    </rPh>
    <rPh sb="4" eb="6">
      <t>リユウ</t>
    </rPh>
    <phoneticPr fontId="1"/>
  </si>
  <si>
    <t>１　変更交付申請額</t>
    <rPh sb="2" eb="4">
      <t>ヘンコウ</t>
    </rPh>
    <rPh sb="4" eb="6">
      <t>コウフ</t>
    </rPh>
    <rPh sb="6" eb="8">
      <t>シンセイ</t>
    </rPh>
    <rPh sb="8" eb="9">
      <t>ガク</t>
    </rPh>
    <phoneticPr fontId="1"/>
  </si>
  <si>
    <t>令和　　年　　月　　日付千葉市指令こ幼運第　　　号　　　　により補助金の交付決定のあった千葉市保育士等研修代替職員雇用費補助事業の実績について、千葉市保育士等研修代替職員雇用費補助金交付要綱第１０条の規定に基づき、次の通り報告します。</t>
    <rPh sb="4" eb="5">
      <t>ネン</t>
    </rPh>
    <rPh sb="7" eb="8">
      <t>ツキ</t>
    </rPh>
    <rPh sb="10" eb="11">
      <t>ヒ</t>
    </rPh>
    <rPh sb="11" eb="12">
      <t>ツ</t>
    </rPh>
    <rPh sb="12" eb="15">
      <t>チバシ</t>
    </rPh>
    <rPh sb="15" eb="17">
      <t>シレイ</t>
    </rPh>
    <rPh sb="18" eb="19">
      <t>ヨウ</t>
    </rPh>
    <rPh sb="19" eb="20">
      <t>ウン</t>
    </rPh>
    <rPh sb="20" eb="21">
      <t>ダイ</t>
    </rPh>
    <rPh sb="24" eb="25">
      <t>ゴウ</t>
    </rPh>
    <rPh sb="32" eb="35">
      <t>ホジョキン</t>
    </rPh>
    <rPh sb="36" eb="38">
      <t>コウフ</t>
    </rPh>
    <rPh sb="38" eb="40">
      <t>ケッテイ</t>
    </rPh>
    <rPh sb="44" eb="47">
      <t>チバシ</t>
    </rPh>
    <rPh sb="47" eb="49">
      <t>ホイク</t>
    </rPh>
    <rPh sb="49" eb="51">
      <t>シナド</t>
    </rPh>
    <rPh sb="62" eb="64">
      <t>ジギョウ</t>
    </rPh>
    <phoneticPr fontId="1"/>
  </si>
  <si>
    <t>④基準額算出シート　　　　　</t>
    <rPh sb="1" eb="3">
      <t>キジュン</t>
    </rPh>
    <rPh sb="3" eb="4">
      <t>ガク</t>
    </rPh>
    <rPh sb="4" eb="6">
      <t>サンシュツ</t>
    </rPh>
    <phoneticPr fontId="1"/>
  </si>
  <si>
    <t>⑥所要額調書　　　　　</t>
    <rPh sb="1" eb="2">
      <t>ショ</t>
    </rPh>
    <phoneticPr fontId="1"/>
  </si>
  <si>
    <t>研修時間等に変更が生じたため。</t>
    <rPh sb="0" eb="2">
      <t>ケンシュウ</t>
    </rPh>
    <rPh sb="2" eb="4">
      <t>ジカン</t>
    </rPh>
    <rPh sb="4" eb="5">
      <t>ナド</t>
    </rPh>
    <rPh sb="6" eb="8">
      <t>ヘンコウ</t>
    </rPh>
    <rPh sb="9" eb="10">
      <t>ショウ</t>
    </rPh>
    <phoneticPr fontId="1"/>
  </si>
  <si>
    <t>令和６年度千葉市保育士等研修代替職員雇用費補助金の交付を受けたいので、千葉市保育士等研修代替職員雇用費補助金交付要綱第６条の規定により次のとおり申請します。</t>
    <rPh sb="0" eb="2">
      <t>レイワ</t>
    </rPh>
    <rPh sb="3" eb="5">
      <t>ネンド</t>
    </rPh>
    <phoneticPr fontId="1"/>
  </si>
  <si>
    <t>令和７年３月３１日付け千葉市達こ幼運第　　　号　　　千葉市保育士等研修代替職員雇用費補助金額確定通知書により確定した補助金の交付について、千葉市保育士等研修代替職員雇用費補助金交付要綱第１２条の規定により、次の通り請求します。</t>
    <rPh sb="0" eb="2">
      <t>レイワ</t>
    </rPh>
    <rPh sb="3" eb="4">
      <t>ネン</t>
    </rPh>
    <rPh sb="5" eb="6">
      <t>ツキ</t>
    </rPh>
    <rPh sb="8" eb="9">
      <t>ヒ</t>
    </rPh>
    <rPh sb="9" eb="10">
      <t>ツ</t>
    </rPh>
    <rPh sb="11" eb="14">
      <t>チバシ</t>
    </rPh>
    <rPh sb="14" eb="15">
      <t>タツ</t>
    </rPh>
    <rPh sb="16" eb="17">
      <t>ヨウ</t>
    </rPh>
    <rPh sb="17" eb="18">
      <t>ウン</t>
    </rPh>
    <rPh sb="18" eb="19">
      <t>ダイ</t>
    </rPh>
    <rPh sb="22" eb="23">
      <t>ゴウ</t>
    </rPh>
    <rPh sb="26" eb="29">
      <t>チバシ</t>
    </rPh>
    <phoneticPr fontId="1"/>
  </si>
  <si>
    <t>■児童人数（令和7年4月1日時点）</t>
    <rPh sb="6" eb="8">
      <t>レイワ</t>
    </rPh>
    <rPh sb="9" eb="10">
      <t>ネン</t>
    </rPh>
    <rPh sb="11" eb="12">
      <t>ガツ</t>
    </rPh>
    <rPh sb="13" eb="14">
      <t>ニチ</t>
    </rPh>
    <rPh sb="14" eb="16">
      <t>ジテン</t>
    </rPh>
    <phoneticPr fontId="1"/>
  </si>
  <si>
    <t>園毎の固有番号</t>
    <rPh sb="0" eb="2">
      <t>エンゴト</t>
    </rPh>
    <rPh sb="3" eb="7">
      <t>コユウバンゴウ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</si>
</sst>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0&quot;円&quot;"/>
    <numFmt numFmtId="178" formatCode="#,##0&quot;日&quot;"/>
    <numFmt numFmtId="179" formatCode="#,##0&quot;人&quot;"/>
    <numFmt numFmtId="180" formatCode="&quot;&quot;aaa&quot;&quot;"/>
    <numFmt numFmtId="181" formatCode="0_);[Red]\(0\)"/>
  </numFmts>
  <fonts count="36">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sz val="20"/>
      <color theme="1"/>
      <name val="ＭＳ Ｐゴシック"/>
      <family val="3"/>
      <charset val="128"/>
      <scheme val="minor"/>
    </font>
    <font>
      <sz val="20"/>
      <color rgb="FFFF0000"/>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30"/>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明朝"/>
      <family val="1"/>
      <charset val="128"/>
    </font>
    <font>
      <sz val="6"/>
      <name val="ＭＳ Ｐゴシック"/>
      <family val="3"/>
      <charset val="128"/>
      <scheme val="minor"/>
    </font>
    <font>
      <sz val="10"/>
      <name val="ＭＳ Ｐゴシック"/>
      <family val="2"/>
      <charset val="128"/>
      <scheme val="minor"/>
    </font>
    <font>
      <sz val="10"/>
      <name val="ＭＳ Ｐゴシック"/>
      <family val="3"/>
      <charset val="128"/>
      <scheme val="minor"/>
    </font>
    <font>
      <b/>
      <sz val="14"/>
      <name val="ＭＳ Ｐゴシック"/>
      <family val="3"/>
      <charset val="128"/>
      <scheme val="minor"/>
    </font>
    <font>
      <b/>
      <sz val="20"/>
      <color theme="1"/>
      <name val="ＭＳ Ｐゴシック"/>
      <family val="3"/>
      <charset val="128"/>
      <scheme val="minor"/>
    </font>
    <font>
      <sz val="11"/>
      <name val="ＭＳ 明朝"/>
      <family val="1"/>
      <charset val="128"/>
    </font>
    <font>
      <b/>
      <sz val="16"/>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20"/>
      <color theme="1"/>
      <name val="HGP創英角ﾎﾟｯﾌﾟ体"/>
      <family val="3"/>
      <charset val="128"/>
    </font>
    <font>
      <sz val="16"/>
      <color theme="1"/>
      <name val="ＭＳ Ｐゴシック"/>
      <family val="3"/>
      <charset val="128"/>
      <scheme val="minor"/>
    </font>
    <font>
      <b/>
      <sz val="20"/>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5"/>
      <color rgb="FF000000"/>
      <name val="ＭＳ 明朝"/>
      <family val="1"/>
      <charset val="128"/>
    </font>
    <font>
      <sz val="10"/>
      <color theme="1"/>
      <name val="ＭＳ 明朝"/>
      <family val="1"/>
      <charset val="128"/>
    </font>
    <font>
      <sz val="11"/>
      <color theme="1"/>
      <name val="ＭＳ Ｐゴシック"/>
      <family val="3"/>
      <charset val="128"/>
      <scheme val="minor"/>
    </font>
    <font>
      <sz val="18"/>
      <color theme="1"/>
      <name val="ＭＳ Ｐゴシック"/>
      <family val="2"/>
      <charset val="128"/>
      <scheme val="minor"/>
    </font>
    <font>
      <sz val="9"/>
      <color theme="1"/>
      <name val="ＭＳ Ｐゴシック"/>
      <family val="3"/>
      <charset val="128"/>
      <scheme val="minor"/>
    </font>
    <font>
      <b/>
      <sz val="9"/>
      <color indexed="81"/>
      <name val="MS P ゴシック"/>
      <family val="3"/>
      <charset val="128"/>
    </font>
  </fonts>
  <fills count="8">
    <fill>
      <patternFill patternType="none"/>
    </fill>
    <fill>
      <patternFill patternType="gray125"/>
    </fill>
    <fill>
      <patternFill patternType="solid">
        <fgColor rgb="FFFFFF66"/>
        <bgColor indexed="64"/>
      </patternFill>
    </fill>
    <fill>
      <patternFill patternType="solid">
        <fgColor rgb="FF66FFFF"/>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355">
    <xf numFmtId="0" fontId="0" fillId="0" borderId="0" xfId="0">
      <alignment vertical="center"/>
    </xf>
    <xf numFmtId="176" fontId="4" fillId="0" borderId="1" xfId="0" applyNumberFormat="1" applyFont="1" applyBorder="1" applyAlignment="1">
      <alignment horizontal="right" vertical="center"/>
    </xf>
    <xf numFmtId="176" fontId="4" fillId="0" borderId="1" xfId="0" applyNumberFormat="1" applyFont="1" applyBorder="1" applyAlignment="1">
      <alignment vertical="center" shrinkToFit="1"/>
    </xf>
    <xf numFmtId="176" fontId="6" fillId="0" borderId="1" xfId="0" applyNumberFormat="1" applyFont="1" applyBorder="1" applyAlignment="1">
      <alignment vertical="center" shrinkToFit="1"/>
    </xf>
    <xf numFmtId="0" fontId="2"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176" fontId="0" fillId="0" borderId="0" xfId="0" applyNumberFormat="1">
      <alignment vertical="center"/>
    </xf>
    <xf numFmtId="20" fontId="0" fillId="0" borderId="0" xfId="0" applyNumberFormat="1">
      <alignment vertical="center"/>
    </xf>
    <xf numFmtId="177" fontId="0" fillId="0" borderId="0" xfId="0" applyNumberFormat="1">
      <alignment vertical="center"/>
    </xf>
    <xf numFmtId="0" fontId="0" fillId="0" borderId="7" xfId="0" applyBorder="1">
      <alignment vertical="center"/>
    </xf>
    <xf numFmtId="179" fontId="0" fillId="0" borderId="1" xfId="0" applyNumberFormat="1" applyBorder="1">
      <alignment vertical="center"/>
    </xf>
    <xf numFmtId="0" fontId="0" fillId="0" borderId="1" xfId="0" applyBorder="1">
      <alignment vertical="center"/>
    </xf>
    <xf numFmtId="0" fontId="0" fillId="0" borderId="9" xfId="0" applyBorder="1">
      <alignment vertical="center"/>
    </xf>
    <xf numFmtId="0" fontId="0" fillId="0" borderId="8" xfId="0" applyBorder="1" applyAlignment="1">
      <alignment horizontal="left" vertical="center" shrinkToFit="1"/>
    </xf>
    <xf numFmtId="0" fontId="0" fillId="3" borderId="1" xfId="0" applyFill="1" applyBorder="1" applyAlignment="1">
      <alignment horizontal="center" vertical="center"/>
    </xf>
    <xf numFmtId="0" fontId="0" fillId="3" borderId="0" xfId="0" applyFill="1" applyAlignment="1">
      <alignment horizontal="left" vertical="center"/>
    </xf>
    <xf numFmtId="0" fontId="0" fillId="0" borderId="10" xfId="0" applyBorder="1">
      <alignment vertical="center"/>
    </xf>
    <xf numFmtId="0" fontId="0" fillId="3" borderId="0" xfId="0" applyFill="1" applyAlignment="1">
      <alignment horizontal="left" vertical="center" wrapText="1"/>
    </xf>
    <xf numFmtId="0" fontId="0" fillId="3" borderId="1" xfId="0" applyFill="1" applyBorder="1" applyAlignment="1">
      <alignment horizontal="center" vertical="center" wrapText="1"/>
    </xf>
    <xf numFmtId="0" fontId="9" fillId="0" borderId="0" xfId="0" applyFont="1" applyAlignment="1">
      <alignment vertical="center" wrapText="1"/>
    </xf>
    <xf numFmtId="0" fontId="5" fillId="0" borderId="1" xfId="0" applyFont="1" applyBorder="1" applyAlignment="1">
      <alignment horizontal="center" vertical="center" shrinkToFit="1"/>
    </xf>
    <xf numFmtId="0" fontId="11" fillId="4" borderId="0" xfId="0" applyFont="1" applyFill="1" applyAlignment="1">
      <alignment vertical="center" shrinkToFit="1"/>
    </xf>
    <xf numFmtId="177" fontId="13" fillId="4" borderId="0" xfId="0" applyNumberFormat="1" applyFont="1" applyFill="1" applyAlignment="1" applyProtection="1">
      <alignment horizontal="center" vertical="center" shrinkToFit="1"/>
      <protection locked="0"/>
    </xf>
    <xf numFmtId="178" fontId="13" fillId="4" borderId="0" xfId="0" applyNumberFormat="1" applyFont="1" applyFill="1" applyAlignment="1" applyProtection="1">
      <alignment horizontal="center" vertical="center" shrinkToFit="1"/>
      <protection locked="0"/>
    </xf>
    <xf numFmtId="176" fontId="11" fillId="4" borderId="0" xfId="0" applyNumberFormat="1" applyFont="1" applyFill="1">
      <alignment vertical="center"/>
    </xf>
    <xf numFmtId="0" fontId="6" fillId="0" borderId="0" xfId="0" applyFont="1">
      <alignment vertical="center"/>
    </xf>
    <xf numFmtId="0" fontId="2" fillId="0" borderId="8" xfId="0" applyFont="1" applyBorder="1" applyAlignment="1">
      <alignment horizontal="center" vertical="center"/>
    </xf>
    <xf numFmtId="0" fontId="11" fillId="4" borderId="0" xfId="0" applyFont="1" applyFill="1">
      <alignment vertical="center"/>
    </xf>
    <xf numFmtId="0" fontId="11" fillId="4" borderId="0" xfId="0" applyFont="1" applyFill="1" applyAlignment="1">
      <alignment horizontal="center" vertical="center" shrinkToFit="1"/>
    </xf>
    <xf numFmtId="0" fontId="15" fillId="4" borderId="0" xfId="0" applyFont="1" applyFill="1">
      <alignment vertical="center"/>
    </xf>
    <xf numFmtId="0" fontId="15" fillId="4" borderId="1" xfId="0" applyFont="1" applyFill="1" applyBorder="1">
      <alignment vertical="center"/>
    </xf>
    <xf numFmtId="0" fontId="15" fillId="4" borderId="1" xfId="0" applyFont="1" applyFill="1" applyBorder="1" applyAlignment="1">
      <alignment horizontal="center" vertical="center" shrinkToFit="1"/>
    </xf>
    <xf numFmtId="0" fontId="16" fillId="4" borderId="5"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15" xfId="0" applyFont="1" applyFill="1" applyBorder="1" applyAlignment="1">
      <alignment horizontal="center" vertical="center" shrinkToFit="1"/>
    </xf>
    <xf numFmtId="0" fontId="11" fillId="4" borderId="5" xfId="0" applyFont="1" applyFill="1" applyBorder="1">
      <alignment vertical="center"/>
    </xf>
    <xf numFmtId="0" fontId="1" fillId="4" borderId="0" xfId="0" applyFont="1" applyFill="1">
      <alignment vertical="center"/>
    </xf>
    <xf numFmtId="0" fontId="14" fillId="4" borderId="0" xfId="0" applyFont="1" applyFill="1">
      <alignment vertical="center"/>
    </xf>
    <xf numFmtId="0" fontId="11" fillId="4" borderId="1" xfId="0" applyFont="1" applyFill="1" applyBorder="1">
      <alignment vertical="center"/>
    </xf>
    <xf numFmtId="0" fontId="11" fillId="4" borderId="10" xfId="0" applyFont="1" applyFill="1" applyBorder="1">
      <alignment vertical="center"/>
    </xf>
    <xf numFmtId="0" fontId="7" fillId="0" borderId="0" xfId="0" applyFont="1" applyAlignment="1">
      <alignment vertical="center" shrinkToFit="1"/>
    </xf>
    <xf numFmtId="0" fontId="6" fillId="0" borderId="0" xfId="0" applyFont="1" applyAlignment="1">
      <alignment vertical="center" wrapText="1"/>
    </xf>
    <xf numFmtId="0" fontId="11" fillId="4" borderId="0" xfId="0" applyFont="1" applyFill="1" applyAlignment="1">
      <alignment vertical="center" wrapText="1"/>
    </xf>
    <xf numFmtId="0" fontId="11" fillId="4" borderId="0" xfId="0" applyFont="1" applyFill="1" applyAlignment="1">
      <alignment horizontal="center" vertical="center" wrapText="1"/>
    </xf>
    <xf numFmtId="0" fontId="6" fillId="0" borderId="0" xfId="0" applyFont="1" applyAlignment="1">
      <alignment horizontal="center" vertical="center" shrinkToFit="1"/>
    </xf>
    <xf numFmtId="176" fontId="6" fillId="0" borderId="0" xfId="0" applyNumberFormat="1" applyFont="1" applyAlignment="1">
      <alignment vertical="center" shrinkToFit="1"/>
    </xf>
    <xf numFmtId="176" fontId="12" fillId="4" borderId="1" xfId="0" applyNumberFormat="1" applyFont="1" applyFill="1" applyBorder="1">
      <alignment vertical="center"/>
    </xf>
    <xf numFmtId="178" fontId="12" fillId="4" borderId="1" xfId="0" applyNumberFormat="1" applyFont="1" applyFill="1" applyBorder="1">
      <alignment vertical="center"/>
    </xf>
    <xf numFmtId="0" fontId="2" fillId="4" borderId="0" xfId="0" applyFont="1" applyFill="1" applyAlignment="1">
      <alignment horizontal="center" vertical="center"/>
    </xf>
    <xf numFmtId="0" fontId="2" fillId="4" borderId="0" xfId="0" applyFont="1" applyFill="1">
      <alignment vertical="center"/>
    </xf>
    <xf numFmtId="0" fontId="2" fillId="0" borderId="21" xfId="0" applyFont="1" applyBorder="1" applyAlignment="1">
      <alignment horizontal="center" vertical="center"/>
    </xf>
    <xf numFmtId="0" fontId="21" fillId="0" borderId="10" xfId="0" applyFont="1" applyBorder="1">
      <alignment vertical="center"/>
    </xf>
    <xf numFmtId="0" fontId="21" fillId="0" borderId="0" xfId="0" applyFont="1">
      <alignment vertical="center"/>
    </xf>
    <xf numFmtId="0" fontId="24" fillId="0" borderId="0" xfId="0" applyFont="1">
      <alignment vertical="center"/>
    </xf>
    <xf numFmtId="0" fontId="16" fillId="4" borderId="12" xfId="0" applyFont="1" applyFill="1" applyBorder="1" applyAlignment="1">
      <alignment horizontal="center" vertical="center" shrinkToFit="1"/>
    </xf>
    <xf numFmtId="0" fontId="16" fillId="4" borderId="31" xfId="0" applyFont="1" applyFill="1" applyBorder="1" applyAlignment="1">
      <alignment horizontal="center" vertical="center" shrinkToFit="1"/>
    </xf>
    <xf numFmtId="0" fontId="16" fillId="4" borderId="32" xfId="0" applyFont="1" applyFill="1" applyBorder="1" applyAlignment="1">
      <alignment horizontal="center" vertical="center" shrinkToFit="1"/>
    </xf>
    <xf numFmtId="176" fontId="12" fillId="4" borderId="35" xfId="0" applyNumberFormat="1" applyFont="1" applyFill="1" applyBorder="1">
      <alignment vertical="center"/>
    </xf>
    <xf numFmtId="0" fontId="11" fillId="4" borderId="7" xfId="0" applyFont="1" applyFill="1" applyBorder="1">
      <alignment vertical="center"/>
    </xf>
    <xf numFmtId="176" fontId="12" fillId="2" borderId="14" xfId="0" applyNumberFormat="1" applyFont="1" applyFill="1" applyBorder="1" applyProtection="1">
      <alignment vertical="center"/>
      <protection locked="0"/>
    </xf>
    <xf numFmtId="0" fontId="11" fillId="6" borderId="5" xfId="0" applyFont="1" applyFill="1" applyBorder="1">
      <alignment vertical="center"/>
    </xf>
    <xf numFmtId="176" fontId="17" fillId="6" borderId="9" xfId="0" applyNumberFormat="1" applyFont="1" applyFill="1" applyBorder="1" applyAlignment="1">
      <alignment horizontal="center" vertical="center"/>
    </xf>
    <xf numFmtId="0" fontId="11" fillId="6" borderId="9" xfId="0" applyFont="1" applyFill="1" applyBorder="1">
      <alignment vertical="center"/>
    </xf>
    <xf numFmtId="0" fontId="11" fillId="6" borderId="6" xfId="0" applyFont="1" applyFill="1" applyBorder="1">
      <alignment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27" fillId="0" borderId="0" xfId="0" applyFont="1" applyAlignment="1">
      <alignment horizontal="center" vertical="center"/>
    </xf>
    <xf numFmtId="0" fontId="11" fillId="4" borderId="1" xfId="0" applyFont="1" applyFill="1" applyBorder="1" applyAlignment="1">
      <alignment vertical="center" shrinkToFit="1"/>
    </xf>
    <xf numFmtId="0" fontId="19" fillId="4" borderId="1" xfId="0" applyFont="1" applyFill="1" applyBorder="1" applyAlignment="1">
      <alignment horizontal="left" vertical="center" shrinkToFit="1"/>
    </xf>
    <xf numFmtId="177" fontId="13" fillId="4" borderId="1" xfId="0" applyNumberFormat="1" applyFont="1" applyFill="1" applyBorder="1" applyAlignment="1">
      <alignment horizontal="center" vertical="center" shrinkToFit="1"/>
    </xf>
    <xf numFmtId="177" fontId="13" fillId="4" borderId="5" xfId="0" applyNumberFormat="1" applyFont="1" applyFill="1" applyBorder="1" applyAlignment="1">
      <alignment horizontal="center" vertical="center" shrinkToFit="1"/>
    </xf>
    <xf numFmtId="178" fontId="11" fillId="4" borderId="15" xfId="0" applyNumberFormat="1" applyFont="1" applyFill="1" applyBorder="1">
      <alignment vertical="center"/>
    </xf>
    <xf numFmtId="178" fontId="11" fillId="4" borderId="30" xfId="0" applyNumberFormat="1" applyFont="1" applyFill="1" applyBorder="1">
      <alignment vertical="center"/>
    </xf>
    <xf numFmtId="177" fontId="13" fillId="4" borderId="0" xfId="0" applyNumberFormat="1" applyFont="1" applyFill="1" applyAlignment="1">
      <alignment horizontal="center" vertical="center" shrinkToFit="1"/>
    </xf>
    <xf numFmtId="178" fontId="13" fillId="4" borderId="0" xfId="0" applyNumberFormat="1" applyFont="1" applyFill="1" applyAlignment="1">
      <alignment horizontal="center" vertical="center" shrinkToFit="1"/>
    </xf>
    <xf numFmtId="176" fontId="12" fillId="4" borderId="33" xfId="0" applyNumberFormat="1" applyFont="1" applyFill="1" applyBorder="1">
      <alignment vertical="center"/>
    </xf>
    <xf numFmtId="178" fontId="12" fillId="4" borderId="34" xfId="0" applyNumberFormat="1" applyFont="1" applyFill="1" applyBorder="1">
      <alignment vertical="center"/>
    </xf>
    <xf numFmtId="0" fontId="16" fillId="4" borderId="6" xfId="0" applyFont="1" applyFill="1" applyBorder="1" applyAlignment="1">
      <alignment horizontal="center" vertical="center" shrinkToFit="1"/>
    </xf>
    <xf numFmtId="0" fontId="16" fillId="4" borderId="1" xfId="0" applyFont="1" applyFill="1" applyBorder="1" applyAlignment="1">
      <alignment horizontal="center" vertical="center" shrinkToFit="1"/>
    </xf>
    <xf numFmtId="0" fontId="16" fillId="4" borderId="18" xfId="0" applyFont="1" applyFill="1" applyBorder="1" applyAlignment="1">
      <alignment horizontal="center" vertical="center" shrinkToFit="1"/>
    </xf>
    <xf numFmtId="177" fontId="12" fillId="4" borderId="6" xfId="0" applyNumberFormat="1" applyFont="1" applyFill="1" applyBorder="1">
      <alignment vertical="center"/>
    </xf>
    <xf numFmtId="177" fontId="12" fillId="4" borderId="1" xfId="0" applyNumberFormat="1" applyFont="1" applyFill="1" applyBorder="1">
      <alignment vertical="center"/>
    </xf>
    <xf numFmtId="177" fontId="12" fillId="4" borderId="15" xfId="0" applyNumberFormat="1" applyFont="1" applyFill="1" applyBorder="1">
      <alignment vertical="center"/>
    </xf>
    <xf numFmtId="177" fontId="12" fillId="4" borderId="16" xfId="0" applyNumberFormat="1" applyFont="1" applyFill="1" applyBorder="1">
      <alignment vertical="center"/>
    </xf>
    <xf numFmtId="177" fontId="12" fillId="4" borderId="2" xfId="0" applyNumberFormat="1" applyFont="1" applyFill="1" applyBorder="1">
      <alignment vertical="center"/>
    </xf>
    <xf numFmtId="177" fontId="12" fillId="4" borderId="23" xfId="0" applyNumberFormat="1" applyFont="1" applyFill="1" applyBorder="1">
      <alignment vertical="center"/>
    </xf>
    <xf numFmtId="179" fontId="0" fillId="5" borderId="1" xfId="0" applyNumberFormat="1" applyFill="1" applyBorder="1" applyProtection="1">
      <alignment vertical="center"/>
      <protection locked="0"/>
    </xf>
    <xf numFmtId="0" fontId="11" fillId="5" borderId="5" xfId="0" applyFont="1" applyFill="1" applyBorder="1" applyProtection="1">
      <alignment vertical="center"/>
      <protection locked="0"/>
    </xf>
    <xf numFmtId="0" fontId="11" fillId="5" borderId="1" xfId="0" applyFont="1" applyFill="1" applyBorder="1" applyAlignment="1" applyProtection="1">
      <alignment vertical="center" shrinkToFit="1"/>
      <protection locked="0"/>
    </xf>
    <xf numFmtId="0" fontId="19" fillId="5" borderId="1" xfId="0" applyFont="1" applyFill="1" applyBorder="1" applyAlignment="1" applyProtection="1">
      <alignment horizontal="left" vertical="center" shrinkToFit="1"/>
      <protection locked="0"/>
    </xf>
    <xf numFmtId="177" fontId="13" fillId="5" borderId="1" xfId="0" applyNumberFormat="1" applyFont="1" applyFill="1" applyBorder="1" applyAlignment="1" applyProtection="1">
      <alignment horizontal="center" vertical="center" shrinkToFit="1"/>
      <protection locked="0"/>
    </xf>
    <xf numFmtId="177" fontId="13" fillId="5" borderId="5" xfId="0" applyNumberFormat="1" applyFont="1" applyFill="1" applyBorder="1" applyAlignment="1" applyProtection="1">
      <alignment horizontal="center" vertical="center" shrinkToFit="1"/>
      <protection locked="0"/>
    </xf>
    <xf numFmtId="178" fontId="11" fillId="5" borderId="15" xfId="0" applyNumberFormat="1" applyFont="1" applyFill="1" applyBorder="1" applyProtection="1">
      <alignment vertical="center"/>
      <protection locked="0"/>
    </xf>
    <xf numFmtId="177" fontId="13" fillId="5" borderId="15" xfId="0" applyNumberFormat="1" applyFont="1" applyFill="1" applyBorder="1" applyAlignment="1" applyProtection="1">
      <alignment horizontal="center" vertical="center" shrinkToFit="1"/>
      <protection locked="0"/>
    </xf>
    <xf numFmtId="178" fontId="11" fillId="5" borderId="23" xfId="0" applyNumberFormat="1" applyFont="1" applyFill="1" applyBorder="1" applyProtection="1">
      <alignment vertical="center"/>
      <protection locked="0"/>
    </xf>
    <xf numFmtId="0" fontId="15" fillId="4" borderId="1" xfId="0" applyFont="1" applyFill="1" applyBorder="1"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30" fillId="0" borderId="0" xfId="0" applyFont="1">
      <alignment vertical="center"/>
    </xf>
    <xf numFmtId="0" fontId="29" fillId="0" borderId="0" xfId="0" applyFont="1" applyAlignment="1">
      <alignment horizontal="left"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38" fontId="29" fillId="0" borderId="0" xfId="1" applyFont="1" applyAlignment="1">
      <alignment vertical="center"/>
    </xf>
    <xf numFmtId="176" fontId="11" fillId="5" borderId="19" xfId="0" applyNumberFormat="1" applyFont="1" applyFill="1" applyBorder="1" applyProtection="1">
      <alignment vertical="center"/>
      <protection locked="0"/>
    </xf>
    <xf numFmtId="176" fontId="11" fillId="4" borderId="19" xfId="0" applyNumberFormat="1" applyFont="1" applyFill="1" applyBorder="1">
      <alignment vertical="center"/>
    </xf>
    <xf numFmtId="176" fontId="11" fillId="4" borderId="27" xfId="0" applyNumberFormat="1" applyFont="1" applyFill="1" applyBorder="1">
      <alignment vertical="center"/>
    </xf>
    <xf numFmtId="0" fontId="5" fillId="0" borderId="1" xfId="0" applyFont="1" applyBorder="1" applyAlignment="1">
      <alignment horizontal="center" vertical="center"/>
    </xf>
    <xf numFmtId="20" fontId="5" fillId="0" borderId="1" xfId="0" applyNumberFormat="1" applyFont="1" applyBorder="1" applyAlignment="1">
      <alignment horizontal="center" vertical="center"/>
    </xf>
    <xf numFmtId="0" fontId="5" fillId="0" borderId="0" xfId="0" applyFont="1" applyAlignment="1">
      <alignment horizontal="center" vertical="center" wrapText="1"/>
    </xf>
    <xf numFmtId="0" fontId="0" fillId="0" borderId="0" xfId="0" applyAlignment="1" applyProtection="1">
      <alignment horizontal="center" vertical="center"/>
      <protection locked="0"/>
    </xf>
    <xf numFmtId="0" fontId="0" fillId="0" borderId="0" xfId="0" applyProtection="1">
      <alignment vertical="center"/>
      <protection locked="0"/>
    </xf>
    <xf numFmtId="0" fontId="21"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176" fontId="0" fillId="0" borderId="0" xfId="0" applyNumberFormat="1" applyProtection="1">
      <alignment vertical="center"/>
      <protection locked="0"/>
    </xf>
    <xf numFmtId="0" fontId="0" fillId="0" borderId="0" xfId="0" applyAlignment="1" applyProtection="1">
      <alignment horizontal="left" vertical="center"/>
      <protection locked="0"/>
    </xf>
    <xf numFmtId="0" fontId="0" fillId="0" borderId="2" xfId="0"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57" fontId="0" fillId="0" borderId="36" xfId="0" applyNumberFormat="1" applyBorder="1" applyAlignment="1" applyProtection="1">
      <alignment horizontal="center" vertical="center"/>
      <protection locked="0"/>
    </xf>
    <xf numFmtId="20" fontId="0" fillId="2" borderId="1" xfId="0" applyNumberFormat="1" applyFill="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20" fontId="0" fillId="0" borderId="0" xfId="0" applyNumberFormat="1" applyProtection="1">
      <alignment vertical="center"/>
      <protection locked="0"/>
    </xf>
    <xf numFmtId="0" fontId="0" fillId="0" borderId="1" xfId="0" applyBorder="1" applyAlignment="1" applyProtection="1">
      <alignment vertical="center" wrapText="1"/>
      <protection locked="0"/>
    </xf>
    <xf numFmtId="177" fontId="0" fillId="0" borderId="0" xfId="0" applyNumberFormat="1" applyProtection="1">
      <alignment vertical="center"/>
      <protection locked="0"/>
    </xf>
    <xf numFmtId="0" fontId="0" fillId="0" borderId="6" xfId="0" applyBorder="1" applyAlignment="1" applyProtection="1">
      <alignment horizontal="center" vertical="center"/>
      <protection locked="0"/>
    </xf>
    <xf numFmtId="20" fontId="0" fillId="0" borderId="1" xfId="0" applyNumberForma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180" fontId="0" fillId="0" borderId="6" xfId="0" applyNumberFormat="1" applyBorder="1" applyAlignment="1">
      <alignment horizontal="center" vertical="center"/>
    </xf>
    <xf numFmtId="0" fontId="0" fillId="0" borderId="6" xfId="0" applyBorder="1" applyAlignment="1" applyProtection="1">
      <alignment horizontal="left" vertical="center" shrinkToFit="1"/>
      <protection locked="0"/>
    </xf>
    <xf numFmtId="0" fontId="0" fillId="0" borderId="0" xfId="0" applyAlignment="1" applyProtection="1">
      <alignment vertical="center" wrapText="1"/>
      <protection locked="0"/>
    </xf>
    <xf numFmtId="0" fontId="0" fillId="0" borderId="0" xfId="0" applyAlignment="1">
      <alignment horizontal="left" vertical="center"/>
    </xf>
    <xf numFmtId="0" fontId="0" fillId="0" borderId="2" xfId="0" applyBorder="1" applyAlignment="1">
      <alignment horizontal="center" vertical="center"/>
    </xf>
    <xf numFmtId="0" fontId="0" fillId="0" borderId="6" xfId="0" applyBorder="1" applyAlignment="1">
      <alignment horizontal="center" vertical="center"/>
    </xf>
    <xf numFmtId="0" fontId="16" fillId="4" borderId="37" xfId="0" applyFont="1" applyFill="1" applyBorder="1" applyAlignment="1">
      <alignment horizontal="center" vertical="center" shrinkToFit="1"/>
    </xf>
    <xf numFmtId="0" fontId="16" fillId="4" borderId="39" xfId="0" applyFont="1" applyFill="1" applyBorder="1" applyAlignment="1">
      <alignment horizontal="center" vertical="center" shrinkToFit="1"/>
    </xf>
    <xf numFmtId="178" fontId="12" fillId="2" borderId="5" xfId="0" applyNumberFormat="1" applyFont="1" applyFill="1" applyBorder="1" applyProtection="1">
      <alignment vertical="center"/>
      <protection locked="0"/>
    </xf>
    <xf numFmtId="178" fontId="12" fillId="4" borderId="40" xfId="0" applyNumberFormat="1" applyFont="1" applyFill="1" applyBorder="1">
      <alignment vertical="center"/>
    </xf>
    <xf numFmtId="0" fontId="4" fillId="0" borderId="0" xfId="0" applyFont="1">
      <alignment vertical="center"/>
    </xf>
    <xf numFmtId="0" fontId="0" fillId="7" borderId="1" xfId="0" applyFill="1" applyBorder="1" applyAlignment="1">
      <alignment horizontal="center" vertical="center"/>
    </xf>
    <xf numFmtId="179" fontId="0" fillId="7" borderId="1" xfId="0" applyNumberFormat="1" applyFill="1" applyBorder="1" applyProtection="1">
      <alignment vertical="center"/>
      <protection locked="0"/>
    </xf>
    <xf numFmtId="0" fontId="16" fillId="4" borderId="5" xfId="0" applyFont="1" applyFill="1" applyBorder="1" applyAlignment="1">
      <alignment horizontal="center" wrapText="1" shrinkToFit="1"/>
    </xf>
    <xf numFmtId="176" fontId="12" fillId="4" borderId="38" xfId="0" applyNumberFormat="1" applyFont="1" applyFill="1" applyBorder="1" applyAlignment="1">
      <alignment horizontal="center" vertical="center"/>
    </xf>
    <xf numFmtId="178" fontId="12" fillId="4" borderId="1" xfId="0" applyNumberFormat="1" applyFont="1" applyFill="1" applyBorder="1" applyAlignment="1">
      <alignment horizontal="center" vertical="center"/>
    </xf>
    <xf numFmtId="176" fontId="12" fillId="4" borderId="9" xfId="0" applyNumberFormat="1" applyFont="1" applyFill="1" applyBorder="1" applyAlignment="1">
      <alignment horizontal="center" vertical="center"/>
    </xf>
    <xf numFmtId="0" fontId="0" fillId="0" borderId="6" xfId="0" applyBorder="1" applyAlignment="1" applyProtection="1">
      <alignment vertical="center" shrinkToFit="1"/>
      <protection locked="0"/>
    </xf>
    <xf numFmtId="58" fontId="29" fillId="0" borderId="0" xfId="0" applyNumberFormat="1" applyFont="1">
      <alignment vertical="center"/>
    </xf>
    <xf numFmtId="181" fontId="29" fillId="0" borderId="0" xfId="0" applyNumberFormat="1" applyFont="1" applyAlignment="1" applyProtection="1">
      <alignment vertical="center" shrinkToFit="1"/>
      <protection locked="0"/>
    </xf>
    <xf numFmtId="181" fontId="29" fillId="0" borderId="0" xfId="0" applyNumberFormat="1" applyFont="1" applyAlignment="1">
      <alignment vertical="center" shrinkToFit="1"/>
    </xf>
    <xf numFmtId="0" fontId="31" fillId="5" borderId="16" xfId="0" applyFont="1" applyFill="1" applyBorder="1" applyAlignment="1" applyProtection="1">
      <alignment vertical="top" wrapText="1"/>
      <protection locked="0"/>
    </xf>
    <xf numFmtId="0" fontId="31" fillId="5" borderId="11" xfId="0" applyFont="1" applyFill="1" applyBorder="1" applyAlignment="1" applyProtection="1">
      <alignment vertical="top" wrapText="1"/>
      <protection locked="0"/>
    </xf>
    <xf numFmtId="0" fontId="31" fillId="5" borderId="43" xfId="0" applyFont="1" applyFill="1" applyBorder="1" applyAlignment="1" applyProtection="1">
      <alignment vertical="top" wrapText="1"/>
      <protection locked="0"/>
    </xf>
    <xf numFmtId="0" fontId="29" fillId="5" borderId="16" xfId="0" applyFont="1" applyFill="1" applyBorder="1" applyAlignment="1" applyProtection="1">
      <alignment vertical="top" wrapText="1"/>
      <protection locked="0"/>
    </xf>
    <xf numFmtId="0" fontId="29" fillId="5" borderId="11" xfId="0" applyFont="1" applyFill="1" applyBorder="1" applyAlignment="1" applyProtection="1">
      <alignment vertical="top" wrapText="1"/>
      <protection locked="0"/>
    </xf>
    <xf numFmtId="0" fontId="29" fillId="5" borderId="1" xfId="0" applyFont="1" applyFill="1" applyBorder="1" applyAlignment="1" applyProtection="1">
      <alignment vertical="center" shrinkToFit="1"/>
      <protection locked="0"/>
    </xf>
    <xf numFmtId="0" fontId="29" fillId="5" borderId="6" xfId="0" applyFont="1" applyFill="1" applyBorder="1" applyAlignment="1" applyProtection="1">
      <alignment vertical="center" shrinkToFit="1"/>
      <protection locked="0"/>
    </xf>
    <xf numFmtId="0" fontId="29" fillId="5" borderId="43" xfId="0" applyFont="1" applyFill="1" applyBorder="1" applyAlignment="1" applyProtection="1">
      <alignment vertical="top" wrapText="1"/>
      <protection locked="0"/>
    </xf>
    <xf numFmtId="20" fontId="5" fillId="0" borderId="1" xfId="0" applyNumberFormat="1" applyFont="1" applyBorder="1" applyAlignment="1">
      <alignment horizontal="center" vertical="center"/>
    </xf>
    <xf numFmtId="0" fontId="5" fillId="0" borderId="1" xfId="0" applyFont="1" applyBorder="1" applyAlignment="1">
      <alignment horizontal="center" vertical="center"/>
    </xf>
    <xf numFmtId="20" fontId="5" fillId="0" borderId="5" xfId="0" applyNumberFormat="1" applyFont="1" applyBorder="1" applyAlignment="1">
      <alignment horizontal="center" vertical="center"/>
    </xf>
    <xf numFmtId="20" fontId="5" fillId="0" borderId="6" xfId="0" applyNumberFormat="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5" borderId="1"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8" xfId="0" applyFont="1" applyBorder="1">
      <alignment vertical="center"/>
    </xf>
    <xf numFmtId="0" fontId="0" fillId="0" borderId="5"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6" xfId="0" applyBorder="1" applyAlignment="1" applyProtection="1">
      <alignment vertical="center" shrinkToFit="1"/>
      <protection locked="0"/>
    </xf>
    <xf numFmtId="14" fontId="0" fillId="0" borderId="5" xfId="0" applyNumberFormat="1" applyBorder="1" applyAlignment="1" applyProtection="1">
      <alignment vertical="center" shrinkToFit="1"/>
      <protection locked="0"/>
    </xf>
    <xf numFmtId="14" fontId="0" fillId="0" borderId="9" xfId="0" applyNumberFormat="1" applyBorder="1" applyAlignment="1" applyProtection="1">
      <alignment vertical="center" shrinkToFit="1"/>
      <protection locked="0"/>
    </xf>
    <xf numFmtId="14" fontId="0" fillId="0" borderId="6" xfId="0" applyNumberFormat="1" applyBorder="1" applyAlignment="1" applyProtection="1">
      <alignment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2" borderId="5"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8" xfId="0" applyBorder="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4" fontId="0" fillId="2" borderId="5" xfId="0" applyNumberFormat="1" applyFill="1" applyBorder="1" applyAlignment="1" applyProtection="1">
      <alignment vertical="center" wrapText="1"/>
      <protection locked="0"/>
    </xf>
    <xf numFmtId="14" fontId="0" fillId="2" borderId="9" xfId="0" applyNumberFormat="1" applyFill="1" applyBorder="1" applyAlignment="1" applyProtection="1">
      <alignment vertical="center" wrapText="1"/>
      <protection locked="0"/>
    </xf>
    <xf numFmtId="14" fontId="0" fillId="2" borderId="6" xfId="0" applyNumberFormat="1" applyFill="1" applyBorder="1" applyAlignment="1" applyProtection="1">
      <alignment vertical="center" wrapText="1"/>
      <protection locked="0"/>
    </xf>
    <xf numFmtId="14" fontId="0" fillId="0" borderId="5" xfId="0" applyNumberFormat="1" applyBorder="1" applyAlignment="1" applyProtection="1">
      <alignment vertical="center" wrapText="1"/>
      <protection locked="0"/>
    </xf>
    <xf numFmtId="14" fontId="0" fillId="0" borderId="6" xfId="0" applyNumberFormat="1" applyBorder="1" applyAlignment="1" applyProtection="1">
      <alignment vertical="center" wrapText="1"/>
      <protection locked="0"/>
    </xf>
    <xf numFmtId="0" fontId="0" fillId="0" borderId="5"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0" borderId="8" xfId="0" applyBorder="1" applyProtection="1">
      <alignment vertical="center"/>
      <protection locked="0"/>
    </xf>
    <xf numFmtId="0" fontId="32" fillId="0" borderId="5"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0" fillId="2" borderId="5" xfId="0" applyFill="1" applyBorder="1" applyAlignment="1" applyProtection="1">
      <alignment vertical="center" wrapText="1" shrinkToFit="1"/>
      <protection locked="0"/>
    </xf>
    <xf numFmtId="0" fontId="0" fillId="2" borderId="9" xfId="0" applyFill="1" applyBorder="1" applyAlignment="1" applyProtection="1">
      <alignment vertical="center" wrapText="1" shrinkToFit="1"/>
      <protection locked="0"/>
    </xf>
    <xf numFmtId="0" fontId="0" fillId="2" borderId="6" xfId="0" applyFill="1" applyBorder="1" applyAlignment="1" applyProtection="1">
      <alignment vertical="center" wrapText="1" shrinkToFit="1"/>
      <protection locked="0"/>
    </xf>
    <xf numFmtId="14" fontId="0" fillId="2" borderId="5" xfId="0" applyNumberFormat="1" applyFill="1" applyBorder="1" applyAlignment="1" applyProtection="1">
      <alignment vertical="center" wrapText="1" shrinkToFit="1"/>
      <protection locked="0"/>
    </xf>
    <xf numFmtId="14" fontId="0" fillId="2" borderId="9" xfId="0" applyNumberFormat="1" applyFill="1" applyBorder="1" applyAlignment="1" applyProtection="1">
      <alignment vertical="center" wrapText="1" shrinkToFit="1"/>
      <protection locked="0"/>
    </xf>
    <xf numFmtId="14" fontId="0" fillId="2" borderId="6" xfId="0" applyNumberFormat="1" applyFill="1" applyBorder="1" applyAlignment="1" applyProtection="1">
      <alignment vertical="center" wrapText="1" shrinkToFit="1"/>
      <protection locked="0"/>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lef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vertical="center" wrapText="1"/>
    </xf>
    <xf numFmtId="179" fontId="10" fillId="0" borderId="5" xfId="0" applyNumberFormat="1" applyFont="1" applyBorder="1" applyAlignment="1">
      <alignment horizontal="center" vertical="center"/>
    </xf>
    <xf numFmtId="179" fontId="10" fillId="0" borderId="6" xfId="0" applyNumberFormat="1" applyFont="1" applyBorder="1" applyAlignment="1">
      <alignment horizontal="center" vertical="center"/>
    </xf>
    <xf numFmtId="0" fontId="8" fillId="0" borderId="0" xfId="0" applyFont="1" applyAlignment="1">
      <alignment horizontal="center" vertical="center" shrinkToFit="1"/>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179" fontId="0" fillId="5" borderId="6" xfId="0" applyNumberFormat="1" applyFill="1" applyBorder="1" applyAlignment="1" applyProtection="1">
      <alignment horizontal="center" vertical="center"/>
      <protection locked="0"/>
    </xf>
    <xf numFmtId="179" fontId="0" fillId="5" borderId="1" xfId="0" applyNumberFormat="1" applyFill="1" applyBorder="1" applyAlignment="1" applyProtection="1">
      <alignment horizontal="center" vertical="center"/>
      <protection locked="0"/>
    </xf>
    <xf numFmtId="0" fontId="0" fillId="0" borderId="0" xfId="0">
      <alignment vertical="center"/>
    </xf>
    <xf numFmtId="0" fontId="0" fillId="0" borderId="11" xfId="0" applyBorder="1">
      <alignment vertical="center"/>
    </xf>
    <xf numFmtId="0" fontId="0" fillId="0" borderId="8" xfId="0" applyBorder="1" applyAlignment="1">
      <alignment horizontal="left" vertical="center" shrinkToFit="1"/>
    </xf>
    <xf numFmtId="0" fontId="0" fillId="0" borderId="0" xfId="0" applyAlignment="1">
      <alignment horizontal="left"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11" fillId="4" borderId="5"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11" fillId="4" borderId="0" xfId="0" applyFont="1" applyFill="1" applyAlignment="1">
      <alignment horizontal="center" vertical="center" shrinkToFi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29" xfId="0" applyFont="1" applyBorder="1" applyAlignment="1">
      <alignment horizontal="center" vertical="center"/>
    </xf>
    <xf numFmtId="0" fontId="21" fillId="4" borderId="19" xfId="0" applyFont="1" applyFill="1" applyBorder="1" applyAlignment="1">
      <alignment horizontal="center" vertical="center" wrapText="1"/>
    </xf>
    <xf numFmtId="0" fontId="21" fillId="4" borderId="17" xfId="0" applyFont="1" applyFill="1" applyBorder="1" applyAlignment="1">
      <alignment horizontal="center" vertical="center" wrapText="1"/>
    </xf>
    <xf numFmtId="179" fontId="2" fillId="4" borderId="1" xfId="0" applyNumberFormat="1" applyFont="1" applyFill="1" applyBorder="1" applyAlignment="1">
      <alignment horizontal="center" vertical="center"/>
    </xf>
    <xf numFmtId="176"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76" fontId="2" fillId="4" borderId="5"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xf>
    <xf numFmtId="177" fontId="2" fillId="4" borderId="27" xfId="0" applyNumberFormat="1" applyFont="1" applyFill="1" applyBorder="1" applyAlignment="1">
      <alignment horizontal="center" vertical="center"/>
    </xf>
    <xf numFmtId="177" fontId="2" fillId="4" borderId="28"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8" fillId="0" borderId="0" xfId="0" applyFont="1" applyAlignment="1">
      <alignment horizontal="left" vertical="center"/>
    </xf>
    <xf numFmtId="0" fontId="18" fillId="0" borderId="11" xfId="0" applyFont="1" applyBorder="1" applyAlignment="1">
      <alignment horizontal="left" vertical="center"/>
    </xf>
    <xf numFmtId="179" fontId="6" fillId="4" borderId="5" xfId="0" applyNumberFormat="1" applyFont="1" applyFill="1" applyBorder="1" applyAlignment="1">
      <alignment horizontal="center" vertical="center"/>
    </xf>
    <xf numFmtId="179" fontId="6" fillId="4" borderId="6" xfId="0" applyNumberFormat="1" applyFont="1" applyFill="1" applyBorder="1" applyAlignment="1">
      <alignment horizontal="center" vertical="center"/>
    </xf>
    <xf numFmtId="176" fontId="6" fillId="4" borderId="5" xfId="0" applyNumberFormat="1" applyFont="1" applyFill="1" applyBorder="1" applyAlignment="1">
      <alignment horizontal="center" vertical="center"/>
    </xf>
    <xf numFmtId="176" fontId="6" fillId="4" borderId="6"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179" fontId="5" fillId="4" borderId="5" xfId="0" applyNumberFormat="1" applyFont="1" applyFill="1" applyBorder="1" applyAlignment="1">
      <alignment horizontal="center" vertical="center" wrapText="1"/>
    </xf>
    <xf numFmtId="179" fontId="5" fillId="4" borderId="6" xfId="0" applyNumberFormat="1" applyFont="1" applyFill="1" applyBorder="1" applyAlignment="1">
      <alignment horizontal="center" vertical="center" wrapText="1"/>
    </xf>
    <xf numFmtId="176" fontId="5" fillId="4" borderId="5" xfId="0" applyNumberFormat="1" applyFont="1" applyFill="1" applyBorder="1" applyAlignment="1">
      <alignment horizontal="center" vertical="center" wrapText="1"/>
    </xf>
    <xf numFmtId="176" fontId="5" fillId="4" borderId="6" xfId="0" applyNumberFormat="1" applyFont="1" applyFill="1" applyBorder="1" applyAlignment="1">
      <alignment horizontal="center" vertical="center" wrapText="1"/>
    </xf>
    <xf numFmtId="0" fontId="11" fillId="4" borderId="0" xfId="0" applyFont="1" applyFill="1" applyAlignment="1">
      <alignment horizontal="left" vertical="center"/>
    </xf>
    <xf numFmtId="0" fontId="12" fillId="4" borderId="0" xfId="0" applyFont="1" applyFill="1" applyAlignment="1">
      <alignment horizontal="center" vertical="center" wrapText="1"/>
    </xf>
    <xf numFmtId="0" fontId="12" fillId="4" borderId="18"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27" fillId="0" borderId="0" xfId="0" applyFont="1" applyAlignment="1">
      <alignment horizontal="left" vertical="center"/>
    </xf>
    <xf numFmtId="0" fontId="27" fillId="0" borderId="18" xfId="0" applyFont="1" applyBorder="1" applyAlignment="1">
      <alignment horizontal="left" vertical="center"/>
    </xf>
    <xf numFmtId="177" fontId="25" fillId="4" borderId="24" xfId="0" applyNumberFormat="1" applyFont="1" applyFill="1" applyBorder="1" applyAlignment="1">
      <alignment horizontal="center" vertical="center"/>
    </xf>
    <xf numFmtId="0" fontId="25" fillId="4" borderId="25" xfId="0" applyFont="1" applyFill="1" applyBorder="1" applyAlignment="1">
      <alignment horizontal="center" vertical="center"/>
    </xf>
    <xf numFmtId="0" fontId="25" fillId="4" borderId="26"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77" fontId="25" fillId="4" borderId="0" xfId="0" applyNumberFormat="1" applyFont="1" applyFill="1" applyAlignment="1">
      <alignment horizontal="center" vertical="center"/>
    </xf>
    <xf numFmtId="0" fontId="25" fillId="4" borderId="0" xfId="0" applyFont="1" applyFill="1" applyAlignment="1">
      <alignment horizontal="center" vertical="center"/>
    </xf>
    <xf numFmtId="0" fontId="4" fillId="0" borderId="0" xfId="0" applyFont="1" applyAlignment="1">
      <alignment horizontal="left" vertical="center"/>
    </xf>
    <xf numFmtId="0" fontId="6" fillId="4" borderId="9" xfId="0" applyFont="1" applyFill="1" applyBorder="1" applyAlignment="1">
      <alignment horizontal="center" vertical="center"/>
    </xf>
    <xf numFmtId="0" fontId="26" fillId="4" borderId="5"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176" fontId="26" fillId="4" borderId="5" xfId="0" applyNumberFormat="1" applyFont="1" applyFill="1" applyBorder="1" applyAlignment="1">
      <alignment horizontal="center" vertical="center" wrapText="1"/>
    </xf>
    <xf numFmtId="176" fontId="26" fillId="4" borderId="6" xfId="0" applyNumberFormat="1"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179" fontId="26" fillId="4" borderId="5" xfId="0" applyNumberFormat="1" applyFont="1" applyFill="1" applyBorder="1" applyAlignment="1">
      <alignment horizontal="center" vertical="center" wrapText="1"/>
    </xf>
    <xf numFmtId="179" fontId="26" fillId="4" borderId="6" xfId="0" applyNumberFormat="1" applyFont="1" applyFill="1" applyBorder="1" applyAlignment="1">
      <alignment horizontal="center" vertical="center" wrapText="1"/>
    </xf>
    <xf numFmtId="177" fontId="2" fillId="0" borderId="0" xfId="0" applyNumberFormat="1" applyFont="1" applyAlignment="1">
      <alignment horizontal="center" vertical="center"/>
    </xf>
    <xf numFmtId="0" fontId="18" fillId="0" borderId="0" xfId="0" applyFont="1">
      <alignment vertical="center"/>
    </xf>
    <xf numFmtId="177" fontId="6" fillId="4" borderId="24" xfId="0" applyNumberFormat="1" applyFont="1" applyFill="1" applyBorder="1" applyAlignment="1">
      <alignment horizontal="center" vertical="center" wrapText="1"/>
    </xf>
    <xf numFmtId="177" fontId="6" fillId="4" borderId="25" xfId="0" applyNumberFormat="1" applyFont="1" applyFill="1" applyBorder="1" applyAlignment="1">
      <alignment horizontal="center" vertical="center" wrapText="1"/>
    </xf>
    <xf numFmtId="177" fontId="6" fillId="4" borderId="26" xfId="0" applyNumberFormat="1" applyFont="1" applyFill="1" applyBorder="1" applyAlignment="1">
      <alignment horizontal="center" vertical="center" wrapText="1"/>
    </xf>
    <xf numFmtId="0" fontId="6" fillId="0" borderId="0" xfId="0" applyFont="1" applyAlignment="1">
      <alignment horizontal="left" vertical="center" wrapText="1"/>
    </xf>
    <xf numFmtId="0" fontId="29" fillId="0" borderId="0" xfId="0" applyFont="1" applyAlignment="1">
      <alignment horizontal="center" vertical="center"/>
    </xf>
    <xf numFmtId="0" fontId="29" fillId="0" borderId="0" xfId="0" applyFont="1" applyAlignment="1">
      <alignment horizontal="left" vertical="center"/>
    </xf>
    <xf numFmtId="58" fontId="29" fillId="0" borderId="0" xfId="0" applyNumberFormat="1" applyFont="1" applyAlignment="1">
      <alignment horizontal="center" vertical="center"/>
    </xf>
    <xf numFmtId="0" fontId="31" fillId="5" borderId="41" xfId="0" applyFont="1" applyFill="1" applyBorder="1" applyAlignment="1" applyProtection="1">
      <alignment horizontal="center" vertical="top" wrapText="1"/>
      <protection locked="0"/>
    </xf>
    <xf numFmtId="0" fontId="31" fillId="5" borderId="7" xfId="0" applyFont="1" applyFill="1" applyBorder="1" applyAlignment="1" applyProtection="1">
      <alignment horizontal="center" vertical="top" wrapText="1"/>
      <protection locked="0"/>
    </xf>
    <xf numFmtId="0" fontId="31" fillId="5" borderId="10" xfId="0" applyFont="1" applyFill="1" applyBorder="1" applyAlignment="1" applyProtection="1">
      <alignment horizontal="center" vertical="top" wrapText="1"/>
      <protection locked="0"/>
    </xf>
    <xf numFmtId="0" fontId="31" fillId="5" borderId="0" xfId="0" applyFont="1" applyFill="1" applyAlignment="1" applyProtection="1">
      <alignment horizontal="center" vertical="top" wrapText="1"/>
      <protection locked="0"/>
    </xf>
    <xf numFmtId="0" fontId="31" fillId="5" borderId="42" xfId="0" applyFont="1" applyFill="1" applyBorder="1" applyAlignment="1" applyProtection="1">
      <alignment horizontal="center" vertical="top" wrapText="1"/>
      <protection locked="0"/>
    </xf>
    <xf numFmtId="0" fontId="31" fillId="5" borderId="8" xfId="0" applyFont="1" applyFill="1" applyBorder="1" applyAlignment="1" applyProtection="1">
      <alignment horizontal="center" vertical="top" wrapText="1"/>
      <protection locked="0"/>
    </xf>
    <xf numFmtId="0" fontId="29" fillId="5" borderId="41" xfId="0" applyFont="1" applyFill="1" applyBorder="1" applyAlignment="1" applyProtection="1">
      <alignment horizontal="center" vertical="top" wrapText="1"/>
      <protection locked="0"/>
    </xf>
    <xf numFmtId="0" fontId="29" fillId="5" borderId="7" xfId="0" applyFont="1" applyFill="1" applyBorder="1" applyAlignment="1" applyProtection="1">
      <alignment horizontal="center" vertical="top" wrapText="1"/>
      <protection locked="0"/>
    </xf>
    <xf numFmtId="0" fontId="29" fillId="5" borderId="10" xfId="0" applyFont="1" applyFill="1" applyBorder="1" applyAlignment="1" applyProtection="1">
      <alignment horizontal="center" vertical="top" wrapText="1"/>
      <protection locked="0"/>
    </xf>
    <xf numFmtId="0" fontId="29" fillId="5" borderId="0" xfId="0" applyFont="1" applyFill="1" applyAlignment="1" applyProtection="1">
      <alignment horizontal="center" vertical="top" wrapText="1"/>
      <protection locked="0"/>
    </xf>
    <xf numFmtId="0" fontId="29" fillId="5" borderId="42" xfId="0" applyFont="1" applyFill="1" applyBorder="1" applyAlignment="1" applyProtection="1">
      <alignment horizontal="center" vertical="top" wrapText="1"/>
      <protection locked="0"/>
    </xf>
    <xf numFmtId="0" fontId="29" fillId="5" borderId="8" xfId="0" applyFont="1" applyFill="1" applyBorder="1" applyAlignment="1" applyProtection="1">
      <alignment horizontal="center" vertical="top" wrapText="1"/>
      <protection locked="0"/>
    </xf>
    <xf numFmtId="38" fontId="29" fillId="0" borderId="0" xfId="1" applyFont="1" applyAlignment="1">
      <alignment horizontal="center" vertical="center"/>
    </xf>
    <xf numFmtId="0" fontId="29" fillId="0" borderId="0" xfId="0" applyFont="1" applyAlignment="1">
      <alignment horizontal="center" vertical="center" shrinkToFit="1"/>
    </xf>
    <xf numFmtId="0" fontId="29" fillId="5" borderId="1" xfId="0" applyFont="1" applyFill="1" applyBorder="1" applyAlignment="1" applyProtection="1">
      <alignment horizontal="center" vertical="center" shrinkToFit="1"/>
      <protection locked="0"/>
    </xf>
    <xf numFmtId="0" fontId="29" fillId="5" borderId="1" xfId="0" applyFont="1" applyFill="1" applyBorder="1" applyAlignment="1" applyProtection="1">
      <alignment horizontal="left" vertical="center" shrinkToFit="1"/>
      <protection locked="0"/>
    </xf>
    <xf numFmtId="0" fontId="29" fillId="0" borderId="0" xfId="0" applyFont="1" applyAlignment="1">
      <alignment horizontal="left" vertical="center" wrapText="1"/>
    </xf>
    <xf numFmtId="0" fontId="29" fillId="5" borderId="5" xfId="0" applyFont="1" applyFill="1" applyBorder="1" applyAlignment="1" applyProtection="1">
      <alignment horizontal="center" vertical="center"/>
      <protection locked="0"/>
    </xf>
    <xf numFmtId="0" fontId="29" fillId="5" borderId="9" xfId="0" applyFont="1" applyFill="1" applyBorder="1" applyAlignment="1" applyProtection="1">
      <alignment horizontal="center" vertical="center"/>
      <protection locked="0"/>
    </xf>
    <xf numFmtId="0" fontId="29" fillId="5" borderId="6" xfId="0" applyFont="1" applyFill="1" applyBorder="1" applyAlignment="1" applyProtection="1">
      <alignment horizontal="center" vertical="center"/>
      <protection locked="0"/>
    </xf>
    <xf numFmtId="0" fontId="29" fillId="5" borderId="5" xfId="0" applyFont="1" applyFill="1" applyBorder="1" applyAlignment="1" applyProtection="1">
      <alignment horizontal="center" vertical="center" shrinkToFit="1"/>
      <protection locked="0"/>
    </xf>
    <xf numFmtId="0" fontId="29" fillId="5" borderId="9" xfId="0" applyFont="1" applyFill="1" applyBorder="1" applyAlignment="1" applyProtection="1">
      <alignment horizontal="center" vertical="center" shrinkToFit="1"/>
      <protection locked="0"/>
    </xf>
    <xf numFmtId="0" fontId="29" fillId="5" borderId="6" xfId="0" applyFont="1" applyFill="1" applyBorder="1" applyAlignment="1" applyProtection="1">
      <alignment horizontal="center" vertical="center" shrinkToFit="1"/>
      <protection locked="0"/>
    </xf>
    <xf numFmtId="0" fontId="29" fillId="5" borderId="41" xfId="0" applyFont="1" applyFill="1" applyBorder="1" applyAlignment="1" applyProtection="1">
      <alignment horizontal="left" vertical="top" wrapText="1"/>
      <protection locked="0"/>
    </xf>
    <xf numFmtId="0" fontId="29" fillId="5" borderId="7" xfId="0" applyFont="1" applyFill="1" applyBorder="1" applyAlignment="1" applyProtection="1">
      <alignment horizontal="left" vertical="top" wrapText="1"/>
      <protection locked="0"/>
    </xf>
    <xf numFmtId="0" fontId="29" fillId="5" borderId="16" xfId="0" applyFont="1" applyFill="1" applyBorder="1" applyAlignment="1" applyProtection="1">
      <alignment horizontal="left" vertical="top" wrapText="1"/>
      <protection locked="0"/>
    </xf>
    <xf numFmtId="0" fontId="29" fillId="5" borderId="10" xfId="0" applyFont="1" applyFill="1" applyBorder="1" applyAlignment="1" applyProtection="1">
      <alignment horizontal="left" vertical="top" wrapText="1"/>
      <protection locked="0"/>
    </xf>
    <xf numFmtId="0" fontId="29" fillId="5" borderId="0" xfId="0" applyFont="1" applyFill="1" applyAlignment="1" applyProtection="1">
      <alignment horizontal="left" vertical="top" wrapText="1"/>
      <protection locked="0"/>
    </xf>
    <xf numFmtId="0" fontId="29" fillId="5" borderId="11" xfId="0" applyFont="1" applyFill="1" applyBorder="1" applyAlignment="1" applyProtection="1">
      <alignment horizontal="left" vertical="top" wrapText="1"/>
      <protection locked="0"/>
    </xf>
    <xf numFmtId="0" fontId="29" fillId="5" borderId="42" xfId="0" applyFont="1" applyFill="1" applyBorder="1" applyAlignment="1" applyProtection="1">
      <alignment horizontal="left" vertical="top" wrapText="1"/>
      <protection locked="0"/>
    </xf>
    <xf numFmtId="0" fontId="29" fillId="5" borderId="8" xfId="0" applyFont="1" applyFill="1" applyBorder="1" applyAlignment="1" applyProtection="1">
      <alignment horizontal="left" vertical="top" wrapText="1"/>
      <protection locked="0"/>
    </xf>
    <xf numFmtId="0" fontId="29" fillId="5" borderId="43" xfId="0" applyFont="1" applyFill="1" applyBorder="1" applyAlignment="1" applyProtection="1">
      <alignment horizontal="left" vertical="top" wrapText="1"/>
      <protection locked="0"/>
    </xf>
    <xf numFmtId="0" fontId="29" fillId="5" borderId="16" xfId="0" applyFont="1" applyFill="1" applyBorder="1" applyAlignment="1" applyProtection="1">
      <alignment horizontal="center" vertical="top" wrapText="1"/>
      <protection locked="0"/>
    </xf>
    <xf numFmtId="0" fontId="29" fillId="5" borderId="11" xfId="0" applyFont="1" applyFill="1" applyBorder="1" applyAlignment="1" applyProtection="1">
      <alignment horizontal="center" vertical="top" wrapText="1"/>
      <protection locked="0"/>
    </xf>
    <xf numFmtId="0" fontId="29" fillId="5" borderId="43" xfId="0" applyFont="1" applyFill="1" applyBorder="1" applyAlignment="1" applyProtection="1">
      <alignment horizontal="center" vertical="top" wrapText="1"/>
      <protection locked="0"/>
    </xf>
    <xf numFmtId="0" fontId="29" fillId="5" borderId="2" xfId="0" applyFont="1" applyFill="1" applyBorder="1" applyAlignment="1" applyProtection="1">
      <alignment horizontal="center" vertical="top" wrapText="1"/>
      <protection locked="0"/>
    </xf>
    <xf numFmtId="0" fontId="29" fillId="5" borderId="3" xfId="0" applyFont="1" applyFill="1" applyBorder="1" applyAlignment="1" applyProtection="1">
      <alignment horizontal="center" vertical="top" wrapText="1"/>
      <protection locked="0"/>
    </xf>
    <xf numFmtId="0" fontId="29" fillId="5" borderId="4" xfId="0" applyFont="1" applyFill="1" applyBorder="1" applyAlignment="1" applyProtection="1">
      <alignment horizontal="center"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31</xdr:col>
      <xdr:colOff>604099</xdr:colOff>
      <xdr:row>7</xdr:row>
      <xdr:rowOff>122248</xdr:rowOff>
    </xdr:from>
    <xdr:to>
      <xdr:col>35</xdr:col>
      <xdr:colOff>481852</xdr:colOff>
      <xdr:row>10</xdr:row>
      <xdr:rowOff>161977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216699" y="11933248"/>
          <a:ext cx="2620953" cy="78267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公定価格に含まれる研修代替</a:t>
          </a:r>
          <a:endParaRPr kumimoji="1" lang="en-US" altLang="ja-JP" sz="1100"/>
        </a:p>
        <a:p>
          <a:pPr algn="l"/>
          <a:r>
            <a:rPr kumimoji="1" lang="en-US" altLang="ja-JP" sz="1100"/>
            <a:t>7:45×3</a:t>
          </a:r>
          <a:r>
            <a:rPr kumimoji="1" lang="ja-JP" altLang="en-US" sz="1100"/>
            <a:t>日＝</a:t>
          </a:r>
          <a:r>
            <a:rPr kumimoji="1" lang="en-US" altLang="ja-JP" sz="1100"/>
            <a:t>23:15</a:t>
          </a:r>
        </a:p>
        <a:p>
          <a:pPr algn="l"/>
          <a:r>
            <a:rPr kumimoji="1" lang="ja-JP" altLang="en-US" sz="1100"/>
            <a:t>（</a:t>
          </a:r>
          <a:r>
            <a:rPr kumimoji="1" lang="en-US" altLang="ja-JP" sz="1100"/>
            <a:t>7.75</a:t>
          </a:r>
          <a:r>
            <a:rPr kumimoji="1" lang="ja-JP" altLang="en-US" sz="1100"/>
            <a:t>）　　　　（</a:t>
          </a:r>
          <a:r>
            <a:rPr kumimoji="1" lang="en-US" altLang="ja-JP" sz="1100"/>
            <a:t>23.25</a:t>
          </a:r>
          <a:r>
            <a:rPr kumimoji="1" lang="ja-JP" altLang="en-US" sz="11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95250</xdr:colOff>
      <xdr:row>13</xdr:row>
      <xdr:rowOff>114300</xdr:rowOff>
    </xdr:from>
    <xdr:to>
      <xdr:col>49</xdr:col>
      <xdr:colOff>19050</xdr:colOff>
      <xdr:row>27</xdr:row>
      <xdr:rowOff>114300</xdr:rowOff>
    </xdr:to>
    <xdr:sp macro="" textlink="">
      <xdr:nvSpPr>
        <xdr:cNvPr id="2" name="正方形/長方形 1">
          <a:extLst>
            <a:ext uri="{FF2B5EF4-FFF2-40B4-BE49-F238E27FC236}">
              <a16:creationId xmlns:a16="http://schemas.microsoft.com/office/drawing/2014/main" id="{00000000-0008-0000-3C00-000002000000}"/>
            </a:ext>
          </a:extLst>
        </xdr:cNvPr>
        <xdr:cNvSpPr/>
      </xdr:nvSpPr>
      <xdr:spPr>
        <a:xfrm>
          <a:off x="6886575" y="2343150"/>
          <a:ext cx="3867150" cy="2400300"/>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①こちらの請求書は</a:t>
          </a:r>
          <a:r>
            <a:rPr kumimoji="1" lang="ja-JP" altLang="en-US" sz="1800" b="1">
              <a:solidFill>
                <a:srgbClr val="FF0000"/>
              </a:solidFill>
              <a:effectLst/>
              <a:latin typeface="+mn-lt"/>
              <a:ea typeface="+mn-ea"/>
              <a:cs typeface="+mn-cs"/>
            </a:rPr>
            <a:t>令和８</a:t>
          </a:r>
          <a:r>
            <a:rPr kumimoji="1" lang="ja-JP" altLang="ja-JP" sz="1800" b="1">
              <a:solidFill>
                <a:srgbClr val="FF0000"/>
              </a:solidFill>
              <a:effectLst/>
              <a:latin typeface="+mn-lt"/>
              <a:ea typeface="+mn-ea"/>
              <a:cs typeface="+mn-cs"/>
            </a:rPr>
            <a:t>年</a:t>
          </a:r>
          <a:r>
            <a:rPr kumimoji="1" lang="ja-JP" altLang="en-US" sz="1800" b="1">
              <a:solidFill>
                <a:srgbClr val="FF0000"/>
              </a:solidFill>
              <a:effectLst/>
              <a:latin typeface="+mn-lt"/>
              <a:ea typeface="+mn-ea"/>
              <a:cs typeface="+mn-cs"/>
            </a:rPr>
            <a:t>３</a:t>
          </a:r>
          <a:r>
            <a:rPr kumimoji="1" lang="ja-JP" altLang="ja-JP" sz="1800" b="1">
              <a:solidFill>
                <a:srgbClr val="FF0000"/>
              </a:solidFill>
              <a:effectLst/>
              <a:latin typeface="+mn-lt"/>
              <a:ea typeface="+mn-ea"/>
              <a:cs typeface="+mn-cs"/>
            </a:rPr>
            <a:t>月</a:t>
          </a:r>
          <a:r>
            <a:rPr kumimoji="1" lang="ja-JP" altLang="en-US" sz="1800" b="1">
              <a:solidFill>
                <a:srgbClr val="FF0000"/>
              </a:solidFill>
              <a:effectLst/>
              <a:latin typeface="+mn-lt"/>
              <a:ea typeface="+mn-ea"/>
              <a:cs typeface="+mn-cs"/>
            </a:rPr>
            <a:t>３</a:t>
          </a:r>
          <a:r>
            <a:rPr kumimoji="1" lang="ja-JP" altLang="ja-JP" sz="1800" b="1">
              <a:solidFill>
                <a:srgbClr val="FF0000"/>
              </a:solidFill>
              <a:effectLst/>
              <a:latin typeface="+mn-lt"/>
              <a:ea typeface="+mn-ea"/>
              <a:cs typeface="+mn-cs"/>
            </a:rPr>
            <a:t>１日時点</a:t>
          </a:r>
          <a:r>
            <a:rPr kumimoji="1" lang="ja-JP" altLang="ja-JP" sz="1100">
              <a:solidFill>
                <a:schemeClr val="dk1"/>
              </a:solidFill>
              <a:effectLst/>
              <a:latin typeface="+mn-lt"/>
              <a:ea typeface="+mn-ea"/>
              <a:cs typeface="+mn-cs"/>
            </a:rPr>
            <a:t>での法人情報を記入してください。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②</a:t>
          </a:r>
          <a:r>
            <a:rPr kumimoji="1" lang="ja-JP" altLang="en-US" sz="1800" b="1">
              <a:solidFill>
                <a:srgbClr val="FF0000"/>
              </a:solidFill>
              <a:effectLst/>
              <a:latin typeface="+mn-lt"/>
              <a:ea typeface="+mn-ea"/>
              <a:cs typeface="+mn-cs"/>
            </a:rPr>
            <a:t>補助金事務の委任状を提出している法人様につきましては、委任先の情報を記入してください。</a:t>
          </a:r>
          <a:endParaRPr kumimoji="1" lang="en-US" altLang="ja-JP" sz="1800" b="1">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t>代表者職</a:t>
          </a:r>
          <a:r>
            <a:rPr kumimoji="1" lang="ja-JP" altLang="en-US" sz="1100"/>
            <a:t>の記載漏れにご注意ください。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5</xdr:row>
      <xdr:rowOff>180975</xdr:rowOff>
    </xdr:from>
    <xdr:to>
      <xdr:col>14</xdr:col>
      <xdr:colOff>257175</xdr:colOff>
      <xdr:row>7</xdr:row>
      <xdr:rowOff>133351</xdr:rowOff>
    </xdr:to>
    <xdr:sp macro="" textlink="">
      <xdr:nvSpPr>
        <xdr:cNvPr id="2" name="正方形/長方形 1">
          <a:extLst>
            <a:ext uri="{FF2B5EF4-FFF2-40B4-BE49-F238E27FC236}">
              <a16:creationId xmlns:a16="http://schemas.microsoft.com/office/drawing/2014/main" id="{00000000-0008-0000-3300-000002000000}"/>
            </a:ext>
          </a:extLst>
        </xdr:cNvPr>
        <xdr:cNvSpPr/>
      </xdr:nvSpPr>
      <xdr:spPr>
        <a:xfrm>
          <a:off x="6153150" y="1762125"/>
          <a:ext cx="2914650" cy="466726"/>
        </a:xfrm>
        <a:prstGeom prst="rect">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黄色のセルに入力してください。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36</xdr:row>
      <xdr:rowOff>0</xdr:rowOff>
    </xdr:from>
    <xdr:to>
      <xdr:col>7</xdr:col>
      <xdr:colOff>330200</xdr:colOff>
      <xdr:row>57</xdr:row>
      <xdr:rowOff>160329</xdr:rowOff>
    </xdr:to>
    <xdr:pic>
      <xdr:nvPicPr>
        <xdr:cNvPr id="2" name="図 1">
          <a:extLst>
            <a:ext uri="{FF2B5EF4-FFF2-40B4-BE49-F238E27FC236}">
              <a16:creationId xmlns:a16="http://schemas.microsoft.com/office/drawing/2014/main" id="{00000000-0008-0000-3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39100"/>
          <a:ext cx="5832475" cy="362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571499</xdr:colOff>
      <xdr:row>1</xdr:row>
      <xdr:rowOff>123824</xdr:rowOff>
    </xdr:from>
    <xdr:to>
      <xdr:col>5</xdr:col>
      <xdr:colOff>457199</xdr:colOff>
      <xdr:row>3</xdr:row>
      <xdr:rowOff>222122</xdr:rowOff>
    </xdr:to>
    <xdr:sp macro="" textlink="">
      <xdr:nvSpPr>
        <xdr:cNvPr id="3" name="四角形吹き出し 2">
          <a:extLst>
            <a:ext uri="{FF2B5EF4-FFF2-40B4-BE49-F238E27FC236}">
              <a16:creationId xmlns:a16="http://schemas.microsoft.com/office/drawing/2014/main" id="{00000000-0008-0000-3400-000003000000}"/>
            </a:ext>
          </a:extLst>
        </xdr:cNvPr>
        <xdr:cNvSpPr/>
      </xdr:nvSpPr>
      <xdr:spPr>
        <a:xfrm>
          <a:off x="3209924" y="295274"/>
          <a:ext cx="1685925" cy="450723"/>
        </a:xfrm>
        <a:prstGeom prst="wedgeRectCallout">
          <a:avLst>
            <a:gd name="adj1" fmla="val 46964"/>
            <a:gd name="adj2" fmla="val 92086"/>
          </a:avLst>
        </a:prstGeom>
        <a:solidFill>
          <a:srgbClr val="FFFF00"/>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定期券を既に支給している場合は計上できません</a:t>
          </a:r>
        </a:p>
      </xdr:txBody>
    </xdr:sp>
    <xdr:clientData/>
  </xdr:twoCellAnchor>
  <mc:AlternateContent xmlns:mc="http://schemas.openxmlformats.org/markup-compatibility/2006">
    <mc:Choice xmlns:a14="http://schemas.microsoft.com/office/drawing/2010/main" Requires="a14">
      <xdr:twoCellAnchor editAs="oneCell">
        <xdr:from>
          <xdr:col>8</xdr:col>
          <xdr:colOff>104776</xdr:colOff>
          <xdr:row>0</xdr:row>
          <xdr:rowOff>133351</xdr:rowOff>
        </xdr:from>
        <xdr:to>
          <xdr:col>11</xdr:col>
          <xdr:colOff>314326</xdr:colOff>
          <xdr:row>3</xdr:row>
          <xdr:rowOff>406306</xdr:rowOff>
        </xdr:to>
        <xdr:pic>
          <xdr:nvPicPr>
            <xdr:cNvPr id="4" name="図 3">
              <a:extLst>
                <a:ext uri="{FF2B5EF4-FFF2-40B4-BE49-F238E27FC236}">
                  <a16:creationId xmlns:a16="http://schemas.microsoft.com/office/drawing/2014/main" id="{BBD44160-B8CA-4DBF-933C-BFA72F1A2AAD}"/>
                </a:ext>
              </a:extLst>
            </xdr:cNvPr>
            <xdr:cNvPicPr>
              <a:picLocks noChangeAspect="1" noChangeArrowheads="1"/>
              <a:extLst>
                <a:ext uri="{84589F7E-364E-4C9E-8A38-B11213B215E9}">
                  <a14:cameraTool cellRange="①研修調書!$X$2:$Z$5" spid="_x0000_s3140"/>
                </a:ext>
              </a:extLst>
            </xdr:cNvPicPr>
          </xdr:nvPicPr>
          <xdr:blipFill>
            <a:blip xmlns:r="http://schemas.openxmlformats.org/officeDocument/2006/relationships" r:embed="rId2"/>
            <a:srcRect/>
            <a:stretch>
              <a:fillRect/>
            </a:stretch>
          </xdr:blipFill>
          <xdr:spPr bwMode="auto">
            <a:xfrm>
              <a:off x="7258051" y="133351"/>
              <a:ext cx="2266950" cy="79683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1301750</xdr:colOff>
          <xdr:row>7</xdr:row>
          <xdr:rowOff>38204</xdr:rowOff>
        </xdr:from>
        <xdr:to>
          <xdr:col>10</xdr:col>
          <xdr:colOff>238124</xdr:colOff>
          <xdr:row>10</xdr:row>
          <xdr:rowOff>198437</xdr:rowOff>
        </xdr:to>
        <xdr:pic>
          <xdr:nvPicPr>
            <xdr:cNvPr id="5" name="図 4">
              <a:extLst>
                <a:ext uri="{FF2B5EF4-FFF2-40B4-BE49-F238E27FC236}">
                  <a16:creationId xmlns:a16="http://schemas.microsoft.com/office/drawing/2014/main" id="{00000000-0008-0000-3500-000005000000}"/>
                </a:ext>
              </a:extLst>
            </xdr:cNvPr>
            <xdr:cNvPicPr>
              <a:picLocks noChangeAspect="1" noChangeArrowheads="1"/>
              <a:extLst>
                <a:ext uri="{84589F7E-364E-4C9E-8A38-B11213B215E9}">
                  <a14:cameraTool cellRange="①研修調書!$X$2:$Z$5" spid="_x0000_s8436"/>
                </a:ext>
              </a:extLst>
            </xdr:cNvPicPr>
          </xdr:nvPicPr>
          <xdr:blipFill>
            <a:blip xmlns:r="http://schemas.openxmlformats.org/officeDocument/2006/relationships" r:embed="rId1"/>
            <a:srcRect/>
            <a:stretch>
              <a:fillRect/>
            </a:stretch>
          </xdr:blipFill>
          <xdr:spPr bwMode="auto">
            <a:xfrm>
              <a:off x="7842250" y="6165954"/>
              <a:ext cx="4905374" cy="330348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276226</xdr:colOff>
      <xdr:row>2</xdr:row>
      <xdr:rowOff>0</xdr:rowOff>
    </xdr:from>
    <xdr:to>
      <xdr:col>8</xdr:col>
      <xdr:colOff>466725</xdr:colOff>
      <xdr:row>4</xdr:row>
      <xdr:rowOff>114300</xdr:rowOff>
    </xdr:to>
    <xdr:cxnSp macro="">
      <xdr:nvCxnSpPr>
        <xdr:cNvPr id="10" name="直線矢印コネクタ 9">
          <a:extLst>
            <a:ext uri="{FF2B5EF4-FFF2-40B4-BE49-F238E27FC236}">
              <a16:creationId xmlns:a16="http://schemas.microsoft.com/office/drawing/2014/main" id="{00000000-0008-0000-3600-00000A000000}"/>
            </a:ext>
          </a:extLst>
        </xdr:cNvPr>
        <xdr:cNvCxnSpPr/>
      </xdr:nvCxnSpPr>
      <xdr:spPr>
        <a:xfrm flipH="1">
          <a:off x="7200901" y="342900"/>
          <a:ext cx="190499" cy="638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25337</xdr:colOff>
      <xdr:row>3</xdr:row>
      <xdr:rowOff>190497</xdr:rowOff>
    </xdr:from>
    <xdr:to>
      <xdr:col>7</xdr:col>
      <xdr:colOff>657228</xdr:colOff>
      <xdr:row>4</xdr:row>
      <xdr:rowOff>15810</xdr:rowOff>
    </xdr:to>
    <xdr:sp macro="" textlink="">
      <xdr:nvSpPr>
        <xdr:cNvPr id="3" name="右中かっこ 2">
          <a:extLst>
            <a:ext uri="{FF2B5EF4-FFF2-40B4-BE49-F238E27FC236}">
              <a16:creationId xmlns:a16="http://schemas.microsoft.com/office/drawing/2014/main" id="{00000000-0008-0000-3600-000003000000}"/>
            </a:ext>
          </a:extLst>
        </xdr:cNvPr>
        <xdr:cNvSpPr/>
      </xdr:nvSpPr>
      <xdr:spPr>
        <a:xfrm rot="16200000">
          <a:off x="3095626" y="-2308292"/>
          <a:ext cx="253938" cy="6394516"/>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390525</xdr:colOff>
      <xdr:row>0</xdr:row>
      <xdr:rowOff>66675</xdr:rowOff>
    </xdr:from>
    <xdr:to>
      <xdr:col>6</xdr:col>
      <xdr:colOff>561975</xdr:colOff>
      <xdr:row>3</xdr:row>
      <xdr:rowOff>161925</xdr:rowOff>
    </xdr:to>
    <xdr:sp macro="" textlink="">
      <xdr:nvSpPr>
        <xdr:cNvPr id="4" name="正方形/長方形 3">
          <a:extLst>
            <a:ext uri="{FF2B5EF4-FFF2-40B4-BE49-F238E27FC236}">
              <a16:creationId xmlns:a16="http://schemas.microsoft.com/office/drawing/2014/main" id="{00000000-0008-0000-3600-000004000000}"/>
            </a:ext>
          </a:extLst>
        </xdr:cNvPr>
        <xdr:cNvSpPr/>
      </xdr:nvSpPr>
      <xdr:spPr>
        <a:xfrm>
          <a:off x="2800350" y="66675"/>
          <a:ext cx="2781300" cy="6667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③研修代替調書（全研修）シートの情報が自動転記されますので入力不要です。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138902</xdr:colOff>
          <xdr:row>9</xdr:row>
          <xdr:rowOff>317500</xdr:rowOff>
        </xdr:from>
        <xdr:to>
          <xdr:col>24</xdr:col>
          <xdr:colOff>555625</xdr:colOff>
          <xdr:row>35</xdr:row>
          <xdr:rowOff>142874</xdr:rowOff>
        </xdr:to>
        <xdr:pic>
          <xdr:nvPicPr>
            <xdr:cNvPr id="27" name="図 26">
              <a:extLst>
                <a:ext uri="{FF2B5EF4-FFF2-40B4-BE49-F238E27FC236}">
                  <a16:creationId xmlns:a16="http://schemas.microsoft.com/office/drawing/2014/main" id="{00000000-0008-0000-3700-00001B000000}"/>
                </a:ext>
              </a:extLst>
            </xdr:cNvPr>
            <xdr:cNvPicPr>
              <a:picLocks noChangeAspect="1" noChangeArrowheads="1"/>
              <a:extLst>
                <a:ext uri="{84589F7E-364E-4C9E-8A38-B11213B215E9}">
                  <a14:cameraTool cellRange="'⑤代替職員調書（補助対象時間） '!$A$4:$O$36" spid="_x0000_s2445"/>
                </a:ext>
              </a:extLst>
            </xdr:cNvPicPr>
          </xdr:nvPicPr>
          <xdr:blipFill rotWithShape="1">
            <a:blip xmlns:r="http://schemas.openxmlformats.org/officeDocument/2006/relationships" r:embed="rId1"/>
            <a:srcRect t="4700"/>
            <a:stretch>
              <a:fillRect/>
            </a:stretch>
          </xdr:blipFill>
          <xdr:spPr bwMode="auto">
            <a:xfrm>
              <a:off x="424652" y="5540375"/>
              <a:ext cx="19577848" cy="82073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31</xdr:col>
      <xdr:colOff>76199</xdr:colOff>
      <xdr:row>12</xdr:row>
      <xdr:rowOff>142876</xdr:rowOff>
    </xdr:from>
    <xdr:to>
      <xdr:col>47</xdr:col>
      <xdr:colOff>180975</xdr:colOff>
      <xdr:row>26</xdr:row>
      <xdr:rowOff>152400</xdr:rowOff>
    </xdr:to>
    <xdr:sp macro="" textlink="">
      <xdr:nvSpPr>
        <xdr:cNvPr id="3" name="正方形/長方形 2">
          <a:extLst>
            <a:ext uri="{FF2B5EF4-FFF2-40B4-BE49-F238E27FC236}">
              <a16:creationId xmlns:a16="http://schemas.microsoft.com/office/drawing/2014/main" id="{00000000-0008-0000-3800-000003000000}"/>
            </a:ext>
          </a:extLst>
        </xdr:cNvPr>
        <xdr:cNvSpPr/>
      </xdr:nvSpPr>
      <xdr:spPr>
        <a:xfrm>
          <a:off x="6981824" y="2200276"/>
          <a:ext cx="3609976" cy="2409824"/>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年度途中で法人情報が変わっている法人様はご注意ください。</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こちらの申請書は</a:t>
          </a:r>
          <a:r>
            <a:rPr kumimoji="1" lang="ja-JP" altLang="en-US" sz="1800" b="0">
              <a:solidFill>
                <a:srgbClr val="FF0000"/>
              </a:solidFill>
              <a:effectLst/>
              <a:latin typeface="+mn-lt"/>
              <a:ea typeface="+mn-ea"/>
              <a:cs typeface="+mn-cs"/>
            </a:rPr>
            <a:t>申請日（</a:t>
          </a:r>
          <a:r>
            <a:rPr kumimoji="1" lang="en-US" altLang="ja-JP" sz="1800" b="0">
              <a:solidFill>
                <a:srgbClr val="FF0000"/>
              </a:solidFill>
              <a:effectLst/>
              <a:latin typeface="+mn-lt"/>
              <a:ea typeface="+mn-ea"/>
              <a:cs typeface="+mn-cs"/>
            </a:rPr>
            <a:t>※</a:t>
          </a:r>
          <a:r>
            <a:rPr kumimoji="1" lang="ja-JP" altLang="en-US" sz="1800" b="0">
              <a:solidFill>
                <a:srgbClr val="FF0000"/>
              </a:solidFill>
              <a:effectLst/>
              <a:latin typeface="+mn-lt"/>
              <a:ea typeface="+mn-ea"/>
              <a:cs typeface="+mn-cs"/>
            </a:rPr>
            <a:t>）</a:t>
          </a:r>
          <a:r>
            <a:rPr kumimoji="1" lang="ja-JP" altLang="ja-JP" sz="1800" b="0">
              <a:solidFill>
                <a:srgbClr val="FF0000"/>
              </a:solidFill>
              <a:effectLst/>
              <a:latin typeface="+mn-lt"/>
              <a:ea typeface="+mn-ea"/>
              <a:cs typeface="+mn-cs"/>
            </a:rPr>
            <a:t>時点での法人情報</a:t>
          </a:r>
          <a:r>
            <a:rPr kumimoji="1" lang="ja-JP" altLang="ja-JP" sz="1100" b="0">
              <a:solidFill>
                <a:sysClr val="windowText" lastClr="000000"/>
              </a:solidFill>
              <a:effectLst/>
              <a:latin typeface="+mn-lt"/>
              <a:ea typeface="+mn-ea"/>
              <a:cs typeface="+mn-cs"/>
            </a:rPr>
            <a:t>を記入してください。</a:t>
          </a:r>
          <a:endParaRPr kumimoji="1" lang="en-US" altLang="ja-JP" sz="1100" b="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n-lt"/>
              <a:ea typeface="+mn-ea"/>
              <a:cs typeface="+mn-cs"/>
            </a:rPr>
            <a:t>※</a:t>
          </a:r>
          <a:r>
            <a:rPr kumimoji="1" lang="ja-JP" altLang="en-US" sz="1100" b="0"/>
            <a:t>右上の日付欄は空欄のままで</a:t>
          </a:r>
          <a:r>
            <a:rPr kumimoji="1" lang="en-US" altLang="ja-JP" sz="1100" b="0"/>
            <a:t>OK</a:t>
          </a:r>
          <a:r>
            <a:rPr kumimoji="1" lang="ja-JP" altLang="en-US" sz="1100" b="0"/>
            <a:t>ですが、</a:t>
          </a:r>
          <a:endParaRPr kumimoji="1" lang="en-US" altLang="ja-JP" sz="1100" b="0"/>
        </a:p>
        <a:p>
          <a:pPr algn="l"/>
          <a:r>
            <a:rPr kumimoji="1" lang="ja-JP" altLang="en-US" sz="1100" b="0"/>
            <a:t>　法人情報の時点にご注意ください。</a:t>
          </a:r>
          <a:endParaRPr kumimoji="1" lang="en-US" altLang="ja-JP" sz="1100" b="0"/>
        </a:p>
        <a:p>
          <a:pPr algn="l"/>
          <a:endParaRPr kumimoji="1" lang="en-US" altLang="ja-JP" sz="1100" b="0"/>
        </a:p>
        <a:p>
          <a:pPr algn="l"/>
          <a:r>
            <a:rPr kumimoji="1" lang="en-US" altLang="ja-JP" sz="1100" b="0"/>
            <a:t>※</a:t>
          </a:r>
          <a:r>
            <a:rPr kumimoji="1" lang="ja-JP" altLang="en-US" sz="1100" b="1"/>
            <a:t>代表者職</a:t>
          </a:r>
          <a:r>
            <a:rPr kumimoji="1" lang="ja-JP" altLang="en-US" sz="1100"/>
            <a:t>の記載漏れにご注意ください。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95250</xdr:colOff>
      <xdr:row>12</xdr:row>
      <xdr:rowOff>133350</xdr:rowOff>
    </xdr:from>
    <xdr:to>
      <xdr:col>47</xdr:col>
      <xdr:colOff>200026</xdr:colOff>
      <xdr:row>25</xdr:row>
      <xdr:rowOff>95250</xdr:rowOff>
    </xdr:to>
    <xdr:sp macro="" textlink="">
      <xdr:nvSpPr>
        <xdr:cNvPr id="3" name="正方形/長方形 2">
          <a:extLst>
            <a:ext uri="{FF2B5EF4-FFF2-40B4-BE49-F238E27FC236}">
              <a16:creationId xmlns:a16="http://schemas.microsoft.com/office/drawing/2014/main" id="{FAC6A09B-2E5F-41AD-AD43-0ECA93BFABED}"/>
            </a:ext>
          </a:extLst>
        </xdr:cNvPr>
        <xdr:cNvSpPr/>
      </xdr:nvSpPr>
      <xdr:spPr>
        <a:xfrm>
          <a:off x="6886575" y="2190750"/>
          <a:ext cx="3609976" cy="2190750"/>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年度途中で法人情報が変わっている法人様はご注意ください。</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こちらの申請書は</a:t>
          </a:r>
          <a:r>
            <a:rPr kumimoji="1" lang="ja-JP" altLang="en-US" sz="1800" b="0">
              <a:solidFill>
                <a:srgbClr val="FF0000"/>
              </a:solidFill>
              <a:effectLst/>
              <a:latin typeface="+mn-lt"/>
              <a:ea typeface="+mn-ea"/>
              <a:cs typeface="+mn-cs"/>
            </a:rPr>
            <a:t>令和８年３月３１日時点</a:t>
          </a:r>
          <a:r>
            <a:rPr kumimoji="1" lang="ja-JP" altLang="ja-JP" sz="1100" b="0">
              <a:solidFill>
                <a:sysClr val="windowText" lastClr="000000"/>
              </a:solidFill>
              <a:effectLst/>
              <a:latin typeface="+mn-lt"/>
              <a:ea typeface="+mn-ea"/>
              <a:cs typeface="+mn-cs"/>
            </a:rPr>
            <a:t>を記入してください。</a:t>
          </a:r>
          <a:endParaRPr kumimoji="1" lang="en-US" altLang="ja-JP" sz="1100" b="0">
            <a:solidFill>
              <a:sysClr val="windowText" lastClr="000000"/>
            </a:solidFill>
            <a:effectLst/>
            <a:latin typeface="+mn-lt"/>
            <a:ea typeface="+mn-ea"/>
            <a:cs typeface="+mn-cs"/>
          </a:endParaRPr>
        </a:p>
        <a:p>
          <a:pPr algn="l"/>
          <a:endParaRPr kumimoji="1" lang="en-US" altLang="ja-JP" sz="1100" b="0"/>
        </a:p>
        <a:p>
          <a:pPr algn="l"/>
          <a:endParaRPr kumimoji="1" lang="en-US" altLang="ja-JP" sz="1100" b="0"/>
        </a:p>
        <a:p>
          <a:pPr algn="l"/>
          <a:r>
            <a:rPr kumimoji="1" lang="ja-JP" altLang="en-US" sz="1100" b="1"/>
            <a:t>代表者職</a:t>
          </a:r>
          <a:r>
            <a:rPr kumimoji="1" lang="ja-JP" altLang="en-US" sz="1100"/>
            <a:t>の記載漏れにご注意ください。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66675</xdr:colOff>
      <xdr:row>13</xdr:row>
      <xdr:rowOff>142875</xdr:rowOff>
    </xdr:from>
    <xdr:to>
      <xdr:col>47</xdr:col>
      <xdr:colOff>171450</xdr:colOff>
      <xdr:row>24</xdr:row>
      <xdr:rowOff>66675</xdr:rowOff>
    </xdr:to>
    <xdr:sp macro="" textlink="">
      <xdr:nvSpPr>
        <xdr:cNvPr id="2" name="正方形/長方形 1">
          <a:extLst>
            <a:ext uri="{FF2B5EF4-FFF2-40B4-BE49-F238E27FC236}">
              <a16:creationId xmlns:a16="http://schemas.microsoft.com/office/drawing/2014/main" id="{00000000-0008-0000-3A00-000002000000}"/>
            </a:ext>
          </a:extLst>
        </xdr:cNvPr>
        <xdr:cNvSpPr/>
      </xdr:nvSpPr>
      <xdr:spPr>
        <a:xfrm>
          <a:off x="6858000" y="2371725"/>
          <a:ext cx="3609975" cy="1809750"/>
        </a:xfrm>
        <a:prstGeom prst="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こちらの実績報告書は</a:t>
          </a:r>
          <a:r>
            <a:rPr kumimoji="1" lang="ja-JP" altLang="en-US" sz="1800">
              <a:solidFill>
                <a:srgbClr val="FF0000"/>
              </a:solidFill>
              <a:effectLst/>
              <a:latin typeface="+mn-lt"/>
              <a:ea typeface="+mn-ea"/>
              <a:cs typeface="+mn-cs"/>
            </a:rPr>
            <a:t>令和８年３</a:t>
          </a:r>
          <a:r>
            <a:rPr kumimoji="1" lang="ja-JP" altLang="ja-JP" sz="1800">
              <a:solidFill>
                <a:srgbClr val="FF0000"/>
              </a:solidFill>
              <a:effectLst/>
              <a:latin typeface="+mn-lt"/>
              <a:ea typeface="+mn-ea"/>
              <a:cs typeface="+mn-cs"/>
            </a:rPr>
            <a:t>月</a:t>
          </a:r>
          <a:r>
            <a:rPr kumimoji="1" lang="ja-JP" altLang="en-US" sz="1800">
              <a:solidFill>
                <a:srgbClr val="FF0000"/>
              </a:solidFill>
              <a:effectLst/>
              <a:latin typeface="+mn-lt"/>
              <a:ea typeface="+mn-ea"/>
              <a:cs typeface="+mn-cs"/>
            </a:rPr>
            <a:t>３</a:t>
          </a:r>
          <a:r>
            <a:rPr kumimoji="1" lang="ja-JP" altLang="ja-JP" sz="1800">
              <a:solidFill>
                <a:srgbClr val="FF0000"/>
              </a:solidFill>
              <a:effectLst/>
              <a:latin typeface="+mn-lt"/>
              <a:ea typeface="+mn-ea"/>
              <a:cs typeface="+mn-cs"/>
            </a:rPr>
            <a:t>１日時点</a:t>
          </a:r>
          <a:r>
            <a:rPr kumimoji="1" lang="ja-JP" altLang="ja-JP" sz="1100">
              <a:solidFill>
                <a:schemeClr val="dk1"/>
              </a:solidFill>
              <a:effectLst/>
              <a:latin typeface="+mn-lt"/>
              <a:ea typeface="+mn-ea"/>
              <a:cs typeface="+mn-cs"/>
            </a:rPr>
            <a:t>での法人情報を記入してください。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b="1">
              <a:effectLst/>
            </a:rPr>
            <a:t>代表者職</a:t>
          </a:r>
          <a:r>
            <a:rPr lang="ja-JP" altLang="en-US">
              <a:effectLst/>
            </a:rPr>
            <a:t>の記載漏れにご注意ください。</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2.bin"/><Relationship Id="rId4" Type="http://schemas.openxmlformats.org/officeDocument/2006/relationships/comments" Target="../comments1.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E224"/>
  <sheetViews>
    <sheetView tabSelected="1" view="pageBreakPreview" zoomScale="55" zoomScaleNormal="40" zoomScaleSheetLayoutView="55" workbookViewId="0">
      <selection activeCell="L1" sqref="L1:P1"/>
    </sheetView>
  </sheetViews>
  <sheetFormatPr defaultColWidth="9" defaultRowHeight="16.5"/>
  <cols>
    <col min="1" max="2" width="3.7265625" customWidth="1"/>
    <col min="3" max="3" width="16.90625" style="6" customWidth="1"/>
    <col min="4" max="10" width="11" style="6" customWidth="1"/>
    <col min="11" max="11" width="11" customWidth="1"/>
    <col min="12" max="12" width="9.90625" customWidth="1"/>
    <col min="13" max="24" width="11" customWidth="1"/>
    <col min="25" max="25" width="19" style="7" customWidth="1"/>
    <col min="26" max="26" width="15.7265625" customWidth="1"/>
    <col min="27" max="27" width="3.36328125" customWidth="1"/>
    <col min="28" max="29" width="9" customWidth="1"/>
    <col min="30" max="30" width="3.6328125" customWidth="1"/>
    <col min="31" max="32" width="9" customWidth="1"/>
  </cols>
  <sheetData>
    <row r="1" spans="2:31" ht="39" customHeight="1">
      <c r="B1" s="4"/>
      <c r="C1" s="173" t="s">
        <v>205</v>
      </c>
      <c r="D1" s="173"/>
      <c r="E1" s="173"/>
      <c r="F1" s="173"/>
      <c r="G1" s="173"/>
      <c r="H1" s="173"/>
      <c r="I1" s="173"/>
      <c r="J1" s="173" t="s">
        <v>51</v>
      </c>
      <c r="K1" s="173"/>
      <c r="L1" s="174"/>
      <c r="M1" s="174"/>
      <c r="N1" s="174"/>
      <c r="O1" s="174"/>
      <c r="P1" s="174"/>
      <c r="Q1" s="4"/>
      <c r="Y1" s="4"/>
      <c r="Z1" s="4"/>
    </row>
    <row r="2" spans="2:31" ht="23.5">
      <c r="B2" s="139"/>
      <c r="C2" s="139"/>
      <c r="D2" s="139"/>
      <c r="E2" s="139"/>
      <c r="F2" s="139"/>
      <c r="G2" s="139"/>
      <c r="H2" s="139"/>
      <c r="I2" s="139"/>
      <c r="J2" s="139"/>
      <c r="K2" s="139"/>
      <c r="L2" s="139"/>
      <c r="M2" s="139"/>
      <c r="N2" s="139"/>
      <c r="O2" s="139"/>
      <c r="P2" s="139"/>
      <c r="Q2" s="139"/>
      <c r="R2" s="139"/>
      <c r="S2" s="139"/>
      <c r="T2" s="139"/>
      <c r="U2" s="139"/>
      <c r="V2" s="4"/>
      <c r="W2" s="4"/>
      <c r="X2" s="172" t="s">
        <v>42</v>
      </c>
      <c r="Y2" s="172"/>
      <c r="Z2" s="3">
        <f>SUMIF(Y8:Y207,"キャリアアップ研修",Z8:Z207)</f>
        <v>0</v>
      </c>
    </row>
    <row r="3" spans="2:31" ht="23.5">
      <c r="B3" s="4"/>
      <c r="C3" s="4"/>
      <c r="D3" s="4"/>
      <c r="E3" s="4"/>
      <c r="F3" s="4"/>
      <c r="G3" s="4"/>
      <c r="H3" s="4"/>
      <c r="I3" s="4"/>
      <c r="J3" s="4"/>
      <c r="K3" s="4"/>
      <c r="L3" s="4"/>
      <c r="M3" s="4"/>
      <c r="N3" s="4"/>
      <c r="O3" s="4"/>
      <c r="P3" s="4"/>
      <c r="Q3" s="4"/>
      <c r="R3" s="4"/>
      <c r="S3" s="4"/>
      <c r="T3" s="4"/>
      <c r="U3" s="4"/>
      <c r="V3" s="4"/>
      <c r="W3" s="4"/>
      <c r="X3" s="172" t="s">
        <v>43</v>
      </c>
      <c r="Y3" s="172"/>
      <c r="Z3" s="3">
        <f>SUMIF(Y8:Y207,"サバティカル研修",Z8:Z207)</f>
        <v>0</v>
      </c>
    </row>
    <row r="4" spans="2:31" ht="23.5">
      <c r="B4" s="4"/>
      <c r="C4" s="4"/>
      <c r="D4" s="4"/>
      <c r="E4" s="4"/>
      <c r="F4" s="4"/>
      <c r="G4" s="4"/>
      <c r="H4" s="4"/>
      <c r="I4" s="4"/>
      <c r="J4" s="4"/>
      <c r="K4" s="4"/>
      <c r="L4" s="4"/>
      <c r="M4" s="4"/>
      <c r="N4" s="4"/>
      <c r="O4" s="4"/>
      <c r="P4" s="4"/>
      <c r="Q4" s="4"/>
      <c r="R4" s="4"/>
      <c r="S4" s="4"/>
      <c r="T4" s="4"/>
      <c r="U4" s="4"/>
      <c r="V4" s="4"/>
      <c r="W4" s="4"/>
      <c r="X4" s="172" t="s">
        <v>44</v>
      </c>
      <c r="Y4" s="172"/>
      <c r="Z4" s="3">
        <f>SUMIF(Y8:Y207,"その他研修",Z8:Z207)</f>
        <v>0</v>
      </c>
    </row>
    <row r="5" spans="2:31" ht="23.5">
      <c r="B5" s="4"/>
      <c r="C5" s="4"/>
      <c r="D5" s="4"/>
      <c r="E5" s="4"/>
      <c r="F5" s="4"/>
      <c r="G5" s="4"/>
      <c r="H5" s="4"/>
      <c r="I5" s="4"/>
      <c r="J5" s="4"/>
      <c r="K5" s="4"/>
      <c r="L5" s="4"/>
      <c r="M5" s="4"/>
      <c r="N5" s="4"/>
      <c r="O5" s="4"/>
      <c r="P5" s="4"/>
      <c r="Q5" s="4"/>
      <c r="R5" s="4"/>
      <c r="S5" s="4"/>
      <c r="T5" s="4"/>
      <c r="U5" s="4"/>
      <c r="V5" s="4"/>
      <c r="W5" s="4"/>
      <c r="X5" s="172" t="s">
        <v>21</v>
      </c>
      <c r="Y5" s="172"/>
      <c r="Z5" s="3">
        <f>SUM(Z2:Z4)</f>
        <v>0</v>
      </c>
    </row>
    <row r="6" spans="2:31" ht="27" customHeight="1">
      <c r="B6" s="177"/>
      <c r="C6" s="177"/>
      <c r="D6" s="177"/>
      <c r="E6" s="177"/>
      <c r="F6" s="177"/>
      <c r="G6" s="177"/>
      <c r="H6" s="177"/>
      <c r="I6" s="177"/>
      <c r="J6" s="177"/>
      <c r="K6" s="177"/>
      <c r="L6" s="177"/>
      <c r="M6" s="177"/>
      <c r="N6" s="177"/>
      <c r="O6" s="177"/>
      <c r="P6" s="177"/>
      <c r="Q6" s="177"/>
      <c r="R6" s="177"/>
      <c r="S6" s="177"/>
      <c r="T6" s="177"/>
      <c r="U6" s="177"/>
    </row>
    <row r="7" spans="2:31" ht="42" customHeight="1">
      <c r="B7" s="8" t="s">
        <v>138</v>
      </c>
      <c r="C7" s="8" t="s">
        <v>0</v>
      </c>
      <c r="D7" s="8" t="s">
        <v>1</v>
      </c>
      <c r="E7" s="159" t="s">
        <v>2</v>
      </c>
      <c r="F7" s="159"/>
      <c r="G7" s="159" t="s">
        <v>8</v>
      </c>
      <c r="H7" s="159"/>
      <c r="I7" s="159" t="s">
        <v>7</v>
      </c>
      <c r="J7" s="159"/>
      <c r="K7" s="159" t="s">
        <v>9</v>
      </c>
      <c r="L7" s="159"/>
      <c r="M7" s="159" t="s">
        <v>10</v>
      </c>
      <c r="N7" s="159"/>
      <c r="O7" s="159" t="s">
        <v>11</v>
      </c>
      <c r="P7" s="159"/>
      <c r="Q7" s="159" t="s">
        <v>13</v>
      </c>
      <c r="R7" s="159"/>
      <c r="S7" s="159" t="s">
        <v>14</v>
      </c>
      <c r="T7" s="159"/>
      <c r="U7" s="159" t="s">
        <v>15</v>
      </c>
      <c r="V7" s="159"/>
      <c r="W7" s="159" t="s">
        <v>16</v>
      </c>
      <c r="X7" s="159"/>
      <c r="Y7" s="175" t="s">
        <v>21</v>
      </c>
      <c r="Z7" s="176"/>
    </row>
    <row r="8" spans="2:31" ht="19.5" customHeight="1">
      <c r="B8" s="164">
        <v>1</v>
      </c>
      <c r="C8" s="166" t="str">
        <f>IF('1'!$C$4="","",'1'!$C$4)</f>
        <v/>
      </c>
      <c r="D8" s="169" t="str">
        <f>IF('1'!$G$4="","",'1'!$G$4)</f>
        <v/>
      </c>
      <c r="E8" s="162" t="str">
        <f>IF('1'!$B$8="","",IF(OR('1'!$B$8="キャリアアップ研修",'1'!$B$8="サバティカル研修"),'1'!$B$8,"その他研修"))</f>
        <v/>
      </c>
      <c r="F8" s="163"/>
      <c r="G8" s="162" t="str">
        <f>IF('1'!$B$9="","",IF(OR('1'!$B$9="キャリアアップ研修",'1'!$B$9="サバティカル研修"),'1'!$B$9,"その他研修"))</f>
        <v/>
      </c>
      <c r="H8" s="163"/>
      <c r="I8" s="162" t="str">
        <f>IF('1'!$B$10="","",IF(OR('1'!$B$10="キャリアアップ研修",'1'!$B$10="サバティカル研修"),'1'!$B$10,"その他研修"))</f>
        <v/>
      </c>
      <c r="J8" s="163"/>
      <c r="K8" s="162" t="str">
        <f>IF('1'!$B$11="","",IF(OR('1'!$B$11="キャリアアップ研修",'1'!$B$11="サバティカル研修"),'1'!$B$11,"その他研修"))</f>
        <v/>
      </c>
      <c r="L8" s="163"/>
      <c r="M8" s="162" t="str">
        <f>IF('1'!$B$12="","",IF(OR('1'!$B$12="キャリアアップ研修",'1'!$B$12="サバティカル研修"),'1'!$B$12,"その他研修"))</f>
        <v/>
      </c>
      <c r="N8" s="163"/>
      <c r="O8" s="162" t="str">
        <f>IF('1'!$B$13="","",IF(OR('1'!$B$13="キャリアアップ研修",'1'!$B$13="サバティカル研修"),'1'!$B$13,"その他研修"))</f>
        <v/>
      </c>
      <c r="P8" s="163"/>
      <c r="Q8" s="162" t="str">
        <f>IF('1'!$B$14="","",IF(OR('1'!$B$14="キャリアアップ研修",'1'!$B$14="サバティカル研修"),'1'!$B$14,"その他研修"))</f>
        <v/>
      </c>
      <c r="R8" s="163"/>
      <c r="S8" s="162" t="str">
        <f>IF('1'!$B$15="","",IF(OR('1'!$B$15="キャリアアップ研修",'1'!$B$15="サバティカル研修"),'1'!$B$15,"その他研修"))</f>
        <v/>
      </c>
      <c r="T8" s="163"/>
      <c r="U8" s="162" t="str">
        <f>IF('1'!$B$16="","",IF(OR('1'!$B$16="キャリアアップ研修",'1'!$B$16="サバティカル研修"),'1'!$B$16,"その他研修"))</f>
        <v/>
      </c>
      <c r="V8" s="163"/>
      <c r="W8" s="162" t="str">
        <f>IF('1'!$B$17="","",IF(OR('1'!$B$17="キャリアアップ研修",'1'!$B$17="サバティカル研修"),'1'!$B$17,"その他研修"))</f>
        <v/>
      </c>
      <c r="X8" s="163"/>
      <c r="Y8" s="23" t="s">
        <v>22</v>
      </c>
      <c r="Z8" s="1">
        <f>SUMIF(E8:X8,$AB$8,E11:X11)</f>
        <v>0</v>
      </c>
      <c r="AB8" t="s">
        <v>22</v>
      </c>
      <c r="AE8" s="9" t="s">
        <v>4</v>
      </c>
    </row>
    <row r="9" spans="2:31" ht="19.5" customHeight="1">
      <c r="B9" s="165"/>
      <c r="C9" s="167"/>
      <c r="D9" s="170"/>
      <c r="E9" s="109" t="s">
        <v>5</v>
      </c>
      <c r="F9" s="109" t="s">
        <v>6</v>
      </c>
      <c r="G9" s="109" t="s">
        <v>5</v>
      </c>
      <c r="H9" s="109" t="s">
        <v>6</v>
      </c>
      <c r="I9" s="109" t="s">
        <v>5</v>
      </c>
      <c r="J9" s="109" t="s">
        <v>6</v>
      </c>
      <c r="K9" s="109" t="s">
        <v>5</v>
      </c>
      <c r="L9" s="109" t="s">
        <v>6</v>
      </c>
      <c r="M9" s="109" t="s">
        <v>5</v>
      </c>
      <c r="N9" s="109" t="s">
        <v>6</v>
      </c>
      <c r="O9" s="109" t="s">
        <v>5</v>
      </c>
      <c r="P9" s="109" t="s">
        <v>6</v>
      </c>
      <c r="Q9" s="109" t="s">
        <v>5</v>
      </c>
      <c r="R9" s="109" t="s">
        <v>6</v>
      </c>
      <c r="S9" s="109" t="s">
        <v>5</v>
      </c>
      <c r="T9" s="109" t="s">
        <v>6</v>
      </c>
      <c r="U9" s="109" t="s">
        <v>5</v>
      </c>
      <c r="V9" s="109" t="s">
        <v>6</v>
      </c>
      <c r="W9" s="109" t="s">
        <v>5</v>
      </c>
      <c r="X9" s="109" t="s">
        <v>6</v>
      </c>
      <c r="Y9" s="23" t="s">
        <v>12</v>
      </c>
      <c r="Z9" s="1">
        <f>SUMIF(E8:X8,$AB$9,E11:X11)</f>
        <v>0</v>
      </c>
      <c r="AB9" t="s">
        <v>12</v>
      </c>
      <c r="AE9" t="s">
        <v>41</v>
      </c>
    </row>
    <row r="10" spans="2:31" ht="19.5" customHeight="1">
      <c r="B10" s="165"/>
      <c r="C10" s="167"/>
      <c r="D10" s="170"/>
      <c r="E10" s="110" t="str">
        <f>IF('1'!$I$8="","",'1'!$I$8)</f>
        <v/>
      </c>
      <c r="F10" s="110" t="str">
        <f>IF('1'!$J$8="","",'1'!$J$8)</f>
        <v/>
      </c>
      <c r="G10" s="110" t="str">
        <f>IF('1'!$I$9="","",'1'!$I$9)</f>
        <v/>
      </c>
      <c r="H10" s="110" t="str">
        <f>IF('1'!$J$9="","",'1'!$J$9)</f>
        <v/>
      </c>
      <c r="I10" s="110" t="str">
        <f>IF('1'!$I$10="","",'1'!$I$10)</f>
        <v/>
      </c>
      <c r="J10" s="110" t="str">
        <f>IF('1'!$J$10="","",'1'!$J$10)</f>
        <v/>
      </c>
      <c r="K10" s="110" t="str">
        <f>IF('1'!$I$11="","",'1'!$I$11)</f>
        <v/>
      </c>
      <c r="L10" s="110" t="str">
        <f>IF('1'!$J$11="","",'1'!$J$11)</f>
        <v/>
      </c>
      <c r="M10" s="110" t="str">
        <f>IF('1'!$I$12="","",'1'!$I$12)</f>
        <v/>
      </c>
      <c r="N10" s="110" t="str">
        <f>IF('1'!$J$12="","",'1'!$J$12)</f>
        <v/>
      </c>
      <c r="O10" s="110" t="str">
        <f>IF('1'!$I$13="","",'1'!$I$13)</f>
        <v/>
      </c>
      <c r="P10" s="110" t="str">
        <f>IF('1'!$J$13="","",'1'!$J$13)</f>
        <v/>
      </c>
      <c r="Q10" s="110" t="str">
        <f>IF('1'!$I$14="","",'1'!$I$14)</f>
        <v/>
      </c>
      <c r="R10" s="110" t="str">
        <f>IF('1'!$J$14="","",'1'!$J$14)</f>
        <v/>
      </c>
      <c r="S10" s="110" t="str">
        <f>IF('1'!$I$15="","",'1'!$I$15)</f>
        <v/>
      </c>
      <c r="T10" s="110" t="str">
        <f>IF('1'!$J$15="","",'1'!$J$15)</f>
        <v/>
      </c>
      <c r="U10" s="110" t="str">
        <f>IF('1'!$I$16="","",'1'!$I$16)</f>
        <v/>
      </c>
      <c r="V10" s="110" t="str">
        <f>IF('1'!$J$16="","",'1'!$J$16)</f>
        <v/>
      </c>
      <c r="W10" s="110" t="str">
        <f>IF('1'!$I$17="","",'1'!$I$17)</f>
        <v/>
      </c>
      <c r="X10" s="110" t="str">
        <f>IF('1'!$J$17="","",'1'!$J$17)</f>
        <v/>
      </c>
      <c r="Y10" s="23" t="s">
        <v>3</v>
      </c>
      <c r="Z10" s="2">
        <f>SUMIF(E8:X8,$AB$10,E11:X11)</f>
        <v>0</v>
      </c>
      <c r="AB10" t="s">
        <v>3</v>
      </c>
      <c r="AE10" t="s">
        <v>17</v>
      </c>
    </row>
    <row r="11" spans="2:31" ht="19.5" customHeight="1">
      <c r="B11" s="165"/>
      <c r="C11" s="168"/>
      <c r="D11" s="171"/>
      <c r="E11" s="158" t="str">
        <f>IFERROR(F10-E10,"")</f>
        <v/>
      </c>
      <c r="F11" s="159"/>
      <c r="G11" s="158" t="str">
        <f t="shared" ref="G11" si="0">IFERROR(H10-G10,"")</f>
        <v/>
      </c>
      <c r="H11" s="159"/>
      <c r="I11" s="158" t="str">
        <f>IFERROR(J10-I10,"")</f>
        <v/>
      </c>
      <c r="J11" s="159"/>
      <c r="K11" s="158" t="str">
        <f t="shared" ref="K11" si="1">IFERROR(L10-K10,"")</f>
        <v/>
      </c>
      <c r="L11" s="159"/>
      <c r="M11" s="158" t="str">
        <f t="shared" ref="M11" si="2">IFERROR(N10-M10,"")</f>
        <v/>
      </c>
      <c r="N11" s="159"/>
      <c r="O11" s="158" t="str">
        <f t="shared" ref="O11" si="3">IFERROR(P10-O10,"")</f>
        <v/>
      </c>
      <c r="P11" s="159"/>
      <c r="Q11" s="158" t="str">
        <f t="shared" ref="Q11" si="4">IFERROR(R10-Q10,"")</f>
        <v/>
      </c>
      <c r="R11" s="159"/>
      <c r="S11" s="158" t="str">
        <f t="shared" ref="S11" si="5">IFERROR(T10-S10,"")</f>
        <v/>
      </c>
      <c r="T11" s="159"/>
      <c r="U11" s="158" t="str">
        <f t="shared" ref="U11" si="6">IFERROR(V10-U10,"")</f>
        <v/>
      </c>
      <c r="V11" s="159"/>
      <c r="W11" s="160" t="str">
        <f t="shared" ref="W11" si="7">IFERROR(X10-W10,"")</f>
        <v/>
      </c>
      <c r="X11" s="161"/>
      <c r="Y11" s="23" t="s">
        <v>21</v>
      </c>
      <c r="Z11" s="2">
        <f>SUM(Z8:Z10)</f>
        <v>0</v>
      </c>
      <c r="AB11" s="10">
        <v>0.32291666666666669</v>
      </c>
      <c r="AC11" t="s">
        <v>20</v>
      </c>
      <c r="AE11" t="s">
        <v>18</v>
      </c>
    </row>
    <row r="12" spans="2:31" ht="19.5" customHeight="1">
      <c r="B12" s="164">
        <v>2</v>
      </c>
      <c r="C12" s="166" t="str">
        <f>IF('2'!$C$4="","",'2'!$C$4)</f>
        <v/>
      </c>
      <c r="D12" s="169" t="str">
        <f>IF('2'!$G$4="","",'2'!$G$4)</f>
        <v/>
      </c>
      <c r="E12" s="162" t="str">
        <f>IF('2'!$B$8="","",IF(OR('2'!$B$8="キャリアアップ研修",'2'!$B$8="サバティカル研修"),'2'!$B$8,"その他研修"))</f>
        <v/>
      </c>
      <c r="F12" s="163"/>
      <c r="G12" s="162" t="str">
        <f>IF('2'!$B$9="","",IF(OR('2'!$B$9="キャリアアップ研修",'2'!$B$9="サバティカル研修"),'2'!$B$9,"その他研修"))</f>
        <v/>
      </c>
      <c r="H12" s="163"/>
      <c r="I12" s="162" t="str">
        <f>IF('2'!$B$10="","",IF(OR('2'!$B$10="キャリアアップ研修",'2'!$B$10="サバティカル研修"),'2'!$B$10,"その他研修"))</f>
        <v/>
      </c>
      <c r="J12" s="163"/>
      <c r="K12" s="162" t="str">
        <f>IF('2'!$B$11="","",IF(OR('2'!$B$11="キャリアアップ研修",'2'!$B$11="サバティカル研修"),'2'!$B$11,"その他研修"))</f>
        <v/>
      </c>
      <c r="L12" s="163"/>
      <c r="M12" s="162" t="str">
        <f>IF('2'!$B$12="","",IF(OR('2'!$B$12="キャリアアップ研修",'2'!$B$12="サバティカル研修"),'2'!$B$12,"その他研修"))</f>
        <v/>
      </c>
      <c r="N12" s="163"/>
      <c r="O12" s="162" t="str">
        <f>IF('2'!$B$13="","",IF(OR('2'!$B$13="キャリアアップ研修",'2'!$B$13="サバティカル研修"),'2'!$B$13,"その他研修"))</f>
        <v/>
      </c>
      <c r="P12" s="163"/>
      <c r="Q12" s="162" t="str">
        <f>IF('2'!$B$14="","",IF(OR('2'!$B$14="キャリアアップ研修",'2'!$B$14="サバティカル研修"),'2'!$B$14,"その他研修"))</f>
        <v/>
      </c>
      <c r="R12" s="163"/>
      <c r="S12" s="162" t="str">
        <f>IF('2'!$B$15="","",IF(OR('2'!$B$15="キャリアアップ研修",'2'!$B$15="サバティカル研修"),'2'!$B$15,"その他研修"))</f>
        <v/>
      </c>
      <c r="T12" s="163"/>
      <c r="U12" s="162" t="str">
        <f>IF('2'!$B$16="","",IF(OR('2'!$B$16="キャリアアップ研修",'2'!$B$16="サバティカル研修"),'2'!$B$16,"その他研修"))</f>
        <v/>
      </c>
      <c r="V12" s="163"/>
      <c r="W12" s="162" t="str">
        <f>IF('2'!$B$17="","",IF(OR('2'!$B$17="キャリアアップ研修",'2'!$B$17="サバティカル研修"),'2'!$B$17,"その他研修"))</f>
        <v/>
      </c>
      <c r="X12" s="163"/>
      <c r="Y12" s="23" t="s">
        <v>22</v>
      </c>
      <c r="Z12" s="1">
        <f>SUMIF(E12:X12,$AB$8,E15:X15)</f>
        <v>0</v>
      </c>
      <c r="AB12" s="11">
        <v>10000</v>
      </c>
      <c r="AC12" t="s">
        <v>19</v>
      </c>
      <c r="AE12" t="s">
        <v>53</v>
      </c>
    </row>
    <row r="13" spans="2:31" ht="19.5" customHeight="1">
      <c r="B13" s="165"/>
      <c r="C13" s="167"/>
      <c r="D13" s="170"/>
      <c r="E13" s="109" t="s">
        <v>5</v>
      </c>
      <c r="F13" s="109" t="s">
        <v>6</v>
      </c>
      <c r="G13" s="109" t="s">
        <v>5</v>
      </c>
      <c r="H13" s="109" t="s">
        <v>6</v>
      </c>
      <c r="I13" s="109" t="s">
        <v>5</v>
      </c>
      <c r="J13" s="109" t="s">
        <v>6</v>
      </c>
      <c r="K13" s="109" t="s">
        <v>5</v>
      </c>
      <c r="L13" s="109" t="s">
        <v>6</v>
      </c>
      <c r="M13" s="109" t="s">
        <v>5</v>
      </c>
      <c r="N13" s="109" t="s">
        <v>6</v>
      </c>
      <c r="O13" s="109" t="s">
        <v>5</v>
      </c>
      <c r="P13" s="109" t="s">
        <v>6</v>
      </c>
      <c r="Q13" s="109" t="s">
        <v>5</v>
      </c>
      <c r="R13" s="109" t="s">
        <v>6</v>
      </c>
      <c r="S13" s="109" t="s">
        <v>5</v>
      </c>
      <c r="T13" s="109" t="s">
        <v>6</v>
      </c>
      <c r="U13" s="109" t="s">
        <v>5</v>
      </c>
      <c r="V13" s="109" t="s">
        <v>6</v>
      </c>
      <c r="W13" s="109" t="s">
        <v>5</v>
      </c>
      <c r="X13" s="109" t="s">
        <v>6</v>
      </c>
      <c r="Y13" s="23" t="s">
        <v>139</v>
      </c>
      <c r="Z13" s="1">
        <f>SUMIF(E12:X12,$AB$9,E15:X15)</f>
        <v>0</v>
      </c>
      <c r="AE13" t="s">
        <v>39</v>
      </c>
    </row>
    <row r="14" spans="2:31" ht="19.5" customHeight="1">
      <c r="B14" s="165"/>
      <c r="C14" s="167"/>
      <c r="D14" s="170"/>
      <c r="E14" s="110" t="str">
        <f>IF('2'!$I$8="","",'2'!$I$8)</f>
        <v/>
      </c>
      <c r="F14" s="110" t="str">
        <f>IF('2'!$J$8="","",'2'!$J$8)</f>
        <v/>
      </c>
      <c r="G14" s="110" t="str">
        <f>IF('2'!$I$9="","",'2'!$I$9)</f>
        <v/>
      </c>
      <c r="H14" s="110" t="str">
        <f>IF('2'!$J$9="","",'2'!$J$9)</f>
        <v/>
      </c>
      <c r="I14" s="110" t="str">
        <f>IF('2'!$I$10="","",'2'!$I$10)</f>
        <v/>
      </c>
      <c r="J14" s="110" t="str">
        <f>IF('2'!$J$10="","",'2'!$J$10)</f>
        <v/>
      </c>
      <c r="K14" s="110" t="str">
        <f>IF('2'!$I$11="","",'2'!$I$11)</f>
        <v/>
      </c>
      <c r="L14" s="110" t="str">
        <f>IF('2'!$J$11="","",'2'!$J$11)</f>
        <v/>
      </c>
      <c r="M14" s="110" t="str">
        <f>IF('2'!$I$12="","",'2'!$I$12)</f>
        <v/>
      </c>
      <c r="N14" s="110" t="str">
        <f>IF('2'!$J$12="","",'2'!$J$12)</f>
        <v/>
      </c>
      <c r="O14" s="110" t="str">
        <f>IF('2'!$I$13="","",'2'!$I$13)</f>
        <v/>
      </c>
      <c r="P14" s="110" t="str">
        <f>IF('2'!$J$13="","",'2'!$J$13)</f>
        <v/>
      </c>
      <c r="Q14" s="110" t="str">
        <f>IF('2'!$I$14="","",'2'!$I$14)</f>
        <v/>
      </c>
      <c r="R14" s="110" t="str">
        <f>IF('2'!$J$14="","",'2'!$J$14)</f>
        <v/>
      </c>
      <c r="S14" s="110" t="str">
        <f>IF('2'!$I$15="","",'2'!$I$15)</f>
        <v/>
      </c>
      <c r="T14" s="110" t="str">
        <f>IF('2'!$J$15="","",'2'!$J$15)</f>
        <v/>
      </c>
      <c r="U14" s="110" t="str">
        <f>IF('2'!$I$16="","",'2'!$I$16)</f>
        <v/>
      </c>
      <c r="V14" s="110" t="str">
        <f>IF('2'!$J$16="","",'2'!$J$16)</f>
        <v/>
      </c>
      <c r="W14" s="110" t="str">
        <f>IF('2'!$I$17="","",'2'!$I$17)</f>
        <v/>
      </c>
      <c r="X14" s="110" t="str">
        <f>IF('2'!$J$17="","",'2'!$J$17)</f>
        <v/>
      </c>
      <c r="Y14" s="23" t="s">
        <v>3</v>
      </c>
      <c r="Z14" s="2">
        <f>SUMIF(E12:X12,$AB$10,E15:X15)</f>
        <v>0</v>
      </c>
      <c r="AE14" t="s">
        <v>45</v>
      </c>
    </row>
    <row r="15" spans="2:31" ht="19.5" customHeight="1">
      <c r="B15" s="165"/>
      <c r="C15" s="168"/>
      <c r="D15" s="171"/>
      <c r="E15" s="158" t="str">
        <f>IFERROR(F14-E14,"")</f>
        <v/>
      </c>
      <c r="F15" s="159"/>
      <c r="G15" s="158" t="str">
        <f t="shared" ref="G15" si="8">IFERROR(H14-G14,"")</f>
        <v/>
      </c>
      <c r="H15" s="159"/>
      <c r="I15" s="158" t="str">
        <f>IFERROR(J14-I14,"")</f>
        <v/>
      </c>
      <c r="J15" s="159"/>
      <c r="K15" s="158" t="str">
        <f t="shared" ref="K15" si="9">IFERROR(L14-K14,"")</f>
        <v/>
      </c>
      <c r="L15" s="159"/>
      <c r="M15" s="158" t="str">
        <f t="shared" ref="M15" si="10">IFERROR(N14-M14,"")</f>
        <v/>
      </c>
      <c r="N15" s="159"/>
      <c r="O15" s="158" t="str">
        <f t="shared" ref="O15" si="11">IFERROR(P14-O14,"")</f>
        <v/>
      </c>
      <c r="P15" s="159"/>
      <c r="Q15" s="158" t="str">
        <f t="shared" ref="Q15" si="12">IFERROR(R14-Q14,"")</f>
        <v/>
      </c>
      <c r="R15" s="159"/>
      <c r="S15" s="158" t="str">
        <f t="shared" ref="S15" si="13">IFERROR(T14-S14,"")</f>
        <v/>
      </c>
      <c r="T15" s="159"/>
      <c r="U15" s="158" t="str">
        <f t="shared" ref="U15" si="14">IFERROR(V14-U14,"")</f>
        <v/>
      </c>
      <c r="V15" s="159"/>
      <c r="W15" s="160" t="str">
        <f t="shared" ref="W15" si="15">IFERROR(X14-W14,"")</f>
        <v/>
      </c>
      <c r="X15" s="161"/>
      <c r="Y15" s="23" t="s">
        <v>21</v>
      </c>
      <c r="Z15" s="2">
        <f>SUM(Z12:Z14)</f>
        <v>0</v>
      </c>
      <c r="AB15" s="10"/>
      <c r="AE15" t="s">
        <v>50</v>
      </c>
    </row>
    <row r="16" spans="2:31" ht="19.5" customHeight="1">
      <c r="B16" s="164">
        <v>3</v>
      </c>
      <c r="C16" s="166" t="str">
        <f>IF('3'!$C$4="","",'3'!$C$4)</f>
        <v/>
      </c>
      <c r="D16" s="169" t="str">
        <f>IF('3'!$G$4="","",'3'!$G$4)</f>
        <v/>
      </c>
      <c r="E16" s="162" t="str">
        <f>IF('3'!$B$8="","",IF(OR('3'!$B$8="キャリアアップ研修",'3'!$B$8="サバティカル研修"),'3'!$B$8,"その他研修"))</f>
        <v/>
      </c>
      <c r="F16" s="163"/>
      <c r="G16" s="162" t="str">
        <f>IF('3'!$B$9="","",IF(OR('3'!$B$9="キャリアアップ研修",'3'!$B$9="サバティカル研修"),'3'!$B$9,"その他研修"))</f>
        <v/>
      </c>
      <c r="H16" s="163"/>
      <c r="I16" s="162" t="str">
        <f>IF('3'!$B$10="","",IF(OR('3'!$B$10="キャリアアップ研修",'3'!$B$10="サバティカル研修"),'3'!$B$10,"その他研修"))</f>
        <v/>
      </c>
      <c r="J16" s="163"/>
      <c r="K16" s="162" t="str">
        <f>IF('3'!$B$11="","",IF(OR('3'!$B$11="キャリアアップ研修",'3'!$B$11="サバティカル研修"),'3'!$B$11,"その他研修"))</f>
        <v/>
      </c>
      <c r="L16" s="163"/>
      <c r="M16" s="162" t="str">
        <f>IF('3'!$B$12="","",IF(OR('3'!$B$12="キャリアアップ研修",'3'!$B$12="サバティカル研修"),'3'!$B$12,"その他研修"))</f>
        <v/>
      </c>
      <c r="N16" s="163"/>
      <c r="O16" s="162" t="str">
        <f>IF('3'!$B$13="","",IF(OR('3'!$B$13="キャリアアップ研修",'3'!$B$13="サバティカル研修"),'3'!$B$13,"その他研修"))</f>
        <v/>
      </c>
      <c r="P16" s="163"/>
      <c r="Q16" s="162" t="str">
        <f>IF('3'!$B$14="","",IF(OR('3'!$B$14="キャリアアップ研修",'3'!$B$14="サバティカル研修"),'3'!$B$14,"その他研修"))</f>
        <v/>
      </c>
      <c r="R16" s="163"/>
      <c r="S16" s="162" t="str">
        <f>IF('3'!$B$15="","",IF(OR('3'!$B$15="キャリアアップ研修",'3'!$B$15="サバティカル研修"),'3'!$B$15,"その他研修"))</f>
        <v/>
      </c>
      <c r="T16" s="163"/>
      <c r="U16" s="162" t="str">
        <f>IF('3'!$B$16="","",IF(OR('3'!$B$16="キャリアアップ研修",'3'!$B$16="サバティカル研修"),'3'!$B$16,"その他研修"))</f>
        <v/>
      </c>
      <c r="V16" s="163"/>
      <c r="W16" s="162" t="str">
        <f>IF('3'!$B$17="","",IF(OR('3'!$B$17="キャリアアップ研修",'3'!$B$17="サバティカル研修"),'3'!$B$17,"その他研修"))</f>
        <v/>
      </c>
      <c r="X16" s="163"/>
      <c r="Y16" s="23" t="s">
        <v>140</v>
      </c>
      <c r="Z16" s="1">
        <f>SUMIF(E16:X16,$AB$8,E19:X19)</f>
        <v>0</v>
      </c>
      <c r="AE16" t="s">
        <v>52</v>
      </c>
    </row>
    <row r="17" spans="2:31" ht="19.5" customHeight="1">
      <c r="B17" s="165"/>
      <c r="C17" s="167"/>
      <c r="D17" s="170"/>
      <c r="E17" s="109" t="s">
        <v>5</v>
      </c>
      <c r="F17" s="109" t="s">
        <v>6</v>
      </c>
      <c r="G17" s="109" t="s">
        <v>5</v>
      </c>
      <c r="H17" s="109" t="s">
        <v>6</v>
      </c>
      <c r="I17" s="109" t="s">
        <v>5</v>
      </c>
      <c r="J17" s="109" t="s">
        <v>6</v>
      </c>
      <c r="K17" s="109" t="s">
        <v>5</v>
      </c>
      <c r="L17" s="109" t="s">
        <v>6</v>
      </c>
      <c r="M17" s="109" t="s">
        <v>5</v>
      </c>
      <c r="N17" s="109" t="s">
        <v>6</v>
      </c>
      <c r="O17" s="109" t="s">
        <v>5</v>
      </c>
      <c r="P17" s="109" t="s">
        <v>6</v>
      </c>
      <c r="Q17" s="109" t="s">
        <v>5</v>
      </c>
      <c r="R17" s="109" t="s">
        <v>6</v>
      </c>
      <c r="S17" s="109" t="s">
        <v>5</v>
      </c>
      <c r="T17" s="109" t="s">
        <v>6</v>
      </c>
      <c r="U17" s="109" t="s">
        <v>5</v>
      </c>
      <c r="V17" s="109" t="s">
        <v>6</v>
      </c>
      <c r="W17" s="109" t="s">
        <v>5</v>
      </c>
      <c r="X17" s="109" t="s">
        <v>6</v>
      </c>
      <c r="Y17" s="23" t="s">
        <v>139</v>
      </c>
      <c r="Z17" s="1">
        <f>SUMIF(E16:X16,$AB$9,E19:X19)</f>
        <v>0</v>
      </c>
      <c r="AE17" t="s">
        <v>47</v>
      </c>
    </row>
    <row r="18" spans="2:31" ht="19.5" customHeight="1">
      <c r="B18" s="165"/>
      <c r="C18" s="167"/>
      <c r="D18" s="170"/>
      <c r="E18" s="110" t="str">
        <f>IF('3'!$I$8="","",'3'!$I$8)</f>
        <v/>
      </c>
      <c r="F18" s="110" t="str">
        <f>IF('3'!$J$8="","",'3'!$J$8)</f>
        <v/>
      </c>
      <c r="G18" s="110" t="str">
        <f>IF('3'!$I$9="","",'3'!$I$9)</f>
        <v/>
      </c>
      <c r="H18" s="110" t="str">
        <f>IF('3'!$J$9="","",'3'!$J$9)</f>
        <v/>
      </c>
      <c r="I18" s="110" t="str">
        <f>IF('3'!$I$10="","",'3'!$I$10)</f>
        <v/>
      </c>
      <c r="J18" s="110" t="str">
        <f>IF('3'!$J$10="","",'3'!$J$10)</f>
        <v/>
      </c>
      <c r="K18" s="110" t="str">
        <f>IF('3'!$I$11="","",'3'!$I$11)</f>
        <v/>
      </c>
      <c r="L18" s="110" t="str">
        <f>IF('3'!$J$11="","",'3'!$J$11)</f>
        <v/>
      </c>
      <c r="M18" s="110" t="str">
        <f>IF('3'!$I$12="","",'3'!$I$12)</f>
        <v/>
      </c>
      <c r="N18" s="110" t="str">
        <f>IF('3'!$J$12="","",'3'!$J$12)</f>
        <v/>
      </c>
      <c r="O18" s="110" t="str">
        <f>IF('3'!$I$13="","",'3'!$I$13)</f>
        <v/>
      </c>
      <c r="P18" s="110" t="str">
        <f>IF('3'!$J$13="","",'3'!$J$13)</f>
        <v/>
      </c>
      <c r="Q18" s="110" t="str">
        <f>IF('3'!$I$14="","",'3'!$I$14)</f>
        <v/>
      </c>
      <c r="R18" s="110" t="str">
        <f>IF('3'!$J$14="","",'3'!$J$14)</f>
        <v/>
      </c>
      <c r="S18" s="110" t="str">
        <f>IF('3'!$I$15="","",'3'!$I$15)</f>
        <v/>
      </c>
      <c r="T18" s="110" t="str">
        <f>IF('3'!$J$15="","",'3'!$J$15)</f>
        <v/>
      </c>
      <c r="U18" s="110" t="str">
        <f>IF('3'!$I$16="","",'3'!$I$16)</f>
        <v/>
      </c>
      <c r="V18" s="110" t="str">
        <f>IF('3'!$J$16="","",'3'!$J$16)</f>
        <v/>
      </c>
      <c r="W18" s="110" t="str">
        <f>IF('3'!$I$17="","",'3'!$I$17)</f>
        <v/>
      </c>
      <c r="X18" s="110" t="str">
        <f>IF('3'!$J$17="","",'3'!$J$17)</f>
        <v/>
      </c>
      <c r="Y18" s="23" t="s">
        <v>3</v>
      </c>
      <c r="Z18" s="2">
        <f>SUMIF(E16:X16,$AB$10,E19:X19)</f>
        <v>0</v>
      </c>
      <c r="AE18" t="s">
        <v>46</v>
      </c>
    </row>
    <row r="19" spans="2:31" ht="19.5" customHeight="1">
      <c r="B19" s="165"/>
      <c r="C19" s="168"/>
      <c r="D19" s="171"/>
      <c r="E19" s="158" t="str">
        <f>IFERROR(F18-E18,"")</f>
        <v/>
      </c>
      <c r="F19" s="159"/>
      <c r="G19" s="158" t="str">
        <f t="shared" ref="G19" si="16">IFERROR(H18-G18,"")</f>
        <v/>
      </c>
      <c r="H19" s="159"/>
      <c r="I19" s="158" t="str">
        <f>IFERROR(J18-I18,"")</f>
        <v/>
      </c>
      <c r="J19" s="159"/>
      <c r="K19" s="158" t="str">
        <f t="shared" ref="K19" si="17">IFERROR(L18-K18,"")</f>
        <v/>
      </c>
      <c r="L19" s="159"/>
      <c r="M19" s="158" t="str">
        <f t="shared" ref="M19" si="18">IFERROR(N18-M18,"")</f>
        <v/>
      </c>
      <c r="N19" s="159"/>
      <c r="O19" s="158" t="str">
        <f t="shared" ref="O19" si="19">IFERROR(P18-O18,"")</f>
        <v/>
      </c>
      <c r="P19" s="159"/>
      <c r="Q19" s="158" t="str">
        <f t="shared" ref="Q19" si="20">IFERROR(R18-Q18,"")</f>
        <v/>
      </c>
      <c r="R19" s="159"/>
      <c r="S19" s="158" t="str">
        <f t="shared" ref="S19" si="21">IFERROR(T18-S18,"")</f>
        <v/>
      </c>
      <c r="T19" s="159"/>
      <c r="U19" s="158" t="str">
        <f t="shared" ref="U19" si="22">IFERROR(V18-U18,"")</f>
        <v/>
      </c>
      <c r="V19" s="159"/>
      <c r="W19" s="160" t="str">
        <f t="shared" ref="W19" si="23">IFERROR(X18-W18,"")</f>
        <v/>
      </c>
      <c r="X19" s="161"/>
      <c r="Y19" s="23" t="s">
        <v>21</v>
      </c>
      <c r="Z19" s="2">
        <f>SUM(Z16:Z18)</f>
        <v>0</v>
      </c>
      <c r="AB19" s="10"/>
      <c r="AE19" t="s">
        <v>49</v>
      </c>
    </row>
    <row r="20" spans="2:31" ht="19.5" customHeight="1">
      <c r="B20" s="164">
        <v>4</v>
      </c>
      <c r="C20" s="166" t="str">
        <f>IF('4'!$C$4="","",'4'!$C$4)</f>
        <v/>
      </c>
      <c r="D20" s="169" t="str">
        <f>IF('4'!$G$4="","",'4'!$G$4)</f>
        <v/>
      </c>
      <c r="E20" s="162" t="str">
        <f>IF('4'!$B$8="","",IF(OR('4'!$B$8="キャリアアップ研修",'4'!$B$8="サバティカル研修"),'4'!$B$8,"その他研修"))</f>
        <v/>
      </c>
      <c r="F20" s="163"/>
      <c r="G20" s="162" t="str">
        <f>IF('4'!$B$9="","",IF(OR('4'!$B$9="キャリアアップ研修",'4'!$B$9="サバティカル研修"),'4'!$B$9,"その他研修"))</f>
        <v/>
      </c>
      <c r="H20" s="163"/>
      <c r="I20" s="162" t="str">
        <f>IF('4'!$B$10="","",IF(OR('4'!$B$10="キャリアアップ研修",'4'!$B$10="サバティカル研修"),'4'!$B$10,"その他研修"))</f>
        <v/>
      </c>
      <c r="J20" s="163"/>
      <c r="K20" s="162" t="str">
        <f>IF('4'!$B$11="","",IF(OR('4'!$B$11="キャリアアップ研修",'4'!$B$11="サバティカル研修"),'4'!$B$11,"その他研修"))</f>
        <v/>
      </c>
      <c r="L20" s="163"/>
      <c r="M20" s="162" t="str">
        <f>IF('4'!$B$12="","",IF(OR('4'!$B$12="キャリアアップ研修",'4'!$B$12="サバティカル研修"),'4'!$B$12,"その他研修"))</f>
        <v/>
      </c>
      <c r="N20" s="163"/>
      <c r="O20" s="162" t="str">
        <f>IF('4'!$B$13="","",IF(OR('4'!$B$13="キャリアアップ研修",'4'!$B$13="サバティカル研修"),'4'!$B$13,"その他研修"))</f>
        <v/>
      </c>
      <c r="P20" s="163"/>
      <c r="Q20" s="162" t="str">
        <f>IF('4'!$B$14="","",IF(OR('4'!$B$14="キャリアアップ研修",'4'!$B$14="サバティカル研修"),'4'!$B$14,"その他研修"))</f>
        <v/>
      </c>
      <c r="R20" s="163"/>
      <c r="S20" s="162" t="str">
        <f>IF('4'!$B$15="","",IF(OR('4'!$B$15="キャリアアップ研修",'4'!$B$15="サバティカル研修"),'4'!$B$15,"その他研修"))</f>
        <v/>
      </c>
      <c r="T20" s="163"/>
      <c r="U20" s="162" t="str">
        <f>IF('4'!$B$16="","",IF(OR('4'!$B$16="キャリアアップ研修",'4'!$B$16="サバティカル研修"),'4'!$B$16,"その他研修"))</f>
        <v/>
      </c>
      <c r="V20" s="163"/>
      <c r="W20" s="162" t="str">
        <f>IF('4'!$B$17="","",IF(OR('4'!$B$17="キャリアアップ研修",'4'!$B$17="サバティカル研修"),'4'!$B$17,"その他研修"))</f>
        <v/>
      </c>
      <c r="X20" s="163"/>
      <c r="Y20" s="23" t="s">
        <v>141</v>
      </c>
      <c r="Z20" s="1">
        <f>SUMIF(E20:X20,$AB$8,E23:X23)</f>
        <v>0</v>
      </c>
      <c r="AE20" t="s">
        <v>48</v>
      </c>
    </row>
    <row r="21" spans="2:31" ht="19.5" customHeight="1">
      <c r="B21" s="165"/>
      <c r="C21" s="167"/>
      <c r="D21" s="170"/>
      <c r="E21" s="109" t="s">
        <v>5</v>
      </c>
      <c r="F21" s="109" t="s">
        <v>6</v>
      </c>
      <c r="G21" s="109" t="s">
        <v>5</v>
      </c>
      <c r="H21" s="109" t="s">
        <v>6</v>
      </c>
      <c r="I21" s="109" t="s">
        <v>5</v>
      </c>
      <c r="J21" s="109" t="s">
        <v>6</v>
      </c>
      <c r="K21" s="109" t="s">
        <v>5</v>
      </c>
      <c r="L21" s="109" t="s">
        <v>6</v>
      </c>
      <c r="M21" s="109" t="s">
        <v>5</v>
      </c>
      <c r="N21" s="109" t="s">
        <v>6</v>
      </c>
      <c r="O21" s="109" t="s">
        <v>5</v>
      </c>
      <c r="P21" s="109" t="s">
        <v>6</v>
      </c>
      <c r="Q21" s="109" t="s">
        <v>5</v>
      </c>
      <c r="R21" s="109" t="s">
        <v>6</v>
      </c>
      <c r="S21" s="109" t="s">
        <v>5</v>
      </c>
      <c r="T21" s="109" t="s">
        <v>6</v>
      </c>
      <c r="U21" s="109" t="s">
        <v>5</v>
      </c>
      <c r="V21" s="109" t="s">
        <v>6</v>
      </c>
      <c r="W21" s="109" t="s">
        <v>5</v>
      </c>
      <c r="X21" s="109" t="s">
        <v>6</v>
      </c>
      <c r="Y21" s="23" t="s">
        <v>139</v>
      </c>
      <c r="Z21" s="1">
        <f>SUMIF(E20:X20,$AB$9,E23:X23)</f>
        <v>0</v>
      </c>
      <c r="AE21" t="s">
        <v>40</v>
      </c>
    </row>
    <row r="22" spans="2:31" ht="19.5" customHeight="1">
      <c r="B22" s="165"/>
      <c r="C22" s="167"/>
      <c r="D22" s="170"/>
      <c r="E22" s="110" t="str">
        <f>IF('4'!$I$8="","",'4'!$I$8)</f>
        <v/>
      </c>
      <c r="F22" s="110" t="str">
        <f>IF('4'!$J$8="","",'4'!$J$8)</f>
        <v/>
      </c>
      <c r="G22" s="110" t="str">
        <f>IF('4'!$I$9="","",'4'!$I$9)</f>
        <v/>
      </c>
      <c r="H22" s="110" t="str">
        <f>IF('4'!$J$9="","",'4'!$J$9)</f>
        <v/>
      </c>
      <c r="I22" s="110" t="str">
        <f>IF('4'!$I$10="","",'4'!$I$10)</f>
        <v/>
      </c>
      <c r="J22" s="110" t="str">
        <f>IF('4'!$J$10="","",'4'!$J$10)</f>
        <v/>
      </c>
      <c r="K22" s="110" t="str">
        <f>IF('4'!$I$11="","",'4'!$I$11)</f>
        <v/>
      </c>
      <c r="L22" s="110" t="str">
        <f>IF('4'!$J$11="","",'4'!$J$11)</f>
        <v/>
      </c>
      <c r="M22" s="110" t="str">
        <f>IF('4'!$I$12="","",'4'!$I$12)</f>
        <v/>
      </c>
      <c r="N22" s="110" t="str">
        <f>IF('4'!$J$12="","",'4'!$J$12)</f>
        <v/>
      </c>
      <c r="O22" s="110" t="str">
        <f>IF('4'!$I$13="","",'4'!$I$13)</f>
        <v/>
      </c>
      <c r="P22" s="110" t="str">
        <f>IF('4'!$J$13="","",'4'!$J$13)</f>
        <v/>
      </c>
      <c r="Q22" s="110" t="str">
        <f>IF('4'!$I$14="","",'4'!$I$14)</f>
        <v/>
      </c>
      <c r="R22" s="110" t="str">
        <f>IF('4'!$J$14="","",'4'!$J$14)</f>
        <v/>
      </c>
      <c r="S22" s="110" t="str">
        <f>IF('4'!$I$15="","",'4'!$I$15)</f>
        <v/>
      </c>
      <c r="T22" s="110" t="str">
        <f>IF('4'!$J$15="","",'4'!$J$15)</f>
        <v/>
      </c>
      <c r="U22" s="110" t="str">
        <f>IF('4'!$I$16="","",'4'!$I$16)</f>
        <v/>
      </c>
      <c r="V22" s="110" t="str">
        <f>IF('4'!$J$16="","",'4'!$J$16)</f>
        <v/>
      </c>
      <c r="W22" s="110" t="str">
        <f>IF('4'!$I$17="","",'4'!$I$17)</f>
        <v/>
      </c>
      <c r="X22" s="110" t="str">
        <f>IF('4'!$J$17="","",'4'!$J$17)</f>
        <v/>
      </c>
      <c r="Y22" s="23" t="s">
        <v>3</v>
      </c>
      <c r="Z22" s="2">
        <f>SUMIF(E20:X20,$AB$10,E23:X23)</f>
        <v>0</v>
      </c>
    </row>
    <row r="23" spans="2:31" ht="19.5" customHeight="1">
      <c r="B23" s="165"/>
      <c r="C23" s="168"/>
      <c r="D23" s="171"/>
      <c r="E23" s="158" t="str">
        <f>IFERROR(F22-E22,"")</f>
        <v/>
      </c>
      <c r="F23" s="159"/>
      <c r="G23" s="158" t="str">
        <f t="shared" ref="G23" si="24">IFERROR(H22-G22,"")</f>
        <v/>
      </c>
      <c r="H23" s="159"/>
      <c r="I23" s="158" t="str">
        <f>IFERROR(J22-I22,"")</f>
        <v/>
      </c>
      <c r="J23" s="159"/>
      <c r="K23" s="158" t="str">
        <f t="shared" ref="K23" si="25">IFERROR(L22-K22,"")</f>
        <v/>
      </c>
      <c r="L23" s="159"/>
      <c r="M23" s="158" t="str">
        <f t="shared" ref="M23" si="26">IFERROR(N22-M22,"")</f>
        <v/>
      </c>
      <c r="N23" s="159"/>
      <c r="O23" s="158" t="str">
        <f t="shared" ref="O23" si="27">IFERROR(P22-O22,"")</f>
        <v/>
      </c>
      <c r="P23" s="159"/>
      <c r="Q23" s="158" t="str">
        <f t="shared" ref="Q23" si="28">IFERROR(R22-Q22,"")</f>
        <v/>
      </c>
      <c r="R23" s="159"/>
      <c r="S23" s="158" t="str">
        <f t="shared" ref="S23" si="29">IFERROR(T22-S22,"")</f>
        <v/>
      </c>
      <c r="T23" s="159"/>
      <c r="U23" s="158" t="str">
        <f t="shared" ref="U23" si="30">IFERROR(V22-U22,"")</f>
        <v/>
      </c>
      <c r="V23" s="159"/>
      <c r="W23" s="160" t="str">
        <f t="shared" ref="W23" si="31">IFERROR(X22-W22,"")</f>
        <v/>
      </c>
      <c r="X23" s="161"/>
      <c r="Y23" s="23" t="s">
        <v>21</v>
      </c>
      <c r="Z23" s="2">
        <f>SUM(Z20:Z22)</f>
        <v>0</v>
      </c>
      <c r="AB23" s="10"/>
      <c r="AE23" s="9"/>
    </row>
    <row r="24" spans="2:31" ht="19.5" customHeight="1">
      <c r="B24" s="164">
        <v>5</v>
      </c>
      <c r="C24" s="166" t="str">
        <f>IF('5'!$C$4="","",'5'!$C$4)</f>
        <v/>
      </c>
      <c r="D24" s="169" t="str">
        <f>IF('5'!$G$4="","",'5'!$G$4)</f>
        <v/>
      </c>
      <c r="E24" s="162" t="str">
        <f>IF('5'!$B$8="","",IF(OR('5'!$B$8="キャリアアップ研修",'5'!$B$8="サバティカル研修"),'5'!$B$8,"その他研修"))</f>
        <v/>
      </c>
      <c r="F24" s="163"/>
      <c r="G24" s="162" t="str">
        <f>IF('5'!$B$9="","",IF(OR('5'!$B$9="キャリアアップ研修",'5'!$B$9="サバティカル研修"),'5'!$B$9,"その他研修"))</f>
        <v/>
      </c>
      <c r="H24" s="163"/>
      <c r="I24" s="162" t="str">
        <f>IF('5'!$B$10="","",IF(OR('5'!$B$10="キャリアアップ研修",'5'!$B$10="サバティカル研修"),'5'!$B$10,"その他研修"))</f>
        <v/>
      </c>
      <c r="J24" s="163"/>
      <c r="K24" s="162" t="str">
        <f>IF('5'!$B$11="","",IF(OR('5'!$B$11="キャリアアップ研修",'5'!$B$11="サバティカル研修"),'5'!$B$11,"その他研修"))</f>
        <v/>
      </c>
      <c r="L24" s="163"/>
      <c r="M24" s="162" t="str">
        <f>IF('5'!$B$12="","",IF(OR('5'!$B$12="キャリアアップ研修",'5'!$B$12="サバティカル研修"),'5'!$B$12,"その他研修"))</f>
        <v/>
      </c>
      <c r="N24" s="163"/>
      <c r="O24" s="162" t="str">
        <f>IF('5'!$B$13="","",IF(OR('5'!$B$13="キャリアアップ研修",'5'!$B$13="サバティカル研修"),'5'!$B$13,"その他研修"))</f>
        <v/>
      </c>
      <c r="P24" s="163"/>
      <c r="Q24" s="162" t="str">
        <f>IF('5'!$B$14="","",IF(OR('5'!$B$14="キャリアアップ研修",'5'!$B$14="サバティカル研修"),'5'!$B$14,"その他研修"))</f>
        <v/>
      </c>
      <c r="R24" s="163"/>
      <c r="S24" s="162" t="str">
        <f>IF('5'!$B$15="","",IF(OR('5'!$B$15="キャリアアップ研修",'5'!$B$15="サバティカル研修"),'5'!$B$15,"その他研修"))</f>
        <v/>
      </c>
      <c r="T24" s="163"/>
      <c r="U24" s="162" t="str">
        <f>IF('5'!$B$16="","",IF(OR('5'!$B$16="キャリアアップ研修",'5'!$B$16="サバティカル研修"),'5'!$B$16,"その他研修"))</f>
        <v/>
      </c>
      <c r="V24" s="163"/>
      <c r="W24" s="162" t="str">
        <f>IF('5'!$B$17="","",IF(OR('5'!$B$17="キャリアアップ研修",'5'!$B$17="サバティカル研修"),'5'!$B$17,"その他研修"))</f>
        <v/>
      </c>
      <c r="X24" s="163"/>
      <c r="Y24" s="23" t="s">
        <v>140</v>
      </c>
      <c r="Z24" s="1">
        <f>SUMIF(E24:X24,$AB$8,E27:X27)</f>
        <v>0</v>
      </c>
      <c r="AE24" s="9"/>
    </row>
    <row r="25" spans="2:31" ht="19.5" customHeight="1">
      <c r="B25" s="165"/>
      <c r="C25" s="167"/>
      <c r="D25" s="170"/>
      <c r="E25" s="109" t="s">
        <v>5</v>
      </c>
      <c r="F25" s="109" t="s">
        <v>6</v>
      </c>
      <c r="G25" s="109" t="s">
        <v>5</v>
      </c>
      <c r="H25" s="109" t="s">
        <v>6</v>
      </c>
      <c r="I25" s="109" t="s">
        <v>5</v>
      </c>
      <c r="J25" s="109" t="s">
        <v>6</v>
      </c>
      <c r="K25" s="109" t="s">
        <v>5</v>
      </c>
      <c r="L25" s="109" t="s">
        <v>6</v>
      </c>
      <c r="M25" s="109" t="s">
        <v>5</v>
      </c>
      <c r="N25" s="109" t="s">
        <v>6</v>
      </c>
      <c r="O25" s="109" t="s">
        <v>5</v>
      </c>
      <c r="P25" s="109" t="s">
        <v>6</v>
      </c>
      <c r="Q25" s="109" t="s">
        <v>5</v>
      </c>
      <c r="R25" s="109" t="s">
        <v>6</v>
      </c>
      <c r="S25" s="109" t="s">
        <v>5</v>
      </c>
      <c r="T25" s="109" t="s">
        <v>6</v>
      </c>
      <c r="U25" s="109" t="s">
        <v>5</v>
      </c>
      <c r="V25" s="109" t="s">
        <v>6</v>
      </c>
      <c r="W25" s="109" t="s">
        <v>5</v>
      </c>
      <c r="X25" s="109" t="s">
        <v>6</v>
      </c>
      <c r="Y25" s="23" t="s">
        <v>139</v>
      </c>
      <c r="Z25" s="1">
        <f>SUMIF(E24:X24,$AB$9,E27:X27)</f>
        <v>0</v>
      </c>
    </row>
    <row r="26" spans="2:31" ht="19.5" customHeight="1">
      <c r="B26" s="165"/>
      <c r="C26" s="167"/>
      <c r="D26" s="170"/>
      <c r="E26" s="110" t="str">
        <f>IF('5'!$I$8="","",'5'!$I$8)</f>
        <v/>
      </c>
      <c r="F26" s="110" t="str">
        <f>IF('5'!$J$8="","",'5'!$J$8)</f>
        <v/>
      </c>
      <c r="G26" s="110" t="str">
        <f>IF('5'!$I$9="","",'5'!$I$9)</f>
        <v/>
      </c>
      <c r="H26" s="110" t="str">
        <f>IF('5'!$J$9="","",'5'!$J$9)</f>
        <v/>
      </c>
      <c r="I26" s="110" t="str">
        <f>IF('5'!$I$10="","",'5'!$I$10)</f>
        <v/>
      </c>
      <c r="J26" s="110" t="str">
        <f>IF('5'!$J$10="","",'5'!$J$10)</f>
        <v/>
      </c>
      <c r="K26" s="110" t="str">
        <f>IF('5'!$I$11="","",'5'!$I$11)</f>
        <v/>
      </c>
      <c r="L26" s="110" t="str">
        <f>IF('5'!$J$11="","",'5'!$J$11)</f>
        <v/>
      </c>
      <c r="M26" s="110" t="str">
        <f>IF('5'!$I$12="","",'5'!$I$12)</f>
        <v/>
      </c>
      <c r="N26" s="110" t="str">
        <f>IF('5'!$J$12="","",'5'!$J$12)</f>
        <v/>
      </c>
      <c r="O26" s="110" t="str">
        <f>IF('5'!$I$13="","",'5'!$I$13)</f>
        <v/>
      </c>
      <c r="P26" s="110" t="str">
        <f>IF('5'!$J$13="","",'5'!$J$13)</f>
        <v/>
      </c>
      <c r="Q26" s="110" t="str">
        <f>IF('5'!$I$14="","",'5'!$I$14)</f>
        <v/>
      </c>
      <c r="R26" s="110" t="str">
        <f>IF('5'!$J$14="","",'5'!$J$14)</f>
        <v/>
      </c>
      <c r="S26" s="110" t="str">
        <f>IF('5'!$I$15="","",'5'!$I$15)</f>
        <v/>
      </c>
      <c r="T26" s="110" t="str">
        <f>IF('5'!$J$15="","",'5'!$J$15)</f>
        <v/>
      </c>
      <c r="U26" s="110" t="str">
        <f>IF('5'!$I$16="","",'5'!$I$16)</f>
        <v/>
      </c>
      <c r="V26" s="110" t="str">
        <f>IF('5'!$J$16="","",'5'!$J$16)</f>
        <v/>
      </c>
      <c r="W26" s="110" t="str">
        <f>IF('5'!$I$17="","",'5'!$I$17)</f>
        <v/>
      </c>
      <c r="X26" s="110" t="str">
        <f>IF('5'!$J$17="","",'5'!$J$17)</f>
        <v/>
      </c>
      <c r="Y26" s="23" t="s">
        <v>3</v>
      </c>
      <c r="Z26" s="2">
        <f>SUMIF(E24:X24,$AB$10,E27:X27)</f>
        <v>0</v>
      </c>
    </row>
    <row r="27" spans="2:31" ht="19.5" customHeight="1">
      <c r="B27" s="165"/>
      <c r="C27" s="168"/>
      <c r="D27" s="171"/>
      <c r="E27" s="158" t="str">
        <f>IFERROR(F26-E26,"")</f>
        <v/>
      </c>
      <c r="F27" s="159"/>
      <c r="G27" s="158" t="str">
        <f t="shared" ref="G27" si="32">IFERROR(H26-G26,"")</f>
        <v/>
      </c>
      <c r="H27" s="159"/>
      <c r="I27" s="158" t="str">
        <f>IFERROR(J26-I26,"")</f>
        <v/>
      </c>
      <c r="J27" s="159"/>
      <c r="K27" s="158" t="str">
        <f t="shared" ref="K27" si="33">IFERROR(L26-K26,"")</f>
        <v/>
      </c>
      <c r="L27" s="159"/>
      <c r="M27" s="158" t="str">
        <f t="shared" ref="M27" si="34">IFERROR(N26-M26,"")</f>
        <v/>
      </c>
      <c r="N27" s="159"/>
      <c r="O27" s="158" t="str">
        <f t="shared" ref="O27" si="35">IFERROR(P26-O26,"")</f>
        <v/>
      </c>
      <c r="P27" s="159"/>
      <c r="Q27" s="158" t="str">
        <f t="shared" ref="Q27" si="36">IFERROR(R26-Q26,"")</f>
        <v/>
      </c>
      <c r="R27" s="159"/>
      <c r="S27" s="158" t="str">
        <f t="shared" ref="S27" si="37">IFERROR(T26-S26,"")</f>
        <v/>
      </c>
      <c r="T27" s="159"/>
      <c r="U27" s="158" t="str">
        <f t="shared" ref="U27" si="38">IFERROR(V26-U26,"")</f>
        <v/>
      </c>
      <c r="V27" s="159"/>
      <c r="W27" s="160" t="str">
        <f t="shared" ref="W27" si="39">IFERROR(X26-W26,"")</f>
        <v/>
      </c>
      <c r="X27" s="161"/>
      <c r="Y27" s="23" t="s">
        <v>21</v>
      </c>
      <c r="Z27" s="2">
        <f>SUM(Z24:Z26)</f>
        <v>0</v>
      </c>
      <c r="AB27" s="10"/>
    </row>
    <row r="28" spans="2:31" ht="19.5" customHeight="1">
      <c r="B28" s="164">
        <v>6</v>
      </c>
      <c r="C28" s="166" t="str">
        <f>IF('6'!$C$4="","",'6'!$C$4)</f>
        <v/>
      </c>
      <c r="D28" s="169" t="str">
        <f>IF('6'!$G$4="","",'6'!$G$4)</f>
        <v/>
      </c>
      <c r="E28" s="162" t="str">
        <f>IF('6'!$B$8="","",IF(OR('6'!$B$8="キャリアアップ研修",'6'!$B$8="サバティカル研修"),'6'!$B$8,"その他研修"))</f>
        <v/>
      </c>
      <c r="F28" s="163"/>
      <c r="G28" s="162" t="str">
        <f>IF('6'!$B$9="","",IF(OR('6'!$B$9="キャリアアップ研修",'6'!$B$9="サバティカル研修"),'6'!$B$9,"その他研修"))</f>
        <v/>
      </c>
      <c r="H28" s="163"/>
      <c r="I28" s="162" t="str">
        <f>IF('6'!$B$10="","",IF(OR('6'!$B$10="キャリアアップ研修",'6'!$B$10="サバティカル研修"),'6'!$B$10,"その他研修"))</f>
        <v/>
      </c>
      <c r="J28" s="163"/>
      <c r="K28" s="162" t="str">
        <f>IF('6'!$B$11="","",IF(OR('6'!$B$11="キャリアアップ研修",'6'!$B$11="サバティカル研修"),'6'!$B$11,"その他研修"))</f>
        <v/>
      </c>
      <c r="L28" s="163"/>
      <c r="M28" s="162" t="str">
        <f>IF('6'!$B$12="","",IF(OR('6'!$B$12="キャリアアップ研修",'6'!$B$12="サバティカル研修"),'6'!$B$12,"その他研修"))</f>
        <v/>
      </c>
      <c r="N28" s="163"/>
      <c r="O28" s="162" t="str">
        <f>IF('6'!$B$13="","",IF(OR('6'!$B$13="キャリアアップ研修",'6'!$B$13="サバティカル研修"),'6'!$B$13,"その他研修"))</f>
        <v/>
      </c>
      <c r="P28" s="163"/>
      <c r="Q28" s="162" t="str">
        <f>IF('6'!$B$14="","",IF(OR('6'!$B$14="キャリアアップ研修",'6'!$B$14="サバティカル研修"),'6'!$B$14,"その他研修"))</f>
        <v/>
      </c>
      <c r="R28" s="163"/>
      <c r="S28" s="162" t="str">
        <f>IF('6'!$B$15="","",IF(OR('6'!$B$15="キャリアアップ研修",'6'!$B$15="サバティカル研修"),'6'!$B$15,"その他研修"))</f>
        <v/>
      </c>
      <c r="T28" s="163"/>
      <c r="U28" s="162" t="str">
        <f>IF('6'!$B$16="","",IF(OR('6'!$B$16="キャリアアップ研修",'6'!$B$16="サバティカル研修"),'6'!$B$16,"その他研修"))</f>
        <v/>
      </c>
      <c r="V28" s="163"/>
      <c r="W28" s="162" t="str">
        <f>IF('6'!$B$17="","",IF(OR('6'!$B$17="キャリアアップ研修",'6'!$B$17="サバティカル研修"),'6'!$B$17,"その他研修"))</f>
        <v/>
      </c>
      <c r="X28" s="163"/>
      <c r="Y28" s="23" t="s">
        <v>140</v>
      </c>
      <c r="Z28" s="1">
        <f>SUMIF(E28:X28,$AB$8,E31:X31)</f>
        <v>0</v>
      </c>
      <c r="AE28" s="9"/>
    </row>
    <row r="29" spans="2:31" ht="19.5" customHeight="1">
      <c r="B29" s="165"/>
      <c r="C29" s="167"/>
      <c r="D29" s="170"/>
      <c r="E29" s="109" t="s">
        <v>5</v>
      </c>
      <c r="F29" s="109" t="s">
        <v>6</v>
      </c>
      <c r="G29" s="109" t="s">
        <v>5</v>
      </c>
      <c r="H29" s="109" t="s">
        <v>6</v>
      </c>
      <c r="I29" s="109" t="s">
        <v>5</v>
      </c>
      <c r="J29" s="109" t="s">
        <v>6</v>
      </c>
      <c r="K29" s="109" t="s">
        <v>5</v>
      </c>
      <c r="L29" s="109" t="s">
        <v>6</v>
      </c>
      <c r="M29" s="109" t="s">
        <v>5</v>
      </c>
      <c r="N29" s="109" t="s">
        <v>6</v>
      </c>
      <c r="O29" s="109" t="s">
        <v>5</v>
      </c>
      <c r="P29" s="109" t="s">
        <v>6</v>
      </c>
      <c r="Q29" s="109" t="s">
        <v>5</v>
      </c>
      <c r="R29" s="109" t="s">
        <v>6</v>
      </c>
      <c r="S29" s="109" t="s">
        <v>5</v>
      </c>
      <c r="T29" s="109" t="s">
        <v>6</v>
      </c>
      <c r="U29" s="109" t="s">
        <v>5</v>
      </c>
      <c r="V29" s="109" t="s">
        <v>6</v>
      </c>
      <c r="W29" s="109" t="s">
        <v>5</v>
      </c>
      <c r="X29" s="109" t="s">
        <v>6</v>
      </c>
      <c r="Y29" s="23" t="s">
        <v>139</v>
      </c>
      <c r="Z29" s="1">
        <f>SUMIF(E28:X28,$AB$9,E31:X31)</f>
        <v>0</v>
      </c>
    </row>
    <row r="30" spans="2:31" ht="19.5" customHeight="1">
      <c r="B30" s="165"/>
      <c r="C30" s="167"/>
      <c r="D30" s="170"/>
      <c r="E30" s="110" t="str">
        <f>IF('6'!$I$8="","",'6'!$I$8)</f>
        <v/>
      </c>
      <c r="F30" s="110" t="str">
        <f>IF('6'!$J$8="","",'6'!$J$8)</f>
        <v/>
      </c>
      <c r="G30" s="110" t="str">
        <f>IF('6'!$I$9="","",'6'!$I$9)</f>
        <v/>
      </c>
      <c r="H30" s="110" t="str">
        <f>IF('6'!$J$9="","",'6'!$J$9)</f>
        <v/>
      </c>
      <c r="I30" s="110" t="str">
        <f>IF('6'!$I$10="","",'6'!$I$10)</f>
        <v/>
      </c>
      <c r="J30" s="110" t="str">
        <f>IF('6'!$J$10="","",'6'!$J$10)</f>
        <v/>
      </c>
      <c r="K30" s="110" t="str">
        <f>IF('6'!$I$11="","",'6'!$I$11)</f>
        <v/>
      </c>
      <c r="L30" s="110" t="str">
        <f>IF('6'!$J$11="","",'6'!$J$11)</f>
        <v/>
      </c>
      <c r="M30" s="110" t="str">
        <f>IF('6'!$I$12="","",'6'!$I$12)</f>
        <v/>
      </c>
      <c r="N30" s="110" t="str">
        <f>IF('6'!$J$12="","",'6'!$J$12)</f>
        <v/>
      </c>
      <c r="O30" s="110" t="str">
        <f>IF('6'!$I$13="","",'6'!$I$13)</f>
        <v/>
      </c>
      <c r="P30" s="110" t="str">
        <f>IF('6'!$J$13="","",'6'!$J$13)</f>
        <v/>
      </c>
      <c r="Q30" s="110" t="str">
        <f>IF('6'!$I$14="","",'6'!$I$14)</f>
        <v/>
      </c>
      <c r="R30" s="110" t="str">
        <f>IF('6'!$J$14="","",'6'!$J$14)</f>
        <v/>
      </c>
      <c r="S30" s="110" t="str">
        <f>IF('6'!$I$15="","",'6'!$I$15)</f>
        <v/>
      </c>
      <c r="T30" s="110" t="str">
        <f>IF('6'!$J$15="","",'6'!$J$15)</f>
        <v/>
      </c>
      <c r="U30" s="110" t="str">
        <f>IF('6'!$I$16="","",'6'!$I$16)</f>
        <v/>
      </c>
      <c r="V30" s="110" t="str">
        <f>IF('6'!$J$16="","",'6'!$J$16)</f>
        <v/>
      </c>
      <c r="W30" s="110" t="str">
        <f>IF('6'!$I$17="","",'6'!$I$17)</f>
        <v/>
      </c>
      <c r="X30" s="110" t="str">
        <f>IF('6'!$J$17="","",'6'!$J$17)</f>
        <v/>
      </c>
      <c r="Y30" s="23" t="s">
        <v>3</v>
      </c>
      <c r="Z30" s="2">
        <f>SUMIF(E28:X28,$AB$10,E31:X31)</f>
        <v>0</v>
      </c>
    </row>
    <row r="31" spans="2:31" ht="19.5" customHeight="1">
      <c r="B31" s="165"/>
      <c r="C31" s="168"/>
      <c r="D31" s="171"/>
      <c r="E31" s="158" t="str">
        <f>IFERROR(F30-E30,"")</f>
        <v/>
      </c>
      <c r="F31" s="159"/>
      <c r="G31" s="158" t="str">
        <f t="shared" ref="G31" si="40">IFERROR(H30-G30,"")</f>
        <v/>
      </c>
      <c r="H31" s="159"/>
      <c r="I31" s="158" t="str">
        <f>IFERROR(J30-I30,"")</f>
        <v/>
      </c>
      <c r="J31" s="159"/>
      <c r="K31" s="158" t="str">
        <f t="shared" ref="K31" si="41">IFERROR(L30-K30,"")</f>
        <v/>
      </c>
      <c r="L31" s="159"/>
      <c r="M31" s="158" t="str">
        <f t="shared" ref="M31" si="42">IFERROR(N30-M30,"")</f>
        <v/>
      </c>
      <c r="N31" s="159"/>
      <c r="O31" s="158" t="str">
        <f t="shared" ref="O31" si="43">IFERROR(P30-O30,"")</f>
        <v/>
      </c>
      <c r="P31" s="159"/>
      <c r="Q31" s="158" t="str">
        <f t="shared" ref="Q31" si="44">IFERROR(R30-Q30,"")</f>
        <v/>
      </c>
      <c r="R31" s="159"/>
      <c r="S31" s="158" t="str">
        <f t="shared" ref="S31" si="45">IFERROR(T30-S30,"")</f>
        <v/>
      </c>
      <c r="T31" s="159"/>
      <c r="U31" s="158" t="str">
        <f t="shared" ref="U31" si="46">IFERROR(V30-U30,"")</f>
        <v/>
      </c>
      <c r="V31" s="159"/>
      <c r="W31" s="160" t="str">
        <f t="shared" ref="W31" si="47">IFERROR(X30-W30,"")</f>
        <v/>
      </c>
      <c r="X31" s="161"/>
      <c r="Y31" s="23" t="s">
        <v>21</v>
      </c>
      <c r="Z31" s="2">
        <f>SUM(Z28:Z30)</f>
        <v>0</v>
      </c>
      <c r="AB31" s="10"/>
    </row>
    <row r="32" spans="2:31" ht="19.5" customHeight="1">
      <c r="B32" s="164">
        <v>7</v>
      </c>
      <c r="C32" s="166" t="str">
        <f>IF('7'!$C$4="","",'7'!$C$4)</f>
        <v/>
      </c>
      <c r="D32" s="169" t="str">
        <f>IF('7'!$G$4="","",'7'!$G$4)</f>
        <v/>
      </c>
      <c r="E32" s="162" t="str">
        <f>IF('7'!$B$8="","",IF(OR('7'!$B$8="キャリアアップ研修",'7'!$B$8="サバティカル研修"),'7'!$B$8,"その他研修"))</f>
        <v/>
      </c>
      <c r="F32" s="163"/>
      <c r="G32" s="162" t="str">
        <f>IF('7'!$B$9="","",IF(OR('7'!$B$9="キャリアアップ研修",'7'!$B$9="サバティカル研修"),'7'!$B$9,"その他研修"))</f>
        <v/>
      </c>
      <c r="H32" s="163"/>
      <c r="I32" s="162" t="str">
        <f>IF('7'!$B$10="","",IF(OR('7'!$B$10="キャリアアップ研修",'7'!$B$10="サバティカル研修"),'7'!$B$10,"その他研修"))</f>
        <v/>
      </c>
      <c r="J32" s="163"/>
      <c r="K32" s="162" t="str">
        <f>IF('7'!$B$11="","",IF(OR('7'!$B$11="キャリアアップ研修",'7'!$B$11="サバティカル研修"),'7'!$B$11,"その他研修"))</f>
        <v/>
      </c>
      <c r="L32" s="163"/>
      <c r="M32" s="162" t="str">
        <f>IF('7'!$B$12="","",IF(OR('7'!$B$12="キャリアアップ研修",'7'!$B$12="サバティカル研修"),'7'!$B$12,"その他研修"))</f>
        <v/>
      </c>
      <c r="N32" s="163"/>
      <c r="O32" s="162" t="str">
        <f>IF('7'!$B$13="","",IF(OR('7'!$B$13="キャリアアップ研修",'7'!$B$13="サバティカル研修"),'7'!$B$13,"その他研修"))</f>
        <v/>
      </c>
      <c r="P32" s="163"/>
      <c r="Q32" s="162" t="str">
        <f>IF('7'!$B$14="","",IF(OR('7'!$B$14="キャリアアップ研修",'7'!$B$14="サバティカル研修"),'7'!$B$14,"その他研修"))</f>
        <v/>
      </c>
      <c r="R32" s="163"/>
      <c r="S32" s="162" t="str">
        <f>IF('7'!$B$15="","",IF(OR('7'!$B$15="キャリアアップ研修",'7'!$B$15="サバティカル研修"),'7'!$B$15,"その他研修"))</f>
        <v/>
      </c>
      <c r="T32" s="163"/>
      <c r="U32" s="162" t="str">
        <f>IF('7'!$B$16="","",IF(OR('7'!$B$16="キャリアアップ研修",'7'!$B$16="サバティカル研修"),'7'!$B$16,"その他研修"))</f>
        <v/>
      </c>
      <c r="V32" s="163"/>
      <c r="W32" s="162" t="str">
        <f>IF('7'!$B$17="","",IF(OR('7'!$B$17="キャリアアップ研修",'7'!$B$17="サバティカル研修"),'7'!$B$17,"その他研修"))</f>
        <v/>
      </c>
      <c r="X32" s="163"/>
      <c r="Y32" s="23" t="s">
        <v>140</v>
      </c>
      <c r="Z32" s="1">
        <f>SUMIF(E32:X32,$AB$8,E35:X35)</f>
        <v>0</v>
      </c>
      <c r="AE32" s="9"/>
    </row>
    <row r="33" spans="2:31" ht="19.5" customHeight="1">
      <c r="B33" s="165"/>
      <c r="C33" s="167"/>
      <c r="D33" s="170"/>
      <c r="E33" s="109" t="s">
        <v>5</v>
      </c>
      <c r="F33" s="109" t="s">
        <v>6</v>
      </c>
      <c r="G33" s="109" t="s">
        <v>5</v>
      </c>
      <c r="H33" s="109" t="s">
        <v>6</v>
      </c>
      <c r="I33" s="109" t="s">
        <v>5</v>
      </c>
      <c r="J33" s="109" t="s">
        <v>6</v>
      </c>
      <c r="K33" s="109" t="s">
        <v>5</v>
      </c>
      <c r="L33" s="109" t="s">
        <v>6</v>
      </c>
      <c r="M33" s="109" t="s">
        <v>5</v>
      </c>
      <c r="N33" s="109" t="s">
        <v>6</v>
      </c>
      <c r="O33" s="109" t="s">
        <v>5</v>
      </c>
      <c r="P33" s="109" t="s">
        <v>6</v>
      </c>
      <c r="Q33" s="109" t="s">
        <v>5</v>
      </c>
      <c r="R33" s="109" t="s">
        <v>6</v>
      </c>
      <c r="S33" s="109" t="s">
        <v>5</v>
      </c>
      <c r="T33" s="109" t="s">
        <v>6</v>
      </c>
      <c r="U33" s="109" t="s">
        <v>5</v>
      </c>
      <c r="V33" s="109" t="s">
        <v>6</v>
      </c>
      <c r="W33" s="109" t="s">
        <v>5</v>
      </c>
      <c r="X33" s="109" t="s">
        <v>6</v>
      </c>
      <c r="Y33" s="23" t="s">
        <v>139</v>
      </c>
      <c r="Z33" s="1">
        <f>SUMIF(E32:X32,$AB$9,E35:X35)</f>
        <v>0</v>
      </c>
    </row>
    <row r="34" spans="2:31" ht="19.5" customHeight="1">
      <c r="B34" s="165"/>
      <c r="C34" s="167"/>
      <c r="D34" s="170"/>
      <c r="E34" s="110" t="str">
        <f>IF('7'!$I$8="","",'7'!$I$8)</f>
        <v/>
      </c>
      <c r="F34" s="110" t="str">
        <f>IF('7'!$J$8="","",'7'!$J$8)</f>
        <v/>
      </c>
      <c r="G34" s="110" t="str">
        <f>IF('7'!$I$9="","",'7'!$I$9)</f>
        <v/>
      </c>
      <c r="H34" s="110" t="str">
        <f>IF('7'!$J$9="","",'7'!$J$9)</f>
        <v/>
      </c>
      <c r="I34" s="110" t="str">
        <f>IF('7'!$I$10="","",'7'!$I$10)</f>
        <v/>
      </c>
      <c r="J34" s="110" t="str">
        <f>IF('7'!$J$10="","",'7'!$J$10)</f>
        <v/>
      </c>
      <c r="K34" s="110" t="str">
        <f>IF('7'!$I$11="","",'7'!$I$11)</f>
        <v/>
      </c>
      <c r="L34" s="110" t="str">
        <f>IF('7'!$J$11="","",'7'!$J$11)</f>
        <v/>
      </c>
      <c r="M34" s="110" t="str">
        <f>IF('7'!$I$12="","",'7'!$I$12)</f>
        <v/>
      </c>
      <c r="N34" s="110" t="str">
        <f>IF('7'!$J$12="","",'7'!$J$12)</f>
        <v/>
      </c>
      <c r="O34" s="110" t="str">
        <f>IF('7'!$I$13="","",'7'!$I$13)</f>
        <v/>
      </c>
      <c r="P34" s="110" t="str">
        <f>IF('7'!$J$13="","",'7'!$J$13)</f>
        <v/>
      </c>
      <c r="Q34" s="110" t="str">
        <f>IF('7'!$I$14="","",'7'!$I$14)</f>
        <v/>
      </c>
      <c r="R34" s="110" t="str">
        <f>IF('7'!$J$14="","",'7'!$J$14)</f>
        <v/>
      </c>
      <c r="S34" s="110" t="str">
        <f>IF('7'!$I$15="","",'7'!$I$15)</f>
        <v/>
      </c>
      <c r="T34" s="110" t="str">
        <f>IF('7'!$J$15="","",'7'!$J$15)</f>
        <v/>
      </c>
      <c r="U34" s="110" t="str">
        <f>IF('7'!$I$16="","",'7'!$I$16)</f>
        <v/>
      </c>
      <c r="V34" s="110" t="str">
        <f>IF('7'!$J$16="","",'7'!$J$16)</f>
        <v/>
      </c>
      <c r="W34" s="110" t="str">
        <f>IF('7'!$I$17="","",'7'!$I$17)</f>
        <v/>
      </c>
      <c r="X34" s="110" t="str">
        <f>IF('7'!$J$17="","",'7'!$J$17)</f>
        <v/>
      </c>
      <c r="Y34" s="23" t="s">
        <v>3</v>
      </c>
      <c r="Z34" s="2">
        <f>SUMIF(E32:X32,$AB$10,E35:X35)</f>
        <v>0</v>
      </c>
    </row>
    <row r="35" spans="2:31" ht="19.5" customHeight="1">
      <c r="B35" s="165"/>
      <c r="C35" s="168"/>
      <c r="D35" s="171"/>
      <c r="E35" s="158" t="str">
        <f>IFERROR(F34-E34,"")</f>
        <v/>
      </c>
      <c r="F35" s="159"/>
      <c r="G35" s="158" t="str">
        <f t="shared" ref="G35" si="48">IFERROR(H34-G34,"")</f>
        <v/>
      </c>
      <c r="H35" s="159"/>
      <c r="I35" s="158" t="str">
        <f>IFERROR(J34-I34,"")</f>
        <v/>
      </c>
      <c r="J35" s="159"/>
      <c r="K35" s="158" t="str">
        <f t="shared" ref="K35" si="49">IFERROR(L34-K34,"")</f>
        <v/>
      </c>
      <c r="L35" s="159"/>
      <c r="M35" s="158" t="str">
        <f t="shared" ref="M35" si="50">IFERROR(N34-M34,"")</f>
        <v/>
      </c>
      <c r="N35" s="159"/>
      <c r="O35" s="158" t="str">
        <f t="shared" ref="O35" si="51">IFERROR(P34-O34,"")</f>
        <v/>
      </c>
      <c r="P35" s="159"/>
      <c r="Q35" s="158" t="str">
        <f t="shared" ref="Q35" si="52">IFERROR(R34-Q34,"")</f>
        <v/>
      </c>
      <c r="R35" s="159"/>
      <c r="S35" s="158" t="str">
        <f t="shared" ref="S35" si="53">IFERROR(T34-S34,"")</f>
        <v/>
      </c>
      <c r="T35" s="159"/>
      <c r="U35" s="158" t="str">
        <f t="shared" ref="U35" si="54">IFERROR(V34-U34,"")</f>
        <v/>
      </c>
      <c r="V35" s="159"/>
      <c r="W35" s="160" t="str">
        <f t="shared" ref="W35" si="55">IFERROR(X34-W34,"")</f>
        <v/>
      </c>
      <c r="X35" s="161"/>
      <c r="Y35" s="23" t="s">
        <v>21</v>
      </c>
      <c r="Z35" s="2">
        <f>SUM(Z32:Z34)</f>
        <v>0</v>
      </c>
      <c r="AB35" s="10"/>
    </row>
    <row r="36" spans="2:31" ht="19.5" customHeight="1">
      <c r="B36" s="164">
        <v>8</v>
      </c>
      <c r="C36" s="166" t="str">
        <f>IF('8'!$C$4="","",'8'!$C$4)</f>
        <v/>
      </c>
      <c r="D36" s="169" t="str">
        <f>IF('8'!$G$4="","",'8'!$G$4)</f>
        <v/>
      </c>
      <c r="E36" s="162" t="str">
        <f>IF('8'!$B$8="","",IF(OR('8'!$B$8="キャリアアップ研修",'8'!$B$8="サバティカル研修"),'8'!$B$8,"その他研修"))</f>
        <v/>
      </c>
      <c r="F36" s="163"/>
      <c r="G36" s="162" t="str">
        <f>IF('8'!$B$9="","",IF(OR('8'!$B$9="キャリアアップ研修",'8'!$B$9="サバティカル研修"),'8'!$B$9,"その他研修"))</f>
        <v/>
      </c>
      <c r="H36" s="163"/>
      <c r="I36" s="162" t="str">
        <f>IF('8'!$B$10="","",IF(OR('8'!$B$10="キャリアアップ研修",'8'!$B$10="サバティカル研修"),'8'!$B$10,"その他研修"))</f>
        <v/>
      </c>
      <c r="J36" s="163"/>
      <c r="K36" s="162" t="str">
        <f>IF('8'!$B$11="","",IF(OR('8'!$B$11="キャリアアップ研修",'8'!$B$11="サバティカル研修"),'8'!$B$11,"その他研修"))</f>
        <v/>
      </c>
      <c r="L36" s="163"/>
      <c r="M36" s="162" t="str">
        <f>IF('8'!$B$12="","",IF(OR('8'!$B$12="キャリアアップ研修",'8'!$B$12="サバティカル研修"),'8'!$B$12,"その他研修"))</f>
        <v/>
      </c>
      <c r="N36" s="163"/>
      <c r="O36" s="162" t="str">
        <f>IF('8'!$B$13="","",IF(OR('8'!$B$13="キャリアアップ研修",'8'!$B$13="サバティカル研修"),'8'!$B$13,"その他研修"))</f>
        <v/>
      </c>
      <c r="P36" s="163"/>
      <c r="Q36" s="162" t="str">
        <f>IF('8'!$B$14="","",IF(OR('8'!$B$14="キャリアアップ研修",'8'!$B$14="サバティカル研修"),'8'!$B$14,"その他研修"))</f>
        <v/>
      </c>
      <c r="R36" s="163"/>
      <c r="S36" s="162" t="str">
        <f>IF('8'!$B$15="","",IF(OR('8'!$B$15="キャリアアップ研修",'8'!$B$15="サバティカル研修"),'8'!$B$15,"その他研修"))</f>
        <v/>
      </c>
      <c r="T36" s="163"/>
      <c r="U36" s="162" t="str">
        <f>IF('8'!$B$16="","",IF(OR('8'!$B$16="キャリアアップ研修",'8'!$B$16="サバティカル研修"),'8'!$B$16,"その他研修"))</f>
        <v/>
      </c>
      <c r="V36" s="163"/>
      <c r="W36" s="162" t="str">
        <f>IF('8'!$B$17="","",IF(OR('8'!$B$17="キャリアアップ研修",'8'!$B$17="サバティカル研修"),'8'!$B$17,"その他研修"))</f>
        <v/>
      </c>
      <c r="X36" s="163"/>
      <c r="Y36" s="23" t="s">
        <v>140</v>
      </c>
      <c r="Z36" s="1">
        <f>SUMIF(E36:X36,$AB$8,E39:X39)</f>
        <v>0</v>
      </c>
      <c r="AE36" s="9"/>
    </row>
    <row r="37" spans="2:31" ht="19.5" customHeight="1">
      <c r="B37" s="165"/>
      <c r="C37" s="167"/>
      <c r="D37" s="170"/>
      <c r="E37" s="109" t="s">
        <v>5</v>
      </c>
      <c r="F37" s="109" t="s">
        <v>6</v>
      </c>
      <c r="G37" s="109" t="s">
        <v>5</v>
      </c>
      <c r="H37" s="109" t="s">
        <v>6</v>
      </c>
      <c r="I37" s="109" t="s">
        <v>5</v>
      </c>
      <c r="J37" s="109" t="s">
        <v>6</v>
      </c>
      <c r="K37" s="109" t="s">
        <v>5</v>
      </c>
      <c r="L37" s="109" t="s">
        <v>6</v>
      </c>
      <c r="M37" s="109" t="s">
        <v>5</v>
      </c>
      <c r="N37" s="109" t="s">
        <v>6</v>
      </c>
      <c r="O37" s="109" t="s">
        <v>5</v>
      </c>
      <c r="P37" s="109" t="s">
        <v>6</v>
      </c>
      <c r="Q37" s="109" t="s">
        <v>5</v>
      </c>
      <c r="R37" s="109" t="s">
        <v>6</v>
      </c>
      <c r="S37" s="109" t="s">
        <v>5</v>
      </c>
      <c r="T37" s="109" t="s">
        <v>6</v>
      </c>
      <c r="U37" s="109" t="s">
        <v>5</v>
      </c>
      <c r="V37" s="109" t="s">
        <v>6</v>
      </c>
      <c r="W37" s="109" t="s">
        <v>5</v>
      </c>
      <c r="X37" s="109" t="s">
        <v>6</v>
      </c>
      <c r="Y37" s="23" t="s">
        <v>139</v>
      </c>
      <c r="Z37" s="1">
        <f>SUMIF(E36:X36,$AB$9,E39:X39)</f>
        <v>0</v>
      </c>
    </row>
    <row r="38" spans="2:31" ht="19.5" customHeight="1">
      <c r="B38" s="165"/>
      <c r="C38" s="167"/>
      <c r="D38" s="170"/>
      <c r="E38" s="110" t="str">
        <f>IF('8'!$I$8="","",'8'!$I$8)</f>
        <v/>
      </c>
      <c r="F38" s="110" t="str">
        <f>IF('8'!$J$8="","",'8'!$J$8)</f>
        <v/>
      </c>
      <c r="G38" s="110" t="str">
        <f>IF('8'!$I$9="","",'8'!$I$9)</f>
        <v/>
      </c>
      <c r="H38" s="110" t="str">
        <f>IF('8'!$J$9="","",'8'!$J$9)</f>
        <v/>
      </c>
      <c r="I38" s="110" t="str">
        <f>IF('8'!$I$10="","",'8'!$I$10)</f>
        <v/>
      </c>
      <c r="J38" s="110" t="str">
        <f>IF('8'!$J$10="","",'8'!$J$10)</f>
        <v/>
      </c>
      <c r="K38" s="110" t="str">
        <f>IF('8'!$I$11="","",'8'!$I$11)</f>
        <v/>
      </c>
      <c r="L38" s="110" t="str">
        <f>IF('8'!$J$11="","",'8'!$J$11)</f>
        <v/>
      </c>
      <c r="M38" s="110" t="str">
        <f>IF('8'!$I$12="","",'8'!$I$12)</f>
        <v/>
      </c>
      <c r="N38" s="110" t="str">
        <f>IF('8'!$J$12="","",'8'!$J$12)</f>
        <v/>
      </c>
      <c r="O38" s="110" t="str">
        <f>IF('8'!$I$13="","",'8'!$I$13)</f>
        <v/>
      </c>
      <c r="P38" s="110" t="str">
        <f>IF('8'!$J$13="","",'8'!$J$13)</f>
        <v/>
      </c>
      <c r="Q38" s="110" t="str">
        <f>IF('8'!$I$14="","",'8'!$I$14)</f>
        <v/>
      </c>
      <c r="R38" s="110" t="str">
        <f>IF('8'!$J$14="","",'8'!$J$14)</f>
        <v/>
      </c>
      <c r="S38" s="110" t="str">
        <f>IF('8'!$I$15="","",'8'!$I$15)</f>
        <v/>
      </c>
      <c r="T38" s="110" t="str">
        <f>IF('8'!$J$15="","",'8'!$J$15)</f>
        <v/>
      </c>
      <c r="U38" s="110" t="str">
        <f>IF('8'!$I$16="","",'8'!$I$16)</f>
        <v/>
      </c>
      <c r="V38" s="110" t="str">
        <f>IF('8'!$J$16="","",'8'!$J$16)</f>
        <v/>
      </c>
      <c r="W38" s="110" t="str">
        <f>IF('8'!$I$17="","",'8'!$I$17)</f>
        <v/>
      </c>
      <c r="X38" s="110" t="str">
        <f>IF('8'!$J$17="","",'8'!$J$17)</f>
        <v/>
      </c>
      <c r="Y38" s="23" t="s">
        <v>3</v>
      </c>
      <c r="Z38" s="2">
        <f>SUMIF(E36:X36,$AB$10,E39:X39)</f>
        <v>0</v>
      </c>
    </row>
    <row r="39" spans="2:31" ht="19.5" customHeight="1">
      <c r="B39" s="165"/>
      <c r="C39" s="168"/>
      <c r="D39" s="171"/>
      <c r="E39" s="158" t="str">
        <f>IFERROR(F38-E38,"")</f>
        <v/>
      </c>
      <c r="F39" s="159"/>
      <c r="G39" s="158" t="str">
        <f t="shared" ref="G39" si="56">IFERROR(H38-G38,"")</f>
        <v/>
      </c>
      <c r="H39" s="159"/>
      <c r="I39" s="158" t="str">
        <f>IFERROR(J38-I38,"")</f>
        <v/>
      </c>
      <c r="J39" s="159"/>
      <c r="K39" s="158" t="str">
        <f t="shared" ref="K39" si="57">IFERROR(L38-K38,"")</f>
        <v/>
      </c>
      <c r="L39" s="159"/>
      <c r="M39" s="158" t="str">
        <f t="shared" ref="M39" si="58">IFERROR(N38-M38,"")</f>
        <v/>
      </c>
      <c r="N39" s="159"/>
      <c r="O39" s="158" t="str">
        <f t="shared" ref="O39" si="59">IFERROR(P38-O38,"")</f>
        <v/>
      </c>
      <c r="P39" s="159"/>
      <c r="Q39" s="158" t="str">
        <f t="shared" ref="Q39" si="60">IFERROR(R38-Q38,"")</f>
        <v/>
      </c>
      <c r="R39" s="159"/>
      <c r="S39" s="158" t="str">
        <f t="shared" ref="S39" si="61">IFERROR(T38-S38,"")</f>
        <v/>
      </c>
      <c r="T39" s="159"/>
      <c r="U39" s="158" t="str">
        <f t="shared" ref="U39" si="62">IFERROR(V38-U38,"")</f>
        <v/>
      </c>
      <c r="V39" s="159"/>
      <c r="W39" s="160" t="str">
        <f t="shared" ref="W39" si="63">IFERROR(X38-W38,"")</f>
        <v/>
      </c>
      <c r="X39" s="161"/>
      <c r="Y39" s="23" t="s">
        <v>21</v>
      </c>
      <c r="Z39" s="2">
        <f>SUM(Z36:Z38)</f>
        <v>0</v>
      </c>
      <c r="AB39" s="10"/>
    </row>
    <row r="40" spans="2:31" ht="19.5" customHeight="1">
      <c r="B40" s="164">
        <v>9</v>
      </c>
      <c r="C40" s="166" t="str">
        <f>IF('9'!$C$4="","",'9'!$C$4)</f>
        <v/>
      </c>
      <c r="D40" s="169" t="str">
        <f>IF('9'!$G$4="","",'9'!$G$4)</f>
        <v/>
      </c>
      <c r="E40" s="162" t="str">
        <f>IF('9'!$B$8="","",IF(OR('9'!$B$8="キャリアアップ研修",'9'!$B$8="サバティカル研修"),'9'!$B$8,"その他研修"))</f>
        <v/>
      </c>
      <c r="F40" s="163"/>
      <c r="G40" s="162" t="str">
        <f>IF('9'!$B$9="","",IF(OR('9'!$B$9="キャリアアップ研修",'9'!$B$9="サバティカル研修"),'9'!$B$9,"その他研修"))</f>
        <v/>
      </c>
      <c r="H40" s="163"/>
      <c r="I40" s="162" t="str">
        <f>IF('9'!$B$10="","",IF(OR('9'!$B$10="キャリアアップ研修",'9'!$B$10="サバティカル研修"),'9'!$B$10,"その他研修"))</f>
        <v/>
      </c>
      <c r="J40" s="163"/>
      <c r="K40" s="162" t="str">
        <f>IF('9'!$B$11="","",IF(OR('9'!$B$11="キャリアアップ研修",'9'!$B$11="サバティカル研修"),'9'!$B$11,"その他研修"))</f>
        <v/>
      </c>
      <c r="L40" s="163"/>
      <c r="M40" s="162" t="str">
        <f>IF('9'!$B$12="","",IF(OR('9'!$B$12="キャリアアップ研修",'9'!$B$12="サバティカル研修"),'9'!$B$12,"その他研修"))</f>
        <v/>
      </c>
      <c r="N40" s="163"/>
      <c r="O40" s="162" t="str">
        <f>IF('9'!$B$13="","",IF(OR('9'!$B$13="キャリアアップ研修",'9'!$B$13="サバティカル研修"),'9'!$B$13,"その他研修"))</f>
        <v/>
      </c>
      <c r="P40" s="163"/>
      <c r="Q40" s="162" t="str">
        <f>IF('9'!$B$14="","",IF(OR('9'!$B$14="キャリアアップ研修",'9'!$B$14="サバティカル研修"),'9'!$B$14,"その他研修"))</f>
        <v/>
      </c>
      <c r="R40" s="163"/>
      <c r="S40" s="162" t="str">
        <f>IF('9'!$B$15="","",IF(OR('9'!$B$15="キャリアアップ研修",'9'!$B$15="サバティカル研修"),'9'!$B$15,"その他研修"))</f>
        <v/>
      </c>
      <c r="T40" s="163"/>
      <c r="U40" s="162" t="str">
        <f>IF('9'!$B$16="","",IF(OR('9'!$B$16="キャリアアップ研修",'9'!$B$16="サバティカル研修"),'9'!$B$16,"その他研修"))</f>
        <v/>
      </c>
      <c r="V40" s="163"/>
      <c r="W40" s="162" t="str">
        <f>IF('9'!$B$17="","",IF(OR('9'!$B$17="キャリアアップ研修",'9'!$B$17="サバティカル研修"),'9'!$B$17,"その他研修"))</f>
        <v/>
      </c>
      <c r="X40" s="163"/>
      <c r="Y40" s="23" t="s">
        <v>140</v>
      </c>
      <c r="Z40" s="1">
        <f>SUMIF(E40:X40,$AB$8,E43:X43)</f>
        <v>0</v>
      </c>
      <c r="AE40" s="9"/>
    </row>
    <row r="41" spans="2:31" ht="19.5" customHeight="1">
      <c r="B41" s="165"/>
      <c r="C41" s="167"/>
      <c r="D41" s="170"/>
      <c r="E41" s="109" t="s">
        <v>5</v>
      </c>
      <c r="F41" s="109" t="s">
        <v>6</v>
      </c>
      <c r="G41" s="109" t="s">
        <v>5</v>
      </c>
      <c r="H41" s="109" t="s">
        <v>6</v>
      </c>
      <c r="I41" s="109" t="s">
        <v>5</v>
      </c>
      <c r="J41" s="109" t="s">
        <v>6</v>
      </c>
      <c r="K41" s="109" t="s">
        <v>5</v>
      </c>
      <c r="L41" s="109" t="s">
        <v>6</v>
      </c>
      <c r="M41" s="109" t="s">
        <v>5</v>
      </c>
      <c r="N41" s="109" t="s">
        <v>6</v>
      </c>
      <c r="O41" s="109" t="s">
        <v>5</v>
      </c>
      <c r="P41" s="109" t="s">
        <v>6</v>
      </c>
      <c r="Q41" s="109" t="s">
        <v>5</v>
      </c>
      <c r="R41" s="109" t="s">
        <v>6</v>
      </c>
      <c r="S41" s="109" t="s">
        <v>5</v>
      </c>
      <c r="T41" s="109" t="s">
        <v>6</v>
      </c>
      <c r="U41" s="109" t="s">
        <v>5</v>
      </c>
      <c r="V41" s="109" t="s">
        <v>6</v>
      </c>
      <c r="W41" s="109" t="s">
        <v>5</v>
      </c>
      <c r="X41" s="109" t="s">
        <v>6</v>
      </c>
      <c r="Y41" s="23" t="s">
        <v>139</v>
      </c>
      <c r="Z41" s="1">
        <f>SUMIF(E40:X40,$AB$9,E43:X43)</f>
        <v>0</v>
      </c>
    </row>
    <row r="42" spans="2:31" ht="19.5" customHeight="1">
      <c r="B42" s="165"/>
      <c r="C42" s="167"/>
      <c r="D42" s="170"/>
      <c r="E42" s="110" t="str">
        <f>IF('9'!$I$8="","",'9'!$I$8)</f>
        <v/>
      </c>
      <c r="F42" s="110" t="str">
        <f>IF('9'!$J$8="","",'9'!$J$8)</f>
        <v/>
      </c>
      <c r="G42" s="110" t="str">
        <f>IF('9'!$I$9="","",'9'!$I$9)</f>
        <v/>
      </c>
      <c r="H42" s="110" t="str">
        <f>IF('9'!$J$9="","",'9'!$J$9)</f>
        <v/>
      </c>
      <c r="I42" s="110" t="str">
        <f>IF('9'!$I$10="","",'9'!$I$10)</f>
        <v/>
      </c>
      <c r="J42" s="110" t="str">
        <f>IF('9'!$J$10="","",'9'!$J$10)</f>
        <v/>
      </c>
      <c r="K42" s="110" t="str">
        <f>IF('9'!$I$11="","",'9'!$I$11)</f>
        <v/>
      </c>
      <c r="L42" s="110" t="str">
        <f>IF('9'!$J$11="","",'9'!$J$11)</f>
        <v/>
      </c>
      <c r="M42" s="110" t="str">
        <f>IF('9'!$I$12="","",'9'!$I$12)</f>
        <v/>
      </c>
      <c r="N42" s="110" t="str">
        <f>IF('9'!$J$12="","",'9'!$J$12)</f>
        <v/>
      </c>
      <c r="O42" s="110" t="str">
        <f>IF('9'!$I$13="","",'9'!$I$13)</f>
        <v/>
      </c>
      <c r="P42" s="110" t="str">
        <f>IF('9'!$J$13="","",'9'!$J$13)</f>
        <v/>
      </c>
      <c r="Q42" s="110" t="str">
        <f>IF('9'!$I$14="","",'9'!$I$14)</f>
        <v/>
      </c>
      <c r="R42" s="110" t="str">
        <f>IF('9'!$J$14="","",'9'!$J$14)</f>
        <v/>
      </c>
      <c r="S42" s="110" t="str">
        <f>IF('9'!$I$15="","",'9'!$I$15)</f>
        <v/>
      </c>
      <c r="T42" s="110" t="str">
        <f>IF('9'!$J$15="","",'9'!$J$15)</f>
        <v/>
      </c>
      <c r="U42" s="110" t="str">
        <f>IF('9'!$I$16="","",'9'!$I$16)</f>
        <v/>
      </c>
      <c r="V42" s="110" t="str">
        <f>IF('9'!$J$16="","",'9'!$J$16)</f>
        <v/>
      </c>
      <c r="W42" s="110" t="str">
        <f>IF('9'!$I$17="","",'9'!$I$17)</f>
        <v/>
      </c>
      <c r="X42" s="110" t="str">
        <f>IF('9'!$J$17="","",'9'!$J$17)</f>
        <v/>
      </c>
      <c r="Y42" s="23" t="s">
        <v>3</v>
      </c>
      <c r="Z42" s="2">
        <f>SUMIF(E40:X40,$AB$10,E43:X43)</f>
        <v>0</v>
      </c>
    </row>
    <row r="43" spans="2:31" ht="19.5" customHeight="1">
      <c r="B43" s="165"/>
      <c r="C43" s="168"/>
      <c r="D43" s="171"/>
      <c r="E43" s="158" t="str">
        <f>IFERROR(F42-E42,"")</f>
        <v/>
      </c>
      <c r="F43" s="159"/>
      <c r="G43" s="158" t="str">
        <f t="shared" ref="G43" si="64">IFERROR(H42-G42,"")</f>
        <v/>
      </c>
      <c r="H43" s="159"/>
      <c r="I43" s="158" t="str">
        <f>IFERROR(J42-I42,"")</f>
        <v/>
      </c>
      <c r="J43" s="159"/>
      <c r="K43" s="158" t="str">
        <f t="shared" ref="K43" si="65">IFERROR(L42-K42,"")</f>
        <v/>
      </c>
      <c r="L43" s="159"/>
      <c r="M43" s="158" t="str">
        <f t="shared" ref="M43" si="66">IFERROR(N42-M42,"")</f>
        <v/>
      </c>
      <c r="N43" s="159"/>
      <c r="O43" s="158" t="str">
        <f t="shared" ref="O43" si="67">IFERROR(P42-O42,"")</f>
        <v/>
      </c>
      <c r="P43" s="159"/>
      <c r="Q43" s="158" t="str">
        <f t="shared" ref="Q43" si="68">IFERROR(R42-Q42,"")</f>
        <v/>
      </c>
      <c r="R43" s="159"/>
      <c r="S43" s="158" t="str">
        <f t="shared" ref="S43" si="69">IFERROR(T42-S42,"")</f>
        <v/>
      </c>
      <c r="T43" s="159"/>
      <c r="U43" s="158" t="str">
        <f t="shared" ref="U43" si="70">IFERROR(V42-U42,"")</f>
        <v/>
      </c>
      <c r="V43" s="159"/>
      <c r="W43" s="160" t="str">
        <f t="shared" ref="W43" si="71">IFERROR(X42-W42,"")</f>
        <v/>
      </c>
      <c r="X43" s="161"/>
      <c r="Y43" s="23" t="s">
        <v>21</v>
      </c>
      <c r="Z43" s="2">
        <f>SUM(Z40:Z42)</f>
        <v>0</v>
      </c>
      <c r="AB43" s="10"/>
    </row>
    <row r="44" spans="2:31" ht="19.5" customHeight="1">
      <c r="B44" s="164">
        <v>10</v>
      </c>
      <c r="C44" s="166" t="str">
        <f>IF('10'!$C$4="","",'10'!$C$4)</f>
        <v/>
      </c>
      <c r="D44" s="169" t="str">
        <f>IF('10'!$G$4="","",'10'!$G$4)</f>
        <v/>
      </c>
      <c r="E44" s="162" t="str">
        <f>IF('10'!$B$8="","",IF(OR('10'!$B$8="キャリアアップ研修",'10'!$B$8="サバティカル研修"),'10'!$B$8,"その他研修"))</f>
        <v/>
      </c>
      <c r="F44" s="163"/>
      <c r="G44" s="162" t="str">
        <f>IF('10'!$B$9="","",IF(OR('10'!$B$9="キャリアアップ研修",'10'!$B$9="サバティカル研修"),'10'!$B$9,"その他研修"))</f>
        <v/>
      </c>
      <c r="H44" s="163"/>
      <c r="I44" s="162" t="str">
        <f>IF('10'!$B$10="","",IF(OR('10'!$B$10="キャリアアップ研修",'10'!$B$10="サバティカル研修"),'10'!$B$10,"その他研修"))</f>
        <v/>
      </c>
      <c r="J44" s="163"/>
      <c r="K44" s="162" t="str">
        <f>IF('10'!$B$11="","",IF(OR('10'!$B$11="キャリアアップ研修",'10'!$B$11="サバティカル研修"),'10'!$B$11,"その他研修"))</f>
        <v/>
      </c>
      <c r="L44" s="163"/>
      <c r="M44" s="162" t="str">
        <f>IF('10'!$B$12="","",IF(OR('10'!$B$12="キャリアアップ研修",'10'!$B$12="サバティカル研修"),'10'!$B$12,"その他研修"))</f>
        <v/>
      </c>
      <c r="N44" s="163"/>
      <c r="O44" s="162" t="str">
        <f>IF('10'!$B$13="","",IF(OR('10'!$B$13="キャリアアップ研修",'10'!$B$13="サバティカル研修"),'10'!$B$13,"その他研修"))</f>
        <v/>
      </c>
      <c r="P44" s="163"/>
      <c r="Q44" s="162" t="str">
        <f>IF('10'!$B$14="","",IF(OR('10'!$B$14="キャリアアップ研修",'10'!$B$14="サバティカル研修"),'10'!$B$14,"その他研修"))</f>
        <v/>
      </c>
      <c r="R44" s="163"/>
      <c r="S44" s="162" t="str">
        <f>IF('10'!$B$15="","",IF(OR('10'!$B$15="キャリアアップ研修",'10'!$B$15="サバティカル研修"),'10'!$B$15,"その他研修"))</f>
        <v/>
      </c>
      <c r="T44" s="163"/>
      <c r="U44" s="162" t="str">
        <f>IF('10'!$B$16="","",IF(OR('10'!$B$16="キャリアアップ研修",'10'!$B$16="サバティカル研修"),'10'!$B$16,"その他研修"))</f>
        <v/>
      </c>
      <c r="V44" s="163"/>
      <c r="W44" s="162" t="str">
        <f>IF('10'!$B$17="","",IF(OR('10'!$B$17="キャリアアップ研修",'10'!$B$17="サバティカル研修"),'10'!$B$17,"その他研修"))</f>
        <v/>
      </c>
      <c r="X44" s="163"/>
      <c r="Y44" s="23" t="s">
        <v>140</v>
      </c>
      <c r="Z44" s="1">
        <f>SUMIF(E44:X44,$AB$8,E47:X47)</f>
        <v>0</v>
      </c>
      <c r="AE44" s="9"/>
    </row>
    <row r="45" spans="2:31" ht="19.5" customHeight="1">
      <c r="B45" s="165"/>
      <c r="C45" s="167"/>
      <c r="D45" s="170"/>
      <c r="E45" s="109" t="s">
        <v>5</v>
      </c>
      <c r="F45" s="109" t="s">
        <v>6</v>
      </c>
      <c r="G45" s="109" t="s">
        <v>5</v>
      </c>
      <c r="H45" s="109" t="s">
        <v>6</v>
      </c>
      <c r="I45" s="109" t="s">
        <v>5</v>
      </c>
      <c r="J45" s="109" t="s">
        <v>6</v>
      </c>
      <c r="K45" s="109" t="s">
        <v>5</v>
      </c>
      <c r="L45" s="109" t="s">
        <v>6</v>
      </c>
      <c r="M45" s="109" t="s">
        <v>5</v>
      </c>
      <c r="N45" s="109" t="s">
        <v>6</v>
      </c>
      <c r="O45" s="109" t="s">
        <v>5</v>
      </c>
      <c r="P45" s="109" t="s">
        <v>6</v>
      </c>
      <c r="Q45" s="109" t="s">
        <v>5</v>
      </c>
      <c r="R45" s="109" t="s">
        <v>6</v>
      </c>
      <c r="S45" s="109" t="s">
        <v>5</v>
      </c>
      <c r="T45" s="109" t="s">
        <v>6</v>
      </c>
      <c r="U45" s="109" t="s">
        <v>5</v>
      </c>
      <c r="V45" s="109" t="s">
        <v>6</v>
      </c>
      <c r="W45" s="109" t="s">
        <v>5</v>
      </c>
      <c r="X45" s="109" t="s">
        <v>6</v>
      </c>
      <c r="Y45" s="23" t="s">
        <v>139</v>
      </c>
      <c r="Z45" s="1">
        <f>SUMIF(E44:X44,$AB$9,E47:X47)</f>
        <v>0</v>
      </c>
    </row>
    <row r="46" spans="2:31" ht="19.5" customHeight="1">
      <c r="B46" s="165"/>
      <c r="C46" s="167"/>
      <c r="D46" s="170"/>
      <c r="E46" s="110" t="str">
        <f>IF('10'!$I$8="","",'10'!$I$8)</f>
        <v/>
      </c>
      <c r="F46" s="110" t="str">
        <f>IF('10'!$J$8="","",'10'!$J$8)</f>
        <v/>
      </c>
      <c r="G46" s="110" t="str">
        <f>IF('10'!$I$9="","",'10'!$I$9)</f>
        <v/>
      </c>
      <c r="H46" s="110" t="str">
        <f>IF('10'!$J$9="","",'10'!$J$9)</f>
        <v/>
      </c>
      <c r="I46" s="110" t="str">
        <f>IF('10'!$I$10="","",'10'!$I$10)</f>
        <v/>
      </c>
      <c r="J46" s="110" t="str">
        <f>IF('10'!$J$10="","",'10'!$J$10)</f>
        <v/>
      </c>
      <c r="K46" s="110" t="str">
        <f>IF('10'!$I$11="","",'10'!$I$11)</f>
        <v/>
      </c>
      <c r="L46" s="110" t="str">
        <f>IF('10'!$J$11="","",'10'!$J$11)</f>
        <v/>
      </c>
      <c r="M46" s="110" t="str">
        <f>IF('10'!$I$12="","",'10'!$I$12)</f>
        <v/>
      </c>
      <c r="N46" s="110" t="str">
        <f>IF('10'!$J$12="","",'10'!$J$12)</f>
        <v/>
      </c>
      <c r="O46" s="110" t="str">
        <f>IF('10'!$I$13="","",'10'!$I$13)</f>
        <v/>
      </c>
      <c r="P46" s="110" t="str">
        <f>IF('10'!$J$13="","",'10'!$J$13)</f>
        <v/>
      </c>
      <c r="Q46" s="110" t="str">
        <f>IF('10'!$I$14="","",'10'!$I$14)</f>
        <v/>
      </c>
      <c r="R46" s="110" t="str">
        <f>IF('10'!$J$14="","",'10'!$J$14)</f>
        <v/>
      </c>
      <c r="S46" s="110" t="str">
        <f>IF('10'!$I$15="","",'10'!$I$15)</f>
        <v/>
      </c>
      <c r="T46" s="110" t="str">
        <f>IF('10'!$J$15="","",'10'!$J$15)</f>
        <v/>
      </c>
      <c r="U46" s="110" t="str">
        <f>IF('10'!$I$16="","",'10'!$I$16)</f>
        <v/>
      </c>
      <c r="V46" s="110" t="str">
        <f>IF('10'!$J$16="","",'10'!$J$16)</f>
        <v/>
      </c>
      <c r="W46" s="110" t="str">
        <f>IF('10'!$I$17="","",'10'!$I$17)</f>
        <v/>
      </c>
      <c r="X46" s="110" t="str">
        <f>IF('10'!$J$17="","",'10'!$J$17)</f>
        <v/>
      </c>
      <c r="Y46" s="23" t="s">
        <v>3</v>
      </c>
      <c r="Z46" s="2">
        <f>SUMIF(E44:X44,$AB$10,E47:X47)</f>
        <v>0</v>
      </c>
    </row>
    <row r="47" spans="2:31" ht="19.5" customHeight="1">
      <c r="B47" s="165"/>
      <c r="C47" s="168"/>
      <c r="D47" s="171"/>
      <c r="E47" s="158" t="str">
        <f>IFERROR(F46-E46,"")</f>
        <v/>
      </c>
      <c r="F47" s="159"/>
      <c r="G47" s="158" t="str">
        <f t="shared" ref="G47" si="72">IFERROR(H46-G46,"")</f>
        <v/>
      </c>
      <c r="H47" s="159"/>
      <c r="I47" s="158" t="str">
        <f>IFERROR(J46-I46,"")</f>
        <v/>
      </c>
      <c r="J47" s="159"/>
      <c r="K47" s="158" t="str">
        <f t="shared" ref="K47" si="73">IFERROR(L46-K46,"")</f>
        <v/>
      </c>
      <c r="L47" s="159"/>
      <c r="M47" s="158" t="str">
        <f t="shared" ref="M47" si="74">IFERROR(N46-M46,"")</f>
        <v/>
      </c>
      <c r="N47" s="159"/>
      <c r="O47" s="158" t="str">
        <f t="shared" ref="O47" si="75">IFERROR(P46-O46,"")</f>
        <v/>
      </c>
      <c r="P47" s="159"/>
      <c r="Q47" s="158" t="str">
        <f t="shared" ref="Q47" si="76">IFERROR(R46-Q46,"")</f>
        <v/>
      </c>
      <c r="R47" s="159"/>
      <c r="S47" s="158" t="str">
        <f t="shared" ref="S47" si="77">IFERROR(T46-S46,"")</f>
        <v/>
      </c>
      <c r="T47" s="159"/>
      <c r="U47" s="158" t="str">
        <f t="shared" ref="U47" si="78">IFERROR(V46-U46,"")</f>
        <v/>
      </c>
      <c r="V47" s="159"/>
      <c r="W47" s="160" t="str">
        <f t="shared" ref="W47" si="79">IFERROR(X46-W46,"")</f>
        <v/>
      </c>
      <c r="X47" s="161"/>
      <c r="Y47" s="23" t="s">
        <v>21</v>
      </c>
      <c r="Z47" s="2">
        <f>SUM(Z44:Z46)</f>
        <v>0</v>
      </c>
      <c r="AB47" s="10"/>
    </row>
    <row r="48" spans="2:31" ht="19.5" customHeight="1">
      <c r="B48" s="164">
        <v>11</v>
      </c>
      <c r="C48" s="166" t="str">
        <f>IF('11'!$C$4="","",'11'!$C$4)</f>
        <v/>
      </c>
      <c r="D48" s="169" t="str">
        <f>IF('11'!$G$4="","",'11'!$G$4)</f>
        <v/>
      </c>
      <c r="E48" s="162" t="str">
        <f>IF('11'!$B$8="","",IF(OR('11'!$B$8="キャリアアップ研修",'11'!$B$8="サバティカル研修"),'11'!$B$8,"その他研修"))</f>
        <v/>
      </c>
      <c r="F48" s="163"/>
      <c r="G48" s="162" t="str">
        <f>IF('11'!$B$9="","",IF(OR('11'!$B$9="キャリアアップ研修",'11'!$B$9="サバティカル研修"),'11'!$B$9,"その他研修"))</f>
        <v/>
      </c>
      <c r="H48" s="163"/>
      <c r="I48" s="162" t="str">
        <f>IF('11'!$B$10="","",IF(OR('11'!$B$10="キャリアアップ研修",'11'!$B$10="サバティカル研修"),'11'!$B$10,"その他研修"))</f>
        <v/>
      </c>
      <c r="J48" s="163"/>
      <c r="K48" s="162" t="str">
        <f>IF('11'!$B$11="","",IF(OR('11'!$B$11="キャリアアップ研修",'11'!$B$11="サバティカル研修"),'11'!$B$11,"その他研修"))</f>
        <v/>
      </c>
      <c r="L48" s="163"/>
      <c r="M48" s="162" t="str">
        <f>IF('11'!$B$12="","",IF(OR('11'!$B$12="キャリアアップ研修",'11'!$B$12="サバティカル研修"),'11'!$B$12,"その他研修"))</f>
        <v/>
      </c>
      <c r="N48" s="163"/>
      <c r="O48" s="162" t="str">
        <f>IF('11'!$B$13="","",IF(OR('11'!$B$13="キャリアアップ研修",'11'!$B$13="サバティカル研修"),'11'!$B$13,"その他研修"))</f>
        <v/>
      </c>
      <c r="P48" s="163"/>
      <c r="Q48" s="162" t="str">
        <f>IF('11'!$B$14="","",IF(OR('11'!$B$14="キャリアアップ研修",'11'!$B$14="サバティカル研修"),'11'!$B$14,"その他研修"))</f>
        <v/>
      </c>
      <c r="R48" s="163"/>
      <c r="S48" s="162" t="str">
        <f>IF('11'!$B$15="","",IF(OR('11'!$B$15="キャリアアップ研修",'11'!$B$15="サバティカル研修"),'11'!$B$15,"その他研修"))</f>
        <v/>
      </c>
      <c r="T48" s="163"/>
      <c r="U48" s="162" t="str">
        <f>IF('11'!$B$16="","",IF(OR('11'!$B$16="キャリアアップ研修",'11'!$B$16="サバティカル研修"),'11'!$B$16,"その他研修"))</f>
        <v/>
      </c>
      <c r="V48" s="163"/>
      <c r="W48" s="162" t="str">
        <f>IF('11'!$B$17="","",IF(OR('11'!$B$17="キャリアアップ研修",'11'!$B$17="サバティカル研修"),'11'!$B$17,"その他研修"))</f>
        <v/>
      </c>
      <c r="X48" s="163"/>
      <c r="Y48" s="23" t="s">
        <v>140</v>
      </c>
      <c r="Z48" s="1">
        <f>SUMIF(E48:X48,$AB$8,E51:X51)</f>
        <v>0</v>
      </c>
      <c r="AE48" s="9"/>
    </row>
    <row r="49" spans="2:31" ht="19.5" customHeight="1">
      <c r="B49" s="165"/>
      <c r="C49" s="167"/>
      <c r="D49" s="170"/>
      <c r="E49" s="109" t="s">
        <v>5</v>
      </c>
      <c r="F49" s="109" t="s">
        <v>6</v>
      </c>
      <c r="G49" s="109" t="s">
        <v>5</v>
      </c>
      <c r="H49" s="109" t="s">
        <v>6</v>
      </c>
      <c r="I49" s="109" t="s">
        <v>5</v>
      </c>
      <c r="J49" s="109" t="s">
        <v>6</v>
      </c>
      <c r="K49" s="109" t="s">
        <v>5</v>
      </c>
      <c r="L49" s="109" t="s">
        <v>6</v>
      </c>
      <c r="M49" s="109" t="s">
        <v>5</v>
      </c>
      <c r="N49" s="109" t="s">
        <v>6</v>
      </c>
      <c r="O49" s="109" t="s">
        <v>5</v>
      </c>
      <c r="P49" s="109" t="s">
        <v>6</v>
      </c>
      <c r="Q49" s="109" t="s">
        <v>5</v>
      </c>
      <c r="R49" s="109" t="s">
        <v>6</v>
      </c>
      <c r="S49" s="109" t="s">
        <v>5</v>
      </c>
      <c r="T49" s="109" t="s">
        <v>6</v>
      </c>
      <c r="U49" s="109" t="s">
        <v>5</v>
      </c>
      <c r="V49" s="109" t="s">
        <v>6</v>
      </c>
      <c r="W49" s="109" t="s">
        <v>5</v>
      </c>
      <c r="X49" s="109" t="s">
        <v>6</v>
      </c>
      <c r="Y49" s="23" t="s">
        <v>139</v>
      </c>
      <c r="Z49" s="1">
        <f>SUMIF(E48:X48,$AB$9,E51:X51)</f>
        <v>0</v>
      </c>
    </row>
    <row r="50" spans="2:31" ht="19.5" customHeight="1">
      <c r="B50" s="165"/>
      <c r="C50" s="167"/>
      <c r="D50" s="170"/>
      <c r="E50" s="110" t="str">
        <f>IF('11'!$I$8="","",'11'!$I$8)</f>
        <v/>
      </c>
      <c r="F50" s="110" t="str">
        <f>IF('11'!$J$8="","",'11'!$J$8)</f>
        <v/>
      </c>
      <c r="G50" s="110" t="str">
        <f>IF('11'!$I$9="","",'11'!$I$9)</f>
        <v/>
      </c>
      <c r="H50" s="110" t="str">
        <f>IF('11'!$J$9="","",'11'!$J$9)</f>
        <v/>
      </c>
      <c r="I50" s="110" t="str">
        <f>IF('11'!$I$10="","",'11'!$I$10)</f>
        <v/>
      </c>
      <c r="J50" s="110" t="str">
        <f>IF('11'!$J$10="","",'11'!$J$10)</f>
        <v/>
      </c>
      <c r="K50" s="110" t="str">
        <f>IF('11'!$I$11="","",'11'!$I$11)</f>
        <v/>
      </c>
      <c r="L50" s="110" t="str">
        <f>IF('11'!$J$11="","",'11'!$J$11)</f>
        <v/>
      </c>
      <c r="M50" s="110" t="str">
        <f>IF('11'!$I$12="","",'11'!$I$12)</f>
        <v/>
      </c>
      <c r="N50" s="110" t="str">
        <f>IF('11'!$J$12="","",'11'!$J$12)</f>
        <v/>
      </c>
      <c r="O50" s="110" t="str">
        <f>IF('11'!$I$13="","",'11'!$I$13)</f>
        <v/>
      </c>
      <c r="P50" s="110" t="str">
        <f>IF('11'!$J$13="","",'11'!$J$13)</f>
        <v/>
      </c>
      <c r="Q50" s="110" t="str">
        <f>IF('11'!$I$14="","",'11'!$I$14)</f>
        <v/>
      </c>
      <c r="R50" s="110" t="str">
        <f>IF('11'!$J$14="","",'11'!$J$14)</f>
        <v/>
      </c>
      <c r="S50" s="110" t="str">
        <f>IF('11'!$I$15="","",'11'!$I$15)</f>
        <v/>
      </c>
      <c r="T50" s="110" t="str">
        <f>IF('11'!$J$15="","",'11'!$J$15)</f>
        <v/>
      </c>
      <c r="U50" s="110" t="str">
        <f>IF('11'!$I$16="","",'11'!$I$16)</f>
        <v/>
      </c>
      <c r="V50" s="110" t="str">
        <f>IF('11'!$J$16="","",'11'!$J$16)</f>
        <v/>
      </c>
      <c r="W50" s="110" t="str">
        <f>IF('11'!$I$17="","",'11'!$I$17)</f>
        <v/>
      </c>
      <c r="X50" s="110" t="str">
        <f>IF('11'!$J$17="","",'11'!$J$17)</f>
        <v/>
      </c>
      <c r="Y50" s="23" t="s">
        <v>3</v>
      </c>
      <c r="Z50" s="2">
        <f>SUMIF(E48:X48,$AB$10,E51:X51)</f>
        <v>0</v>
      </c>
    </row>
    <row r="51" spans="2:31" ht="19.5" customHeight="1">
      <c r="B51" s="165"/>
      <c r="C51" s="168"/>
      <c r="D51" s="171"/>
      <c r="E51" s="158" t="str">
        <f>IFERROR(F50-E50,"")</f>
        <v/>
      </c>
      <c r="F51" s="159"/>
      <c r="G51" s="158" t="str">
        <f t="shared" ref="G51" si="80">IFERROR(H50-G50,"")</f>
        <v/>
      </c>
      <c r="H51" s="159"/>
      <c r="I51" s="158" t="str">
        <f>IFERROR(J50-I50,"")</f>
        <v/>
      </c>
      <c r="J51" s="159"/>
      <c r="K51" s="158" t="str">
        <f t="shared" ref="K51" si="81">IFERROR(L50-K50,"")</f>
        <v/>
      </c>
      <c r="L51" s="159"/>
      <c r="M51" s="158" t="str">
        <f t="shared" ref="M51" si="82">IFERROR(N50-M50,"")</f>
        <v/>
      </c>
      <c r="N51" s="159"/>
      <c r="O51" s="158" t="str">
        <f t="shared" ref="O51" si="83">IFERROR(P50-O50,"")</f>
        <v/>
      </c>
      <c r="P51" s="159"/>
      <c r="Q51" s="158" t="str">
        <f t="shared" ref="Q51" si="84">IFERROR(R50-Q50,"")</f>
        <v/>
      </c>
      <c r="R51" s="159"/>
      <c r="S51" s="158" t="str">
        <f t="shared" ref="S51" si="85">IFERROR(T50-S50,"")</f>
        <v/>
      </c>
      <c r="T51" s="159"/>
      <c r="U51" s="158" t="str">
        <f t="shared" ref="U51" si="86">IFERROR(V50-U50,"")</f>
        <v/>
      </c>
      <c r="V51" s="159"/>
      <c r="W51" s="160" t="str">
        <f t="shared" ref="W51" si="87">IFERROR(X50-W50,"")</f>
        <v/>
      </c>
      <c r="X51" s="161"/>
      <c r="Y51" s="23" t="s">
        <v>21</v>
      </c>
      <c r="Z51" s="2">
        <f>SUM(Z48:Z50)</f>
        <v>0</v>
      </c>
      <c r="AB51" s="10"/>
    </row>
    <row r="52" spans="2:31" ht="19.5" customHeight="1">
      <c r="B52" s="164">
        <v>12</v>
      </c>
      <c r="C52" s="166" t="str">
        <f>IF('12'!$C$4="","",'12'!$C$4)</f>
        <v/>
      </c>
      <c r="D52" s="169" t="str">
        <f>IF('12'!$G$4="","",'12'!$G$4)</f>
        <v/>
      </c>
      <c r="E52" s="162" t="str">
        <f>IF('12'!$B$8="","",IF(OR('12'!$B$8="キャリアアップ研修",'12'!$B$8="サバティカル研修"),'12'!$B$8,"その他研修"))</f>
        <v/>
      </c>
      <c r="F52" s="163"/>
      <c r="G52" s="162" t="str">
        <f>IF('12'!$B$9="","",IF(OR('12'!$B$9="キャリアアップ研修",'12'!$B$9="サバティカル研修"),'12'!$B$9,"その他研修"))</f>
        <v/>
      </c>
      <c r="H52" s="163"/>
      <c r="I52" s="162" t="str">
        <f>IF('12'!$B$10="","",IF(OR('12'!$B$10="キャリアアップ研修",'12'!$B$10="サバティカル研修"),'12'!$B$10,"その他研修"))</f>
        <v/>
      </c>
      <c r="J52" s="163"/>
      <c r="K52" s="162" t="str">
        <f>IF('12'!$B$11="","",IF(OR('12'!$B$11="キャリアアップ研修",'12'!$B$11="サバティカル研修"),'12'!$B$11,"その他研修"))</f>
        <v/>
      </c>
      <c r="L52" s="163"/>
      <c r="M52" s="162" t="str">
        <f>IF('12'!$B$12="","",IF(OR('12'!$B$12="キャリアアップ研修",'12'!$B$12="サバティカル研修"),'12'!$B$12,"その他研修"))</f>
        <v/>
      </c>
      <c r="N52" s="163"/>
      <c r="O52" s="162" t="str">
        <f>IF('12'!$B$13="","",IF(OR('12'!$B$13="キャリアアップ研修",'12'!$B$13="サバティカル研修"),'12'!$B$13,"その他研修"))</f>
        <v/>
      </c>
      <c r="P52" s="163"/>
      <c r="Q52" s="162" t="str">
        <f>IF('12'!$B$14="","",IF(OR('12'!$B$14="キャリアアップ研修",'12'!$B$14="サバティカル研修"),'12'!$B$14,"その他研修"))</f>
        <v/>
      </c>
      <c r="R52" s="163"/>
      <c r="S52" s="162" t="str">
        <f>IF('12'!$B$15="","",IF(OR('12'!$B$15="キャリアアップ研修",'12'!$B$15="サバティカル研修"),'12'!$B$15,"その他研修"))</f>
        <v/>
      </c>
      <c r="T52" s="163"/>
      <c r="U52" s="162" t="str">
        <f>IF('12'!$B$16="","",IF(OR('12'!$B$16="キャリアアップ研修",'12'!$B$16="サバティカル研修"),'12'!$B$16,"その他研修"))</f>
        <v/>
      </c>
      <c r="V52" s="163"/>
      <c r="W52" s="162" t="str">
        <f>IF('12'!$B$17="","",IF(OR('12'!$B$17="キャリアアップ研修",'12'!$B$17="サバティカル研修"),'12'!$B$17,"その他研修"))</f>
        <v/>
      </c>
      <c r="X52" s="163"/>
      <c r="Y52" s="23" t="s">
        <v>140</v>
      </c>
      <c r="Z52" s="1">
        <f>SUMIF(E52:X52,$AB$8,E55:X55)</f>
        <v>0</v>
      </c>
      <c r="AE52" s="9"/>
    </row>
    <row r="53" spans="2:31" ht="19.5" customHeight="1">
      <c r="B53" s="165"/>
      <c r="C53" s="167"/>
      <c r="D53" s="170"/>
      <c r="E53" s="109" t="s">
        <v>5</v>
      </c>
      <c r="F53" s="109" t="s">
        <v>6</v>
      </c>
      <c r="G53" s="109" t="s">
        <v>5</v>
      </c>
      <c r="H53" s="109" t="s">
        <v>6</v>
      </c>
      <c r="I53" s="109" t="s">
        <v>5</v>
      </c>
      <c r="J53" s="109" t="s">
        <v>6</v>
      </c>
      <c r="K53" s="109" t="s">
        <v>5</v>
      </c>
      <c r="L53" s="109" t="s">
        <v>6</v>
      </c>
      <c r="M53" s="109" t="s">
        <v>5</v>
      </c>
      <c r="N53" s="109" t="s">
        <v>6</v>
      </c>
      <c r="O53" s="109" t="s">
        <v>5</v>
      </c>
      <c r="P53" s="109" t="s">
        <v>6</v>
      </c>
      <c r="Q53" s="109" t="s">
        <v>5</v>
      </c>
      <c r="R53" s="109" t="s">
        <v>6</v>
      </c>
      <c r="S53" s="109" t="s">
        <v>5</v>
      </c>
      <c r="T53" s="109" t="s">
        <v>6</v>
      </c>
      <c r="U53" s="109" t="s">
        <v>5</v>
      </c>
      <c r="V53" s="109" t="s">
        <v>6</v>
      </c>
      <c r="W53" s="109" t="s">
        <v>5</v>
      </c>
      <c r="X53" s="109" t="s">
        <v>6</v>
      </c>
      <c r="Y53" s="23" t="s">
        <v>139</v>
      </c>
      <c r="Z53" s="1">
        <f>SUMIF(E52:X52,$AB$9,E55:X55)</f>
        <v>0</v>
      </c>
    </row>
    <row r="54" spans="2:31" ht="19.5" customHeight="1">
      <c r="B54" s="165"/>
      <c r="C54" s="167"/>
      <c r="D54" s="170"/>
      <c r="E54" s="110" t="str">
        <f>IF('12'!$I$8="","",'12'!$I$8)</f>
        <v/>
      </c>
      <c r="F54" s="110" t="str">
        <f>IF('12'!$J$8="","",'12'!$J$8)</f>
        <v/>
      </c>
      <c r="G54" s="110" t="str">
        <f>IF('12'!$I$9="","",'12'!$I$9)</f>
        <v/>
      </c>
      <c r="H54" s="110" t="str">
        <f>IF('12'!$J$9="","",'12'!$J$9)</f>
        <v/>
      </c>
      <c r="I54" s="110" t="str">
        <f>IF('12'!$I$10="","",'12'!$I$10)</f>
        <v/>
      </c>
      <c r="J54" s="110" t="str">
        <f>IF('12'!$J$10="","",'12'!$J$10)</f>
        <v/>
      </c>
      <c r="K54" s="110" t="str">
        <f>IF('12'!$I$11="","",'12'!$I$11)</f>
        <v/>
      </c>
      <c r="L54" s="110" t="str">
        <f>IF('12'!$J$11="","",'12'!$J$11)</f>
        <v/>
      </c>
      <c r="M54" s="110" t="str">
        <f>IF('12'!$I$12="","",'12'!$I$12)</f>
        <v/>
      </c>
      <c r="N54" s="110" t="str">
        <f>IF('12'!$J$12="","",'12'!$J$12)</f>
        <v/>
      </c>
      <c r="O54" s="110" t="str">
        <f>IF('12'!$I$13="","",'12'!$I$13)</f>
        <v/>
      </c>
      <c r="P54" s="110" t="str">
        <f>IF('12'!$J$13="","",'12'!$J$13)</f>
        <v/>
      </c>
      <c r="Q54" s="110" t="str">
        <f>IF('12'!$I$14="","",'12'!$I$14)</f>
        <v/>
      </c>
      <c r="R54" s="110" t="str">
        <f>IF('12'!$J$14="","",'12'!$J$14)</f>
        <v/>
      </c>
      <c r="S54" s="110" t="str">
        <f>IF('12'!$I$15="","",'12'!$I$15)</f>
        <v/>
      </c>
      <c r="T54" s="110" t="str">
        <f>IF('12'!$J$15="","",'12'!$J$15)</f>
        <v/>
      </c>
      <c r="U54" s="110" t="str">
        <f>IF('12'!$I$16="","",'12'!$I$16)</f>
        <v/>
      </c>
      <c r="V54" s="110" t="str">
        <f>IF('12'!$J$16="","",'12'!$J$16)</f>
        <v/>
      </c>
      <c r="W54" s="110" t="str">
        <f>IF('12'!$I$17="","",'12'!$I$17)</f>
        <v/>
      </c>
      <c r="X54" s="110" t="str">
        <f>IF('12'!$J$17="","",'12'!$J$17)</f>
        <v/>
      </c>
      <c r="Y54" s="23" t="s">
        <v>3</v>
      </c>
      <c r="Z54" s="2">
        <f>SUMIF(E52:X52,$AB$10,E55:X55)</f>
        <v>0</v>
      </c>
    </row>
    <row r="55" spans="2:31" ht="19.5" customHeight="1">
      <c r="B55" s="165"/>
      <c r="C55" s="168"/>
      <c r="D55" s="171"/>
      <c r="E55" s="158" t="str">
        <f>IFERROR(F54-E54,"")</f>
        <v/>
      </c>
      <c r="F55" s="159"/>
      <c r="G55" s="158" t="str">
        <f t="shared" ref="G55" si="88">IFERROR(H54-G54,"")</f>
        <v/>
      </c>
      <c r="H55" s="159"/>
      <c r="I55" s="158" t="str">
        <f>IFERROR(J54-I54,"")</f>
        <v/>
      </c>
      <c r="J55" s="159"/>
      <c r="K55" s="158" t="str">
        <f t="shared" ref="K55" si="89">IFERROR(L54-K54,"")</f>
        <v/>
      </c>
      <c r="L55" s="159"/>
      <c r="M55" s="158" t="str">
        <f t="shared" ref="M55" si="90">IFERROR(N54-M54,"")</f>
        <v/>
      </c>
      <c r="N55" s="159"/>
      <c r="O55" s="158" t="str">
        <f t="shared" ref="O55" si="91">IFERROR(P54-O54,"")</f>
        <v/>
      </c>
      <c r="P55" s="159"/>
      <c r="Q55" s="158" t="str">
        <f t="shared" ref="Q55" si="92">IFERROR(R54-Q54,"")</f>
        <v/>
      </c>
      <c r="R55" s="159"/>
      <c r="S55" s="158" t="str">
        <f t="shared" ref="S55" si="93">IFERROR(T54-S54,"")</f>
        <v/>
      </c>
      <c r="T55" s="159"/>
      <c r="U55" s="158" t="str">
        <f t="shared" ref="U55" si="94">IFERROR(V54-U54,"")</f>
        <v/>
      </c>
      <c r="V55" s="159"/>
      <c r="W55" s="160" t="str">
        <f t="shared" ref="W55" si="95">IFERROR(X54-W54,"")</f>
        <v/>
      </c>
      <c r="X55" s="161"/>
      <c r="Y55" s="23" t="s">
        <v>21</v>
      </c>
      <c r="Z55" s="2">
        <f>SUM(Z52:Z54)</f>
        <v>0</v>
      </c>
      <c r="AB55" s="10"/>
    </row>
    <row r="56" spans="2:31" ht="19.5" customHeight="1">
      <c r="B56" s="164">
        <v>13</v>
      </c>
      <c r="C56" s="166" t="str">
        <f>IF('13'!$C$4="","",'13'!$C$4)</f>
        <v/>
      </c>
      <c r="D56" s="169" t="str">
        <f>IF('13'!$G$4="","",'13'!$G$4)</f>
        <v/>
      </c>
      <c r="E56" s="162" t="str">
        <f>IF('13'!$B$8="","",IF(OR('13'!$B$8="キャリアアップ研修",'13'!$B$8="サバティカル研修"),'13'!$B$8,"その他研修"))</f>
        <v/>
      </c>
      <c r="F56" s="163"/>
      <c r="G56" s="162" t="str">
        <f>IF('13'!$B$9="","",IF(OR('13'!$B$9="キャリアアップ研修",'13'!$B$9="サバティカル研修"),'13'!$B$9,"その他研修"))</f>
        <v/>
      </c>
      <c r="H56" s="163"/>
      <c r="I56" s="162" t="str">
        <f>IF('13'!$B$10="","",IF(OR('13'!$B$10="キャリアアップ研修",'13'!$B$10="サバティカル研修"),'13'!$B$10,"その他研修"))</f>
        <v/>
      </c>
      <c r="J56" s="163"/>
      <c r="K56" s="162" t="str">
        <f>IF('13'!$B$11="","",IF(OR('13'!$B$11="キャリアアップ研修",'13'!$B$11="サバティカル研修"),'13'!$B$11,"その他研修"))</f>
        <v/>
      </c>
      <c r="L56" s="163"/>
      <c r="M56" s="162" t="str">
        <f>IF('13'!$B$12="","",IF(OR('13'!$B$12="キャリアアップ研修",'13'!$B$12="サバティカル研修"),'13'!$B$12,"その他研修"))</f>
        <v/>
      </c>
      <c r="N56" s="163"/>
      <c r="O56" s="162" t="str">
        <f>IF('13'!$B$13="","",IF(OR('13'!$B$13="キャリアアップ研修",'13'!$B$13="サバティカル研修"),'13'!$B$13,"その他研修"))</f>
        <v/>
      </c>
      <c r="P56" s="163"/>
      <c r="Q56" s="162" t="str">
        <f>IF('13'!$B$14="","",IF(OR('13'!$B$14="キャリアアップ研修",'13'!$B$14="サバティカル研修"),'13'!$B$14,"その他研修"))</f>
        <v/>
      </c>
      <c r="R56" s="163"/>
      <c r="S56" s="162" t="str">
        <f>IF('13'!$B$15="","",IF(OR('13'!$B$15="キャリアアップ研修",'13'!$B$15="サバティカル研修"),'13'!$B$15,"その他研修"))</f>
        <v/>
      </c>
      <c r="T56" s="163"/>
      <c r="U56" s="162" t="str">
        <f>IF('13'!$B$16="","",IF(OR('13'!$B$16="キャリアアップ研修",'13'!$B$16="サバティカル研修"),'13'!$B$16,"その他研修"))</f>
        <v/>
      </c>
      <c r="V56" s="163"/>
      <c r="W56" s="162" t="str">
        <f>IF('13'!$B$17="","",IF(OR('13'!$B$17="キャリアアップ研修",'13'!$B$17="サバティカル研修"),'13'!$B$17,"その他研修"))</f>
        <v/>
      </c>
      <c r="X56" s="163"/>
      <c r="Y56" s="23" t="s">
        <v>140</v>
      </c>
      <c r="Z56" s="1">
        <f>SUMIF(E56:X56,$AB$8,E59:X59)</f>
        <v>0</v>
      </c>
      <c r="AE56" s="9"/>
    </row>
    <row r="57" spans="2:31" ht="19.5" customHeight="1">
      <c r="B57" s="165"/>
      <c r="C57" s="167"/>
      <c r="D57" s="170"/>
      <c r="E57" s="109" t="s">
        <v>5</v>
      </c>
      <c r="F57" s="109" t="s">
        <v>6</v>
      </c>
      <c r="G57" s="109" t="s">
        <v>5</v>
      </c>
      <c r="H57" s="109" t="s">
        <v>6</v>
      </c>
      <c r="I57" s="109" t="s">
        <v>5</v>
      </c>
      <c r="J57" s="109" t="s">
        <v>6</v>
      </c>
      <c r="K57" s="109" t="s">
        <v>5</v>
      </c>
      <c r="L57" s="109" t="s">
        <v>6</v>
      </c>
      <c r="M57" s="109" t="s">
        <v>5</v>
      </c>
      <c r="N57" s="109" t="s">
        <v>6</v>
      </c>
      <c r="O57" s="109" t="s">
        <v>5</v>
      </c>
      <c r="P57" s="109" t="s">
        <v>6</v>
      </c>
      <c r="Q57" s="109" t="s">
        <v>5</v>
      </c>
      <c r="R57" s="109" t="s">
        <v>6</v>
      </c>
      <c r="S57" s="109" t="s">
        <v>5</v>
      </c>
      <c r="T57" s="109" t="s">
        <v>6</v>
      </c>
      <c r="U57" s="109" t="s">
        <v>5</v>
      </c>
      <c r="V57" s="109" t="s">
        <v>6</v>
      </c>
      <c r="W57" s="109" t="s">
        <v>5</v>
      </c>
      <c r="X57" s="109" t="s">
        <v>6</v>
      </c>
      <c r="Y57" s="23" t="s">
        <v>139</v>
      </c>
      <c r="Z57" s="1">
        <f>SUMIF(E56:X56,$AB$9,E59:X59)</f>
        <v>0</v>
      </c>
    </row>
    <row r="58" spans="2:31" ht="19.5" customHeight="1">
      <c r="B58" s="165"/>
      <c r="C58" s="167"/>
      <c r="D58" s="170"/>
      <c r="E58" s="110" t="str">
        <f>IF('13'!$I$8="","",'13'!$I$8)</f>
        <v/>
      </c>
      <c r="F58" s="110" t="str">
        <f>IF('13'!$J$8="","",'13'!$J$8)</f>
        <v/>
      </c>
      <c r="G58" s="110" t="str">
        <f>IF('13'!$I$9="","",'13'!$I$9)</f>
        <v/>
      </c>
      <c r="H58" s="110" t="str">
        <f>IF('13'!$J$9="","",'13'!$J$9)</f>
        <v/>
      </c>
      <c r="I58" s="110" t="str">
        <f>IF('13'!$I$10="","",'13'!$I$10)</f>
        <v/>
      </c>
      <c r="J58" s="110" t="str">
        <f>IF('13'!$J$10="","",'13'!$J$10)</f>
        <v/>
      </c>
      <c r="K58" s="110" t="str">
        <f>IF('13'!$I$11="","",'13'!$I$11)</f>
        <v/>
      </c>
      <c r="L58" s="110" t="str">
        <f>IF('13'!$J$11="","",'13'!$J$11)</f>
        <v/>
      </c>
      <c r="M58" s="110" t="str">
        <f>IF('13'!$I$12="","",'13'!$I$12)</f>
        <v/>
      </c>
      <c r="N58" s="110" t="str">
        <f>IF('13'!$J$12="","",'13'!$J$12)</f>
        <v/>
      </c>
      <c r="O58" s="110" t="str">
        <f>IF('13'!$I$13="","",'13'!$I$13)</f>
        <v/>
      </c>
      <c r="P58" s="110" t="str">
        <f>IF('13'!$J$13="","",'13'!$J$13)</f>
        <v/>
      </c>
      <c r="Q58" s="110" t="str">
        <f>IF('13'!$I$14="","",'13'!$I$14)</f>
        <v/>
      </c>
      <c r="R58" s="110" t="str">
        <f>IF('13'!$J$14="","",'13'!$J$14)</f>
        <v/>
      </c>
      <c r="S58" s="110" t="str">
        <f>IF('13'!$I$15="","",'13'!$I$15)</f>
        <v/>
      </c>
      <c r="T58" s="110" t="str">
        <f>IF('13'!$J$15="","",'13'!$J$15)</f>
        <v/>
      </c>
      <c r="U58" s="110" t="str">
        <f>IF('13'!$I$16="","",'13'!$I$16)</f>
        <v/>
      </c>
      <c r="V58" s="110" t="str">
        <f>IF('13'!$J$16="","",'13'!$J$16)</f>
        <v/>
      </c>
      <c r="W58" s="110" t="str">
        <f>IF('13'!$I$17="","",'13'!$I$17)</f>
        <v/>
      </c>
      <c r="X58" s="110" t="str">
        <f>IF('13'!$J$17="","",'13'!$J$17)</f>
        <v/>
      </c>
      <c r="Y58" s="23" t="s">
        <v>3</v>
      </c>
      <c r="Z58" s="2">
        <f>SUMIF(E56:X56,$AB$10,E59:X59)</f>
        <v>0</v>
      </c>
    </row>
    <row r="59" spans="2:31" ht="19.5" customHeight="1">
      <c r="B59" s="165"/>
      <c r="C59" s="168"/>
      <c r="D59" s="171"/>
      <c r="E59" s="158" t="str">
        <f>IFERROR(F58-E58,"")</f>
        <v/>
      </c>
      <c r="F59" s="159"/>
      <c r="G59" s="158" t="str">
        <f t="shared" ref="G59" si="96">IFERROR(H58-G58,"")</f>
        <v/>
      </c>
      <c r="H59" s="159"/>
      <c r="I59" s="158" t="str">
        <f>IFERROR(J58-I58,"")</f>
        <v/>
      </c>
      <c r="J59" s="159"/>
      <c r="K59" s="158" t="str">
        <f t="shared" ref="K59" si="97">IFERROR(L58-K58,"")</f>
        <v/>
      </c>
      <c r="L59" s="159"/>
      <c r="M59" s="158" t="str">
        <f t="shared" ref="M59" si="98">IFERROR(N58-M58,"")</f>
        <v/>
      </c>
      <c r="N59" s="159"/>
      <c r="O59" s="158" t="str">
        <f t="shared" ref="O59" si="99">IFERROR(P58-O58,"")</f>
        <v/>
      </c>
      <c r="P59" s="159"/>
      <c r="Q59" s="158" t="str">
        <f t="shared" ref="Q59" si="100">IFERROR(R58-Q58,"")</f>
        <v/>
      </c>
      <c r="R59" s="159"/>
      <c r="S59" s="158" t="str">
        <f t="shared" ref="S59" si="101">IFERROR(T58-S58,"")</f>
        <v/>
      </c>
      <c r="T59" s="159"/>
      <c r="U59" s="158" t="str">
        <f t="shared" ref="U59" si="102">IFERROR(V58-U58,"")</f>
        <v/>
      </c>
      <c r="V59" s="159"/>
      <c r="W59" s="160" t="str">
        <f t="shared" ref="W59" si="103">IFERROR(X58-W58,"")</f>
        <v/>
      </c>
      <c r="X59" s="161"/>
      <c r="Y59" s="23" t="s">
        <v>21</v>
      </c>
      <c r="Z59" s="2">
        <f>SUM(Z56:Z58)</f>
        <v>0</v>
      </c>
      <c r="AB59" s="10"/>
    </row>
    <row r="60" spans="2:31" ht="19.5" customHeight="1">
      <c r="B60" s="164">
        <v>14</v>
      </c>
      <c r="C60" s="166" t="str">
        <f>IF('14'!$C$4="","",'14'!$C$4)</f>
        <v/>
      </c>
      <c r="D60" s="169" t="str">
        <f>IF('14'!$G$4="","",'14'!$G$4)</f>
        <v/>
      </c>
      <c r="E60" s="162" t="str">
        <f>IF('14'!$B$8="","",IF(OR('14'!$B$8="キャリアアップ研修",'14'!$B$8="サバティカル研修"),'14'!$B$8,"その他研修"))</f>
        <v/>
      </c>
      <c r="F60" s="163"/>
      <c r="G60" s="162" t="str">
        <f>IF('14'!$B$9="","",IF(OR('14'!$B$9="キャリアアップ研修",'14'!$B$9="サバティカル研修"),'14'!$B$9,"その他研修"))</f>
        <v/>
      </c>
      <c r="H60" s="163"/>
      <c r="I60" s="162" t="str">
        <f>IF('14'!$B$10="","",IF(OR('14'!$B$10="キャリアアップ研修",'14'!$B$10="サバティカル研修"),'14'!$B$10,"その他研修"))</f>
        <v/>
      </c>
      <c r="J60" s="163"/>
      <c r="K60" s="162" t="str">
        <f>IF('14'!$B$11="","",IF(OR('14'!$B$11="キャリアアップ研修",'14'!$B$11="サバティカル研修"),'14'!$B$11,"その他研修"))</f>
        <v/>
      </c>
      <c r="L60" s="163"/>
      <c r="M60" s="162" t="str">
        <f>IF('14'!$B$12="","",IF(OR('14'!$B$12="キャリアアップ研修",'14'!$B$12="サバティカル研修"),'14'!$B$12,"その他研修"))</f>
        <v/>
      </c>
      <c r="N60" s="163"/>
      <c r="O60" s="162" t="str">
        <f>IF('14'!$B$13="","",IF(OR('14'!$B$13="キャリアアップ研修",'14'!$B$13="サバティカル研修"),'14'!$B$13,"その他研修"))</f>
        <v/>
      </c>
      <c r="P60" s="163"/>
      <c r="Q60" s="162" t="str">
        <f>IF('14'!$B$14="","",IF(OR('14'!$B$14="キャリアアップ研修",'14'!$B$14="サバティカル研修"),'14'!$B$14,"その他研修"))</f>
        <v/>
      </c>
      <c r="R60" s="163"/>
      <c r="S60" s="162" t="str">
        <f>IF('14'!$B$15="","",IF(OR('14'!$B$15="キャリアアップ研修",'14'!$B$15="サバティカル研修"),'14'!$B$15,"その他研修"))</f>
        <v/>
      </c>
      <c r="T60" s="163"/>
      <c r="U60" s="162" t="str">
        <f>IF('14'!$B$16="","",IF(OR('14'!$B$16="キャリアアップ研修",'14'!$B$16="サバティカル研修"),'14'!$B$16,"その他研修"))</f>
        <v/>
      </c>
      <c r="V60" s="163"/>
      <c r="W60" s="162" t="str">
        <f>IF('14'!$B$17="","",IF(OR('14'!$B$17="キャリアアップ研修",'14'!$B$17="サバティカル研修"),'14'!$B$17,"その他研修"))</f>
        <v/>
      </c>
      <c r="X60" s="163"/>
      <c r="Y60" s="23" t="s">
        <v>140</v>
      </c>
      <c r="Z60" s="1">
        <f>SUMIF(E60:X60,$AB$8,E63:X63)</f>
        <v>0</v>
      </c>
      <c r="AE60" s="9"/>
    </row>
    <row r="61" spans="2:31" ht="19.5" customHeight="1">
      <c r="B61" s="165"/>
      <c r="C61" s="167"/>
      <c r="D61" s="170"/>
      <c r="E61" s="109" t="s">
        <v>5</v>
      </c>
      <c r="F61" s="109" t="s">
        <v>6</v>
      </c>
      <c r="G61" s="109" t="s">
        <v>5</v>
      </c>
      <c r="H61" s="109" t="s">
        <v>6</v>
      </c>
      <c r="I61" s="109" t="s">
        <v>5</v>
      </c>
      <c r="J61" s="109" t="s">
        <v>6</v>
      </c>
      <c r="K61" s="109" t="s">
        <v>5</v>
      </c>
      <c r="L61" s="109" t="s">
        <v>6</v>
      </c>
      <c r="M61" s="109" t="s">
        <v>5</v>
      </c>
      <c r="N61" s="109" t="s">
        <v>6</v>
      </c>
      <c r="O61" s="109" t="s">
        <v>5</v>
      </c>
      <c r="P61" s="109" t="s">
        <v>6</v>
      </c>
      <c r="Q61" s="109" t="s">
        <v>5</v>
      </c>
      <c r="R61" s="109" t="s">
        <v>6</v>
      </c>
      <c r="S61" s="109" t="s">
        <v>5</v>
      </c>
      <c r="T61" s="109" t="s">
        <v>6</v>
      </c>
      <c r="U61" s="109" t="s">
        <v>5</v>
      </c>
      <c r="V61" s="109" t="s">
        <v>6</v>
      </c>
      <c r="W61" s="109" t="s">
        <v>5</v>
      </c>
      <c r="X61" s="109" t="s">
        <v>6</v>
      </c>
      <c r="Y61" s="23" t="s">
        <v>139</v>
      </c>
      <c r="Z61" s="1">
        <f>SUMIF(E60:X60,$AB$9,E63:X63)</f>
        <v>0</v>
      </c>
    </row>
    <row r="62" spans="2:31" ht="19.5" customHeight="1">
      <c r="B62" s="165"/>
      <c r="C62" s="167"/>
      <c r="D62" s="170"/>
      <c r="E62" s="110" t="str">
        <f>IF('14'!$I$8="","",'14'!$I$8)</f>
        <v/>
      </c>
      <c r="F62" s="110" t="str">
        <f>IF('14'!$J$8="","",'14'!$J$8)</f>
        <v/>
      </c>
      <c r="G62" s="110" t="str">
        <f>IF('14'!$I$9="","",'14'!$I$9)</f>
        <v/>
      </c>
      <c r="H62" s="110" t="str">
        <f>IF('14'!$J$9="","",'14'!$J$9)</f>
        <v/>
      </c>
      <c r="I62" s="110" t="str">
        <f>IF('14'!$I$10="","",'14'!$I$10)</f>
        <v/>
      </c>
      <c r="J62" s="110" t="str">
        <f>IF('14'!$J$10="","",'14'!$J$10)</f>
        <v/>
      </c>
      <c r="K62" s="110" t="str">
        <f>IF('14'!$I$11="","",'14'!$I$11)</f>
        <v/>
      </c>
      <c r="L62" s="110" t="str">
        <f>IF('14'!$J$11="","",'14'!$J$11)</f>
        <v/>
      </c>
      <c r="M62" s="110" t="str">
        <f>IF('14'!$I$12="","",'14'!$I$12)</f>
        <v/>
      </c>
      <c r="N62" s="110" t="str">
        <f>IF('14'!$J$12="","",'14'!$J$12)</f>
        <v/>
      </c>
      <c r="O62" s="110" t="str">
        <f>IF('14'!$I$13="","",'14'!$I$13)</f>
        <v/>
      </c>
      <c r="P62" s="110" t="str">
        <f>IF('14'!$J$13="","",'14'!$J$13)</f>
        <v/>
      </c>
      <c r="Q62" s="110" t="str">
        <f>IF('14'!$I$14="","",'14'!$I$14)</f>
        <v/>
      </c>
      <c r="R62" s="110" t="str">
        <f>IF('14'!$J$14="","",'14'!$J$14)</f>
        <v/>
      </c>
      <c r="S62" s="110" t="str">
        <f>IF('14'!$I$15="","",'14'!$I$15)</f>
        <v/>
      </c>
      <c r="T62" s="110" t="str">
        <f>IF('14'!$J$15="","",'14'!$J$15)</f>
        <v/>
      </c>
      <c r="U62" s="110" t="str">
        <f>IF('14'!$I$16="","",'14'!$I$16)</f>
        <v/>
      </c>
      <c r="V62" s="110" t="str">
        <f>IF('14'!$J$16="","",'14'!$J$16)</f>
        <v/>
      </c>
      <c r="W62" s="110" t="str">
        <f>IF('14'!$I$17="","",'14'!$I$17)</f>
        <v/>
      </c>
      <c r="X62" s="110" t="str">
        <f>IF('14'!$J$17="","",'14'!$J$17)</f>
        <v/>
      </c>
      <c r="Y62" s="23" t="s">
        <v>3</v>
      </c>
      <c r="Z62" s="2">
        <f>SUMIF(E60:X60,$AB$10,E63:X63)</f>
        <v>0</v>
      </c>
    </row>
    <row r="63" spans="2:31" ht="19.5" customHeight="1">
      <c r="B63" s="165"/>
      <c r="C63" s="168"/>
      <c r="D63" s="171"/>
      <c r="E63" s="158" t="str">
        <f>IFERROR(F62-E62,"")</f>
        <v/>
      </c>
      <c r="F63" s="159"/>
      <c r="G63" s="158" t="str">
        <f t="shared" ref="G63" si="104">IFERROR(H62-G62,"")</f>
        <v/>
      </c>
      <c r="H63" s="159"/>
      <c r="I63" s="158" t="str">
        <f>IFERROR(J62-I62,"")</f>
        <v/>
      </c>
      <c r="J63" s="159"/>
      <c r="K63" s="158" t="str">
        <f t="shared" ref="K63" si="105">IFERROR(L62-K62,"")</f>
        <v/>
      </c>
      <c r="L63" s="159"/>
      <c r="M63" s="158" t="str">
        <f t="shared" ref="M63" si="106">IFERROR(N62-M62,"")</f>
        <v/>
      </c>
      <c r="N63" s="159"/>
      <c r="O63" s="158" t="str">
        <f t="shared" ref="O63" si="107">IFERROR(P62-O62,"")</f>
        <v/>
      </c>
      <c r="P63" s="159"/>
      <c r="Q63" s="158" t="str">
        <f t="shared" ref="Q63" si="108">IFERROR(R62-Q62,"")</f>
        <v/>
      </c>
      <c r="R63" s="159"/>
      <c r="S63" s="158" t="str">
        <f t="shared" ref="S63" si="109">IFERROR(T62-S62,"")</f>
        <v/>
      </c>
      <c r="T63" s="159"/>
      <c r="U63" s="158" t="str">
        <f t="shared" ref="U63" si="110">IFERROR(V62-U62,"")</f>
        <v/>
      </c>
      <c r="V63" s="159"/>
      <c r="W63" s="160" t="str">
        <f t="shared" ref="W63" si="111">IFERROR(X62-W62,"")</f>
        <v/>
      </c>
      <c r="X63" s="161"/>
      <c r="Y63" s="23" t="s">
        <v>21</v>
      </c>
      <c r="Z63" s="2">
        <f>SUM(Z60:Z62)</f>
        <v>0</v>
      </c>
      <c r="AB63" s="10"/>
    </row>
    <row r="64" spans="2:31" ht="19.5" customHeight="1">
      <c r="B64" s="164">
        <v>15</v>
      </c>
      <c r="C64" s="166" t="str">
        <f>IF('15'!$C$4="","",'15'!$C$4)</f>
        <v/>
      </c>
      <c r="D64" s="169" t="str">
        <f>IF('15'!$G$4="","",'15'!$G$4)</f>
        <v/>
      </c>
      <c r="E64" s="162" t="str">
        <f>IF('15'!$B$8="","",IF(OR('15'!$B$8="キャリアアップ研修",'15'!$B$8="サバティカル研修"),'15'!$B$8,"その他研修"))</f>
        <v/>
      </c>
      <c r="F64" s="163"/>
      <c r="G64" s="162" t="str">
        <f>IF('15'!$B$9="","",IF(OR('15'!$B$9="キャリアアップ研修",'15'!$B$9="サバティカル研修"),'15'!$B$9,"その他研修"))</f>
        <v/>
      </c>
      <c r="H64" s="163"/>
      <c r="I64" s="162" t="str">
        <f>IF('15'!$B$10="","",IF(OR('15'!$B$10="キャリアアップ研修",'15'!$B$10="サバティカル研修"),'15'!$B$10,"その他研修"))</f>
        <v/>
      </c>
      <c r="J64" s="163"/>
      <c r="K64" s="162" t="str">
        <f>IF('15'!$B$11="","",IF(OR('15'!$B$11="キャリアアップ研修",'15'!$B$11="サバティカル研修"),'15'!$B$11,"その他研修"))</f>
        <v/>
      </c>
      <c r="L64" s="163"/>
      <c r="M64" s="162" t="str">
        <f>IF('15'!$B$12="","",IF(OR('15'!$B$12="キャリアアップ研修",'15'!$B$12="サバティカル研修"),'15'!$B$12,"その他研修"))</f>
        <v/>
      </c>
      <c r="N64" s="163"/>
      <c r="O64" s="162" t="str">
        <f>IF('15'!$B$13="","",IF(OR('15'!$B$13="キャリアアップ研修",'15'!$B$13="サバティカル研修"),'15'!$B$13,"その他研修"))</f>
        <v/>
      </c>
      <c r="P64" s="163"/>
      <c r="Q64" s="162" t="str">
        <f>IF('15'!$B$14="","",IF(OR('15'!$B$14="キャリアアップ研修",'15'!$B$14="サバティカル研修"),'15'!$B$14,"その他研修"))</f>
        <v/>
      </c>
      <c r="R64" s="163"/>
      <c r="S64" s="162" t="str">
        <f>IF('15'!$B$15="","",IF(OR('15'!$B$15="キャリアアップ研修",'15'!$B$15="サバティカル研修"),'15'!$B$15,"その他研修"))</f>
        <v/>
      </c>
      <c r="T64" s="163"/>
      <c r="U64" s="162" t="str">
        <f>IF('15'!$B$16="","",IF(OR('15'!$B$16="キャリアアップ研修",'15'!$B$16="サバティカル研修"),'15'!$B$16,"その他研修"))</f>
        <v/>
      </c>
      <c r="V64" s="163"/>
      <c r="W64" s="162" t="str">
        <f>IF('15'!$B$17="","",IF(OR('15'!$B$17="キャリアアップ研修",'15'!$B$17="サバティカル研修"),'15'!$B$17,"その他研修"))</f>
        <v/>
      </c>
      <c r="X64" s="163"/>
      <c r="Y64" s="23" t="s">
        <v>140</v>
      </c>
      <c r="Z64" s="1">
        <f>SUMIF(E64:X64,$AB$8,E67:X67)</f>
        <v>0</v>
      </c>
      <c r="AE64" s="9"/>
    </row>
    <row r="65" spans="2:31" ht="19.5" customHeight="1">
      <c r="B65" s="165"/>
      <c r="C65" s="167"/>
      <c r="D65" s="170"/>
      <c r="E65" s="109" t="s">
        <v>5</v>
      </c>
      <c r="F65" s="109" t="s">
        <v>6</v>
      </c>
      <c r="G65" s="109" t="s">
        <v>5</v>
      </c>
      <c r="H65" s="109" t="s">
        <v>6</v>
      </c>
      <c r="I65" s="109" t="s">
        <v>5</v>
      </c>
      <c r="J65" s="109" t="s">
        <v>6</v>
      </c>
      <c r="K65" s="109" t="s">
        <v>5</v>
      </c>
      <c r="L65" s="109" t="s">
        <v>6</v>
      </c>
      <c r="M65" s="109" t="s">
        <v>5</v>
      </c>
      <c r="N65" s="109" t="s">
        <v>6</v>
      </c>
      <c r="O65" s="109" t="s">
        <v>5</v>
      </c>
      <c r="P65" s="109" t="s">
        <v>6</v>
      </c>
      <c r="Q65" s="109" t="s">
        <v>5</v>
      </c>
      <c r="R65" s="109" t="s">
        <v>6</v>
      </c>
      <c r="S65" s="109" t="s">
        <v>5</v>
      </c>
      <c r="T65" s="109" t="s">
        <v>6</v>
      </c>
      <c r="U65" s="109" t="s">
        <v>5</v>
      </c>
      <c r="V65" s="109" t="s">
        <v>6</v>
      </c>
      <c r="W65" s="109" t="s">
        <v>5</v>
      </c>
      <c r="X65" s="109" t="s">
        <v>6</v>
      </c>
      <c r="Y65" s="23" t="s">
        <v>139</v>
      </c>
      <c r="Z65" s="1">
        <f>SUMIF(E64:X64,$AB$9,E67:X67)</f>
        <v>0</v>
      </c>
    </row>
    <row r="66" spans="2:31" ht="19.5" customHeight="1">
      <c r="B66" s="165"/>
      <c r="C66" s="167"/>
      <c r="D66" s="170"/>
      <c r="E66" s="110" t="str">
        <f>IF('15'!$I$8="","",'15'!$I$8)</f>
        <v/>
      </c>
      <c r="F66" s="110" t="str">
        <f>IF('15'!$J$8="","",'15'!$J$8)</f>
        <v/>
      </c>
      <c r="G66" s="110" t="str">
        <f>IF('15'!$I$9="","",'15'!$I$9)</f>
        <v/>
      </c>
      <c r="H66" s="110" t="str">
        <f>IF('15'!$J$9="","",'15'!$J$9)</f>
        <v/>
      </c>
      <c r="I66" s="110" t="str">
        <f>IF('15'!$I$10="","",'15'!$I$10)</f>
        <v/>
      </c>
      <c r="J66" s="110" t="str">
        <f>IF('15'!$J$10="","",'15'!$J$10)</f>
        <v/>
      </c>
      <c r="K66" s="110" t="str">
        <f>IF('15'!$I$11="","",'15'!$I$11)</f>
        <v/>
      </c>
      <c r="L66" s="110" t="str">
        <f>IF('15'!$J$11="","",'15'!$J$11)</f>
        <v/>
      </c>
      <c r="M66" s="110" t="str">
        <f>IF('15'!$I$12="","",'15'!$I$12)</f>
        <v/>
      </c>
      <c r="N66" s="110" t="str">
        <f>IF('15'!$J$12="","",'15'!$J$12)</f>
        <v/>
      </c>
      <c r="O66" s="110" t="str">
        <f>IF('15'!$I$13="","",'15'!$I$13)</f>
        <v/>
      </c>
      <c r="P66" s="110" t="str">
        <f>IF('15'!$J$13="","",'15'!$J$13)</f>
        <v/>
      </c>
      <c r="Q66" s="110" t="str">
        <f>IF('15'!$I$14="","",'15'!$I$14)</f>
        <v/>
      </c>
      <c r="R66" s="110" t="str">
        <f>IF('15'!$J$14="","",'15'!$J$14)</f>
        <v/>
      </c>
      <c r="S66" s="110" t="str">
        <f>IF('15'!$I$15="","",'15'!$I$15)</f>
        <v/>
      </c>
      <c r="T66" s="110" t="str">
        <f>IF('15'!$J$15="","",'15'!$J$15)</f>
        <v/>
      </c>
      <c r="U66" s="110" t="str">
        <f>IF('15'!$I$16="","",'15'!$I$16)</f>
        <v/>
      </c>
      <c r="V66" s="110" t="str">
        <f>IF('15'!$J$16="","",'15'!$J$16)</f>
        <v/>
      </c>
      <c r="W66" s="110" t="str">
        <f>IF('15'!$I$17="","",'15'!$I$17)</f>
        <v/>
      </c>
      <c r="X66" s="110" t="str">
        <f>IF('15'!$J$17="","",'15'!$J$17)</f>
        <v/>
      </c>
      <c r="Y66" s="23" t="s">
        <v>3</v>
      </c>
      <c r="Z66" s="2">
        <f>SUMIF(E64:X64,$AB$10,E67:X67)</f>
        <v>0</v>
      </c>
    </row>
    <row r="67" spans="2:31" ht="19.5" customHeight="1">
      <c r="B67" s="165"/>
      <c r="C67" s="168"/>
      <c r="D67" s="171"/>
      <c r="E67" s="158" t="str">
        <f>IFERROR(F66-E66,"")</f>
        <v/>
      </c>
      <c r="F67" s="159"/>
      <c r="G67" s="158" t="str">
        <f t="shared" ref="G67" si="112">IFERROR(H66-G66,"")</f>
        <v/>
      </c>
      <c r="H67" s="159"/>
      <c r="I67" s="158" t="str">
        <f>IFERROR(J66-I66,"")</f>
        <v/>
      </c>
      <c r="J67" s="159"/>
      <c r="K67" s="158" t="str">
        <f t="shared" ref="K67" si="113">IFERROR(L66-K66,"")</f>
        <v/>
      </c>
      <c r="L67" s="159"/>
      <c r="M67" s="158" t="str">
        <f t="shared" ref="M67" si="114">IFERROR(N66-M66,"")</f>
        <v/>
      </c>
      <c r="N67" s="159"/>
      <c r="O67" s="158" t="str">
        <f t="shared" ref="O67" si="115">IFERROR(P66-O66,"")</f>
        <v/>
      </c>
      <c r="P67" s="159"/>
      <c r="Q67" s="158" t="str">
        <f t="shared" ref="Q67" si="116">IFERROR(R66-Q66,"")</f>
        <v/>
      </c>
      <c r="R67" s="159"/>
      <c r="S67" s="158" t="str">
        <f t="shared" ref="S67" si="117">IFERROR(T66-S66,"")</f>
        <v/>
      </c>
      <c r="T67" s="159"/>
      <c r="U67" s="158" t="str">
        <f t="shared" ref="U67" si="118">IFERROR(V66-U66,"")</f>
        <v/>
      </c>
      <c r="V67" s="159"/>
      <c r="W67" s="160" t="str">
        <f t="shared" ref="W67" si="119">IFERROR(X66-W66,"")</f>
        <v/>
      </c>
      <c r="X67" s="161"/>
      <c r="Y67" s="23" t="s">
        <v>21</v>
      </c>
      <c r="Z67" s="2">
        <f>SUM(Z64:Z66)</f>
        <v>0</v>
      </c>
      <c r="AB67" s="10"/>
    </row>
    <row r="68" spans="2:31" ht="19.5" customHeight="1">
      <c r="B68" s="164">
        <v>16</v>
      </c>
      <c r="C68" s="166" t="str">
        <f>IF('16'!$C$4="","",'16'!$C$4)</f>
        <v/>
      </c>
      <c r="D68" s="169" t="str">
        <f>IF('16'!$G$4="","",'16'!$G$4)</f>
        <v/>
      </c>
      <c r="E68" s="162" t="str">
        <f>IF('16'!$B$8="","",IF(OR('16'!$B$8="キャリアアップ研修",'16'!$B$8="サバティカル研修"),'16'!$B$8,"その他研修"))</f>
        <v/>
      </c>
      <c r="F68" s="163"/>
      <c r="G68" s="162" t="str">
        <f>IF('16'!$B$9="","",IF(OR('16'!$B$9="キャリアアップ研修",'16'!$B$9="サバティカル研修"),'16'!$B$9,"その他研修"))</f>
        <v/>
      </c>
      <c r="H68" s="163"/>
      <c r="I68" s="162" t="str">
        <f>IF('16'!$B$10="","",IF(OR('16'!$B$10="キャリアアップ研修",'16'!$B$10="サバティカル研修"),'16'!$B$10,"その他研修"))</f>
        <v/>
      </c>
      <c r="J68" s="163"/>
      <c r="K68" s="162" t="str">
        <f>IF('16'!$B$11="","",IF(OR('16'!$B$11="キャリアアップ研修",'16'!$B$11="サバティカル研修"),'16'!$B$11,"その他研修"))</f>
        <v/>
      </c>
      <c r="L68" s="163"/>
      <c r="M68" s="162" t="str">
        <f>IF('16'!$B$12="","",IF(OR('16'!$B$12="キャリアアップ研修",'16'!$B$12="サバティカル研修"),'16'!$B$12,"その他研修"))</f>
        <v/>
      </c>
      <c r="N68" s="163"/>
      <c r="O68" s="162" t="str">
        <f>IF('16'!$B$13="","",IF(OR('16'!$B$13="キャリアアップ研修",'16'!$B$13="サバティカル研修"),'16'!$B$13,"その他研修"))</f>
        <v/>
      </c>
      <c r="P68" s="163"/>
      <c r="Q68" s="162" t="str">
        <f>IF('16'!$B$14="","",IF(OR('16'!$B$14="キャリアアップ研修",'16'!$B$14="サバティカル研修"),'16'!$B$14,"その他研修"))</f>
        <v/>
      </c>
      <c r="R68" s="163"/>
      <c r="S68" s="162" t="str">
        <f>IF('16'!$B$15="","",IF(OR('16'!$B$15="キャリアアップ研修",'16'!$B$15="サバティカル研修"),'16'!$B$15,"その他研修"))</f>
        <v/>
      </c>
      <c r="T68" s="163"/>
      <c r="U68" s="162" t="str">
        <f>IF('16'!$B$16="","",IF(OR('16'!$B$16="キャリアアップ研修",'16'!$B$16="サバティカル研修"),'16'!$B$16,"その他研修"))</f>
        <v/>
      </c>
      <c r="V68" s="163"/>
      <c r="W68" s="162" t="str">
        <f>IF('16'!$B$17="","",IF(OR('16'!$B$17="キャリアアップ研修",'16'!$B$17="サバティカル研修"),'16'!$B$17,"その他研修"))</f>
        <v/>
      </c>
      <c r="X68" s="163"/>
      <c r="Y68" s="23" t="s">
        <v>140</v>
      </c>
      <c r="Z68" s="1">
        <f>SUMIF(E68:X68,$AB$8,E71:X71)</f>
        <v>0</v>
      </c>
      <c r="AE68" s="9"/>
    </row>
    <row r="69" spans="2:31" ht="19.5" customHeight="1">
      <c r="B69" s="165"/>
      <c r="C69" s="167"/>
      <c r="D69" s="170"/>
      <c r="E69" s="109" t="s">
        <v>5</v>
      </c>
      <c r="F69" s="109" t="s">
        <v>6</v>
      </c>
      <c r="G69" s="109" t="s">
        <v>5</v>
      </c>
      <c r="H69" s="109" t="s">
        <v>6</v>
      </c>
      <c r="I69" s="109" t="s">
        <v>5</v>
      </c>
      <c r="J69" s="109" t="s">
        <v>6</v>
      </c>
      <c r="K69" s="109" t="s">
        <v>5</v>
      </c>
      <c r="L69" s="109" t="s">
        <v>6</v>
      </c>
      <c r="M69" s="109" t="s">
        <v>5</v>
      </c>
      <c r="N69" s="109" t="s">
        <v>6</v>
      </c>
      <c r="O69" s="109" t="s">
        <v>5</v>
      </c>
      <c r="P69" s="109" t="s">
        <v>6</v>
      </c>
      <c r="Q69" s="109" t="s">
        <v>5</v>
      </c>
      <c r="R69" s="109" t="s">
        <v>6</v>
      </c>
      <c r="S69" s="109" t="s">
        <v>5</v>
      </c>
      <c r="T69" s="109" t="s">
        <v>6</v>
      </c>
      <c r="U69" s="109" t="s">
        <v>5</v>
      </c>
      <c r="V69" s="109" t="s">
        <v>6</v>
      </c>
      <c r="W69" s="109" t="s">
        <v>5</v>
      </c>
      <c r="X69" s="109" t="s">
        <v>6</v>
      </c>
      <c r="Y69" s="23" t="s">
        <v>139</v>
      </c>
      <c r="Z69" s="1">
        <f>SUMIF(E68:X68,$AB$9,E71:X71)</f>
        <v>0</v>
      </c>
    </row>
    <row r="70" spans="2:31" ht="19.5" customHeight="1">
      <c r="B70" s="165"/>
      <c r="C70" s="167"/>
      <c r="D70" s="170"/>
      <c r="E70" s="110" t="str">
        <f>IF('16'!$I$8="","",'16'!$I$8)</f>
        <v/>
      </c>
      <c r="F70" s="110" t="str">
        <f>IF('16'!$J$8="","",'16'!$J$8)</f>
        <v/>
      </c>
      <c r="G70" s="110" t="str">
        <f>IF('16'!$I$9="","",'16'!$I$9)</f>
        <v/>
      </c>
      <c r="H70" s="110" t="str">
        <f>IF('16'!$J$9="","",'16'!$J$9)</f>
        <v/>
      </c>
      <c r="I70" s="110" t="str">
        <f>IF('16'!$I$10="","",'16'!$I$10)</f>
        <v/>
      </c>
      <c r="J70" s="110" t="str">
        <f>IF('16'!$J$10="","",'16'!$J$10)</f>
        <v/>
      </c>
      <c r="K70" s="110" t="str">
        <f>IF('16'!$I$11="","",'16'!$I$11)</f>
        <v/>
      </c>
      <c r="L70" s="110" t="str">
        <f>IF('16'!$J$11="","",'16'!$J$11)</f>
        <v/>
      </c>
      <c r="M70" s="110" t="str">
        <f>IF('16'!$I$12="","",'16'!$I$12)</f>
        <v/>
      </c>
      <c r="N70" s="110" t="str">
        <f>IF('16'!$J$12="","",'16'!$J$12)</f>
        <v/>
      </c>
      <c r="O70" s="110" t="str">
        <f>IF('16'!$I$13="","",'16'!$I$13)</f>
        <v/>
      </c>
      <c r="P70" s="110" t="str">
        <f>IF('16'!$J$13="","",'16'!$J$13)</f>
        <v/>
      </c>
      <c r="Q70" s="110" t="str">
        <f>IF('16'!$I$14="","",'16'!$I$14)</f>
        <v/>
      </c>
      <c r="R70" s="110" t="str">
        <f>IF('16'!$J$14="","",'16'!$J$14)</f>
        <v/>
      </c>
      <c r="S70" s="110" t="str">
        <f>IF('16'!$I$15="","",'16'!$I$15)</f>
        <v/>
      </c>
      <c r="T70" s="110" t="str">
        <f>IF('16'!$J$15="","",'16'!$J$15)</f>
        <v/>
      </c>
      <c r="U70" s="110" t="str">
        <f>IF('16'!$I$16="","",'16'!$I$16)</f>
        <v/>
      </c>
      <c r="V70" s="110" t="str">
        <f>IF('16'!$J$16="","",'16'!$J$16)</f>
        <v/>
      </c>
      <c r="W70" s="110" t="str">
        <f>IF('16'!$I$17="","",'16'!$I$17)</f>
        <v/>
      </c>
      <c r="X70" s="110" t="str">
        <f>IF('16'!$J$17="","",'16'!$J$17)</f>
        <v/>
      </c>
      <c r="Y70" s="23" t="s">
        <v>3</v>
      </c>
      <c r="Z70" s="2">
        <f>SUMIF(E68:X68,$AB$10,E71:X71)</f>
        <v>0</v>
      </c>
    </row>
    <row r="71" spans="2:31" ht="19.5" customHeight="1">
      <c r="B71" s="165"/>
      <c r="C71" s="168"/>
      <c r="D71" s="171"/>
      <c r="E71" s="158" t="str">
        <f>IFERROR(F70-E70,"")</f>
        <v/>
      </c>
      <c r="F71" s="159"/>
      <c r="G71" s="158" t="str">
        <f t="shared" ref="G71" si="120">IFERROR(H70-G70,"")</f>
        <v/>
      </c>
      <c r="H71" s="159"/>
      <c r="I71" s="158" t="str">
        <f>IFERROR(J70-I70,"")</f>
        <v/>
      </c>
      <c r="J71" s="159"/>
      <c r="K71" s="158" t="str">
        <f t="shared" ref="K71" si="121">IFERROR(L70-K70,"")</f>
        <v/>
      </c>
      <c r="L71" s="159"/>
      <c r="M71" s="158" t="str">
        <f t="shared" ref="M71" si="122">IFERROR(N70-M70,"")</f>
        <v/>
      </c>
      <c r="N71" s="159"/>
      <c r="O71" s="158" t="str">
        <f t="shared" ref="O71" si="123">IFERROR(P70-O70,"")</f>
        <v/>
      </c>
      <c r="P71" s="159"/>
      <c r="Q71" s="158" t="str">
        <f t="shared" ref="Q71" si="124">IFERROR(R70-Q70,"")</f>
        <v/>
      </c>
      <c r="R71" s="159"/>
      <c r="S71" s="158" t="str">
        <f t="shared" ref="S71" si="125">IFERROR(T70-S70,"")</f>
        <v/>
      </c>
      <c r="T71" s="159"/>
      <c r="U71" s="158" t="str">
        <f t="shared" ref="U71" si="126">IFERROR(V70-U70,"")</f>
        <v/>
      </c>
      <c r="V71" s="159"/>
      <c r="W71" s="160" t="str">
        <f t="shared" ref="W71" si="127">IFERROR(X70-W70,"")</f>
        <v/>
      </c>
      <c r="X71" s="161"/>
      <c r="Y71" s="23" t="s">
        <v>21</v>
      </c>
      <c r="Z71" s="2">
        <f>SUM(Z68:Z70)</f>
        <v>0</v>
      </c>
      <c r="AB71" s="10"/>
    </row>
    <row r="72" spans="2:31" ht="19.5" customHeight="1">
      <c r="B72" s="164">
        <v>17</v>
      </c>
      <c r="C72" s="166" t="str">
        <f>IF('17'!$C$4="","",'17'!$C$4)</f>
        <v/>
      </c>
      <c r="D72" s="169" t="str">
        <f>IF('17'!$G$4="","",'17'!$G$4)</f>
        <v/>
      </c>
      <c r="E72" s="162" t="str">
        <f>IF('17'!$B$8="","",IF(OR('17'!$B$8="キャリアアップ研修",'17'!$B$8="サバティカル研修"),'17'!$B$8,"その他研修"))</f>
        <v/>
      </c>
      <c r="F72" s="163"/>
      <c r="G72" s="162" t="str">
        <f>IF('17'!$B$9="","",IF(OR('17'!$B$9="キャリアアップ研修",'17'!$B$9="サバティカル研修"),'17'!$B$9,"その他研修"))</f>
        <v/>
      </c>
      <c r="H72" s="163"/>
      <c r="I72" s="162" t="str">
        <f>IF('17'!$B$10="","",IF(OR('17'!$B$10="キャリアアップ研修",'17'!$B$10="サバティカル研修"),'17'!$B$10,"その他研修"))</f>
        <v/>
      </c>
      <c r="J72" s="163"/>
      <c r="K72" s="162" t="str">
        <f>IF('17'!$B$11="","",IF(OR('17'!$B$11="キャリアアップ研修",'17'!$B$11="サバティカル研修"),'17'!$B$11,"その他研修"))</f>
        <v/>
      </c>
      <c r="L72" s="163"/>
      <c r="M72" s="162" t="str">
        <f>IF('17'!$B$12="","",IF(OR('17'!$B$12="キャリアアップ研修",'17'!$B$12="サバティカル研修"),'17'!$B$12,"その他研修"))</f>
        <v/>
      </c>
      <c r="N72" s="163"/>
      <c r="O72" s="162" t="str">
        <f>IF('17'!$B$13="","",IF(OR('17'!$B$13="キャリアアップ研修",'17'!$B$13="サバティカル研修"),'17'!$B$13,"その他研修"))</f>
        <v/>
      </c>
      <c r="P72" s="163"/>
      <c r="Q72" s="162" t="str">
        <f>IF('17'!$B$14="","",IF(OR('17'!$B$14="キャリアアップ研修",'17'!$B$14="サバティカル研修"),'17'!$B$14,"その他研修"))</f>
        <v/>
      </c>
      <c r="R72" s="163"/>
      <c r="S72" s="162" t="str">
        <f>IF('17'!$B$15="","",IF(OR('17'!$B$15="キャリアアップ研修",'17'!$B$15="サバティカル研修"),'17'!$B$15,"その他研修"))</f>
        <v/>
      </c>
      <c r="T72" s="163"/>
      <c r="U72" s="162" t="str">
        <f>IF('17'!$B$16="","",IF(OR('17'!$B$16="キャリアアップ研修",'17'!$B$16="サバティカル研修"),'17'!$B$16,"その他研修"))</f>
        <v/>
      </c>
      <c r="V72" s="163"/>
      <c r="W72" s="162" t="str">
        <f>IF('17'!$B$17="","",IF(OR('17'!$B$17="キャリアアップ研修",'17'!$B$17="サバティカル研修"),'17'!$B$17,"その他研修"))</f>
        <v/>
      </c>
      <c r="X72" s="163"/>
      <c r="Y72" s="23" t="s">
        <v>140</v>
      </c>
      <c r="Z72" s="1">
        <f>SUMIF(E72:X72,$AB$8,E75:X75)</f>
        <v>0</v>
      </c>
      <c r="AE72" s="9"/>
    </row>
    <row r="73" spans="2:31" ht="19.5" customHeight="1">
      <c r="B73" s="165"/>
      <c r="C73" s="167"/>
      <c r="D73" s="170"/>
      <c r="E73" s="109" t="s">
        <v>5</v>
      </c>
      <c r="F73" s="109" t="s">
        <v>6</v>
      </c>
      <c r="G73" s="109" t="s">
        <v>5</v>
      </c>
      <c r="H73" s="109" t="s">
        <v>6</v>
      </c>
      <c r="I73" s="109" t="s">
        <v>5</v>
      </c>
      <c r="J73" s="109" t="s">
        <v>6</v>
      </c>
      <c r="K73" s="109" t="s">
        <v>5</v>
      </c>
      <c r="L73" s="109" t="s">
        <v>6</v>
      </c>
      <c r="M73" s="109" t="s">
        <v>5</v>
      </c>
      <c r="N73" s="109" t="s">
        <v>6</v>
      </c>
      <c r="O73" s="109" t="s">
        <v>5</v>
      </c>
      <c r="P73" s="109" t="s">
        <v>6</v>
      </c>
      <c r="Q73" s="109" t="s">
        <v>5</v>
      </c>
      <c r="R73" s="109" t="s">
        <v>6</v>
      </c>
      <c r="S73" s="109" t="s">
        <v>5</v>
      </c>
      <c r="T73" s="109" t="s">
        <v>6</v>
      </c>
      <c r="U73" s="109" t="s">
        <v>5</v>
      </c>
      <c r="V73" s="109" t="s">
        <v>6</v>
      </c>
      <c r="W73" s="109" t="s">
        <v>5</v>
      </c>
      <c r="X73" s="109" t="s">
        <v>6</v>
      </c>
      <c r="Y73" s="23" t="s">
        <v>139</v>
      </c>
      <c r="Z73" s="1">
        <f>SUMIF(E72:X72,$AB$9,E75:X75)</f>
        <v>0</v>
      </c>
    </row>
    <row r="74" spans="2:31" ht="19.5" customHeight="1">
      <c r="B74" s="165"/>
      <c r="C74" s="167"/>
      <c r="D74" s="170"/>
      <c r="E74" s="110" t="str">
        <f>IF('17'!$I$8="","",'17'!$I$8)</f>
        <v/>
      </c>
      <c r="F74" s="110" t="str">
        <f>IF('17'!$J$8="","",'17'!$J$8)</f>
        <v/>
      </c>
      <c r="G74" s="110" t="str">
        <f>IF('17'!$I$9="","",'17'!$I$9)</f>
        <v/>
      </c>
      <c r="H74" s="110" t="str">
        <f>IF('17'!$J$9="","",'17'!$J$9)</f>
        <v/>
      </c>
      <c r="I74" s="110" t="str">
        <f>IF('17'!$I$10="","",'17'!$I$10)</f>
        <v/>
      </c>
      <c r="J74" s="110" t="str">
        <f>IF('17'!$J$10="","",'17'!$J$10)</f>
        <v/>
      </c>
      <c r="K74" s="110" t="str">
        <f>IF('17'!$I$11="","",'17'!$I$11)</f>
        <v/>
      </c>
      <c r="L74" s="110" t="str">
        <f>IF('17'!$J$11="","",'17'!$J$11)</f>
        <v/>
      </c>
      <c r="M74" s="110" t="str">
        <f>IF('17'!$I$12="","",'17'!$I$12)</f>
        <v/>
      </c>
      <c r="N74" s="110" t="str">
        <f>IF('17'!$J$12="","",'17'!$J$12)</f>
        <v/>
      </c>
      <c r="O74" s="110" t="str">
        <f>IF('17'!$I$13="","",'17'!$I$13)</f>
        <v/>
      </c>
      <c r="P74" s="110" t="str">
        <f>IF('17'!$J$13="","",'17'!$J$13)</f>
        <v/>
      </c>
      <c r="Q74" s="110" t="str">
        <f>IF('17'!$I$14="","",'17'!$I$14)</f>
        <v/>
      </c>
      <c r="R74" s="110" t="str">
        <f>IF('17'!$J$14="","",'17'!$J$14)</f>
        <v/>
      </c>
      <c r="S74" s="110" t="str">
        <f>IF('17'!$I$15="","",'17'!$I$15)</f>
        <v/>
      </c>
      <c r="T74" s="110" t="str">
        <f>IF('17'!$J$15="","",'17'!$J$15)</f>
        <v/>
      </c>
      <c r="U74" s="110" t="str">
        <f>IF('17'!$I$16="","",'17'!$I$16)</f>
        <v/>
      </c>
      <c r="V74" s="110" t="str">
        <f>IF('17'!$J$16="","",'17'!$J$16)</f>
        <v/>
      </c>
      <c r="W74" s="110" t="str">
        <f>IF('17'!$I$17="","",'17'!$I$17)</f>
        <v/>
      </c>
      <c r="X74" s="110" t="str">
        <f>IF('17'!$J$17="","",'17'!$J$17)</f>
        <v/>
      </c>
      <c r="Y74" s="23" t="s">
        <v>3</v>
      </c>
      <c r="Z74" s="2">
        <f>SUMIF(E72:X72,$AB$10,E75:X75)</f>
        <v>0</v>
      </c>
    </row>
    <row r="75" spans="2:31" ht="19.5" customHeight="1">
      <c r="B75" s="165"/>
      <c r="C75" s="168"/>
      <c r="D75" s="171"/>
      <c r="E75" s="158" t="str">
        <f>IFERROR(F74-E74,"")</f>
        <v/>
      </c>
      <c r="F75" s="159"/>
      <c r="G75" s="158" t="str">
        <f t="shared" ref="G75" si="128">IFERROR(H74-G74,"")</f>
        <v/>
      </c>
      <c r="H75" s="159"/>
      <c r="I75" s="158" t="str">
        <f>IFERROR(J74-I74,"")</f>
        <v/>
      </c>
      <c r="J75" s="159"/>
      <c r="K75" s="158" t="str">
        <f t="shared" ref="K75" si="129">IFERROR(L74-K74,"")</f>
        <v/>
      </c>
      <c r="L75" s="159"/>
      <c r="M75" s="158" t="str">
        <f t="shared" ref="M75" si="130">IFERROR(N74-M74,"")</f>
        <v/>
      </c>
      <c r="N75" s="159"/>
      <c r="O75" s="158" t="str">
        <f t="shared" ref="O75" si="131">IFERROR(P74-O74,"")</f>
        <v/>
      </c>
      <c r="P75" s="159"/>
      <c r="Q75" s="158" t="str">
        <f t="shared" ref="Q75" si="132">IFERROR(R74-Q74,"")</f>
        <v/>
      </c>
      <c r="R75" s="159"/>
      <c r="S75" s="158" t="str">
        <f t="shared" ref="S75" si="133">IFERROR(T74-S74,"")</f>
        <v/>
      </c>
      <c r="T75" s="159"/>
      <c r="U75" s="158" t="str">
        <f t="shared" ref="U75" si="134">IFERROR(V74-U74,"")</f>
        <v/>
      </c>
      <c r="V75" s="159"/>
      <c r="W75" s="160" t="str">
        <f t="shared" ref="W75" si="135">IFERROR(X74-W74,"")</f>
        <v/>
      </c>
      <c r="X75" s="161"/>
      <c r="Y75" s="23" t="s">
        <v>21</v>
      </c>
      <c r="Z75" s="2">
        <f>SUM(Z72:Z74)</f>
        <v>0</v>
      </c>
      <c r="AB75" s="10"/>
    </row>
    <row r="76" spans="2:31" ht="19.5" customHeight="1">
      <c r="B76" s="164">
        <v>18</v>
      </c>
      <c r="C76" s="166" t="str">
        <f>IF('18'!$C$4="","",'18'!$C$4)</f>
        <v/>
      </c>
      <c r="D76" s="169" t="str">
        <f>IF('18'!$G$4="","",'18'!$G$4)</f>
        <v/>
      </c>
      <c r="E76" s="162" t="str">
        <f>IF('18'!$B$8="","",IF(OR('18'!$B$8="キャリアアップ研修",'18'!$B$8="サバティカル研修"),'18'!$B$8,"その他研修"))</f>
        <v/>
      </c>
      <c r="F76" s="163"/>
      <c r="G76" s="162" t="str">
        <f>IF('18'!$B$9="","",IF(OR('18'!$B$9="キャリアアップ研修",'18'!$B$9="サバティカル研修"),'18'!$B$9,"その他研修"))</f>
        <v/>
      </c>
      <c r="H76" s="163"/>
      <c r="I76" s="162" t="str">
        <f>IF('18'!$B$10="","",IF(OR('18'!$B$10="キャリアアップ研修",'18'!$B$10="サバティカル研修"),'18'!$B$10,"その他研修"))</f>
        <v/>
      </c>
      <c r="J76" s="163"/>
      <c r="K76" s="162" t="str">
        <f>IF('18'!$B$11="","",IF(OR('18'!$B$11="キャリアアップ研修",'18'!$B$11="サバティカル研修"),'18'!$B$11,"その他研修"))</f>
        <v/>
      </c>
      <c r="L76" s="163"/>
      <c r="M76" s="162" t="str">
        <f>IF('18'!$B$12="","",IF(OR('18'!$B$12="キャリアアップ研修",'18'!$B$12="サバティカル研修"),'18'!$B$12,"その他研修"))</f>
        <v/>
      </c>
      <c r="N76" s="163"/>
      <c r="O76" s="162" t="str">
        <f>IF('18'!$B$13="","",IF(OR('18'!$B$13="キャリアアップ研修",'18'!$B$13="サバティカル研修"),'18'!$B$13,"その他研修"))</f>
        <v/>
      </c>
      <c r="P76" s="163"/>
      <c r="Q76" s="162" t="str">
        <f>IF('18'!$B$14="","",IF(OR('18'!$B$14="キャリアアップ研修",'18'!$B$14="サバティカル研修"),'18'!$B$14,"その他研修"))</f>
        <v/>
      </c>
      <c r="R76" s="163"/>
      <c r="S76" s="162" t="str">
        <f>IF('18'!$B$15="","",IF(OR('18'!$B$15="キャリアアップ研修",'18'!$B$15="サバティカル研修"),'18'!$B$15,"その他研修"))</f>
        <v/>
      </c>
      <c r="T76" s="163"/>
      <c r="U76" s="162" t="str">
        <f>IF('18'!$B$16="","",IF(OR('18'!$B$16="キャリアアップ研修",'18'!$B$16="サバティカル研修"),'18'!$B$16,"その他研修"))</f>
        <v/>
      </c>
      <c r="V76" s="163"/>
      <c r="W76" s="162" t="str">
        <f>IF('18'!$B$17="","",IF(OR('18'!$B$17="キャリアアップ研修",'18'!$B$17="サバティカル研修"),'18'!$B$17,"その他研修"))</f>
        <v/>
      </c>
      <c r="X76" s="163"/>
      <c r="Y76" s="23" t="s">
        <v>140</v>
      </c>
      <c r="Z76" s="1">
        <f>SUMIF(E76:X76,$AB$8,E79:X79)</f>
        <v>0</v>
      </c>
      <c r="AE76" s="9"/>
    </row>
    <row r="77" spans="2:31" ht="19.5" customHeight="1">
      <c r="B77" s="165"/>
      <c r="C77" s="167"/>
      <c r="D77" s="170"/>
      <c r="E77" s="109" t="s">
        <v>5</v>
      </c>
      <c r="F77" s="109" t="s">
        <v>6</v>
      </c>
      <c r="G77" s="109" t="s">
        <v>5</v>
      </c>
      <c r="H77" s="109" t="s">
        <v>6</v>
      </c>
      <c r="I77" s="109" t="s">
        <v>5</v>
      </c>
      <c r="J77" s="109" t="s">
        <v>6</v>
      </c>
      <c r="K77" s="109" t="s">
        <v>5</v>
      </c>
      <c r="L77" s="109" t="s">
        <v>6</v>
      </c>
      <c r="M77" s="109" t="s">
        <v>5</v>
      </c>
      <c r="N77" s="109" t="s">
        <v>6</v>
      </c>
      <c r="O77" s="109" t="s">
        <v>5</v>
      </c>
      <c r="P77" s="109" t="s">
        <v>6</v>
      </c>
      <c r="Q77" s="109" t="s">
        <v>5</v>
      </c>
      <c r="R77" s="109" t="s">
        <v>6</v>
      </c>
      <c r="S77" s="109" t="s">
        <v>5</v>
      </c>
      <c r="T77" s="109" t="s">
        <v>6</v>
      </c>
      <c r="U77" s="109" t="s">
        <v>5</v>
      </c>
      <c r="V77" s="109" t="s">
        <v>6</v>
      </c>
      <c r="W77" s="109" t="s">
        <v>5</v>
      </c>
      <c r="X77" s="109" t="s">
        <v>6</v>
      </c>
      <c r="Y77" s="23" t="s">
        <v>139</v>
      </c>
      <c r="Z77" s="1">
        <f>SUMIF(E76:X76,$AB$9,E79:X79)</f>
        <v>0</v>
      </c>
    </row>
    <row r="78" spans="2:31" ht="19.5" customHeight="1">
      <c r="B78" s="165"/>
      <c r="C78" s="167"/>
      <c r="D78" s="170"/>
      <c r="E78" s="110" t="str">
        <f>IF('18'!$I$8="","",'18'!$I$8)</f>
        <v/>
      </c>
      <c r="F78" s="110" t="str">
        <f>IF('18'!$J$8="","",'18'!$J$8)</f>
        <v/>
      </c>
      <c r="G78" s="110" t="str">
        <f>IF('18'!$I$9="","",'18'!$I$9)</f>
        <v/>
      </c>
      <c r="H78" s="110" t="str">
        <f>IF('18'!$J$9="","",'18'!$J$9)</f>
        <v/>
      </c>
      <c r="I78" s="110" t="str">
        <f>IF('18'!$I$10="","",'18'!$I$10)</f>
        <v/>
      </c>
      <c r="J78" s="110" t="str">
        <f>IF('18'!$J$10="","",'18'!$J$10)</f>
        <v/>
      </c>
      <c r="K78" s="110" t="str">
        <f>IF('18'!$I$11="","",'18'!$I$11)</f>
        <v/>
      </c>
      <c r="L78" s="110" t="str">
        <f>IF('18'!$J$11="","",'18'!$J$11)</f>
        <v/>
      </c>
      <c r="M78" s="110" t="str">
        <f>IF('18'!$I$12="","",'18'!$I$12)</f>
        <v/>
      </c>
      <c r="N78" s="110" t="str">
        <f>IF('18'!$J$12="","",'18'!$J$12)</f>
        <v/>
      </c>
      <c r="O78" s="110" t="str">
        <f>IF('18'!$I$13="","",'18'!$I$13)</f>
        <v/>
      </c>
      <c r="P78" s="110" t="str">
        <f>IF('18'!$J$13="","",'18'!$J$13)</f>
        <v/>
      </c>
      <c r="Q78" s="110" t="str">
        <f>IF('18'!$I$14="","",'18'!$I$14)</f>
        <v/>
      </c>
      <c r="R78" s="110" t="str">
        <f>IF('18'!$J$14="","",'18'!$J$14)</f>
        <v/>
      </c>
      <c r="S78" s="110" t="str">
        <f>IF('18'!$I$15="","",'18'!$I$15)</f>
        <v/>
      </c>
      <c r="T78" s="110" t="str">
        <f>IF('18'!$J$15="","",'18'!$J$15)</f>
        <v/>
      </c>
      <c r="U78" s="110" t="str">
        <f>IF('18'!$I$16="","",'18'!$I$16)</f>
        <v/>
      </c>
      <c r="V78" s="110" t="str">
        <f>IF('18'!$J$16="","",'18'!$J$16)</f>
        <v/>
      </c>
      <c r="W78" s="110" t="str">
        <f>IF('18'!$I$17="","",'18'!$I$17)</f>
        <v/>
      </c>
      <c r="X78" s="110" t="str">
        <f>IF('18'!$J$17="","",'18'!$J$17)</f>
        <v/>
      </c>
      <c r="Y78" s="23" t="s">
        <v>3</v>
      </c>
      <c r="Z78" s="2">
        <f>SUMIF(E76:X76,$AB$10,E79:X79)</f>
        <v>0</v>
      </c>
    </row>
    <row r="79" spans="2:31" ht="19.5" customHeight="1">
      <c r="B79" s="165"/>
      <c r="C79" s="168"/>
      <c r="D79" s="171"/>
      <c r="E79" s="158" t="str">
        <f>IFERROR(F78-E78,"")</f>
        <v/>
      </c>
      <c r="F79" s="159"/>
      <c r="G79" s="158" t="str">
        <f t="shared" ref="G79" si="136">IFERROR(H78-G78,"")</f>
        <v/>
      </c>
      <c r="H79" s="159"/>
      <c r="I79" s="158" t="str">
        <f>IFERROR(J78-I78,"")</f>
        <v/>
      </c>
      <c r="J79" s="159"/>
      <c r="K79" s="158" t="str">
        <f t="shared" ref="K79" si="137">IFERROR(L78-K78,"")</f>
        <v/>
      </c>
      <c r="L79" s="159"/>
      <c r="M79" s="158" t="str">
        <f t="shared" ref="M79" si="138">IFERROR(N78-M78,"")</f>
        <v/>
      </c>
      <c r="N79" s="159"/>
      <c r="O79" s="158" t="str">
        <f t="shared" ref="O79" si="139">IFERROR(P78-O78,"")</f>
        <v/>
      </c>
      <c r="P79" s="159"/>
      <c r="Q79" s="158" t="str">
        <f t="shared" ref="Q79" si="140">IFERROR(R78-Q78,"")</f>
        <v/>
      </c>
      <c r="R79" s="159"/>
      <c r="S79" s="158" t="str">
        <f t="shared" ref="S79" si="141">IFERROR(T78-S78,"")</f>
        <v/>
      </c>
      <c r="T79" s="159"/>
      <c r="U79" s="158" t="str">
        <f t="shared" ref="U79" si="142">IFERROR(V78-U78,"")</f>
        <v/>
      </c>
      <c r="V79" s="159"/>
      <c r="W79" s="160" t="str">
        <f t="shared" ref="W79" si="143">IFERROR(X78-W78,"")</f>
        <v/>
      </c>
      <c r="X79" s="161"/>
      <c r="Y79" s="23" t="s">
        <v>21</v>
      </c>
      <c r="Z79" s="2">
        <f>SUM(Z76:Z78)</f>
        <v>0</v>
      </c>
      <c r="AB79" s="10"/>
    </row>
    <row r="80" spans="2:31" ht="19.5" customHeight="1">
      <c r="B80" s="164">
        <v>19</v>
      </c>
      <c r="C80" s="166" t="str">
        <f>IF('19'!$C$4="","",'19'!$C$4)</f>
        <v/>
      </c>
      <c r="D80" s="169" t="str">
        <f>IF('19'!$G$4="","",'19'!$G$4)</f>
        <v/>
      </c>
      <c r="E80" s="162" t="str">
        <f>IF('19'!$B$8="","",IF(OR('19'!$B$8="キャリアアップ研修",'19'!$B$8="サバティカル研修"),'19'!$B$8,"その他研修"))</f>
        <v/>
      </c>
      <c r="F80" s="163"/>
      <c r="G80" s="162" t="str">
        <f>IF('19'!$B$9="","",IF(OR('19'!$B$9="キャリアアップ研修",'19'!$B$9="サバティカル研修"),'19'!$B$9,"その他研修"))</f>
        <v/>
      </c>
      <c r="H80" s="163"/>
      <c r="I80" s="162" t="str">
        <f>IF('19'!$B$10="","",IF(OR('19'!$B$10="キャリアアップ研修",'19'!$B$10="サバティカル研修"),'19'!$B$10,"その他研修"))</f>
        <v/>
      </c>
      <c r="J80" s="163"/>
      <c r="K80" s="162" t="str">
        <f>IF('19'!$B$11="","",IF(OR('19'!$B$11="キャリアアップ研修",'19'!$B$11="サバティカル研修"),'19'!$B$11,"その他研修"))</f>
        <v/>
      </c>
      <c r="L80" s="163"/>
      <c r="M80" s="162" t="str">
        <f>IF('19'!$B$12="","",IF(OR('19'!$B$12="キャリアアップ研修",'19'!$B$12="サバティカル研修"),'19'!$B$12,"その他研修"))</f>
        <v/>
      </c>
      <c r="N80" s="163"/>
      <c r="O80" s="162" t="str">
        <f>IF('19'!$B$13="","",IF(OR('19'!$B$13="キャリアアップ研修",'19'!$B$13="サバティカル研修"),'19'!$B$13,"その他研修"))</f>
        <v/>
      </c>
      <c r="P80" s="163"/>
      <c r="Q80" s="162" t="str">
        <f>IF('19'!$B$14="","",IF(OR('19'!$B$14="キャリアアップ研修",'19'!$B$14="サバティカル研修"),'19'!$B$14,"その他研修"))</f>
        <v/>
      </c>
      <c r="R80" s="163"/>
      <c r="S80" s="162" t="str">
        <f>IF('19'!$B$15="","",IF(OR('19'!$B$15="キャリアアップ研修",'19'!$B$15="サバティカル研修"),'19'!$B$15,"その他研修"))</f>
        <v/>
      </c>
      <c r="T80" s="163"/>
      <c r="U80" s="162" t="str">
        <f>IF('19'!$B$16="","",IF(OR('19'!$B$16="キャリアアップ研修",'19'!$B$16="サバティカル研修"),'19'!$B$16,"その他研修"))</f>
        <v/>
      </c>
      <c r="V80" s="163"/>
      <c r="W80" s="162" t="str">
        <f>IF('19'!$B$17="","",IF(OR('19'!$B$17="キャリアアップ研修",'19'!$B$17="サバティカル研修"),'19'!$B$17,"その他研修"))</f>
        <v/>
      </c>
      <c r="X80" s="163"/>
      <c r="Y80" s="23" t="s">
        <v>140</v>
      </c>
      <c r="Z80" s="1">
        <f>SUMIF(E80:X80,$AB$8,E83:X83)</f>
        <v>0</v>
      </c>
      <c r="AE80" s="9"/>
    </row>
    <row r="81" spans="2:31" ht="19.5" customHeight="1">
      <c r="B81" s="165"/>
      <c r="C81" s="167"/>
      <c r="D81" s="170"/>
      <c r="E81" s="109" t="s">
        <v>5</v>
      </c>
      <c r="F81" s="109" t="s">
        <v>6</v>
      </c>
      <c r="G81" s="109" t="s">
        <v>5</v>
      </c>
      <c r="H81" s="109" t="s">
        <v>6</v>
      </c>
      <c r="I81" s="109" t="s">
        <v>5</v>
      </c>
      <c r="J81" s="109" t="s">
        <v>6</v>
      </c>
      <c r="K81" s="109" t="s">
        <v>5</v>
      </c>
      <c r="L81" s="109" t="s">
        <v>6</v>
      </c>
      <c r="M81" s="109" t="s">
        <v>5</v>
      </c>
      <c r="N81" s="109" t="s">
        <v>6</v>
      </c>
      <c r="O81" s="109" t="s">
        <v>5</v>
      </c>
      <c r="P81" s="109" t="s">
        <v>6</v>
      </c>
      <c r="Q81" s="109" t="s">
        <v>5</v>
      </c>
      <c r="R81" s="109" t="s">
        <v>6</v>
      </c>
      <c r="S81" s="109" t="s">
        <v>5</v>
      </c>
      <c r="T81" s="109" t="s">
        <v>6</v>
      </c>
      <c r="U81" s="109" t="s">
        <v>5</v>
      </c>
      <c r="V81" s="109" t="s">
        <v>6</v>
      </c>
      <c r="W81" s="109" t="s">
        <v>5</v>
      </c>
      <c r="X81" s="109" t="s">
        <v>6</v>
      </c>
      <c r="Y81" s="23" t="s">
        <v>139</v>
      </c>
      <c r="Z81" s="1">
        <f>SUMIF(E80:X80,$AB$9,E83:X83)</f>
        <v>0</v>
      </c>
    </row>
    <row r="82" spans="2:31" ht="19.5" customHeight="1">
      <c r="B82" s="165"/>
      <c r="C82" s="167"/>
      <c r="D82" s="170"/>
      <c r="E82" s="110" t="str">
        <f>IF('19'!$I$8="","",'19'!$I$8)</f>
        <v/>
      </c>
      <c r="F82" s="110" t="str">
        <f>IF('19'!$J$8="","",'19'!$J$8)</f>
        <v/>
      </c>
      <c r="G82" s="110" t="str">
        <f>IF('19'!$I$9="","",'19'!$I$9)</f>
        <v/>
      </c>
      <c r="H82" s="110" t="str">
        <f>IF('19'!$J$9="","",'19'!$J$9)</f>
        <v/>
      </c>
      <c r="I82" s="110" t="str">
        <f>IF('19'!$I$10="","",'19'!$I$10)</f>
        <v/>
      </c>
      <c r="J82" s="110" t="str">
        <f>IF('19'!$J$10="","",'19'!$J$10)</f>
        <v/>
      </c>
      <c r="K82" s="110" t="str">
        <f>IF('19'!$I$11="","",'19'!$I$11)</f>
        <v/>
      </c>
      <c r="L82" s="110" t="str">
        <f>IF('19'!$J$11="","",'19'!$J$11)</f>
        <v/>
      </c>
      <c r="M82" s="110" t="str">
        <f>IF('19'!$I$12="","",'19'!$I$12)</f>
        <v/>
      </c>
      <c r="N82" s="110" t="str">
        <f>IF('19'!$J$12="","",'19'!$J$12)</f>
        <v/>
      </c>
      <c r="O82" s="110" t="str">
        <f>IF('19'!$I$13="","",'19'!$I$13)</f>
        <v/>
      </c>
      <c r="P82" s="110" t="str">
        <f>IF('19'!$J$13="","",'19'!$J$13)</f>
        <v/>
      </c>
      <c r="Q82" s="110" t="str">
        <f>IF('19'!$I$14="","",'19'!$I$14)</f>
        <v/>
      </c>
      <c r="R82" s="110" t="str">
        <f>IF('19'!$J$14="","",'19'!$J$14)</f>
        <v/>
      </c>
      <c r="S82" s="110" t="str">
        <f>IF('19'!$I$15="","",'19'!$I$15)</f>
        <v/>
      </c>
      <c r="T82" s="110" t="str">
        <f>IF('19'!$J$15="","",'19'!$J$15)</f>
        <v/>
      </c>
      <c r="U82" s="110" t="str">
        <f>IF('19'!$I$16="","",'19'!$I$16)</f>
        <v/>
      </c>
      <c r="V82" s="110" t="str">
        <f>IF('19'!$J$16="","",'19'!$J$16)</f>
        <v/>
      </c>
      <c r="W82" s="110" t="str">
        <f>IF('19'!$I$17="","",'19'!$I$17)</f>
        <v/>
      </c>
      <c r="X82" s="110" t="str">
        <f>IF('19'!$J$17="","",'19'!$J$17)</f>
        <v/>
      </c>
      <c r="Y82" s="23" t="s">
        <v>3</v>
      </c>
      <c r="Z82" s="2">
        <f>SUMIF(E80:X80,$AB$10,E83:X83)</f>
        <v>0</v>
      </c>
    </row>
    <row r="83" spans="2:31" ht="19.5" customHeight="1">
      <c r="B83" s="165"/>
      <c r="C83" s="168"/>
      <c r="D83" s="171"/>
      <c r="E83" s="158" t="str">
        <f>IFERROR(F82-E82,"")</f>
        <v/>
      </c>
      <c r="F83" s="159"/>
      <c r="G83" s="158" t="str">
        <f t="shared" ref="G83" si="144">IFERROR(H82-G82,"")</f>
        <v/>
      </c>
      <c r="H83" s="159"/>
      <c r="I83" s="158" t="str">
        <f>IFERROR(J82-I82,"")</f>
        <v/>
      </c>
      <c r="J83" s="159"/>
      <c r="K83" s="158" t="str">
        <f t="shared" ref="K83" si="145">IFERROR(L82-K82,"")</f>
        <v/>
      </c>
      <c r="L83" s="159"/>
      <c r="M83" s="158" t="str">
        <f t="shared" ref="M83" si="146">IFERROR(N82-M82,"")</f>
        <v/>
      </c>
      <c r="N83" s="159"/>
      <c r="O83" s="158" t="str">
        <f t="shared" ref="O83" si="147">IFERROR(P82-O82,"")</f>
        <v/>
      </c>
      <c r="P83" s="159"/>
      <c r="Q83" s="158" t="str">
        <f t="shared" ref="Q83" si="148">IFERROR(R82-Q82,"")</f>
        <v/>
      </c>
      <c r="R83" s="159"/>
      <c r="S83" s="158" t="str">
        <f t="shared" ref="S83" si="149">IFERROR(T82-S82,"")</f>
        <v/>
      </c>
      <c r="T83" s="159"/>
      <c r="U83" s="158" t="str">
        <f t="shared" ref="U83" si="150">IFERROR(V82-U82,"")</f>
        <v/>
      </c>
      <c r="V83" s="159"/>
      <c r="W83" s="160" t="str">
        <f t="shared" ref="W83" si="151">IFERROR(X82-W82,"")</f>
        <v/>
      </c>
      <c r="X83" s="161"/>
      <c r="Y83" s="23" t="s">
        <v>21</v>
      </c>
      <c r="Z83" s="2">
        <f>SUM(Z80:Z82)</f>
        <v>0</v>
      </c>
      <c r="AB83" s="10"/>
    </row>
    <row r="84" spans="2:31" ht="19.5" customHeight="1">
      <c r="B84" s="164">
        <v>20</v>
      </c>
      <c r="C84" s="166" t="str">
        <f>IF('20'!$C$4="","",'20'!$C$4)</f>
        <v/>
      </c>
      <c r="D84" s="169" t="str">
        <f>IF('20'!$G$4="","",'20'!$G$4)</f>
        <v/>
      </c>
      <c r="E84" s="162" t="str">
        <f>IF('20'!$B$8="","",IF(OR('20'!$B$8="キャリアアップ研修",'20'!$B$8="サバティカル研修"),'20'!$B$8,"その他研修"))</f>
        <v/>
      </c>
      <c r="F84" s="163"/>
      <c r="G84" s="162" t="str">
        <f>IF('20'!$B$9="","",IF(OR('20'!$B$9="キャリアアップ研修",'20'!$B$9="サバティカル研修"),'20'!$B$9,"その他研修"))</f>
        <v/>
      </c>
      <c r="H84" s="163"/>
      <c r="I84" s="162" t="str">
        <f>IF('20'!$B$10="","",IF(OR('20'!$B$10="キャリアアップ研修",'20'!$B$10="サバティカル研修"),'20'!$B$10,"その他研修"))</f>
        <v/>
      </c>
      <c r="J84" s="163"/>
      <c r="K84" s="162" t="str">
        <f>IF('20'!$B$11="","",IF(OR('20'!$B$11="キャリアアップ研修",'20'!$B$11="サバティカル研修"),'20'!$B$11,"その他研修"))</f>
        <v/>
      </c>
      <c r="L84" s="163"/>
      <c r="M84" s="162" t="str">
        <f>IF('20'!$B$12="","",IF(OR('20'!$B$12="キャリアアップ研修",'20'!$B$12="サバティカル研修"),'20'!$B$12,"その他研修"))</f>
        <v/>
      </c>
      <c r="N84" s="163"/>
      <c r="O84" s="162" t="str">
        <f>IF('20'!$B$13="","",IF(OR('20'!$B$13="キャリアアップ研修",'20'!$B$13="サバティカル研修"),'20'!$B$13,"その他研修"))</f>
        <v/>
      </c>
      <c r="P84" s="163"/>
      <c r="Q84" s="162" t="str">
        <f>IF('20'!$B$14="","",IF(OR('20'!$B$14="キャリアアップ研修",'20'!$B$14="サバティカル研修"),'20'!$B$14,"その他研修"))</f>
        <v/>
      </c>
      <c r="R84" s="163"/>
      <c r="S84" s="162" t="str">
        <f>IF('20'!$B$15="","",IF(OR('20'!$B$15="キャリアアップ研修",'20'!$B$15="サバティカル研修"),'20'!$B$15,"その他研修"))</f>
        <v/>
      </c>
      <c r="T84" s="163"/>
      <c r="U84" s="162" t="str">
        <f>IF('20'!$B$16="","",IF(OR('20'!$B$16="キャリアアップ研修",'20'!$B$16="サバティカル研修"),'20'!$B$16,"その他研修"))</f>
        <v/>
      </c>
      <c r="V84" s="163"/>
      <c r="W84" s="162" t="str">
        <f>IF('20'!$B$17="","",IF(OR('20'!$B$17="キャリアアップ研修",'20'!$B$17="サバティカル研修"),'20'!$B$17,"その他研修"))</f>
        <v/>
      </c>
      <c r="X84" s="163"/>
      <c r="Y84" s="23" t="s">
        <v>140</v>
      </c>
      <c r="Z84" s="1">
        <f>SUMIF(E84:X84,$AB$8,E87:X87)</f>
        <v>0</v>
      </c>
      <c r="AE84" s="9"/>
    </row>
    <row r="85" spans="2:31" ht="19.5" customHeight="1">
      <c r="B85" s="165"/>
      <c r="C85" s="167"/>
      <c r="D85" s="170"/>
      <c r="E85" s="109" t="s">
        <v>5</v>
      </c>
      <c r="F85" s="109" t="s">
        <v>6</v>
      </c>
      <c r="G85" s="109" t="s">
        <v>5</v>
      </c>
      <c r="H85" s="109" t="s">
        <v>6</v>
      </c>
      <c r="I85" s="109" t="s">
        <v>5</v>
      </c>
      <c r="J85" s="109" t="s">
        <v>6</v>
      </c>
      <c r="K85" s="109" t="s">
        <v>5</v>
      </c>
      <c r="L85" s="109" t="s">
        <v>6</v>
      </c>
      <c r="M85" s="109" t="s">
        <v>5</v>
      </c>
      <c r="N85" s="109" t="s">
        <v>6</v>
      </c>
      <c r="O85" s="109" t="s">
        <v>5</v>
      </c>
      <c r="P85" s="109" t="s">
        <v>6</v>
      </c>
      <c r="Q85" s="109" t="s">
        <v>5</v>
      </c>
      <c r="R85" s="109" t="s">
        <v>6</v>
      </c>
      <c r="S85" s="109" t="s">
        <v>5</v>
      </c>
      <c r="T85" s="109" t="s">
        <v>6</v>
      </c>
      <c r="U85" s="109" t="s">
        <v>5</v>
      </c>
      <c r="V85" s="109" t="s">
        <v>6</v>
      </c>
      <c r="W85" s="109" t="s">
        <v>5</v>
      </c>
      <c r="X85" s="109" t="s">
        <v>6</v>
      </c>
      <c r="Y85" s="23" t="s">
        <v>139</v>
      </c>
      <c r="Z85" s="1">
        <f>SUMIF(E84:X84,$AB$9,E87:X87)</f>
        <v>0</v>
      </c>
    </row>
    <row r="86" spans="2:31" ht="19.5" customHeight="1">
      <c r="B86" s="165"/>
      <c r="C86" s="167"/>
      <c r="D86" s="170"/>
      <c r="E86" s="110" t="str">
        <f>IF('20'!$I$8="","",'20'!$I$8)</f>
        <v/>
      </c>
      <c r="F86" s="110" t="str">
        <f>IF('20'!$J$8="","",'20'!$J$8)</f>
        <v/>
      </c>
      <c r="G86" s="110" t="str">
        <f>IF('20'!$I$9="","",'20'!$I$9)</f>
        <v/>
      </c>
      <c r="H86" s="110" t="str">
        <f>IF('20'!$J$9="","",'20'!$J$9)</f>
        <v/>
      </c>
      <c r="I86" s="110" t="str">
        <f>IF('20'!$I$10="","",'20'!$I$10)</f>
        <v/>
      </c>
      <c r="J86" s="110" t="str">
        <f>IF('20'!$J$10="","",'20'!$J$10)</f>
        <v/>
      </c>
      <c r="K86" s="110" t="str">
        <f>IF('20'!$I$11="","",'20'!$I$11)</f>
        <v/>
      </c>
      <c r="L86" s="110" t="str">
        <f>IF('20'!$J$11="","",'20'!$J$11)</f>
        <v/>
      </c>
      <c r="M86" s="110" t="str">
        <f>IF('20'!$I$12="","",'20'!$I$12)</f>
        <v/>
      </c>
      <c r="N86" s="110" t="str">
        <f>IF('20'!$J$12="","",'20'!$J$12)</f>
        <v/>
      </c>
      <c r="O86" s="110" t="str">
        <f>IF('20'!$I$13="","",'20'!$I$13)</f>
        <v/>
      </c>
      <c r="P86" s="110" t="str">
        <f>IF('20'!$J$13="","",'20'!$J$13)</f>
        <v/>
      </c>
      <c r="Q86" s="110" t="str">
        <f>IF('20'!$I$14="","",'20'!$I$14)</f>
        <v/>
      </c>
      <c r="R86" s="110" t="str">
        <f>IF('20'!$J$14="","",'20'!$J$14)</f>
        <v/>
      </c>
      <c r="S86" s="110" t="str">
        <f>IF('20'!$I$15="","",'20'!$I$15)</f>
        <v/>
      </c>
      <c r="T86" s="110" t="str">
        <f>IF('20'!$J$15="","",'20'!$J$15)</f>
        <v/>
      </c>
      <c r="U86" s="110" t="str">
        <f>IF('20'!$I$16="","",'20'!$I$16)</f>
        <v/>
      </c>
      <c r="V86" s="110" t="str">
        <f>IF('20'!$J$16="","",'20'!$J$16)</f>
        <v/>
      </c>
      <c r="W86" s="110" t="str">
        <f>IF('20'!$I$17="","",'20'!$I$17)</f>
        <v/>
      </c>
      <c r="X86" s="110" t="str">
        <f>IF('20'!$J$17="","",'20'!$J$17)</f>
        <v/>
      </c>
      <c r="Y86" s="23" t="s">
        <v>3</v>
      </c>
      <c r="Z86" s="2">
        <f>SUMIF(E84:X84,$AB$10,E87:X87)</f>
        <v>0</v>
      </c>
    </row>
    <row r="87" spans="2:31" ht="19.5" customHeight="1">
      <c r="B87" s="165"/>
      <c r="C87" s="168"/>
      <c r="D87" s="171"/>
      <c r="E87" s="158" t="str">
        <f>IFERROR(F86-E86,"")</f>
        <v/>
      </c>
      <c r="F87" s="159"/>
      <c r="G87" s="158" t="str">
        <f t="shared" ref="G87" si="152">IFERROR(H86-G86,"")</f>
        <v/>
      </c>
      <c r="H87" s="159"/>
      <c r="I87" s="158" t="str">
        <f>IFERROR(J86-I86,"")</f>
        <v/>
      </c>
      <c r="J87" s="159"/>
      <c r="K87" s="158" t="str">
        <f t="shared" ref="K87" si="153">IFERROR(L86-K86,"")</f>
        <v/>
      </c>
      <c r="L87" s="159"/>
      <c r="M87" s="158" t="str">
        <f t="shared" ref="M87" si="154">IFERROR(N86-M86,"")</f>
        <v/>
      </c>
      <c r="N87" s="159"/>
      <c r="O87" s="158" t="str">
        <f t="shared" ref="O87" si="155">IFERROR(P86-O86,"")</f>
        <v/>
      </c>
      <c r="P87" s="159"/>
      <c r="Q87" s="158" t="str">
        <f t="shared" ref="Q87" si="156">IFERROR(R86-Q86,"")</f>
        <v/>
      </c>
      <c r="R87" s="159"/>
      <c r="S87" s="158" t="str">
        <f t="shared" ref="S87" si="157">IFERROR(T86-S86,"")</f>
        <v/>
      </c>
      <c r="T87" s="159"/>
      <c r="U87" s="158" t="str">
        <f t="shared" ref="U87" si="158">IFERROR(V86-U86,"")</f>
        <v/>
      </c>
      <c r="V87" s="159"/>
      <c r="W87" s="160" t="str">
        <f t="shared" ref="W87" si="159">IFERROR(X86-W86,"")</f>
        <v/>
      </c>
      <c r="X87" s="161"/>
      <c r="Y87" s="23" t="s">
        <v>21</v>
      </c>
      <c r="Z87" s="2">
        <f>SUM(Z84:Z86)</f>
        <v>0</v>
      </c>
      <c r="AB87" s="10"/>
    </row>
    <row r="88" spans="2:31" ht="19.5" customHeight="1">
      <c r="B88" s="164">
        <v>21</v>
      </c>
      <c r="C88" s="166" t="str">
        <f>IF('21'!$C$4="","",'21'!$C$4)</f>
        <v/>
      </c>
      <c r="D88" s="169" t="str">
        <f>IF('21'!$G$4="","",'21'!$G$4)</f>
        <v/>
      </c>
      <c r="E88" s="162" t="str">
        <f>IF('21'!$B$8="","",IF(OR('21'!$B$8="キャリアアップ研修",'21'!$B$8="サバティカル研修"),'21'!$B$8,"その他研修"))</f>
        <v/>
      </c>
      <c r="F88" s="163"/>
      <c r="G88" s="162" t="str">
        <f>IF('21'!$B$9="","",IF(OR('21'!$B$9="キャリアアップ研修",'21'!$B$9="サバティカル研修"),'21'!$B$9,"その他研修"))</f>
        <v/>
      </c>
      <c r="H88" s="163"/>
      <c r="I88" s="162" t="str">
        <f>IF('21'!$B$10="","",IF(OR('21'!$B$10="キャリアアップ研修",'21'!$B$10="サバティカル研修"),'21'!$B$10,"その他研修"))</f>
        <v/>
      </c>
      <c r="J88" s="163"/>
      <c r="K88" s="162" t="str">
        <f>IF('21'!$B$11="","",IF(OR('21'!$B$11="キャリアアップ研修",'21'!$B$11="サバティカル研修"),'21'!$B$11,"その他研修"))</f>
        <v/>
      </c>
      <c r="L88" s="163"/>
      <c r="M88" s="162" t="str">
        <f>IF('21'!$B$12="","",IF(OR('21'!$B$12="キャリアアップ研修",'21'!$B$12="サバティカル研修"),'21'!$B$12,"その他研修"))</f>
        <v/>
      </c>
      <c r="N88" s="163"/>
      <c r="O88" s="162" t="str">
        <f>IF('21'!$B$13="","",IF(OR('21'!$B$13="キャリアアップ研修",'21'!$B$13="サバティカル研修"),'21'!$B$13,"その他研修"))</f>
        <v/>
      </c>
      <c r="P88" s="163"/>
      <c r="Q88" s="162" t="str">
        <f>IF('21'!$B$14="","",IF(OR('21'!$B$14="キャリアアップ研修",'21'!$B$14="サバティカル研修"),'21'!$B$14,"その他研修"))</f>
        <v/>
      </c>
      <c r="R88" s="163"/>
      <c r="S88" s="162" t="str">
        <f>IF('21'!$B$15="","",IF(OR('21'!$B$15="キャリアアップ研修",'21'!$B$15="サバティカル研修"),'21'!$B$15,"その他研修"))</f>
        <v/>
      </c>
      <c r="T88" s="163"/>
      <c r="U88" s="162" t="str">
        <f>IF('21'!$B$16="","",IF(OR('21'!$B$16="キャリアアップ研修",'21'!$B$16="サバティカル研修"),'21'!$B$16,"その他研修"))</f>
        <v/>
      </c>
      <c r="V88" s="163"/>
      <c r="W88" s="162" t="str">
        <f>IF('21'!$B$17="","",IF(OR('21'!$B$17="キャリアアップ研修",'21'!$B$17="サバティカル研修"),'21'!$B$17,"その他研修"))</f>
        <v/>
      </c>
      <c r="X88" s="163"/>
      <c r="Y88" s="23" t="s">
        <v>140</v>
      </c>
      <c r="Z88" s="1">
        <f>SUMIF(E88:X88,$AB$8,E91:X91)</f>
        <v>0</v>
      </c>
      <c r="AE88" s="9"/>
    </row>
    <row r="89" spans="2:31" ht="19.5" customHeight="1">
      <c r="B89" s="165"/>
      <c r="C89" s="167"/>
      <c r="D89" s="170"/>
      <c r="E89" s="109" t="s">
        <v>5</v>
      </c>
      <c r="F89" s="109" t="s">
        <v>6</v>
      </c>
      <c r="G89" s="109" t="s">
        <v>5</v>
      </c>
      <c r="H89" s="109" t="s">
        <v>6</v>
      </c>
      <c r="I89" s="109" t="s">
        <v>5</v>
      </c>
      <c r="J89" s="109" t="s">
        <v>6</v>
      </c>
      <c r="K89" s="109" t="s">
        <v>5</v>
      </c>
      <c r="L89" s="109" t="s">
        <v>6</v>
      </c>
      <c r="M89" s="109" t="s">
        <v>5</v>
      </c>
      <c r="N89" s="109" t="s">
        <v>6</v>
      </c>
      <c r="O89" s="109" t="s">
        <v>5</v>
      </c>
      <c r="P89" s="109" t="s">
        <v>6</v>
      </c>
      <c r="Q89" s="109" t="s">
        <v>5</v>
      </c>
      <c r="R89" s="109" t="s">
        <v>6</v>
      </c>
      <c r="S89" s="109" t="s">
        <v>5</v>
      </c>
      <c r="T89" s="109" t="s">
        <v>6</v>
      </c>
      <c r="U89" s="109" t="s">
        <v>5</v>
      </c>
      <c r="V89" s="109" t="s">
        <v>6</v>
      </c>
      <c r="W89" s="109" t="s">
        <v>5</v>
      </c>
      <c r="X89" s="109" t="s">
        <v>6</v>
      </c>
      <c r="Y89" s="23" t="s">
        <v>139</v>
      </c>
      <c r="Z89" s="1">
        <f>SUMIF(E88:X88,$AB$9,E91:X91)</f>
        <v>0</v>
      </c>
    </row>
    <row r="90" spans="2:31" ht="19.5" customHeight="1">
      <c r="B90" s="165"/>
      <c r="C90" s="167"/>
      <c r="D90" s="170"/>
      <c r="E90" s="110" t="str">
        <f>IF('21'!$I$8="","",'21'!$I$8)</f>
        <v/>
      </c>
      <c r="F90" s="110" t="str">
        <f>IF('21'!$J$8="","",'21'!$J$8)</f>
        <v/>
      </c>
      <c r="G90" s="110" t="str">
        <f>IF('21'!$I$9="","",'21'!$I$9)</f>
        <v/>
      </c>
      <c r="H90" s="110" t="str">
        <f>IF('21'!$J$9="","",'21'!$J$9)</f>
        <v/>
      </c>
      <c r="I90" s="110" t="str">
        <f>IF('21'!$I$10="","",'21'!$I$10)</f>
        <v/>
      </c>
      <c r="J90" s="110" t="str">
        <f>IF('21'!$J$10="","",'21'!$J$10)</f>
        <v/>
      </c>
      <c r="K90" s="110" t="str">
        <f>IF('21'!$I$11="","",'21'!$I$11)</f>
        <v/>
      </c>
      <c r="L90" s="110" t="str">
        <f>IF('21'!$J$11="","",'21'!$J$11)</f>
        <v/>
      </c>
      <c r="M90" s="110" t="str">
        <f>IF('21'!$I$12="","",'21'!$I$12)</f>
        <v/>
      </c>
      <c r="N90" s="110" t="str">
        <f>IF('21'!$J$12="","",'21'!$J$12)</f>
        <v/>
      </c>
      <c r="O90" s="110" t="str">
        <f>IF('21'!$I$13="","",'21'!$I$13)</f>
        <v/>
      </c>
      <c r="P90" s="110" t="str">
        <f>IF('21'!$J$13="","",'21'!$J$13)</f>
        <v/>
      </c>
      <c r="Q90" s="110" t="str">
        <f>IF('21'!$I$14="","",'21'!$I$14)</f>
        <v/>
      </c>
      <c r="R90" s="110" t="str">
        <f>IF('21'!$J$14="","",'21'!$J$14)</f>
        <v/>
      </c>
      <c r="S90" s="110" t="str">
        <f>IF('21'!$I$15="","",'21'!$I$15)</f>
        <v/>
      </c>
      <c r="T90" s="110" t="str">
        <f>IF('21'!$J$15="","",'21'!$J$15)</f>
        <v/>
      </c>
      <c r="U90" s="110" t="str">
        <f>IF('21'!$I$16="","",'21'!$I$16)</f>
        <v/>
      </c>
      <c r="V90" s="110" t="str">
        <f>IF('21'!$J$16="","",'21'!$J$16)</f>
        <v/>
      </c>
      <c r="W90" s="110" t="str">
        <f>IF('21'!$I$17="","",'21'!$I$17)</f>
        <v/>
      </c>
      <c r="X90" s="110" t="str">
        <f>IF('21'!$J$17="","",'21'!$J$17)</f>
        <v/>
      </c>
      <c r="Y90" s="23" t="s">
        <v>3</v>
      </c>
      <c r="Z90" s="2">
        <f>SUMIF(E88:X88,$AB$10,E91:X91)</f>
        <v>0</v>
      </c>
    </row>
    <row r="91" spans="2:31" ht="19.5" customHeight="1">
      <c r="B91" s="165"/>
      <c r="C91" s="168"/>
      <c r="D91" s="171"/>
      <c r="E91" s="158" t="str">
        <f>IFERROR(F90-E90,"")</f>
        <v/>
      </c>
      <c r="F91" s="159"/>
      <c r="G91" s="158" t="str">
        <f t="shared" ref="G91" si="160">IFERROR(H90-G90,"")</f>
        <v/>
      </c>
      <c r="H91" s="159"/>
      <c r="I91" s="158" t="str">
        <f>IFERROR(J90-I90,"")</f>
        <v/>
      </c>
      <c r="J91" s="159"/>
      <c r="K91" s="158" t="str">
        <f t="shared" ref="K91" si="161">IFERROR(L90-K90,"")</f>
        <v/>
      </c>
      <c r="L91" s="159"/>
      <c r="M91" s="158" t="str">
        <f t="shared" ref="M91" si="162">IFERROR(N90-M90,"")</f>
        <v/>
      </c>
      <c r="N91" s="159"/>
      <c r="O91" s="158" t="str">
        <f t="shared" ref="O91" si="163">IFERROR(P90-O90,"")</f>
        <v/>
      </c>
      <c r="P91" s="159"/>
      <c r="Q91" s="158" t="str">
        <f t="shared" ref="Q91" si="164">IFERROR(R90-Q90,"")</f>
        <v/>
      </c>
      <c r="R91" s="159"/>
      <c r="S91" s="158" t="str">
        <f t="shared" ref="S91" si="165">IFERROR(T90-S90,"")</f>
        <v/>
      </c>
      <c r="T91" s="159"/>
      <c r="U91" s="158" t="str">
        <f t="shared" ref="U91" si="166">IFERROR(V90-U90,"")</f>
        <v/>
      </c>
      <c r="V91" s="159"/>
      <c r="W91" s="160" t="str">
        <f t="shared" ref="W91" si="167">IFERROR(X90-W90,"")</f>
        <v/>
      </c>
      <c r="X91" s="161"/>
      <c r="Y91" s="23" t="s">
        <v>21</v>
      </c>
      <c r="Z91" s="2">
        <f>SUM(Z88:Z90)</f>
        <v>0</v>
      </c>
      <c r="AB91" s="10"/>
    </row>
    <row r="92" spans="2:31" ht="19.5" customHeight="1">
      <c r="B92" s="164">
        <v>22</v>
      </c>
      <c r="C92" s="166" t="str">
        <f>IF('22'!$C$4="","",'22'!$C$4)</f>
        <v/>
      </c>
      <c r="D92" s="169" t="str">
        <f>IF('22'!$G$4="","",'22'!$G$4)</f>
        <v/>
      </c>
      <c r="E92" s="162" t="str">
        <f>IF('22'!$B$8="","",IF(OR('22'!$B$8="キャリアアップ研修",'22'!$B$8="サバティカル研修"),'22'!$B$8,"その他研修"))</f>
        <v/>
      </c>
      <c r="F92" s="163"/>
      <c r="G92" s="162" t="str">
        <f>IF('22'!$B$9="","",IF(OR('22'!$B$9="キャリアアップ研修",'22'!$B$9="サバティカル研修"),'22'!$B$9,"その他研修"))</f>
        <v/>
      </c>
      <c r="H92" s="163"/>
      <c r="I92" s="162" t="str">
        <f>IF('22'!$B$10="","",IF(OR('22'!$B$10="キャリアアップ研修",'22'!$B$10="サバティカル研修"),'22'!$B$10,"その他研修"))</f>
        <v/>
      </c>
      <c r="J92" s="163"/>
      <c r="K92" s="162" t="str">
        <f>IF('22'!$B$11="","",IF(OR('22'!$B$11="キャリアアップ研修",'22'!$B$11="サバティカル研修"),'22'!$B$11,"その他研修"))</f>
        <v/>
      </c>
      <c r="L92" s="163"/>
      <c r="M92" s="162" t="str">
        <f>IF('22'!$B$12="","",IF(OR('22'!$B$12="キャリアアップ研修",'22'!$B$12="サバティカル研修"),'22'!$B$12,"その他研修"))</f>
        <v/>
      </c>
      <c r="N92" s="163"/>
      <c r="O92" s="162" t="str">
        <f>IF('22'!$B$13="","",IF(OR('22'!$B$13="キャリアアップ研修",'22'!$B$13="サバティカル研修"),'22'!$B$13,"その他研修"))</f>
        <v/>
      </c>
      <c r="P92" s="163"/>
      <c r="Q92" s="162" t="str">
        <f>IF('22'!$B$14="","",IF(OR('22'!$B$14="キャリアアップ研修",'22'!$B$14="サバティカル研修"),'22'!$B$14,"その他研修"))</f>
        <v/>
      </c>
      <c r="R92" s="163"/>
      <c r="S92" s="162" t="str">
        <f>IF('22'!$B$15="","",IF(OR('22'!$B$15="キャリアアップ研修",'22'!$B$15="サバティカル研修"),'22'!$B$15,"その他研修"))</f>
        <v/>
      </c>
      <c r="T92" s="163"/>
      <c r="U92" s="162" t="str">
        <f>IF('22'!$B$16="","",IF(OR('22'!$B$16="キャリアアップ研修",'22'!$B$16="サバティカル研修"),'22'!$B$16,"その他研修"))</f>
        <v/>
      </c>
      <c r="V92" s="163"/>
      <c r="W92" s="162" t="str">
        <f>IF('22'!$B$17="","",IF(OR('22'!$B$17="キャリアアップ研修",'22'!$B$17="サバティカル研修"),'22'!$B$17,"その他研修"))</f>
        <v/>
      </c>
      <c r="X92" s="163"/>
      <c r="Y92" s="23" t="s">
        <v>140</v>
      </c>
      <c r="Z92" s="1">
        <f>SUMIF(E92:X92,$AB$8,E95:X95)</f>
        <v>0</v>
      </c>
      <c r="AE92" s="9"/>
    </row>
    <row r="93" spans="2:31" ht="19.5" customHeight="1">
      <c r="B93" s="165"/>
      <c r="C93" s="167"/>
      <c r="D93" s="170"/>
      <c r="E93" s="109" t="s">
        <v>5</v>
      </c>
      <c r="F93" s="109" t="s">
        <v>6</v>
      </c>
      <c r="G93" s="109" t="s">
        <v>5</v>
      </c>
      <c r="H93" s="109" t="s">
        <v>6</v>
      </c>
      <c r="I93" s="109" t="s">
        <v>5</v>
      </c>
      <c r="J93" s="109" t="s">
        <v>6</v>
      </c>
      <c r="K93" s="109" t="s">
        <v>5</v>
      </c>
      <c r="L93" s="109" t="s">
        <v>6</v>
      </c>
      <c r="M93" s="109" t="s">
        <v>5</v>
      </c>
      <c r="N93" s="109" t="s">
        <v>6</v>
      </c>
      <c r="O93" s="109" t="s">
        <v>5</v>
      </c>
      <c r="P93" s="109" t="s">
        <v>6</v>
      </c>
      <c r="Q93" s="109" t="s">
        <v>5</v>
      </c>
      <c r="R93" s="109" t="s">
        <v>6</v>
      </c>
      <c r="S93" s="109" t="s">
        <v>5</v>
      </c>
      <c r="T93" s="109" t="s">
        <v>6</v>
      </c>
      <c r="U93" s="109" t="s">
        <v>5</v>
      </c>
      <c r="V93" s="109" t="s">
        <v>6</v>
      </c>
      <c r="W93" s="109" t="s">
        <v>5</v>
      </c>
      <c r="X93" s="109" t="s">
        <v>6</v>
      </c>
      <c r="Y93" s="23" t="s">
        <v>139</v>
      </c>
      <c r="Z93" s="1">
        <f>SUMIF(E92:X92,$AB$9,E95:X95)</f>
        <v>0</v>
      </c>
    </row>
    <row r="94" spans="2:31" ht="19.5" customHeight="1">
      <c r="B94" s="165"/>
      <c r="C94" s="167"/>
      <c r="D94" s="170"/>
      <c r="E94" s="110" t="str">
        <f>IF('22'!$I$8="","",'22'!$I$8)</f>
        <v/>
      </c>
      <c r="F94" s="110" t="str">
        <f>IF('22'!$J$8="","",'22'!$J$8)</f>
        <v/>
      </c>
      <c r="G94" s="110" t="str">
        <f>IF('22'!$I$9="","",'22'!$I$9)</f>
        <v/>
      </c>
      <c r="H94" s="110" t="str">
        <f>IF('22'!$J$9="","",'22'!$J$9)</f>
        <v/>
      </c>
      <c r="I94" s="110" t="str">
        <f>IF('22'!$I$10="","",'22'!$I$10)</f>
        <v/>
      </c>
      <c r="J94" s="110" t="str">
        <f>IF('22'!$J$10="","",'22'!$J$10)</f>
        <v/>
      </c>
      <c r="K94" s="110" t="str">
        <f>IF('22'!$I$11="","",'22'!$I$11)</f>
        <v/>
      </c>
      <c r="L94" s="110" t="str">
        <f>IF('22'!$J$11="","",'22'!$J$11)</f>
        <v/>
      </c>
      <c r="M94" s="110" t="str">
        <f>IF('22'!$I$12="","",'22'!$I$12)</f>
        <v/>
      </c>
      <c r="N94" s="110" t="str">
        <f>IF('22'!$J$12="","",'22'!$J$12)</f>
        <v/>
      </c>
      <c r="O94" s="110" t="str">
        <f>IF('22'!$I$13="","",'22'!$I$13)</f>
        <v/>
      </c>
      <c r="P94" s="110" t="str">
        <f>IF('22'!$J$13="","",'22'!$J$13)</f>
        <v/>
      </c>
      <c r="Q94" s="110" t="str">
        <f>IF('22'!$I$14="","",'22'!$I$14)</f>
        <v/>
      </c>
      <c r="R94" s="110" t="str">
        <f>IF('22'!$J$14="","",'22'!$J$14)</f>
        <v/>
      </c>
      <c r="S94" s="110" t="str">
        <f>IF('22'!$I$15="","",'22'!$I$15)</f>
        <v/>
      </c>
      <c r="T94" s="110" t="str">
        <f>IF('22'!$J$15="","",'22'!$J$15)</f>
        <v/>
      </c>
      <c r="U94" s="110" t="str">
        <f>IF('22'!$I$16="","",'22'!$I$16)</f>
        <v/>
      </c>
      <c r="V94" s="110" t="str">
        <f>IF('22'!$J$16="","",'22'!$J$16)</f>
        <v/>
      </c>
      <c r="W94" s="110" t="str">
        <f>IF('22'!$I$17="","",'22'!$I$17)</f>
        <v/>
      </c>
      <c r="X94" s="110" t="str">
        <f>IF('22'!$J$17="","",'22'!$J$17)</f>
        <v/>
      </c>
      <c r="Y94" s="23" t="s">
        <v>3</v>
      </c>
      <c r="Z94" s="2">
        <f>SUMIF(E92:X92,$AB$10,E95:X95)</f>
        <v>0</v>
      </c>
    </row>
    <row r="95" spans="2:31" ht="19.5" customHeight="1">
      <c r="B95" s="165"/>
      <c r="C95" s="168"/>
      <c r="D95" s="171"/>
      <c r="E95" s="158" t="str">
        <f>IFERROR(F94-E94,"")</f>
        <v/>
      </c>
      <c r="F95" s="159"/>
      <c r="G95" s="158" t="str">
        <f t="shared" ref="G95" si="168">IFERROR(H94-G94,"")</f>
        <v/>
      </c>
      <c r="H95" s="159"/>
      <c r="I95" s="158" t="str">
        <f>IFERROR(J94-I94,"")</f>
        <v/>
      </c>
      <c r="J95" s="159"/>
      <c r="K95" s="158" t="str">
        <f t="shared" ref="K95" si="169">IFERROR(L94-K94,"")</f>
        <v/>
      </c>
      <c r="L95" s="159"/>
      <c r="M95" s="158" t="str">
        <f t="shared" ref="M95" si="170">IFERROR(N94-M94,"")</f>
        <v/>
      </c>
      <c r="N95" s="159"/>
      <c r="O95" s="158" t="str">
        <f t="shared" ref="O95" si="171">IFERROR(P94-O94,"")</f>
        <v/>
      </c>
      <c r="P95" s="159"/>
      <c r="Q95" s="158" t="str">
        <f t="shared" ref="Q95" si="172">IFERROR(R94-Q94,"")</f>
        <v/>
      </c>
      <c r="R95" s="159"/>
      <c r="S95" s="158" t="str">
        <f t="shared" ref="S95" si="173">IFERROR(T94-S94,"")</f>
        <v/>
      </c>
      <c r="T95" s="159"/>
      <c r="U95" s="158" t="str">
        <f t="shared" ref="U95" si="174">IFERROR(V94-U94,"")</f>
        <v/>
      </c>
      <c r="V95" s="159"/>
      <c r="W95" s="160" t="str">
        <f t="shared" ref="W95" si="175">IFERROR(X94-W94,"")</f>
        <v/>
      </c>
      <c r="X95" s="161"/>
      <c r="Y95" s="23" t="s">
        <v>21</v>
      </c>
      <c r="Z95" s="2">
        <f>SUM(Z92:Z94)</f>
        <v>0</v>
      </c>
      <c r="AB95" s="10"/>
    </row>
    <row r="96" spans="2:31" ht="19.5" customHeight="1">
      <c r="B96" s="164">
        <v>23</v>
      </c>
      <c r="C96" s="166" t="str">
        <f>IF('23'!$C$4="","",'23'!$C$4)</f>
        <v/>
      </c>
      <c r="D96" s="169" t="str">
        <f>IF('23'!$G$4="","",'23'!$G$4)</f>
        <v/>
      </c>
      <c r="E96" s="162" t="str">
        <f>IF('23'!$B$8="","",IF(OR('23'!$B$8="キャリアアップ研修",'23'!$B$8="サバティカル研修"),'23'!$B$8,"その他研修"))</f>
        <v/>
      </c>
      <c r="F96" s="163"/>
      <c r="G96" s="162" t="str">
        <f>IF('23'!$B$9="","",IF(OR('23'!$B$9="キャリアアップ研修",'23'!$B$9="サバティカル研修"),'23'!$B$9,"その他研修"))</f>
        <v/>
      </c>
      <c r="H96" s="163"/>
      <c r="I96" s="162" t="str">
        <f>IF('23'!$B$10="","",IF(OR('23'!$B$10="キャリアアップ研修",'23'!$B$10="サバティカル研修"),'23'!$B$10,"その他研修"))</f>
        <v/>
      </c>
      <c r="J96" s="163"/>
      <c r="K96" s="162" t="str">
        <f>IF('23'!$B$11="","",IF(OR('23'!$B$11="キャリアアップ研修",'23'!$B$11="サバティカル研修"),'23'!$B$11,"その他研修"))</f>
        <v/>
      </c>
      <c r="L96" s="163"/>
      <c r="M96" s="162" t="str">
        <f>IF('23'!$B$12="","",IF(OR('23'!$B$12="キャリアアップ研修",'23'!$B$12="サバティカル研修"),'23'!$B$12,"その他研修"))</f>
        <v/>
      </c>
      <c r="N96" s="163"/>
      <c r="O96" s="162" t="str">
        <f>IF('23'!$B$13="","",IF(OR('23'!$B$13="キャリアアップ研修",'23'!$B$13="サバティカル研修"),'23'!$B$13,"その他研修"))</f>
        <v/>
      </c>
      <c r="P96" s="163"/>
      <c r="Q96" s="162" t="str">
        <f>IF('23'!$B$14="","",IF(OR('23'!$B$14="キャリアアップ研修",'23'!$B$14="サバティカル研修"),'23'!$B$14,"その他研修"))</f>
        <v/>
      </c>
      <c r="R96" s="163"/>
      <c r="S96" s="162" t="str">
        <f>IF('23'!$B$15="","",IF(OR('23'!$B$15="キャリアアップ研修",'23'!$B$15="サバティカル研修"),'23'!$B$15,"その他研修"))</f>
        <v/>
      </c>
      <c r="T96" s="163"/>
      <c r="U96" s="162" t="str">
        <f>IF('23'!$B$16="","",IF(OR('23'!$B$16="キャリアアップ研修",'23'!$B$16="サバティカル研修"),'23'!$B$16,"その他研修"))</f>
        <v/>
      </c>
      <c r="V96" s="163"/>
      <c r="W96" s="162" t="str">
        <f>IF('23'!$B$17="","",IF(OR('23'!$B$17="キャリアアップ研修",'23'!$B$17="サバティカル研修"),'23'!$B$17,"その他研修"))</f>
        <v/>
      </c>
      <c r="X96" s="163"/>
      <c r="Y96" s="23" t="s">
        <v>140</v>
      </c>
      <c r="Z96" s="1">
        <f>SUMIF(E96:X96,$AB$8,E99:X99)</f>
        <v>0</v>
      </c>
      <c r="AE96" s="9"/>
    </row>
    <row r="97" spans="2:31" ht="19.5" customHeight="1">
      <c r="B97" s="165"/>
      <c r="C97" s="167"/>
      <c r="D97" s="170"/>
      <c r="E97" s="109" t="s">
        <v>5</v>
      </c>
      <c r="F97" s="109" t="s">
        <v>6</v>
      </c>
      <c r="G97" s="109" t="s">
        <v>5</v>
      </c>
      <c r="H97" s="109" t="s">
        <v>6</v>
      </c>
      <c r="I97" s="109" t="s">
        <v>5</v>
      </c>
      <c r="J97" s="109" t="s">
        <v>6</v>
      </c>
      <c r="K97" s="109" t="s">
        <v>5</v>
      </c>
      <c r="L97" s="109" t="s">
        <v>6</v>
      </c>
      <c r="M97" s="109" t="s">
        <v>5</v>
      </c>
      <c r="N97" s="109" t="s">
        <v>6</v>
      </c>
      <c r="O97" s="109" t="s">
        <v>5</v>
      </c>
      <c r="P97" s="109" t="s">
        <v>6</v>
      </c>
      <c r="Q97" s="109" t="s">
        <v>5</v>
      </c>
      <c r="R97" s="109" t="s">
        <v>6</v>
      </c>
      <c r="S97" s="109" t="s">
        <v>5</v>
      </c>
      <c r="T97" s="109" t="s">
        <v>6</v>
      </c>
      <c r="U97" s="109" t="s">
        <v>5</v>
      </c>
      <c r="V97" s="109" t="s">
        <v>6</v>
      </c>
      <c r="W97" s="109" t="s">
        <v>5</v>
      </c>
      <c r="X97" s="109" t="s">
        <v>6</v>
      </c>
      <c r="Y97" s="23" t="s">
        <v>139</v>
      </c>
      <c r="Z97" s="1">
        <f>SUMIF(E96:X96,$AB$9,E99:X99)</f>
        <v>0</v>
      </c>
    </row>
    <row r="98" spans="2:31" ht="19.5" customHeight="1">
      <c r="B98" s="165"/>
      <c r="C98" s="167"/>
      <c r="D98" s="170"/>
      <c r="E98" s="110" t="str">
        <f>IF('23'!$I$8="","",'23'!$I$8)</f>
        <v/>
      </c>
      <c r="F98" s="110" t="str">
        <f>IF('23'!$J$8="","",'23'!$J$8)</f>
        <v/>
      </c>
      <c r="G98" s="110" t="str">
        <f>IF('23'!$I$9="","",'23'!$I$9)</f>
        <v/>
      </c>
      <c r="H98" s="110" t="str">
        <f>IF('23'!$J$9="","",'23'!$J$9)</f>
        <v/>
      </c>
      <c r="I98" s="110" t="str">
        <f>IF('23'!$I$10="","",'23'!$I$10)</f>
        <v/>
      </c>
      <c r="J98" s="110" t="str">
        <f>IF('23'!$J$10="","",'23'!$J$10)</f>
        <v/>
      </c>
      <c r="K98" s="110" t="str">
        <f>IF('23'!$I$11="","",'23'!$I$11)</f>
        <v/>
      </c>
      <c r="L98" s="110" t="str">
        <f>IF('23'!$J$11="","",'23'!$J$11)</f>
        <v/>
      </c>
      <c r="M98" s="110" t="str">
        <f>IF('23'!$I$12="","",'23'!$I$12)</f>
        <v/>
      </c>
      <c r="N98" s="110" t="str">
        <f>IF('23'!$J$12="","",'23'!$J$12)</f>
        <v/>
      </c>
      <c r="O98" s="110" t="str">
        <f>IF('23'!$I$13="","",'23'!$I$13)</f>
        <v/>
      </c>
      <c r="P98" s="110" t="str">
        <f>IF('23'!$J$13="","",'23'!$J$13)</f>
        <v/>
      </c>
      <c r="Q98" s="110" t="str">
        <f>IF('23'!$I$14="","",'23'!$I$14)</f>
        <v/>
      </c>
      <c r="R98" s="110" t="str">
        <f>IF('23'!$J$14="","",'23'!$J$14)</f>
        <v/>
      </c>
      <c r="S98" s="110" t="str">
        <f>IF('23'!$I$15="","",'23'!$I$15)</f>
        <v/>
      </c>
      <c r="T98" s="110" t="str">
        <f>IF('23'!$J$15="","",'23'!$J$15)</f>
        <v/>
      </c>
      <c r="U98" s="110" t="str">
        <f>IF('23'!$I$16="","",'23'!$I$16)</f>
        <v/>
      </c>
      <c r="V98" s="110" t="str">
        <f>IF('23'!$J$16="","",'23'!$J$16)</f>
        <v/>
      </c>
      <c r="W98" s="110" t="str">
        <f>IF('23'!$I$17="","",'23'!$I$17)</f>
        <v/>
      </c>
      <c r="X98" s="110" t="str">
        <f>IF('23'!$J$17="","",'23'!$J$17)</f>
        <v/>
      </c>
      <c r="Y98" s="23" t="s">
        <v>3</v>
      </c>
      <c r="Z98" s="2">
        <f>SUMIF(E96:X96,$AB$10,E99:X99)</f>
        <v>0</v>
      </c>
    </row>
    <row r="99" spans="2:31" ht="19.5" customHeight="1">
      <c r="B99" s="165"/>
      <c r="C99" s="168"/>
      <c r="D99" s="171"/>
      <c r="E99" s="158" t="str">
        <f>IFERROR(F98-E98,"")</f>
        <v/>
      </c>
      <c r="F99" s="159"/>
      <c r="G99" s="158" t="str">
        <f t="shared" ref="G99" si="176">IFERROR(H98-G98,"")</f>
        <v/>
      </c>
      <c r="H99" s="159"/>
      <c r="I99" s="158" t="str">
        <f>IFERROR(J98-I98,"")</f>
        <v/>
      </c>
      <c r="J99" s="159"/>
      <c r="K99" s="158" t="str">
        <f t="shared" ref="K99" si="177">IFERROR(L98-K98,"")</f>
        <v/>
      </c>
      <c r="L99" s="159"/>
      <c r="M99" s="158" t="str">
        <f t="shared" ref="M99" si="178">IFERROR(N98-M98,"")</f>
        <v/>
      </c>
      <c r="N99" s="159"/>
      <c r="O99" s="158" t="str">
        <f t="shared" ref="O99" si="179">IFERROR(P98-O98,"")</f>
        <v/>
      </c>
      <c r="P99" s="159"/>
      <c r="Q99" s="158" t="str">
        <f t="shared" ref="Q99" si="180">IFERROR(R98-Q98,"")</f>
        <v/>
      </c>
      <c r="R99" s="159"/>
      <c r="S99" s="158" t="str">
        <f t="shared" ref="S99" si="181">IFERROR(T98-S98,"")</f>
        <v/>
      </c>
      <c r="T99" s="159"/>
      <c r="U99" s="158" t="str">
        <f t="shared" ref="U99" si="182">IFERROR(V98-U98,"")</f>
        <v/>
      </c>
      <c r="V99" s="159"/>
      <c r="W99" s="160" t="str">
        <f t="shared" ref="W99" si="183">IFERROR(X98-W98,"")</f>
        <v/>
      </c>
      <c r="X99" s="161"/>
      <c r="Y99" s="23" t="s">
        <v>21</v>
      </c>
      <c r="Z99" s="2">
        <f>SUM(Z96:Z98)</f>
        <v>0</v>
      </c>
      <c r="AB99" s="10"/>
    </row>
    <row r="100" spans="2:31" ht="19.5" customHeight="1">
      <c r="B100" s="164">
        <v>24</v>
      </c>
      <c r="C100" s="166" t="str">
        <f>IF('24'!$C$4="","",'24'!$C$4)</f>
        <v/>
      </c>
      <c r="D100" s="169" t="str">
        <f>IF('24'!$G$4="","",'24'!$G$4)</f>
        <v/>
      </c>
      <c r="E100" s="162" t="str">
        <f>IF('24'!$B$8="","",IF(OR('24'!$B$8="キャリアアップ研修",'24'!$B$8="サバティカル研修"),'24'!$B$8,"その他研修"))</f>
        <v/>
      </c>
      <c r="F100" s="163"/>
      <c r="G100" s="162" t="str">
        <f>IF('24'!$B$9="","",IF(OR('24'!$B$9="キャリアアップ研修",'24'!$B$9="サバティカル研修"),'24'!$B$9,"その他研修"))</f>
        <v/>
      </c>
      <c r="H100" s="163"/>
      <c r="I100" s="162" t="str">
        <f>IF('24'!$B$10="","",IF(OR('24'!$B$10="キャリアアップ研修",'24'!$B$10="サバティカル研修"),'24'!$B$10,"その他研修"))</f>
        <v/>
      </c>
      <c r="J100" s="163"/>
      <c r="K100" s="162" t="str">
        <f>IF('24'!$B$11="","",IF(OR('24'!$B$11="キャリアアップ研修",'24'!$B$11="サバティカル研修"),'24'!$B$11,"その他研修"))</f>
        <v/>
      </c>
      <c r="L100" s="163"/>
      <c r="M100" s="162" t="str">
        <f>IF('24'!$B$12="","",IF(OR('24'!$B$12="キャリアアップ研修",'24'!$B$12="サバティカル研修"),'24'!$B$12,"その他研修"))</f>
        <v/>
      </c>
      <c r="N100" s="163"/>
      <c r="O100" s="162" t="str">
        <f>IF('24'!$B$13="","",IF(OR('24'!$B$13="キャリアアップ研修",'24'!$B$13="サバティカル研修"),'24'!$B$13,"その他研修"))</f>
        <v/>
      </c>
      <c r="P100" s="163"/>
      <c r="Q100" s="162" t="str">
        <f>IF('24'!$B$14="","",IF(OR('24'!$B$14="キャリアアップ研修",'24'!$B$14="サバティカル研修"),'24'!$B$14,"その他研修"))</f>
        <v/>
      </c>
      <c r="R100" s="163"/>
      <c r="S100" s="162" t="str">
        <f>IF('24'!$B$15="","",IF(OR('24'!$B$15="キャリアアップ研修",'24'!$B$15="サバティカル研修"),'24'!$B$15,"その他研修"))</f>
        <v/>
      </c>
      <c r="T100" s="163"/>
      <c r="U100" s="162" t="str">
        <f>IF('24'!$B$16="","",IF(OR('24'!$B$16="キャリアアップ研修",'24'!$B$16="サバティカル研修"),'24'!$B$16,"その他研修"))</f>
        <v/>
      </c>
      <c r="V100" s="163"/>
      <c r="W100" s="162" t="str">
        <f>IF('24'!$B$17="","",IF(OR('24'!$B$17="キャリアアップ研修",'24'!$B$17="サバティカル研修"),'24'!$B$17,"その他研修"))</f>
        <v/>
      </c>
      <c r="X100" s="163"/>
      <c r="Y100" s="23" t="s">
        <v>140</v>
      </c>
      <c r="Z100" s="1">
        <f>SUMIF(E100:X100,$AB$8,E103:X103)</f>
        <v>0</v>
      </c>
      <c r="AE100" s="9"/>
    </row>
    <row r="101" spans="2:31" ht="19.5" customHeight="1">
      <c r="B101" s="165"/>
      <c r="C101" s="167"/>
      <c r="D101" s="170"/>
      <c r="E101" s="109" t="s">
        <v>5</v>
      </c>
      <c r="F101" s="109" t="s">
        <v>6</v>
      </c>
      <c r="G101" s="109" t="s">
        <v>5</v>
      </c>
      <c r="H101" s="109" t="s">
        <v>6</v>
      </c>
      <c r="I101" s="109" t="s">
        <v>5</v>
      </c>
      <c r="J101" s="109" t="s">
        <v>6</v>
      </c>
      <c r="K101" s="109" t="s">
        <v>5</v>
      </c>
      <c r="L101" s="109" t="s">
        <v>6</v>
      </c>
      <c r="M101" s="109" t="s">
        <v>5</v>
      </c>
      <c r="N101" s="109" t="s">
        <v>6</v>
      </c>
      <c r="O101" s="109" t="s">
        <v>5</v>
      </c>
      <c r="P101" s="109" t="s">
        <v>6</v>
      </c>
      <c r="Q101" s="109" t="s">
        <v>5</v>
      </c>
      <c r="R101" s="109" t="s">
        <v>6</v>
      </c>
      <c r="S101" s="109" t="s">
        <v>5</v>
      </c>
      <c r="T101" s="109" t="s">
        <v>6</v>
      </c>
      <c r="U101" s="109" t="s">
        <v>5</v>
      </c>
      <c r="V101" s="109" t="s">
        <v>6</v>
      </c>
      <c r="W101" s="109" t="s">
        <v>5</v>
      </c>
      <c r="X101" s="109" t="s">
        <v>6</v>
      </c>
      <c r="Y101" s="23" t="s">
        <v>139</v>
      </c>
      <c r="Z101" s="1">
        <f>SUMIF(E100:X100,$AB$9,E103:X103)</f>
        <v>0</v>
      </c>
    </row>
    <row r="102" spans="2:31" ht="19.5" customHeight="1">
      <c r="B102" s="165"/>
      <c r="C102" s="167"/>
      <c r="D102" s="170"/>
      <c r="E102" s="110" t="str">
        <f>IF('24'!$I$8="","",'24'!$I$8)</f>
        <v/>
      </c>
      <c r="F102" s="110" t="str">
        <f>IF('24'!$J$8="","",'24'!$J$8)</f>
        <v/>
      </c>
      <c r="G102" s="110" t="str">
        <f>IF('24'!$I$9="","",'24'!$I$9)</f>
        <v/>
      </c>
      <c r="H102" s="110" t="str">
        <f>IF('24'!$J$9="","",'24'!$J$9)</f>
        <v/>
      </c>
      <c r="I102" s="110" t="str">
        <f>IF('24'!$I$10="","",'24'!$I$10)</f>
        <v/>
      </c>
      <c r="J102" s="110" t="str">
        <f>IF('24'!$J$10="","",'24'!$J$10)</f>
        <v/>
      </c>
      <c r="K102" s="110" t="str">
        <f>IF('24'!$I$11="","",'24'!$I$11)</f>
        <v/>
      </c>
      <c r="L102" s="110" t="str">
        <f>IF('24'!$J$11="","",'24'!$J$11)</f>
        <v/>
      </c>
      <c r="M102" s="110" t="str">
        <f>IF('24'!$I$12="","",'24'!$I$12)</f>
        <v/>
      </c>
      <c r="N102" s="110" t="str">
        <f>IF('24'!$J$12="","",'24'!$J$12)</f>
        <v/>
      </c>
      <c r="O102" s="110" t="str">
        <f>IF('24'!$I$13="","",'24'!$I$13)</f>
        <v/>
      </c>
      <c r="P102" s="110" t="str">
        <f>IF('24'!$J$13="","",'24'!$J$13)</f>
        <v/>
      </c>
      <c r="Q102" s="110" t="str">
        <f>IF('24'!$I$14="","",'24'!$I$14)</f>
        <v/>
      </c>
      <c r="R102" s="110" t="str">
        <f>IF('24'!$J$14="","",'24'!$J$14)</f>
        <v/>
      </c>
      <c r="S102" s="110" t="str">
        <f>IF('24'!$I$15="","",'24'!$I$15)</f>
        <v/>
      </c>
      <c r="T102" s="110" t="str">
        <f>IF('24'!$J$15="","",'24'!$J$15)</f>
        <v/>
      </c>
      <c r="U102" s="110" t="str">
        <f>IF('24'!$I$16="","",'24'!$I$16)</f>
        <v/>
      </c>
      <c r="V102" s="110" t="str">
        <f>IF('24'!$J$16="","",'24'!$J$16)</f>
        <v/>
      </c>
      <c r="W102" s="110" t="str">
        <f>IF('24'!$I$17="","",'24'!$I$17)</f>
        <v/>
      </c>
      <c r="X102" s="110" t="str">
        <f>IF('24'!$J$17="","",'24'!$J$17)</f>
        <v/>
      </c>
      <c r="Y102" s="23" t="s">
        <v>3</v>
      </c>
      <c r="Z102" s="2">
        <f>SUMIF(E100:X100,$AB$10,E103:X103)</f>
        <v>0</v>
      </c>
    </row>
    <row r="103" spans="2:31" ht="19.5" customHeight="1">
      <c r="B103" s="165"/>
      <c r="C103" s="168"/>
      <c r="D103" s="171"/>
      <c r="E103" s="158" t="str">
        <f>IFERROR(F102-E102,"")</f>
        <v/>
      </c>
      <c r="F103" s="159"/>
      <c r="G103" s="158" t="str">
        <f t="shared" ref="G103" si="184">IFERROR(H102-G102,"")</f>
        <v/>
      </c>
      <c r="H103" s="159"/>
      <c r="I103" s="158" t="str">
        <f>IFERROR(J102-I102,"")</f>
        <v/>
      </c>
      <c r="J103" s="159"/>
      <c r="K103" s="158" t="str">
        <f t="shared" ref="K103" si="185">IFERROR(L102-K102,"")</f>
        <v/>
      </c>
      <c r="L103" s="159"/>
      <c r="M103" s="158" t="str">
        <f t="shared" ref="M103" si="186">IFERROR(N102-M102,"")</f>
        <v/>
      </c>
      <c r="N103" s="159"/>
      <c r="O103" s="158" t="str">
        <f t="shared" ref="O103" si="187">IFERROR(P102-O102,"")</f>
        <v/>
      </c>
      <c r="P103" s="159"/>
      <c r="Q103" s="158" t="str">
        <f t="shared" ref="Q103" si="188">IFERROR(R102-Q102,"")</f>
        <v/>
      </c>
      <c r="R103" s="159"/>
      <c r="S103" s="158" t="str">
        <f t="shared" ref="S103" si="189">IFERROR(T102-S102,"")</f>
        <v/>
      </c>
      <c r="T103" s="159"/>
      <c r="U103" s="158" t="str">
        <f t="shared" ref="U103" si="190">IFERROR(V102-U102,"")</f>
        <v/>
      </c>
      <c r="V103" s="159"/>
      <c r="W103" s="160" t="str">
        <f t="shared" ref="W103" si="191">IFERROR(X102-W102,"")</f>
        <v/>
      </c>
      <c r="X103" s="161"/>
      <c r="Y103" s="23" t="s">
        <v>21</v>
      </c>
      <c r="Z103" s="2">
        <f>SUM(Z100:Z102)</f>
        <v>0</v>
      </c>
      <c r="AB103" s="10"/>
    </row>
    <row r="104" spans="2:31" ht="19.5" customHeight="1">
      <c r="B104" s="164">
        <v>25</v>
      </c>
      <c r="C104" s="166" t="str">
        <f>IF('25'!$C$4="","",'25'!$C$4)</f>
        <v/>
      </c>
      <c r="D104" s="169" t="str">
        <f>IF('25'!$G$4="","",'25'!$G$4)</f>
        <v/>
      </c>
      <c r="E104" s="162" t="str">
        <f>IF('25'!$B$8="","",IF(OR('25'!$B$8="キャリアアップ研修",'25'!$B$8="サバティカル研修"),'25'!$B$8,"その他研修"))</f>
        <v/>
      </c>
      <c r="F104" s="163"/>
      <c r="G104" s="162" t="str">
        <f>IF('25'!$B$9="","",IF(OR('25'!$B$9="キャリアアップ研修",'25'!$B$9="サバティカル研修"),'25'!$B$9,"その他研修"))</f>
        <v/>
      </c>
      <c r="H104" s="163"/>
      <c r="I104" s="162" t="str">
        <f>IF('25'!$B$10="","",IF(OR('25'!$B$10="キャリアアップ研修",'25'!$B$10="サバティカル研修"),'25'!$B$10,"その他研修"))</f>
        <v/>
      </c>
      <c r="J104" s="163"/>
      <c r="K104" s="162" t="str">
        <f>IF('25'!$B$11="","",IF(OR('25'!$B$11="キャリアアップ研修",'25'!$B$11="サバティカル研修"),'25'!$B$11,"その他研修"))</f>
        <v/>
      </c>
      <c r="L104" s="163"/>
      <c r="M104" s="162" t="str">
        <f>IF('25'!$B$12="","",IF(OR('25'!$B$12="キャリアアップ研修",'25'!$B$12="サバティカル研修"),'25'!$B$12,"その他研修"))</f>
        <v/>
      </c>
      <c r="N104" s="163"/>
      <c r="O104" s="162" t="str">
        <f>IF('25'!$B$13="","",IF(OR('25'!$B$13="キャリアアップ研修",'25'!$B$13="サバティカル研修"),'25'!$B$13,"その他研修"))</f>
        <v/>
      </c>
      <c r="P104" s="163"/>
      <c r="Q104" s="162" t="str">
        <f>IF('25'!$B$14="","",IF(OR('25'!$B$14="キャリアアップ研修",'25'!$B$14="サバティカル研修"),'25'!$B$14,"その他研修"))</f>
        <v/>
      </c>
      <c r="R104" s="163"/>
      <c r="S104" s="162" t="str">
        <f>IF('25'!$B$15="","",IF(OR('25'!$B$15="キャリアアップ研修",'25'!$B$15="サバティカル研修"),'25'!$B$15,"その他研修"))</f>
        <v/>
      </c>
      <c r="T104" s="163"/>
      <c r="U104" s="162" t="str">
        <f>IF('25'!$B$16="","",IF(OR('25'!$B$16="キャリアアップ研修",'25'!$B$16="サバティカル研修"),'25'!$B$16,"その他研修"))</f>
        <v/>
      </c>
      <c r="V104" s="163"/>
      <c r="W104" s="162" t="str">
        <f>IF('25'!$B$17="","",IF(OR('25'!$B$17="キャリアアップ研修",'25'!$B$17="サバティカル研修"),'25'!$B$17,"その他研修"))</f>
        <v/>
      </c>
      <c r="X104" s="163"/>
      <c r="Y104" s="23" t="s">
        <v>140</v>
      </c>
      <c r="Z104" s="1">
        <f>SUMIF(E104:X104,$AB$8,E107:X107)</f>
        <v>0</v>
      </c>
      <c r="AE104" s="9"/>
    </row>
    <row r="105" spans="2:31" ht="19.5" customHeight="1">
      <c r="B105" s="165"/>
      <c r="C105" s="167"/>
      <c r="D105" s="170"/>
      <c r="E105" s="109" t="s">
        <v>5</v>
      </c>
      <c r="F105" s="109" t="s">
        <v>6</v>
      </c>
      <c r="G105" s="109" t="s">
        <v>5</v>
      </c>
      <c r="H105" s="109" t="s">
        <v>6</v>
      </c>
      <c r="I105" s="109" t="s">
        <v>5</v>
      </c>
      <c r="J105" s="109" t="s">
        <v>6</v>
      </c>
      <c r="K105" s="109" t="s">
        <v>5</v>
      </c>
      <c r="L105" s="109" t="s">
        <v>6</v>
      </c>
      <c r="M105" s="109" t="s">
        <v>5</v>
      </c>
      <c r="N105" s="109" t="s">
        <v>6</v>
      </c>
      <c r="O105" s="109" t="s">
        <v>5</v>
      </c>
      <c r="P105" s="109" t="s">
        <v>6</v>
      </c>
      <c r="Q105" s="109" t="s">
        <v>5</v>
      </c>
      <c r="R105" s="109" t="s">
        <v>6</v>
      </c>
      <c r="S105" s="109" t="s">
        <v>5</v>
      </c>
      <c r="T105" s="109" t="s">
        <v>6</v>
      </c>
      <c r="U105" s="109" t="s">
        <v>5</v>
      </c>
      <c r="V105" s="109" t="s">
        <v>6</v>
      </c>
      <c r="W105" s="109" t="s">
        <v>5</v>
      </c>
      <c r="X105" s="109" t="s">
        <v>6</v>
      </c>
      <c r="Y105" s="23" t="s">
        <v>139</v>
      </c>
      <c r="Z105" s="1">
        <f>SUMIF(E104:X104,$AB$9,E107:X107)</f>
        <v>0</v>
      </c>
    </row>
    <row r="106" spans="2:31" ht="19.5" customHeight="1">
      <c r="B106" s="165"/>
      <c r="C106" s="167"/>
      <c r="D106" s="170"/>
      <c r="E106" s="110" t="str">
        <f>IF('25'!$I$8="","",'25'!$I$8)</f>
        <v/>
      </c>
      <c r="F106" s="110" t="str">
        <f>IF('25'!$J$8="","",'25'!$J$8)</f>
        <v/>
      </c>
      <c r="G106" s="110" t="str">
        <f>IF('25'!$I$9="","",'25'!$I$9)</f>
        <v/>
      </c>
      <c r="H106" s="110" t="str">
        <f>IF('25'!$J$9="","",'25'!$J$9)</f>
        <v/>
      </c>
      <c r="I106" s="110" t="str">
        <f>IF('25'!$I$10="","",'25'!$I$10)</f>
        <v/>
      </c>
      <c r="J106" s="110" t="str">
        <f>IF('25'!$J$10="","",'25'!$J$10)</f>
        <v/>
      </c>
      <c r="K106" s="110" t="str">
        <f>IF('25'!$I$11="","",'25'!$I$11)</f>
        <v/>
      </c>
      <c r="L106" s="110" t="str">
        <f>IF('25'!$J$11="","",'25'!$J$11)</f>
        <v/>
      </c>
      <c r="M106" s="110" t="str">
        <f>IF('25'!$I$12="","",'25'!$I$12)</f>
        <v/>
      </c>
      <c r="N106" s="110" t="str">
        <f>IF('25'!$J$12="","",'25'!$J$12)</f>
        <v/>
      </c>
      <c r="O106" s="110" t="str">
        <f>IF('25'!$I$13="","",'25'!$I$13)</f>
        <v/>
      </c>
      <c r="P106" s="110" t="str">
        <f>IF('25'!$J$13="","",'25'!$J$13)</f>
        <v/>
      </c>
      <c r="Q106" s="110" t="str">
        <f>IF('25'!$I$14="","",'25'!$I$14)</f>
        <v/>
      </c>
      <c r="R106" s="110" t="str">
        <f>IF('25'!$J$14="","",'25'!$J$14)</f>
        <v/>
      </c>
      <c r="S106" s="110" t="str">
        <f>IF('25'!$I$15="","",'25'!$I$15)</f>
        <v/>
      </c>
      <c r="T106" s="110" t="str">
        <f>IF('25'!$J$15="","",'25'!$J$15)</f>
        <v/>
      </c>
      <c r="U106" s="110" t="str">
        <f>IF('25'!$I$16="","",'25'!$I$16)</f>
        <v/>
      </c>
      <c r="V106" s="110" t="str">
        <f>IF('25'!$J$16="","",'25'!$J$16)</f>
        <v/>
      </c>
      <c r="W106" s="110" t="str">
        <f>IF('25'!$I$17="","",'25'!$I$17)</f>
        <v/>
      </c>
      <c r="X106" s="110" t="str">
        <f>IF('25'!$J$17="","",'25'!$J$17)</f>
        <v/>
      </c>
      <c r="Y106" s="23" t="s">
        <v>3</v>
      </c>
      <c r="Z106" s="2">
        <f>SUMIF(E104:X104,$AB$10,E107:X107)</f>
        <v>0</v>
      </c>
    </row>
    <row r="107" spans="2:31" ht="19.5" customHeight="1">
      <c r="B107" s="165"/>
      <c r="C107" s="168"/>
      <c r="D107" s="171"/>
      <c r="E107" s="158" t="str">
        <f>IFERROR(F106-E106,"")</f>
        <v/>
      </c>
      <c r="F107" s="159"/>
      <c r="G107" s="158" t="str">
        <f t="shared" ref="G107" si="192">IFERROR(H106-G106,"")</f>
        <v/>
      </c>
      <c r="H107" s="159"/>
      <c r="I107" s="158" t="str">
        <f>IFERROR(J106-I106,"")</f>
        <v/>
      </c>
      <c r="J107" s="159"/>
      <c r="K107" s="158" t="str">
        <f t="shared" ref="K107" si="193">IFERROR(L106-K106,"")</f>
        <v/>
      </c>
      <c r="L107" s="159"/>
      <c r="M107" s="158" t="str">
        <f t="shared" ref="M107" si="194">IFERROR(N106-M106,"")</f>
        <v/>
      </c>
      <c r="N107" s="159"/>
      <c r="O107" s="158" t="str">
        <f t="shared" ref="O107" si="195">IFERROR(P106-O106,"")</f>
        <v/>
      </c>
      <c r="P107" s="159"/>
      <c r="Q107" s="158" t="str">
        <f t="shared" ref="Q107" si="196">IFERROR(R106-Q106,"")</f>
        <v/>
      </c>
      <c r="R107" s="159"/>
      <c r="S107" s="158" t="str">
        <f t="shared" ref="S107" si="197">IFERROR(T106-S106,"")</f>
        <v/>
      </c>
      <c r="T107" s="159"/>
      <c r="U107" s="158" t="str">
        <f t="shared" ref="U107" si="198">IFERROR(V106-U106,"")</f>
        <v/>
      </c>
      <c r="V107" s="159"/>
      <c r="W107" s="160" t="str">
        <f t="shared" ref="W107" si="199">IFERROR(X106-W106,"")</f>
        <v/>
      </c>
      <c r="X107" s="161"/>
      <c r="Y107" s="23" t="s">
        <v>21</v>
      </c>
      <c r="Z107" s="2">
        <f>SUM(Z104:Z106)</f>
        <v>0</v>
      </c>
      <c r="AB107" s="10"/>
    </row>
    <row r="108" spans="2:31" ht="19.5" customHeight="1">
      <c r="B108" s="164">
        <v>26</v>
      </c>
      <c r="C108" s="166" t="str">
        <f>IF('26'!$C$4="","",'26'!$C$4)</f>
        <v/>
      </c>
      <c r="D108" s="169" t="str">
        <f>IF('26'!$G$4="","",'26'!$G$4)</f>
        <v/>
      </c>
      <c r="E108" s="162" t="str">
        <f>IF('26'!$B$8="","",IF(OR('26'!$B$8="キャリアアップ研修",'26'!$B$8="サバティカル研修"),'26'!$B$8,"その他研修"))</f>
        <v/>
      </c>
      <c r="F108" s="163"/>
      <c r="G108" s="162" t="str">
        <f>IF('26'!$B$9="","",IF(OR('26'!$B$9="キャリアアップ研修",'26'!$B$9="サバティカル研修"),'26'!$B$9,"その他研修"))</f>
        <v/>
      </c>
      <c r="H108" s="163"/>
      <c r="I108" s="162" t="str">
        <f>IF('26'!$B$10="","",IF(OR('26'!$B$10="キャリアアップ研修",'26'!$B$10="サバティカル研修"),'26'!$B$10,"その他研修"))</f>
        <v/>
      </c>
      <c r="J108" s="163"/>
      <c r="K108" s="162" t="str">
        <f>IF('26'!$B$11="","",IF(OR('26'!$B$11="キャリアアップ研修",'26'!$B$11="サバティカル研修"),'26'!$B$11,"その他研修"))</f>
        <v/>
      </c>
      <c r="L108" s="163"/>
      <c r="M108" s="162" t="str">
        <f>IF('26'!$B$12="","",IF(OR('26'!$B$12="キャリアアップ研修",'26'!$B$12="サバティカル研修"),'26'!$B$12,"その他研修"))</f>
        <v/>
      </c>
      <c r="N108" s="163"/>
      <c r="O108" s="162" t="str">
        <f>IF('26'!$B$13="","",IF(OR('26'!$B$13="キャリアアップ研修",'26'!$B$13="サバティカル研修"),'26'!$B$13,"その他研修"))</f>
        <v/>
      </c>
      <c r="P108" s="163"/>
      <c r="Q108" s="162" t="str">
        <f>IF('26'!$B$14="","",IF(OR('26'!$B$14="キャリアアップ研修",'26'!$B$14="サバティカル研修"),'26'!$B$14,"その他研修"))</f>
        <v/>
      </c>
      <c r="R108" s="163"/>
      <c r="S108" s="162" t="str">
        <f>IF('26'!$B$15="","",IF(OR('26'!$B$15="キャリアアップ研修",'26'!$B$15="サバティカル研修"),'26'!$B$15,"その他研修"))</f>
        <v/>
      </c>
      <c r="T108" s="163"/>
      <c r="U108" s="162" t="str">
        <f>IF('26'!$B$16="","",IF(OR('26'!$B$16="キャリアアップ研修",'26'!$B$16="サバティカル研修"),'26'!$B$16,"その他研修"))</f>
        <v/>
      </c>
      <c r="V108" s="163"/>
      <c r="W108" s="162" t="str">
        <f>IF('26'!$B$17="","",IF(OR('26'!$B$17="キャリアアップ研修",'26'!$B$17="サバティカル研修"),'26'!$B$17,"その他研修"))</f>
        <v/>
      </c>
      <c r="X108" s="163"/>
      <c r="Y108" s="23" t="s">
        <v>140</v>
      </c>
      <c r="Z108" s="1">
        <f>SUMIF(E108:X108,$AB$8,E111:X111)</f>
        <v>0</v>
      </c>
      <c r="AE108" s="9"/>
    </row>
    <row r="109" spans="2:31" ht="19.5" customHeight="1">
      <c r="B109" s="165"/>
      <c r="C109" s="167"/>
      <c r="D109" s="170"/>
      <c r="E109" s="109" t="s">
        <v>5</v>
      </c>
      <c r="F109" s="109" t="s">
        <v>6</v>
      </c>
      <c r="G109" s="109" t="s">
        <v>5</v>
      </c>
      <c r="H109" s="109" t="s">
        <v>6</v>
      </c>
      <c r="I109" s="109" t="s">
        <v>5</v>
      </c>
      <c r="J109" s="109" t="s">
        <v>6</v>
      </c>
      <c r="K109" s="109" t="s">
        <v>5</v>
      </c>
      <c r="L109" s="109" t="s">
        <v>6</v>
      </c>
      <c r="M109" s="109" t="s">
        <v>5</v>
      </c>
      <c r="N109" s="109" t="s">
        <v>6</v>
      </c>
      <c r="O109" s="109" t="s">
        <v>5</v>
      </c>
      <c r="P109" s="109" t="s">
        <v>6</v>
      </c>
      <c r="Q109" s="109" t="s">
        <v>5</v>
      </c>
      <c r="R109" s="109" t="s">
        <v>6</v>
      </c>
      <c r="S109" s="109" t="s">
        <v>5</v>
      </c>
      <c r="T109" s="109" t="s">
        <v>6</v>
      </c>
      <c r="U109" s="109" t="s">
        <v>5</v>
      </c>
      <c r="V109" s="109" t="s">
        <v>6</v>
      </c>
      <c r="W109" s="109" t="s">
        <v>5</v>
      </c>
      <c r="X109" s="109" t="s">
        <v>6</v>
      </c>
      <c r="Y109" s="23" t="s">
        <v>139</v>
      </c>
      <c r="Z109" s="1">
        <f>SUMIF(E108:X108,$AB$9,E111:X111)</f>
        <v>0</v>
      </c>
    </row>
    <row r="110" spans="2:31" ht="19.5" customHeight="1">
      <c r="B110" s="165"/>
      <c r="C110" s="167"/>
      <c r="D110" s="170"/>
      <c r="E110" s="110" t="str">
        <f>IF('26'!$I$8="","",'26'!$I$8)</f>
        <v/>
      </c>
      <c r="F110" s="110" t="str">
        <f>IF('26'!$J$8="","",'26'!$J$8)</f>
        <v/>
      </c>
      <c r="G110" s="110" t="str">
        <f>IF('26'!$I$9="","",'26'!$I$9)</f>
        <v/>
      </c>
      <c r="H110" s="110" t="str">
        <f>IF('26'!$J$9="","",'26'!$J$9)</f>
        <v/>
      </c>
      <c r="I110" s="110" t="str">
        <f>IF('26'!$I$10="","",'26'!$I$10)</f>
        <v/>
      </c>
      <c r="J110" s="110" t="str">
        <f>IF('26'!$J$10="","",'26'!$J$10)</f>
        <v/>
      </c>
      <c r="K110" s="110" t="str">
        <f>IF('26'!$I$11="","",'26'!$I$11)</f>
        <v/>
      </c>
      <c r="L110" s="110" t="str">
        <f>IF('26'!$J$11="","",'26'!$J$11)</f>
        <v/>
      </c>
      <c r="M110" s="110" t="str">
        <f>IF('26'!$I$12="","",'26'!$I$12)</f>
        <v/>
      </c>
      <c r="N110" s="110" t="str">
        <f>IF('26'!$J$12="","",'26'!$J$12)</f>
        <v/>
      </c>
      <c r="O110" s="110" t="str">
        <f>IF('26'!$I$13="","",'26'!$I$13)</f>
        <v/>
      </c>
      <c r="P110" s="110" t="str">
        <f>IF('26'!$J$13="","",'26'!$J$13)</f>
        <v/>
      </c>
      <c r="Q110" s="110" t="str">
        <f>IF('26'!$I$14="","",'26'!$I$14)</f>
        <v/>
      </c>
      <c r="R110" s="110" t="str">
        <f>IF('26'!$J$14="","",'26'!$J$14)</f>
        <v/>
      </c>
      <c r="S110" s="110" t="str">
        <f>IF('26'!$I$15="","",'26'!$I$15)</f>
        <v/>
      </c>
      <c r="T110" s="110" t="str">
        <f>IF('26'!$J$15="","",'26'!$J$15)</f>
        <v/>
      </c>
      <c r="U110" s="110" t="str">
        <f>IF('26'!$I$16="","",'26'!$I$16)</f>
        <v/>
      </c>
      <c r="V110" s="110" t="str">
        <f>IF('26'!$J$16="","",'26'!$J$16)</f>
        <v/>
      </c>
      <c r="W110" s="110" t="str">
        <f>IF('26'!$I$17="","",'26'!$I$17)</f>
        <v/>
      </c>
      <c r="X110" s="110" t="str">
        <f>IF('26'!$J$17="","",'26'!$J$17)</f>
        <v/>
      </c>
      <c r="Y110" s="23" t="s">
        <v>3</v>
      </c>
      <c r="Z110" s="2">
        <f>SUMIF(E108:X108,$AB$10,E111:X111)</f>
        <v>0</v>
      </c>
    </row>
    <row r="111" spans="2:31" ht="19.5" customHeight="1">
      <c r="B111" s="165"/>
      <c r="C111" s="168"/>
      <c r="D111" s="171"/>
      <c r="E111" s="158" t="str">
        <f>IFERROR(F110-E110,"")</f>
        <v/>
      </c>
      <c r="F111" s="159"/>
      <c r="G111" s="158" t="str">
        <f t="shared" ref="G111" si="200">IFERROR(H110-G110,"")</f>
        <v/>
      </c>
      <c r="H111" s="159"/>
      <c r="I111" s="158" t="str">
        <f>IFERROR(J110-I110,"")</f>
        <v/>
      </c>
      <c r="J111" s="159"/>
      <c r="K111" s="158" t="str">
        <f t="shared" ref="K111" si="201">IFERROR(L110-K110,"")</f>
        <v/>
      </c>
      <c r="L111" s="159"/>
      <c r="M111" s="158" t="str">
        <f t="shared" ref="M111" si="202">IFERROR(N110-M110,"")</f>
        <v/>
      </c>
      <c r="N111" s="159"/>
      <c r="O111" s="158" t="str">
        <f t="shared" ref="O111" si="203">IFERROR(P110-O110,"")</f>
        <v/>
      </c>
      <c r="P111" s="159"/>
      <c r="Q111" s="158" t="str">
        <f t="shared" ref="Q111" si="204">IFERROR(R110-Q110,"")</f>
        <v/>
      </c>
      <c r="R111" s="159"/>
      <c r="S111" s="158" t="str">
        <f t="shared" ref="S111" si="205">IFERROR(T110-S110,"")</f>
        <v/>
      </c>
      <c r="T111" s="159"/>
      <c r="U111" s="158" t="str">
        <f t="shared" ref="U111" si="206">IFERROR(V110-U110,"")</f>
        <v/>
      </c>
      <c r="V111" s="159"/>
      <c r="W111" s="160" t="str">
        <f t="shared" ref="W111" si="207">IFERROR(X110-W110,"")</f>
        <v/>
      </c>
      <c r="X111" s="161"/>
      <c r="Y111" s="23" t="s">
        <v>21</v>
      </c>
      <c r="Z111" s="2">
        <f>SUM(Z108:Z110)</f>
        <v>0</v>
      </c>
      <c r="AB111" s="10"/>
    </row>
    <row r="112" spans="2:31" ht="19.5" customHeight="1">
      <c r="B112" s="164">
        <v>27</v>
      </c>
      <c r="C112" s="166" t="str">
        <f>IF('27'!$C$4="","",'27'!$C$4)</f>
        <v/>
      </c>
      <c r="D112" s="169" t="str">
        <f>IF('27'!$G$4="","",'27'!$G$4)</f>
        <v/>
      </c>
      <c r="E112" s="162" t="str">
        <f>IF('27'!$B$8="","",IF(OR('27'!$B$8="キャリアアップ研修",'27'!$B$8="サバティカル研修"),'27'!$B$8,"その他研修"))</f>
        <v/>
      </c>
      <c r="F112" s="163"/>
      <c r="G112" s="162" t="str">
        <f>IF('27'!$B$9="","",IF(OR('27'!$B$9="キャリアアップ研修",'27'!$B$9="サバティカル研修"),'27'!$B$9,"その他研修"))</f>
        <v/>
      </c>
      <c r="H112" s="163"/>
      <c r="I112" s="162" t="str">
        <f>IF('27'!$B$10="","",IF(OR('27'!$B$10="キャリアアップ研修",'27'!$B$10="サバティカル研修"),'27'!$B$10,"その他研修"))</f>
        <v/>
      </c>
      <c r="J112" s="163"/>
      <c r="K112" s="162" t="str">
        <f>IF('27'!$B$11="","",IF(OR('27'!$B$11="キャリアアップ研修",'27'!$B$11="サバティカル研修"),'27'!$B$11,"その他研修"))</f>
        <v/>
      </c>
      <c r="L112" s="163"/>
      <c r="M112" s="162" t="str">
        <f>IF('27'!$B$12="","",IF(OR('27'!$B$12="キャリアアップ研修",'27'!$B$12="サバティカル研修"),'27'!$B$12,"その他研修"))</f>
        <v/>
      </c>
      <c r="N112" s="163"/>
      <c r="O112" s="162" t="str">
        <f>IF('27'!$B$13="","",IF(OR('27'!$B$13="キャリアアップ研修",'27'!$B$13="サバティカル研修"),'27'!$B$13,"その他研修"))</f>
        <v/>
      </c>
      <c r="P112" s="163"/>
      <c r="Q112" s="162" t="str">
        <f>IF('27'!$B$14="","",IF(OR('27'!$B$14="キャリアアップ研修",'27'!$B$14="サバティカル研修"),'27'!$B$14,"その他研修"))</f>
        <v/>
      </c>
      <c r="R112" s="163"/>
      <c r="S112" s="162" t="str">
        <f>IF('27'!$B$15="","",IF(OR('27'!$B$15="キャリアアップ研修",'27'!$B$15="サバティカル研修"),'27'!$B$15,"その他研修"))</f>
        <v/>
      </c>
      <c r="T112" s="163"/>
      <c r="U112" s="162" t="str">
        <f>IF('27'!$B$16="","",IF(OR('27'!$B$16="キャリアアップ研修",'27'!$B$16="サバティカル研修"),'27'!$B$16,"その他研修"))</f>
        <v/>
      </c>
      <c r="V112" s="163"/>
      <c r="W112" s="162" t="str">
        <f>IF('27'!$B$17="","",IF(OR('27'!$B$17="キャリアアップ研修",'27'!$B$17="サバティカル研修"),'27'!$B$17,"その他研修"))</f>
        <v/>
      </c>
      <c r="X112" s="163"/>
      <c r="Y112" s="23" t="s">
        <v>140</v>
      </c>
      <c r="Z112" s="1">
        <f>SUMIF(E112:X112,$AB$8,E115:X115)</f>
        <v>0</v>
      </c>
      <c r="AE112" s="9"/>
    </row>
    <row r="113" spans="2:31" ht="19.5" customHeight="1">
      <c r="B113" s="165"/>
      <c r="C113" s="167"/>
      <c r="D113" s="170"/>
      <c r="E113" s="109" t="s">
        <v>5</v>
      </c>
      <c r="F113" s="109" t="s">
        <v>6</v>
      </c>
      <c r="G113" s="109" t="s">
        <v>5</v>
      </c>
      <c r="H113" s="109" t="s">
        <v>6</v>
      </c>
      <c r="I113" s="109" t="s">
        <v>5</v>
      </c>
      <c r="J113" s="109" t="s">
        <v>6</v>
      </c>
      <c r="K113" s="109" t="s">
        <v>5</v>
      </c>
      <c r="L113" s="109" t="s">
        <v>6</v>
      </c>
      <c r="M113" s="109" t="s">
        <v>5</v>
      </c>
      <c r="N113" s="109" t="s">
        <v>6</v>
      </c>
      <c r="O113" s="109" t="s">
        <v>5</v>
      </c>
      <c r="P113" s="109" t="s">
        <v>6</v>
      </c>
      <c r="Q113" s="109" t="s">
        <v>5</v>
      </c>
      <c r="R113" s="109" t="s">
        <v>6</v>
      </c>
      <c r="S113" s="109" t="s">
        <v>5</v>
      </c>
      <c r="T113" s="109" t="s">
        <v>6</v>
      </c>
      <c r="U113" s="109" t="s">
        <v>5</v>
      </c>
      <c r="V113" s="109" t="s">
        <v>6</v>
      </c>
      <c r="W113" s="109" t="s">
        <v>5</v>
      </c>
      <c r="X113" s="109" t="s">
        <v>6</v>
      </c>
      <c r="Y113" s="23" t="s">
        <v>139</v>
      </c>
      <c r="Z113" s="1">
        <f>SUMIF(E112:X112,$AB$9,E115:X115)</f>
        <v>0</v>
      </c>
    </row>
    <row r="114" spans="2:31" ht="19.5" customHeight="1">
      <c r="B114" s="165"/>
      <c r="C114" s="167"/>
      <c r="D114" s="170"/>
      <c r="E114" s="110" t="str">
        <f>IF('27'!$I$8="","",'27'!$I$8)</f>
        <v/>
      </c>
      <c r="F114" s="110" t="str">
        <f>IF('27'!$J$8="","",'27'!$J$8)</f>
        <v/>
      </c>
      <c r="G114" s="110" t="str">
        <f>IF('27'!$I$9="","",'27'!$I$9)</f>
        <v/>
      </c>
      <c r="H114" s="110" t="str">
        <f>IF('27'!$J$9="","",'27'!$J$9)</f>
        <v/>
      </c>
      <c r="I114" s="110" t="str">
        <f>IF('27'!$I$10="","",'27'!$I$10)</f>
        <v/>
      </c>
      <c r="J114" s="110" t="str">
        <f>IF('27'!$J$10="","",'27'!$J$10)</f>
        <v/>
      </c>
      <c r="K114" s="110" t="str">
        <f>IF('27'!$I$11="","",'27'!$I$11)</f>
        <v/>
      </c>
      <c r="L114" s="110" t="str">
        <f>IF('27'!$J$11="","",'27'!$J$11)</f>
        <v/>
      </c>
      <c r="M114" s="110" t="str">
        <f>IF('27'!$I$12="","",'27'!$I$12)</f>
        <v/>
      </c>
      <c r="N114" s="110" t="str">
        <f>IF('27'!$J$12="","",'27'!$J$12)</f>
        <v/>
      </c>
      <c r="O114" s="110" t="str">
        <f>IF('27'!$I$13="","",'27'!$I$13)</f>
        <v/>
      </c>
      <c r="P114" s="110" t="str">
        <f>IF('27'!$J$13="","",'27'!$J$13)</f>
        <v/>
      </c>
      <c r="Q114" s="110" t="str">
        <f>IF('27'!$I$14="","",'27'!$I$14)</f>
        <v/>
      </c>
      <c r="R114" s="110" t="str">
        <f>IF('27'!$J$14="","",'27'!$J$14)</f>
        <v/>
      </c>
      <c r="S114" s="110" t="str">
        <f>IF('27'!$I$15="","",'27'!$I$15)</f>
        <v/>
      </c>
      <c r="T114" s="110" t="str">
        <f>IF('27'!$J$15="","",'27'!$J$15)</f>
        <v/>
      </c>
      <c r="U114" s="110" t="str">
        <f>IF('27'!$I$16="","",'27'!$I$16)</f>
        <v/>
      </c>
      <c r="V114" s="110" t="str">
        <f>IF('27'!$J$16="","",'27'!$J$16)</f>
        <v/>
      </c>
      <c r="W114" s="110" t="str">
        <f>IF('27'!$I$17="","",'27'!$I$17)</f>
        <v/>
      </c>
      <c r="X114" s="110" t="str">
        <f>IF('27'!$J$17="","",'27'!$J$17)</f>
        <v/>
      </c>
      <c r="Y114" s="23" t="s">
        <v>3</v>
      </c>
      <c r="Z114" s="2">
        <f>SUMIF(E112:X112,$AB$10,E115:X115)</f>
        <v>0</v>
      </c>
    </row>
    <row r="115" spans="2:31" ht="19.5" customHeight="1">
      <c r="B115" s="165"/>
      <c r="C115" s="168"/>
      <c r="D115" s="171"/>
      <c r="E115" s="158" t="str">
        <f>IFERROR(F114-E114,"")</f>
        <v/>
      </c>
      <c r="F115" s="159"/>
      <c r="G115" s="158" t="str">
        <f t="shared" ref="G115" si="208">IFERROR(H114-G114,"")</f>
        <v/>
      </c>
      <c r="H115" s="159"/>
      <c r="I115" s="158" t="str">
        <f>IFERROR(J114-I114,"")</f>
        <v/>
      </c>
      <c r="J115" s="159"/>
      <c r="K115" s="158" t="str">
        <f t="shared" ref="K115" si="209">IFERROR(L114-K114,"")</f>
        <v/>
      </c>
      <c r="L115" s="159"/>
      <c r="M115" s="158" t="str">
        <f t="shared" ref="M115" si="210">IFERROR(N114-M114,"")</f>
        <v/>
      </c>
      <c r="N115" s="159"/>
      <c r="O115" s="158" t="str">
        <f t="shared" ref="O115" si="211">IFERROR(P114-O114,"")</f>
        <v/>
      </c>
      <c r="P115" s="159"/>
      <c r="Q115" s="158" t="str">
        <f t="shared" ref="Q115" si="212">IFERROR(R114-Q114,"")</f>
        <v/>
      </c>
      <c r="R115" s="159"/>
      <c r="S115" s="158" t="str">
        <f t="shared" ref="S115" si="213">IFERROR(T114-S114,"")</f>
        <v/>
      </c>
      <c r="T115" s="159"/>
      <c r="U115" s="158" t="str">
        <f t="shared" ref="U115" si="214">IFERROR(V114-U114,"")</f>
        <v/>
      </c>
      <c r="V115" s="159"/>
      <c r="W115" s="160" t="str">
        <f t="shared" ref="W115" si="215">IFERROR(X114-W114,"")</f>
        <v/>
      </c>
      <c r="X115" s="161"/>
      <c r="Y115" s="23" t="s">
        <v>21</v>
      </c>
      <c r="Z115" s="2">
        <f>SUM(Z112:Z114)</f>
        <v>0</v>
      </c>
      <c r="AB115" s="10"/>
    </row>
    <row r="116" spans="2:31" ht="19.5" customHeight="1">
      <c r="B116" s="164">
        <v>28</v>
      </c>
      <c r="C116" s="166" t="str">
        <f>IF('28'!$C$4="","",'28'!$C$4)</f>
        <v/>
      </c>
      <c r="D116" s="169" t="str">
        <f>IF('28'!$G$4="","",'28'!$G$4)</f>
        <v/>
      </c>
      <c r="E116" s="162" t="str">
        <f>IF('28'!$B$8="","",IF(OR('28'!$B$8="キャリアアップ研修",'28'!$B$8="サバティカル研修"),'28'!$B$8,"その他研修"))</f>
        <v/>
      </c>
      <c r="F116" s="163"/>
      <c r="G116" s="162" t="str">
        <f>IF('28'!$B$9="","",IF(OR('28'!$B$9="キャリアアップ研修",'28'!$B$9="サバティカル研修"),'28'!$B$9,"その他研修"))</f>
        <v/>
      </c>
      <c r="H116" s="163"/>
      <c r="I116" s="162" t="str">
        <f>IF('28'!$B$10="","",IF(OR('28'!$B$10="キャリアアップ研修",'28'!$B$10="サバティカル研修"),'28'!$B$10,"その他研修"))</f>
        <v/>
      </c>
      <c r="J116" s="163"/>
      <c r="K116" s="162" t="str">
        <f>IF('28'!$B$11="","",IF(OR('28'!$B$11="キャリアアップ研修",'28'!$B$11="サバティカル研修"),'28'!$B$11,"その他研修"))</f>
        <v/>
      </c>
      <c r="L116" s="163"/>
      <c r="M116" s="162" t="str">
        <f>IF('28'!$B$12="","",IF(OR('28'!$B$12="キャリアアップ研修",'28'!$B$12="サバティカル研修"),'28'!$B$12,"その他研修"))</f>
        <v/>
      </c>
      <c r="N116" s="163"/>
      <c r="O116" s="162" t="str">
        <f>IF('28'!$B$13="","",IF(OR('28'!$B$13="キャリアアップ研修",'28'!$B$13="サバティカル研修"),'28'!$B$13,"その他研修"))</f>
        <v/>
      </c>
      <c r="P116" s="163"/>
      <c r="Q116" s="162" t="str">
        <f>IF('28'!$B$14="","",IF(OR('28'!$B$14="キャリアアップ研修",'28'!$B$14="サバティカル研修"),'28'!$B$14,"その他研修"))</f>
        <v/>
      </c>
      <c r="R116" s="163"/>
      <c r="S116" s="162" t="str">
        <f>IF('28'!$B$15="","",IF(OR('28'!$B$15="キャリアアップ研修",'28'!$B$15="サバティカル研修"),'28'!$B$15,"その他研修"))</f>
        <v/>
      </c>
      <c r="T116" s="163"/>
      <c r="U116" s="162" t="str">
        <f>IF('28'!$B$16="","",IF(OR('28'!$B$16="キャリアアップ研修",'28'!$B$16="サバティカル研修"),'28'!$B$16,"その他研修"))</f>
        <v/>
      </c>
      <c r="V116" s="163"/>
      <c r="W116" s="162" t="str">
        <f>IF('28'!$B$17="","",IF(OR('28'!$B$17="キャリアアップ研修",'28'!$B$17="サバティカル研修"),'28'!$B$17,"その他研修"))</f>
        <v/>
      </c>
      <c r="X116" s="163"/>
      <c r="Y116" s="23" t="s">
        <v>140</v>
      </c>
      <c r="Z116" s="1">
        <f>SUMIF(E116:X116,$AB$8,E119:X119)</f>
        <v>0</v>
      </c>
      <c r="AE116" s="9"/>
    </row>
    <row r="117" spans="2:31" ht="19.5" customHeight="1">
      <c r="B117" s="165"/>
      <c r="C117" s="167"/>
      <c r="D117" s="170"/>
      <c r="E117" s="109" t="s">
        <v>5</v>
      </c>
      <c r="F117" s="109" t="s">
        <v>6</v>
      </c>
      <c r="G117" s="109" t="s">
        <v>5</v>
      </c>
      <c r="H117" s="109" t="s">
        <v>6</v>
      </c>
      <c r="I117" s="109" t="s">
        <v>5</v>
      </c>
      <c r="J117" s="109" t="s">
        <v>6</v>
      </c>
      <c r="K117" s="109" t="s">
        <v>5</v>
      </c>
      <c r="L117" s="109" t="s">
        <v>6</v>
      </c>
      <c r="M117" s="109" t="s">
        <v>5</v>
      </c>
      <c r="N117" s="109" t="s">
        <v>6</v>
      </c>
      <c r="O117" s="109" t="s">
        <v>5</v>
      </c>
      <c r="P117" s="109" t="s">
        <v>6</v>
      </c>
      <c r="Q117" s="109" t="s">
        <v>5</v>
      </c>
      <c r="R117" s="109" t="s">
        <v>6</v>
      </c>
      <c r="S117" s="109" t="s">
        <v>5</v>
      </c>
      <c r="T117" s="109" t="s">
        <v>6</v>
      </c>
      <c r="U117" s="109" t="s">
        <v>5</v>
      </c>
      <c r="V117" s="109" t="s">
        <v>6</v>
      </c>
      <c r="W117" s="109" t="s">
        <v>5</v>
      </c>
      <c r="X117" s="109" t="s">
        <v>6</v>
      </c>
      <c r="Y117" s="23" t="s">
        <v>139</v>
      </c>
      <c r="Z117" s="1">
        <f>SUMIF(E116:X116,$AB$9,E119:X119)</f>
        <v>0</v>
      </c>
    </row>
    <row r="118" spans="2:31" ht="19.5" customHeight="1">
      <c r="B118" s="165"/>
      <c r="C118" s="167"/>
      <c r="D118" s="170"/>
      <c r="E118" s="110" t="str">
        <f>IF('28'!$I$8="","",'28'!$I$8)</f>
        <v/>
      </c>
      <c r="F118" s="110" t="str">
        <f>IF('28'!$J$8="","",'28'!$J$8)</f>
        <v/>
      </c>
      <c r="G118" s="110" t="str">
        <f>IF('28'!$I$9="","",'28'!$I$9)</f>
        <v/>
      </c>
      <c r="H118" s="110" t="str">
        <f>IF('28'!$J$9="","",'28'!$J$9)</f>
        <v/>
      </c>
      <c r="I118" s="110" t="str">
        <f>IF('28'!$I$10="","",'28'!$I$10)</f>
        <v/>
      </c>
      <c r="J118" s="110" t="str">
        <f>IF('28'!$J$10="","",'28'!$J$10)</f>
        <v/>
      </c>
      <c r="K118" s="110" t="str">
        <f>IF('28'!$I$11="","",'28'!$I$11)</f>
        <v/>
      </c>
      <c r="L118" s="110" t="str">
        <f>IF('28'!$J$11="","",'28'!$J$11)</f>
        <v/>
      </c>
      <c r="M118" s="110" t="str">
        <f>IF('28'!$I$12="","",'28'!$I$12)</f>
        <v/>
      </c>
      <c r="N118" s="110" t="str">
        <f>IF('28'!$J$12="","",'28'!$J$12)</f>
        <v/>
      </c>
      <c r="O118" s="110" t="str">
        <f>IF('28'!$I$13="","",'28'!$I$13)</f>
        <v/>
      </c>
      <c r="P118" s="110" t="str">
        <f>IF('28'!$J$13="","",'28'!$J$13)</f>
        <v/>
      </c>
      <c r="Q118" s="110" t="str">
        <f>IF('28'!$I$14="","",'28'!$I$14)</f>
        <v/>
      </c>
      <c r="R118" s="110" t="str">
        <f>IF('28'!$J$14="","",'28'!$J$14)</f>
        <v/>
      </c>
      <c r="S118" s="110" t="str">
        <f>IF('28'!$I$15="","",'28'!$I$15)</f>
        <v/>
      </c>
      <c r="T118" s="110" t="str">
        <f>IF('28'!$J$15="","",'28'!$J$15)</f>
        <v/>
      </c>
      <c r="U118" s="110" t="str">
        <f>IF('28'!$I$16="","",'28'!$I$16)</f>
        <v/>
      </c>
      <c r="V118" s="110" t="str">
        <f>IF('28'!$J$16="","",'28'!$J$16)</f>
        <v/>
      </c>
      <c r="W118" s="110" t="str">
        <f>IF('28'!$I$17="","",'28'!$I$17)</f>
        <v/>
      </c>
      <c r="X118" s="110" t="str">
        <f>IF('28'!$J$17="","",'28'!$J$17)</f>
        <v/>
      </c>
      <c r="Y118" s="23" t="s">
        <v>3</v>
      </c>
      <c r="Z118" s="2">
        <f>SUMIF(E116:X116,$AB$10,E119:X119)</f>
        <v>0</v>
      </c>
    </row>
    <row r="119" spans="2:31" ht="19.5" customHeight="1">
      <c r="B119" s="165"/>
      <c r="C119" s="168"/>
      <c r="D119" s="171"/>
      <c r="E119" s="158" t="str">
        <f>IFERROR(F118-E118,"")</f>
        <v/>
      </c>
      <c r="F119" s="159"/>
      <c r="G119" s="158" t="str">
        <f t="shared" ref="G119" si="216">IFERROR(H118-G118,"")</f>
        <v/>
      </c>
      <c r="H119" s="159"/>
      <c r="I119" s="158" t="str">
        <f>IFERROR(J118-I118,"")</f>
        <v/>
      </c>
      <c r="J119" s="159"/>
      <c r="K119" s="158" t="str">
        <f t="shared" ref="K119" si="217">IFERROR(L118-K118,"")</f>
        <v/>
      </c>
      <c r="L119" s="159"/>
      <c r="M119" s="158" t="str">
        <f t="shared" ref="M119" si="218">IFERROR(N118-M118,"")</f>
        <v/>
      </c>
      <c r="N119" s="159"/>
      <c r="O119" s="158" t="str">
        <f t="shared" ref="O119" si="219">IFERROR(P118-O118,"")</f>
        <v/>
      </c>
      <c r="P119" s="159"/>
      <c r="Q119" s="158" t="str">
        <f t="shared" ref="Q119" si="220">IFERROR(R118-Q118,"")</f>
        <v/>
      </c>
      <c r="R119" s="159"/>
      <c r="S119" s="158" t="str">
        <f t="shared" ref="S119" si="221">IFERROR(T118-S118,"")</f>
        <v/>
      </c>
      <c r="T119" s="159"/>
      <c r="U119" s="158" t="str">
        <f t="shared" ref="U119" si="222">IFERROR(V118-U118,"")</f>
        <v/>
      </c>
      <c r="V119" s="159"/>
      <c r="W119" s="160" t="str">
        <f t="shared" ref="W119" si="223">IFERROR(X118-W118,"")</f>
        <v/>
      </c>
      <c r="X119" s="161"/>
      <c r="Y119" s="23" t="s">
        <v>21</v>
      </c>
      <c r="Z119" s="2">
        <f>SUM(Z116:Z118)</f>
        <v>0</v>
      </c>
      <c r="AB119" s="10"/>
    </row>
    <row r="120" spans="2:31" ht="19.5" customHeight="1">
      <c r="B120" s="164">
        <v>29</v>
      </c>
      <c r="C120" s="166" t="str">
        <f>IF('29'!$C$4="","",'29'!$C$4)</f>
        <v/>
      </c>
      <c r="D120" s="169" t="str">
        <f>IF('29'!$G$4="","",'29'!$G$4)</f>
        <v/>
      </c>
      <c r="E120" s="162" t="str">
        <f>IF('29'!$B$8="","",IF(OR('29'!$B$8="キャリアアップ研修",'29'!$B$8="サバティカル研修"),'29'!$B$8,"その他研修"))</f>
        <v/>
      </c>
      <c r="F120" s="163"/>
      <c r="G120" s="162" t="str">
        <f>IF('29'!$B$9="","",IF(OR('29'!$B$9="キャリアアップ研修",'29'!$B$9="サバティカル研修"),'29'!$B$9,"その他研修"))</f>
        <v/>
      </c>
      <c r="H120" s="163"/>
      <c r="I120" s="162" t="str">
        <f>IF('29'!$B$10="","",IF(OR('29'!$B$10="キャリアアップ研修",'29'!$B$10="サバティカル研修"),'29'!$B$10,"その他研修"))</f>
        <v/>
      </c>
      <c r="J120" s="163"/>
      <c r="K120" s="162" t="str">
        <f>IF('29'!$B$11="","",IF(OR('29'!$B$11="キャリアアップ研修",'29'!$B$11="サバティカル研修"),'29'!$B$11,"その他研修"))</f>
        <v/>
      </c>
      <c r="L120" s="163"/>
      <c r="M120" s="162" t="str">
        <f>IF('29'!$B$12="","",IF(OR('29'!$B$12="キャリアアップ研修",'29'!$B$12="サバティカル研修"),'29'!$B$12,"その他研修"))</f>
        <v/>
      </c>
      <c r="N120" s="163"/>
      <c r="O120" s="162" t="str">
        <f>IF('29'!$B$13="","",IF(OR('29'!$B$13="キャリアアップ研修",'29'!$B$13="サバティカル研修"),'29'!$B$13,"その他研修"))</f>
        <v/>
      </c>
      <c r="P120" s="163"/>
      <c r="Q120" s="162" t="str">
        <f>IF('29'!$B$14="","",IF(OR('29'!$B$14="キャリアアップ研修",'29'!$B$14="サバティカル研修"),'29'!$B$14,"その他研修"))</f>
        <v/>
      </c>
      <c r="R120" s="163"/>
      <c r="S120" s="162" t="str">
        <f>IF('29'!$B$15="","",IF(OR('29'!$B$15="キャリアアップ研修",'29'!$B$15="サバティカル研修"),'29'!$B$15,"その他研修"))</f>
        <v/>
      </c>
      <c r="T120" s="163"/>
      <c r="U120" s="162" t="str">
        <f>IF('29'!$B$16="","",IF(OR('29'!$B$16="キャリアアップ研修",'29'!$B$16="サバティカル研修"),'29'!$B$16,"その他研修"))</f>
        <v/>
      </c>
      <c r="V120" s="163"/>
      <c r="W120" s="162" t="str">
        <f>IF('29'!$B$17="","",IF(OR('29'!$B$17="キャリアアップ研修",'29'!$B$17="サバティカル研修"),'29'!$B$17,"その他研修"))</f>
        <v/>
      </c>
      <c r="X120" s="163"/>
      <c r="Y120" s="23" t="s">
        <v>140</v>
      </c>
      <c r="Z120" s="1">
        <f>SUMIF(E120:X120,$AB$8,E123:X123)</f>
        <v>0</v>
      </c>
      <c r="AE120" s="9"/>
    </row>
    <row r="121" spans="2:31" ht="19.5" customHeight="1">
      <c r="B121" s="165"/>
      <c r="C121" s="167"/>
      <c r="D121" s="170"/>
      <c r="E121" s="109" t="s">
        <v>5</v>
      </c>
      <c r="F121" s="109" t="s">
        <v>6</v>
      </c>
      <c r="G121" s="109" t="s">
        <v>5</v>
      </c>
      <c r="H121" s="109" t="s">
        <v>6</v>
      </c>
      <c r="I121" s="109" t="s">
        <v>5</v>
      </c>
      <c r="J121" s="109" t="s">
        <v>6</v>
      </c>
      <c r="K121" s="109" t="s">
        <v>5</v>
      </c>
      <c r="L121" s="109" t="s">
        <v>6</v>
      </c>
      <c r="M121" s="109" t="s">
        <v>5</v>
      </c>
      <c r="N121" s="109" t="s">
        <v>6</v>
      </c>
      <c r="O121" s="109" t="s">
        <v>5</v>
      </c>
      <c r="P121" s="109" t="s">
        <v>6</v>
      </c>
      <c r="Q121" s="109" t="s">
        <v>5</v>
      </c>
      <c r="R121" s="109" t="s">
        <v>6</v>
      </c>
      <c r="S121" s="109" t="s">
        <v>5</v>
      </c>
      <c r="T121" s="109" t="s">
        <v>6</v>
      </c>
      <c r="U121" s="109" t="s">
        <v>5</v>
      </c>
      <c r="V121" s="109" t="s">
        <v>6</v>
      </c>
      <c r="W121" s="109" t="s">
        <v>5</v>
      </c>
      <c r="X121" s="109" t="s">
        <v>6</v>
      </c>
      <c r="Y121" s="23" t="s">
        <v>139</v>
      </c>
      <c r="Z121" s="1">
        <f>SUMIF(E120:X120,$AB$9,E123:X123)</f>
        <v>0</v>
      </c>
    </row>
    <row r="122" spans="2:31" ht="19.5" customHeight="1">
      <c r="B122" s="165"/>
      <c r="C122" s="167"/>
      <c r="D122" s="170"/>
      <c r="E122" s="110" t="str">
        <f>IF('29'!$I$8="","",'29'!$I$8)</f>
        <v/>
      </c>
      <c r="F122" s="110" t="str">
        <f>IF('29'!$J$8="","",'29'!$J$8)</f>
        <v/>
      </c>
      <c r="G122" s="110" t="str">
        <f>IF('29'!$I$9="","",'29'!$I$9)</f>
        <v/>
      </c>
      <c r="H122" s="110" t="str">
        <f>IF('29'!$J$9="","",'29'!$J$9)</f>
        <v/>
      </c>
      <c r="I122" s="110" t="str">
        <f>IF('29'!$I$10="","",'29'!$I$10)</f>
        <v/>
      </c>
      <c r="J122" s="110" t="str">
        <f>IF('29'!$J$10="","",'29'!$J$10)</f>
        <v/>
      </c>
      <c r="K122" s="110" t="str">
        <f>IF('29'!$I$11="","",'29'!$I$11)</f>
        <v/>
      </c>
      <c r="L122" s="110" t="str">
        <f>IF('29'!$J$11="","",'29'!$J$11)</f>
        <v/>
      </c>
      <c r="M122" s="110" t="str">
        <f>IF('29'!$I$12="","",'29'!$I$12)</f>
        <v/>
      </c>
      <c r="N122" s="110" t="str">
        <f>IF('29'!$J$12="","",'29'!$J$12)</f>
        <v/>
      </c>
      <c r="O122" s="110" t="str">
        <f>IF('29'!$I$13="","",'29'!$I$13)</f>
        <v/>
      </c>
      <c r="P122" s="110" t="str">
        <f>IF('29'!$J$13="","",'29'!$J$13)</f>
        <v/>
      </c>
      <c r="Q122" s="110" t="str">
        <f>IF('29'!$I$14="","",'29'!$I$14)</f>
        <v/>
      </c>
      <c r="R122" s="110" t="str">
        <f>IF('29'!$J$14="","",'29'!$J$14)</f>
        <v/>
      </c>
      <c r="S122" s="110" t="str">
        <f>IF('29'!$I$15="","",'29'!$I$15)</f>
        <v/>
      </c>
      <c r="T122" s="110" t="str">
        <f>IF('29'!$J$15="","",'29'!$J$15)</f>
        <v/>
      </c>
      <c r="U122" s="110" t="str">
        <f>IF('29'!$I$16="","",'29'!$I$16)</f>
        <v/>
      </c>
      <c r="V122" s="110" t="str">
        <f>IF('29'!$J$16="","",'29'!$J$16)</f>
        <v/>
      </c>
      <c r="W122" s="110" t="str">
        <f>IF('29'!$I$17="","",'29'!$I$17)</f>
        <v/>
      </c>
      <c r="X122" s="110" t="str">
        <f>IF('29'!$J$17="","",'29'!$J$17)</f>
        <v/>
      </c>
      <c r="Y122" s="23" t="s">
        <v>3</v>
      </c>
      <c r="Z122" s="2">
        <f>SUMIF(E120:X120,$AB$10,E123:X123)</f>
        <v>0</v>
      </c>
    </row>
    <row r="123" spans="2:31" ht="19.5" customHeight="1">
      <c r="B123" s="165"/>
      <c r="C123" s="168"/>
      <c r="D123" s="171"/>
      <c r="E123" s="158" t="str">
        <f>IFERROR(F122-E122,"")</f>
        <v/>
      </c>
      <c r="F123" s="159"/>
      <c r="G123" s="158" t="str">
        <f t="shared" ref="G123" si="224">IFERROR(H122-G122,"")</f>
        <v/>
      </c>
      <c r="H123" s="159"/>
      <c r="I123" s="158" t="str">
        <f>IFERROR(J122-I122,"")</f>
        <v/>
      </c>
      <c r="J123" s="159"/>
      <c r="K123" s="158" t="str">
        <f t="shared" ref="K123" si="225">IFERROR(L122-K122,"")</f>
        <v/>
      </c>
      <c r="L123" s="159"/>
      <c r="M123" s="158" t="str">
        <f t="shared" ref="M123" si="226">IFERROR(N122-M122,"")</f>
        <v/>
      </c>
      <c r="N123" s="159"/>
      <c r="O123" s="158" t="str">
        <f t="shared" ref="O123" si="227">IFERROR(P122-O122,"")</f>
        <v/>
      </c>
      <c r="P123" s="159"/>
      <c r="Q123" s="158" t="str">
        <f t="shared" ref="Q123" si="228">IFERROR(R122-Q122,"")</f>
        <v/>
      </c>
      <c r="R123" s="159"/>
      <c r="S123" s="158" t="str">
        <f t="shared" ref="S123" si="229">IFERROR(T122-S122,"")</f>
        <v/>
      </c>
      <c r="T123" s="159"/>
      <c r="U123" s="158" t="str">
        <f t="shared" ref="U123" si="230">IFERROR(V122-U122,"")</f>
        <v/>
      </c>
      <c r="V123" s="159"/>
      <c r="W123" s="160" t="str">
        <f t="shared" ref="W123" si="231">IFERROR(X122-W122,"")</f>
        <v/>
      </c>
      <c r="X123" s="161"/>
      <c r="Y123" s="23" t="s">
        <v>21</v>
      </c>
      <c r="Z123" s="2">
        <f>SUM(Z120:Z122)</f>
        <v>0</v>
      </c>
      <c r="AB123" s="10"/>
    </row>
    <row r="124" spans="2:31" ht="19.5" customHeight="1">
      <c r="B124" s="164">
        <v>30</v>
      </c>
      <c r="C124" s="166" t="str">
        <f>IF('30'!$C$4="","",'30'!$C$4)</f>
        <v/>
      </c>
      <c r="D124" s="169" t="str">
        <f>IF('30'!$G$4="","",'30'!$G$4)</f>
        <v/>
      </c>
      <c r="E124" s="162" t="str">
        <f>IF('30'!$B$8="","",IF(OR('30'!$B$8="キャリアアップ研修",'30'!$B$8="サバティカル研修"),'30'!$B$8,"その他研修"))</f>
        <v/>
      </c>
      <c r="F124" s="163"/>
      <c r="G124" s="162" t="str">
        <f>IF('30'!$B$9="","",IF(OR('30'!$B$9="キャリアアップ研修",'30'!$B$9="サバティカル研修"),'30'!$B$9,"その他研修"))</f>
        <v/>
      </c>
      <c r="H124" s="163"/>
      <c r="I124" s="162" t="str">
        <f>IF('30'!$B$10="","",IF(OR('30'!$B$10="キャリアアップ研修",'30'!$B$10="サバティカル研修"),'30'!$B$10,"その他研修"))</f>
        <v/>
      </c>
      <c r="J124" s="163"/>
      <c r="K124" s="162" t="str">
        <f>IF('30'!$B$11="","",IF(OR('30'!$B$11="キャリアアップ研修",'30'!$B$11="サバティカル研修"),'30'!$B$11,"その他研修"))</f>
        <v/>
      </c>
      <c r="L124" s="163"/>
      <c r="M124" s="162" t="str">
        <f>IF('30'!$B$12="","",IF(OR('30'!$B$12="キャリアアップ研修",'30'!$B$12="サバティカル研修"),'30'!$B$12,"その他研修"))</f>
        <v/>
      </c>
      <c r="N124" s="163"/>
      <c r="O124" s="162" t="str">
        <f>IF('30'!$B$13="","",IF(OR('30'!$B$13="キャリアアップ研修",'30'!$B$13="サバティカル研修"),'30'!$B$13,"その他研修"))</f>
        <v/>
      </c>
      <c r="P124" s="163"/>
      <c r="Q124" s="162" t="str">
        <f>IF('30'!$B$14="","",IF(OR('30'!$B$14="キャリアアップ研修",'30'!$B$14="サバティカル研修"),'30'!$B$14,"その他研修"))</f>
        <v/>
      </c>
      <c r="R124" s="163"/>
      <c r="S124" s="162" t="str">
        <f>IF('30'!$B$15="","",IF(OR('30'!$B$15="キャリアアップ研修",'30'!$B$15="サバティカル研修"),'30'!$B$15,"その他研修"))</f>
        <v/>
      </c>
      <c r="T124" s="163"/>
      <c r="U124" s="162" t="str">
        <f>IF('30'!$B$16="","",IF(OR('30'!$B$16="キャリアアップ研修",'30'!$B$16="サバティカル研修"),'30'!$B$16,"その他研修"))</f>
        <v/>
      </c>
      <c r="V124" s="163"/>
      <c r="W124" s="162" t="str">
        <f>IF('30'!$B$17="","",IF(OR('30'!$B$17="キャリアアップ研修",'30'!$B$17="サバティカル研修"),'30'!$B$17,"その他研修"))</f>
        <v/>
      </c>
      <c r="X124" s="163"/>
      <c r="Y124" s="23" t="s">
        <v>140</v>
      </c>
      <c r="Z124" s="1">
        <f>SUMIF(E124:X124,$AB$8,E127:X127)</f>
        <v>0</v>
      </c>
      <c r="AE124" s="9"/>
    </row>
    <row r="125" spans="2:31" ht="19.5" customHeight="1">
      <c r="B125" s="165"/>
      <c r="C125" s="167"/>
      <c r="D125" s="170"/>
      <c r="E125" s="109" t="s">
        <v>5</v>
      </c>
      <c r="F125" s="109" t="s">
        <v>6</v>
      </c>
      <c r="G125" s="109" t="s">
        <v>5</v>
      </c>
      <c r="H125" s="109" t="s">
        <v>6</v>
      </c>
      <c r="I125" s="109" t="s">
        <v>5</v>
      </c>
      <c r="J125" s="109" t="s">
        <v>6</v>
      </c>
      <c r="K125" s="109" t="s">
        <v>5</v>
      </c>
      <c r="L125" s="109" t="s">
        <v>6</v>
      </c>
      <c r="M125" s="109" t="s">
        <v>5</v>
      </c>
      <c r="N125" s="109" t="s">
        <v>6</v>
      </c>
      <c r="O125" s="109" t="s">
        <v>5</v>
      </c>
      <c r="P125" s="109" t="s">
        <v>6</v>
      </c>
      <c r="Q125" s="109" t="s">
        <v>5</v>
      </c>
      <c r="R125" s="109" t="s">
        <v>6</v>
      </c>
      <c r="S125" s="109" t="s">
        <v>5</v>
      </c>
      <c r="T125" s="109" t="s">
        <v>6</v>
      </c>
      <c r="U125" s="109" t="s">
        <v>5</v>
      </c>
      <c r="V125" s="109" t="s">
        <v>6</v>
      </c>
      <c r="W125" s="109" t="s">
        <v>5</v>
      </c>
      <c r="X125" s="109" t="s">
        <v>6</v>
      </c>
      <c r="Y125" s="23" t="s">
        <v>139</v>
      </c>
      <c r="Z125" s="1">
        <f>SUMIF(E124:X124,$AB$9,E127:X127)</f>
        <v>0</v>
      </c>
    </row>
    <row r="126" spans="2:31" ht="19.5" customHeight="1">
      <c r="B126" s="165"/>
      <c r="C126" s="167"/>
      <c r="D126" s="170"/>
      <c r="E126" s="110" t="str">
        <f>IF('30'!$I$8="","",'30'!$I$8)</f>
        <v/>
      </c>
      <c r="F126" s="110" t="str">
        <f>IF('30'!$J$8="","",'30'!$J$8)</f>
        <v/>
      </c>
      <c r="G126" s="110" t="str">
        <f>IF('30'!$I$9="","",'30'!$I$9)</f>
        <v/>
      </c>
      <c r="H126" s="110" t="str">
        <f>IF('30'!$J$9="","",'30'!$J$9)</f>
        <v/>
      </c>
      <c r="I126" s="110" t="str">
        <f>IF('30'!$I$10="","",'30'!$I$10)</f>
        <v/>
      </c>
      <c r="J126" s="110" t="str">
        <f>IF('30'!$J$10="","",'30'!$J$10)</f>
        <v/>
      </c>
      <c r="K126" s="110" t="str">
        <f>IF('30'!$I$11="","",'30'!$I$11)</f>
        <v/>
      </c>
      <c r="L126" s="110" t="str">
        <f>IF('30'!$J$11="","",'30'!$J$11)</f>
        <v/>
      </c>
      <c r="M126" s="110" t="str">
        <f>IF('30'!$I$12="","",'30'!$I$12)</f>
        <v/>
      </c>
      <c r="N126" s="110" t="str">
        <f>IF('30'!$J$12="","",'30'!$J$12)</f>
        <v/>
      </c>
      <c r="O126" s="110" t="str">
        <f>IF('30'!$I$13="","",'30'!$I$13)</f>
        <v/>
      </c>
      <c r="P126" s="110" t="str">
        <f>IF('30'!$J$13="","",'30'!$J$13)</f>
        <v/>
      </c>
      <c r="Q126" s="110" t="str">
        <f>IF('30'!$I$14="","",'30'!$I$14)</f>
        <v/>
      </c>
      <c r="R126" s="110" t="str">
        <f>IF('30'!$J$14="","",'30'!$J$14)</f>
        <v/>
      </c>
      <c r="S126" s="110" t="str">
        <f>IF('30'!$I$15="","",'30'!$I$15)</f>
        <v/>
      </c>
      <c r="T126" s="110" t="str">
        <f>IF('30'!$J$15="","",'30'!$J$15)</f>
        <v/>
      </c>
      <c r="U126" s="110" t="str">
        <f>IF('30'!$I$16="","",'30'!$I$16)</f>
        <v/>
      </c>
      <c r="V126" s="110" t="str">
        <f>IF('30'!$J$16="","",'30'!$J$16)</f>
        <v/>
      </c>
      <c r="W126" s="110" t="str">
        <f>IF('30'!$I$17="","",'30'!$I$17)</f>
        <v/>
      </c>
      <c r="X126" s="110" t="str">
        <f>IF('30'!$J$17="","",'30'!$J$17)</f>
        <v/>
      </c>
      <c r="Y126" s="23" t="s">
        <v>3</v>
      </c>
      <c r="Z126" s="2">
        <f>SUMIF(E124:X124,$AB$10,E127:X127)</f>
        <v>0</v>
      </c>
    </row>
    <row r="127" spans="2:31" ht="19.5" customHeight="1">
      <c r="B127" s="165"/>
      <c r="C127" s="168"/>
      <c r="D127" s="171"/>
      <c r="E127" s="158" t="str">
        <f>IFERROR(F126-E126,"")</f>
        <v/>
      </c>
      <c r="F127" s="159"/>
      <c r="G127" s="158" t="str">
        <f t="shared" ref="G127" si="232">IFERROR(H126-G126,"")</f>
        <v/>
      </c>
      <c r="H127" s="159"/>
      <c r="I127" s="158" t="str">
        <f>IFERROR(J126-I126,"")</f>
        <v/>
      </c>
      <c r="J127" s="159"/>
      <c r="K127" s="158" t="str">
        <f t="shared" ref="K127" si="233">IFERROR(L126-K126,"")</f>
        <v/>
      </c>
      <c r="L127" s="159"/>
      <c r="M127" s="158" t="str">
        <f t="shared" ref="M127" si="234">IFERROR(N126-M126,"")</f>
        <v/>
      </c>
      <c r="N127" s="159"/>
      <c r="O127" s="158" t="str">
        <f t="shared" ref="O127" si="235">IFERROR(P126-O126,"")</f>
        <v/>
      </c>
      <c r="P127" s="159"/>
      <c r="Q127" s="158" t="str">
        <f t="shared" ref="Q127" si="236">IFERROR(R126-Q126,"")</f>
        <v/>
      </c>
      <c r="R127" s="159"/>
      <c r="S127" s="158" t="str">
        <f t="shared" ref="S127" si="237">IFERROR(T126-S126,"")</f>
        <v/>
      </c>
      <c r="T127" s="159"/>
      <c r="U127" s="158" t="str">
        <f t="shared" ref="U127" si="238">IFERROR(V126-U126,"")</f>
        <v/>
      </c>
      <c r="V127" s="159"/>
      <c r="W127" s="160" t="str">
        <f t="shared" ref="W127" si="239">IFERROR(X126-W126,"")</f>
        <v/>
      </c>
      <c r="X127" s="161"/>
      <c r="Y127" s="23" t="s">
        <v>21</v>
      </c>
      <c r="Z127" s="2">
        <f>SUM(Z124:Z126)</f>
        <v>0</v>
      </c>
      <c r="AB127" s="10"/>
    </row>
    <row r="128" spans="2:31" ht="19.5" customHeight="1">
      <c r="B128" s="164">
        <v>31</v>
      </c>
      <c r="C128" s="166" t="str">
        <f>IF('31'!$C$4="","",'31'!$C$4)</f>
        <v/>
      </c>
      <c r="D128" s="169" t="str">
        <f>IF('31'!$G$4="","",'31'!$G$4)</f>
        <v/>
      </c>
      <c r="E128" s="162" t="str">
        <f>IF('31'!$B$8="","",IF(OR('31'!$B$8="キャリアアップ研修",'31'!$B$8="サバティカル研修"),'31'!$B$8,"その他研修"))</f>
        <v/>
      </c>
      <c r="F128" s="163"/>
      <c r="G128" s="162" t="str">
        <f>IF('31'!$B$9="","",IF(OR('31'!$B$9="キャリアアップ研修",'31'!$B$9="サバティカル研修"),'31'!$B$9,"その他研修"))</f>
        <v/>
      </c>
      <c r="H128" s="163"/>
      <c r="I128" s="162" t="str">
        <f>IF('31'!$B$10="","",IF(OR('31'!$B$10="キャリアアップ研修",'31'!$B$10="サバティカル研修"),'31'!$B$10,"その他研修"))</f>
        <v/>
      </c>
      <c r="J128" s="163"/>
      <c r="K128" s="162" t="str">
        <f>IF('31'!$B$11="","",IF(OR('31'!$B$11="キャリアアップ研修",'31'!$B$11="サバティカル研修"),'31'!$B$11,"その他研修"))</f>
        <v/>
      </c>
      <c r="L128" s="163"/>
      <c r="M128" s="162" t="str">
        <f>IF('31'!$B$12="","",IF(OR('31'!$B$12="キャリアアップ研修",'31'!$B$12="サバティカル研修"),'31'!$B$12,"その他研修"))</f>
        <v/>
      </c>
      <c r="N128" s="163"/>
      <c r="O128" s="162" t="str">
        <f>IF('31'!$B$13="","",IF(OR('31'!$B$13="キャリアアップ研修",'31'!$B$13="サバティカル研修"),'31'!$B$13,"その他研修"))</f>
        <v/>
      </c>
      <c r="P128" s="163"/>
      <c r="Q128" s="162" t="str">
        <f>IF('31'!$B$14="","",IF(OR('31'!$B$14="キャリアアップ研修",'31'!$B$14="サバティカル研修"),'31'!$B$14,"その他研修"))</f>
        <v/>
      </c>
      <c r="R128" s="163"/>
      <c r="S128" s="162" t="str">
        <f>IF('31'!$B$15="","",IF(OR('31'!$B$15="キャリアアップ研修",'31'!$B$15="サバティカル研修"),'31'!$B$15,"その他研修"))</f>
        <v/>
      </c>
      <c r="T128" s="163"/>
      <c r="U128" s="162" t="str">
        <f>IF('31'!$B$16="","",IF(OR('31'!$B$16="キャリアアップ研修",'31'!$B$16="サバティカル研修"),'31'!$B$16,"その他研修"))</f>
        <v/>
      </c>
      <c r="V128" s="163"/>
      <c r="W128" s="162" t="str">
        <f>IF('31'!$B$17="","",IF(OR('31'!$B$17="キャリアアップ研修",'31'!$B$17="サバティカル研修"),'31'!$B$17,"その他研修"))</f>
        <v/>
      </c>
      <c r="X128" s="163"/>
      <c r="Y128" s="23" t="s">
        <v>140</v>
      </c>
      <c r="Z128" s="1">
        <f>SUMIF(E128:X128,$AB$8,E131:X131)</f>
        <v>0</v>
      </c>
      <c r="AE128" s="9"/>
    </row>
    <row r="129" spans="2:31" ht="19.5" customHeight="1">
      <c r="B129" s="165"/>
      <c r="C129" s="167"/>
      <c r="D129" s="170"/>
      <c r="E129" s="109" t="s">
        <v>5</v>
      </c>
      <c r="F129" s="109" t="s">
        <v>6</v>
      </c>
      <c r="G129" s="109" t="s">
        <v>5</v>
      </c>
      <c r="H129" s="109" t="s">
        <v>6</v>
      </c>
      <c r="I129" s="109" t="s">
        <v>5</v>
      </c>
      <c r="J129" s="109" t="s">
        <v>6</v>
      </c>
      <c r="K129" s="109" t="s">
        <v>5</v>
      </c>
      <c r="L129" s="109" t="s">
        <v>6</v>
      </c>
      <c r="M129" s="109" t="s">
        <v>5</v>
      </c>
      <c r="N129" s="109" t="s">
        <v>6</v>
      </c>
      <c r="O129" s="109" t="s">
        <v>5</v>
      </c>
      <c r="P129" s="109" t="s">
        <v>6</v>
      </c>
      <c r="Q129" s="109" t="s">
        <v>5</v>
      </c>
      <c r="R129" s="109" t="s">
        <v>6</v>
      </c>
      <c r="S129" s="109" t="s">
        <v>5</v>
      </c>
      <c r="T129" s="109" t="s">
        <v>6</v>
      </c>
      <c r="U129" s="109" t="s">
        <v>5</v>
      </c>
      <c r="V129" s="109" t="s">
        <v>6</v>
      </c>
      <c r="W129" s="109" t="s">
        <v>5</v>
      </c>
      <c r="X129" s="109" t="s">
        <v>6</v>
      </c>
      <c r="Y129" s="23" t="s">
        <v>139</v>
      </c>
      <c r="Z129" s="1">
        <f>SUMIF(E128:X128,$AB$9,E131:X131)</f>
        <v>0</v>
      </c>
    </row>
    <row r="130" spans="2:31" ht="19.5" customHeight="1">
      <c r="B130" s="165"/>
      <c r="C130" s="167"/>
      <c r="D130" s="170"/>
      <c r="E130" s="110" t="str">
        <f>IF('31'!$I$8="","",'31'!$I$8)</f>
        <v/>
      </c>
      <c r="F130" s="110" t="str">
        <f>IF('31'!$J$8="","",'31'!$J$8)</f>
        <v/>
      </c>
      <c r="G130" s="110" t="str">
        <f>IF('31'!$I$9="","",'31'!$I$9)</f>
        <v/>
      </c>
      <c r="H130" s="110" t="str">
        <f>IF('31'!$J$9="","",'31'!$J$9)</f>
        <v/>
      </c>
      <c r="I130" s="110" t="str">
        <f>IF('31'!$I$10="","",'31'!$I$10)</f>
        <v/>
      </c>
      <c r="J130" s="110" t="str">
        <f>IF('31'!$J$10="","",'31'!$J$10)</f>
        <v/>
      </c>
      <c r="K130" s="110" t="str">
        <f>IF('31'!$I$11="","",'31'!$I$11)</f>
        <v/>
      </c>
      <c r="L130" s="110" t="str">
        <f>IF('31'!$J$11="","",'31'!$J$11)</f>
        <v/>
      </c>
      <c r="M130" s="110" t="str">
        <f>IF('31'!$I$12="","",'31'!$I$12)</f>
        <v/>
      </c>
      <c r="N130" s="110" t="str">
        <f>IF('31'!$J$12="","",'31'!$J$12)</f>
        <v/>
      </c>
      <c r="O130" s="110" t="str">
        <f>IF('31'!$I$13="","",'31'!$I$13)</f>
        <v/>
      </c>
      <c r="P130" s="110" t="str">
        <f>IF('31'!$J$13="","",'31'!$J$13)</f>
        <v/>
      </c>
      <c r="Q130" s="110" t="str">
        <f>IF('31'!$I$14="","",'31'!$I$14)</f>
        <v/>
      </c>
      <c r="R130" s="110" t="str">
        <f>IF('31'!$J$14="","",'31'!$J$14)</f>
        <v/>
      </c>
      <c r="S130" s="110" t="str">
        <f>IF('31'!$I$15="","",'31'!$I$15)</f>
        <v/>
      </c>
      <c r="T130" s="110" t="str">
        <f>IF('31'!$J$15="","",'31'!$J$15)</f>
        <v/>
      </c>
      <c r="U130" s="110" t="str">
        <f>IF('31'!$I$16="","",'31'!$I$16)</f>
        <v/>
      </c>
      <c r="V130" s="110" t="str">
        <f>IF('31'!$J$16="","",'31'!$J$16)</f>
        <v/>
      </c>
      <c r="W130" s="110" t="str">
        <f>IF('31'!$I$17="","",'31'!$I$17)</f>
        <v/>
      </c>
      <c r="X130" s="110" t="str">
        <f>IF('31'!$J$17="","",'31'!$J$17)</f>
        <v/>
      </c>
      <c r="Y130" s="23" t="s">
        <v>3</v>
      </c>
      <c r="Z130" s="2">
        <f>SUMIF(E128:X128,$AB$10,E131:X131)</f>
        <v>0</v>
      </c>
    </row>
    <row r="131" spans="2:31" ht="19.5" customHeight="1">
      <c r="B131" s="165"/>
      <c r="C131" s="168"/>
      <c r="D131" s="171"/>
      <c r="E131" s="158" t="str">
        <f>IFERROR(F130-E130,"")</f>
        <v/>
      </c>
      <c r="F131" s="159"/>
      <c r="G131" s="158" t="str">
        <f t="shared" ref="G131" si="240">IFERROR(H130-G130,"")</f>
        <v/>
      </c>
      <c r="H131" s="159"/>
      <c r="I131" s="158" t="str">
        <f>IFERROR(J130-I130,"")</f>
        <v/>
      </c>
      <c r="J131" s="159"/>
      <c r="K131" s="158" t="str">
        <f t="shared" ref="K131" si="241">IFERROR(L130-K130,"")</f>
        <v/>
      </c>
      <c r="L131" s="159"/>
      <c r="M131" s="158" t="str">
        <f t="shared" ref="M131" si="242">IFERROR(N130-M130,"")</f>
        <v/>
      </c>
      <c r="N131" s="159"/>
      <c r="O131" s="158" t="str">
        <f t="shared" ref="O131" si="243">IFERROR(P130-O130,"")</f>
        <v/>
      </c>
      <c r="P131" s="159"/>
      <c r="Q131" s="158" t="str">
        <f t="shared" ref="Q131" si="244">IFERROR(R130-Q130,"")</f>
        <v/>
      </c>
      <c r="R131" s="159"/>
      <c r="S131" s="158" t="str">
        <f t="shared" ref="S131" si="245">IFERROR(T130-S130,"")</f>
        <v/>
      </c>
      <c r="T131" s="159"/>
      <c r="U131" s="158" t="str">
        <f t="shared" ref="U131" si="246">IFERROR(V130-U130,"")</f>
        <v/>
      </c>
      <c r="V131" s="159"/>
      <c r="W131" s="160" t="str">
        <f t="shared" ref="W131" si="247">IFERROR(X130-W130,"")</f>
        <v/>
      </c>
      <c r="X131" s="161"/>
      <c r="Y131" s="23" t="s">
        <v>21</v>
      </c>
      <c r="Z131" s="2">
        <f>SUM(Z128:Z130)</f>
        <v>0</v>
      </c>
      <c r="AB131" s="10"/>
    </row>
    <row r="132" spans="2:31" ht="19.5" customHeight="1">
      <c r="B132" s="164">
        <v>32</v>
      </c>
      <c r="C132" s="166" t="str">
        <f>IF('32'!$C$4="","",'32'!$C$4)</f>
        <v/>
      </c>
      <c r="D132" s="169" t="str">
        <f>IF('32'!$G$4="","",'32'!$G$4)</f>
        <v/>
      </c>
      <c r="E132" s="162" t="str">
        <f>IF('32'!$B$8="","",IF(OR('32'!$B$8="キャリアアップ研修",'32'!$B$8="サバティカル研修"),'32'!$B$8,"その他研修"))</f>
        <v/>
      </c>
      <c r="F132" s="163"/>
      <c r="G132" s="162" t="str">
        <f>IF('32'!$B$9="","",IF(OR('32'!$B$9="キャリアアップ研修",'32'!$B$9="サバティカル研修"),'32'!$B$9,"その他研修"))</f>
        <v/>
      </c>
      <c r="H132" s="163"/>
      <c r="I132" s="162" t="str">
        <f>IF('32'!$B$10="","",IF(OR('32'!$B$10="キャリアアップ研修",'32'!$B$10="サバティカル研修"),'32'!$B$10,"その他研修"))</f>
        <v/>
      </c>
      <c r="J132" s="163"/>
      <c r="K132" s="162" t="str">
        <f>IF('32'!$B$11="","",IF(OR('32'!$B$11="キャリアアップ研修",'32'!$B$11="サバティカル研修"),'32'!$B$11,"その他研修"))</f>
        <v/>
      </c>
      <c r="L132" s="163"/>
      <c r="M132" s="162" t="str">
        <f>IF('32'!$B$12="","",IF(OR('32'!$B$12="キャリアアップ研修",'32'!$B$12="サバティカル研修"),'32'!$B$12,"その他研修"))</f>
        <v/>
      </c>
      <c r="N132" s="163"/>
      <c r="O132" s="162" t="str">
        <f>IF('32'!$B$13="","",IF(OR('32'!$B$13="キャリアアップ研修",'32'!$B$13="サバティカル研修"),'32'!$B$13,"その他研修"))</f>
        <v/>
      </c>
      <c r="P132" s="163"/>
      <c r="Q132" s="162" t="str">
        <f>IF('32'!$B$14="","",IF(OR('32'!$B$14="キャリアアップ研修",'32'!$B$14="サバティカル研修"),'32'!$B$14,"その他研修"))</f>
        <v/>
      </c>
      <c r="R132" s="163"/>
      <c r="S132" s="162" t="str">
        <f>IF('32'!$B$15="","",IF(OR('32'!$B$15="キャリアアップ研修",'32'!$B$15="サバティカル研修"),'32'!$B$15,"その他研修"))</f>
        <v/>
      </c>
      <c r="T132" s="163"/>
      <c r="U132" s="162" t="str">
        <f>IF('32'!$B$16="","",IF(OR('32'!$B$16="キャリアアップ研修",'32'!$B$16="サバティカル研修"),'32'!$B$16,"その他研修"))</f>
        <v/>
      </c>
      <c r="V132" s="163"/>
      <c r="W132" s="162" t="str">
        <f>IF('32'!$B$17="","",IF(OR('32'!$B$17="キャリアアップ研修",'32'!$B$17="サバティカル研修"),'32'!$B$17,"その他研修"))</f>
        <v/>
      </c>
      <c r="X132" s="163"/>
      <c r="Y132" s="23" t="s">
        <v>140</v>
      </c>
      <c r="Z132" s="1">
        <f>SUMIF(E132:X132,$AB$8,E135:X135)</f>
        <v>0</v>
      </c>
      <c r="AE132" s="9"/>
    </row>
    <row r="133" spans="2:31" ht="19.5" customHeight="1">
      <c r="B133" s="165"/>
      <c r="C133" s="167"/>
      <c r="D133" s="170"/>
      <c r="E133" s="109" t="s">
        <v>5</v>
      </c>
      <c r="F133" s="109" t="s">
        <v>6</v>
      </c>
      <c r="G133" s="109" t="s">
        <v>5</v>
      </c>
      <c r="H133" s="109" t="s">
        <v>6</v>
      </c>
      <c r="I133" s="109" t="s">
        <v>5</v>
      </c>
      <c r="J133" s="109" t="s">
        <v>6</v>
      </c>
      <c r="K133" s="109" t="s">
        <v>5</v>
      </c>
      <c r="L133" s="109" t="s">
        <v>6</v>
      </c>
      <c r="M133" s="109" t="s">
        <v>5</v>
      </c>
      <c r="N133" s="109" t="s">
        <v>6</v>
      </c>
      <c r="O133" s="109" t="s">
        <v>5</v>
      </c>
      <c r="P133" s="109" t="s">
        <v>6</v>
      </c>
      <c r="Q133" s="109" t="s">
        <v>5</v>
      </c>
      <c r="R133" s="109" t="s">
        <v>6</v>
      </c>
      <c r="S133" s="109" t="s">
        <v>5</v>
      </c>
      <c r="T133" s="109" t="s">
        <v>6</v>
      </c>
      <c r="U133" s="109" t="s">
        <v>5</v>
      </c>
      <c r="V133" s="109" t="s">
        <v>6</v>
      </c>
      <c r="W133" s="109" t="s">
        <v>5</v>
      </c>
      <c r="X133" s="109" t="s">
        <v>6</v>
      </c>
      <c r="Y133" s="23" t="s">
        <v>139</v>
      </c>
      <c r="Z133" s="1">
        <f>SUMIF(E132:X132,$AB$9,E135:X135)</f>
        <v>0</v>
      </c>
    </row>
    <row r="134" spans="2:31" ht="19.5" customHeight="1">
      <c r="B134" s="165"/>
      <c r="C134" s="167"/>
      <c r="D134" s="170"/>
      <c r="E134" s="110" t="str">
        <f>IF('32'!$I$8="","",'32'!$I$8)</f>
        <v/>
      </c>
      <c r="F134" s="110" t="str">
        <f>IF('32'!$J$8="","",'32'!$J$8)</f>
        <v/>
      </c>
      <c r="G134" s="110" t="str">
        <f>IF('32'!$I$9="","",'32'!$I$9)</f>
        <v/>
      </c>
      <c r="H134" s="110" t="str">
        <f>IF('32'!$J$9="","",'32'!$J$9)</f>
        <v/>
      </c>
      <c r="I134" s="110" t="str">
        <f>IF('32'!$I$10="","",'32'!$I$10)</f>
        <v/>
      </c>
      <c r="J134" s="110" t="str">
        <f>IF('32'!$J$10="","",'32'!$J$10)</f>
        <v/>
      </c>
      <c r="K134" s="110" t="str">
        <f>IF('32'!$I$11="","",'32'!$I$11)</f>
        <v/>
      </c>
      <c r="L134" s="110" t="str">
        <f>IF('32'!$J$11="","",'32'!$J$11)</f>
        <v/>
      </c>
      <c r="M134" s="110" t="str">
        <f>IF('32'!$I$12="","",'32'!$I$12)</f>
        <v/>
      </c>
      <c r="N134" s="110" t="str">
        <f>IF('32'!$J$12="","",'32'!$J$12)</f>
        <v/>
      </c>
      <c r="O134" s="110" t="str">
        <f>IF('32'!$I$13="","",'32'!$I$13)</f>
        <v/>
      </c>
      <c r="P134" s="110" t="str">
        <f>IF('32'!$J$13="","",'32'!$J$13)</f>
        <v/>
      </c>
      <c r="Q134" s="110" t="str">
        <f>IF('32'!$I$14="","",'32'!$I$14)</f>
        <v/>
      </c>
      <c r="R134" s="110" t="str">
        <f>IF('32'!$J$14="","",'32'!$J$14)</f>
        <v/>
      </c>
      <c r="S134" s="110" t="str">
        <f>IF('32'!$I$15="","",'32'!$I$15)</f>
        <v/>
      </c>
      <c r="T134" s="110" t="str">
        <f>IF('32'!$J$15="","",'32'!$J$15)</f>
        <v/>
      </c>
      <c r="U134" s="110" t="str">
        <f>IF('32'!$I$16="","",'32'!$I$16)</f>
        <v/>
      </c>
      <c r="V134" s="110" t="str">
        <f>IF('32'!$J$16="","",'32'!$J$16)</f>
        <v/>
      </c>
      <c r="W134" s="110" t="str">
        <f>IF('32'!$I$17="","",'32'!$I$17)</f>
        <v/>
      </c>
      <c r="X134" s="110" t="str">
        <f>IF('32'!$J$17="","",'32'!$J$17)</f>
        <v/>
      </c>
      <c r="Y134" s="23" t="s">
        <v>3</v>
      </c>
      <c r="Z134" s="2">
        <f>SUMIF(E132:X132,$AB$10,E135:X135)</f>
        <v>0</v>
      </c>
    </row>
    <row r="135" spans="2:31" ht="19.5" customHeight="1">
      <c r="B135" s="165"/>
      <c r="C135" s="168"/>
      <c r="D135" s="171"/>
      <c r="E135" s="158" t="str">
        <f>IFERROR(F134-E134,"")</f>
        <v/>
      </c>
      <c r="F135" s="159"/>
      <c r="G135" s="158" t="str">
        <f t="shared" ref="G135" si="248">IFERROR(H134-G134,"")</f>
        <v/>
      </c>
      <c r="H135" s="159"/>
      <c r="I135" s="158" t="str">
        <f>IFERROR(J134-I134,"")</f>
        <v/>
      </c>
      <c r="J135" s="159"/>
      <c r="K135" s="158" t="str">
        <f t="shared" ref="K135" si="249">IFERROR(L134-K134,"")</f>
        <v/>
      </c>
      <c r="L135" s="159"/>
      <c r="M135" s="158" t="str">
        <f t="shared" ref="M135" si="250">IFERROR(N134-M134,"")</f>
        <v/>
      </c>
      <c r="N135" s="159"/>
      <c r="O135" s="158" t="str">
        <f t="shared" ref="O135" si="251">IFERROR(P134-O134,"")</f>
        <v/>
      </c>
      <c r="P135" s="159"/>
      <c r="Q135" s="158" t="str">
        <f t="shared" ref="Q135" si="252">IFERROR(R134-Q134,"")</f>
        <v/>
      </c>
      <c r="R135" s="159"/>
      <c r="S135" s="158" t="str">
        <f t="shared" ref="S135" si="253">IFERROR(T134-S134,"")</f>
        <v/>
      </c>
      <c r="T135" s="159"/>
      <c r="U135" s="158" t="str">
        <f t="shared" ref="U135" si="254">IFERROR(V134-U134,"")</f>
        <v/>
      </c>
      <c r="V135" s="159"/>
      <c r="W135" s="160" t="str">
        <f t="shared" ref="W135" si="255">IFERROR(X134-W134,"")</f>
        <v/>
      </c>
      <c r="X135" s="161"/>
      <c r="Y135" s="23" t="s">
        <v>21</v>
      </c>
      <c r="Z135" s="2">
        <f>SUM(Z132:Z134)</f>
        <v>0</v>
      </c>
      <c r="AB135" s="10"/>
    </row>
    <row r="136" spans="2:31" ht="19.5" customHeight="1">
      <c r="B136" s="164">
        <v>33</v>
      </c>
      <c r="C136" s="166" t="str">
        <f>IF('33'!$C$4="","",'33'!$C$4)</f>
        <v/>
      </c>
      <c r="D136" s="169" t="str">
        <f>IF('33'!$G$4="","",'33'!$G$4)</f>
        <v/>
      </c>
      <c r="E136" s="162" t="str">
        <f>IF('33'!$B$8="","",IF(OR('33'!$B$8="キャリアアップ研修",'33'!$B$8="サバティカル研修"),'33'!$B$8,"その他研修"))</f>
        <v/>
      </c>
      <c r="F136" s="163"/>
      <c r="G136" s="162" t="str">
        <f>IF('33'!$B$9="","",IF(OR('33'!$B$9="キャリアアップ研修",'33'!$B$9="サバティカル研修"),'33'!$B$9,"その他研修"))</f>
        <v/>
      </c>
      <c r="H136" s="163"/>
      <c r="I136" s="162" t="str">
        <f>IF('33'!$B$10="","",IF(OR('33'!$B$10="キャリアアップ研修",'33'!$B$10="サバティカル研修"),'33'!$B$10,"その他研修"))</f>
        <v/>
      </c>
      <c r="J136" s="163"/>
      <c r="K136" s="162" t="str">
        <f>IF('33'!$B$11="","",IF(OR('33'!$B$11="キャリアアップ研修",'33'!$B$11="サバティカル研修"),'33'!$B$11,"その他研修"))</f>
        <v/>
      </c>
      <c r="L136" s="163"/>
      <c r="M136" s="162" t="str">
        <f>IF('33'!$B$12="","",IF(OR('33'!$B$12="キャリアアップ研修",'33'!$B$12="サバティカル研修"),'33'!$B$12,"その他研修"))</f>
        <v/>
      </c>
      <c r="N136" s="163"/>
      <c r="O136" s="162" t="str">
        <f>IF('33'!$B$13="","",IF(OR('33'!$B$13="キャリアアップ研修",'33'!$B$13="サバティカル研修"),'33'!$B$13,"その他研修"))</f>
        <v/>
      </c>
      <c r="P136" s="163"/>
      <c r="Q136" s="162" t="str">
        <f>IF('33'!$B$14="","",IF(OR('33'!$B$14="キャリアアップ研修",'33'!$B$14="サバティカル研修"),'33'!$B$14,"その他研修"))</f>
        <v/>
      </c>
      <c r="R136" s="163"/>
      <c r="S136" s="162" t="str">
        <f>IF('33'!$B$15="","",IF(OR('33'!$B$15="キャリアアップ研修",'33'!$B$15="サバティカル研修"),'33'!$B$15,"その他研修"))</f>
        <v/>
      </c>
      <c r="T136" s="163"/>
      <c r="U136" s="162" t="str">
        <f>IF('33'!$B$16="","",IF(OR('33'!$B$16="キャリアアップ研修",'33'!$B$16="サバティカル研修"),'33'!$B$16,"その他研修"))</f>
        <v/>
      </c>
      <c r="V136" s="163"/>
      <c r="W136" s="162" t="str">
        <f>IF('33'!$B$17="","",IF(OR('33'!$B$17="キャリアアップ研修",'33'!$B$17="サバティカル研修"),'33'!$B$17,"その他研修"))</f>
        <v/>
      </c>
      <c r="X136" s="163"/>
      <c r="Y136" s="23" t="s">
        <v>140</v>
      </c>
      <c r="Z136" s="1">
        <f>SUMIF(E136:X136,$AB$8,E139:X139)</f>
        <v>0</v>
      </c>
      <c r="AE136" s="9"/>
    </row>
    <row r="137" spans="2:31" ht="19.5" customHeight="1">
      <c r="B137" s="165"/>
      <c r="C137" s="167"/>
      <c r="D137" s="170"/>
      <c r="E137" s="109" t="s">
        <v>5</v>
      </c>
      <c r="F137" s="109" t="s">
        <v>6</v>
      </c>
      <c r="G137" s="109" t="s">
        <v>5</v>
      </c>
      <c r="H137" s="109" t="s">
        <v>6</v>
      </c>
      <c r="I137" s="109" t="s">
        <v>5</v>
      </c>
      <c r="J137" s="109" t="s">
        <v>6</v>
      </c>
      <c r="K137" s="109" t="s">
        <v>5</v>
      </c>
      <c r="L137" s="109" t="s">
        <v>6</v>
      </c>
      <c r="M137" s="109" t="s">
        <v>5</v>
      </c>
      <c r="N137" s="109" t="s">
        <v>6</v>
      </c>
      <c r="O137" s="109" t="s">
        <v>5</v>
      </c>
      <c r="P137" s="109" t="s">
        <v>6</v>
      </c>
      <c r="Q137" s="109" t="s">
        <v>5</v>
      </c>
      <c r="R137" s="109" t="s">
        <v>6</v>
      </c>
      <c r="S137" s="109" t="s">
        <v>5</v>
      </c>
      <c r="T137" s="109" t="s">
        <v>6</v>
      </c>
      <c r="U137" s="109" t="s">
        <v>5</v>
      </c>
      <c r="V137" s="109" t="s">
        <v>6</v>
      </c>
      <c r="W137" s="109" t="s">
        <v>5</v>
      </c>
      <c r="X137" s="109" t="s">
        <v>6</v>
      </c>
      <c r="Y137" s="23" t="s">
        <v>139</v>
      </c>
      <c r="Z137" s="1">
        <f>SUMIF(E136:X136,$AB$9,E139:X139)</f>
        <v>0</v>
      </c>
    </row>
    <row r="138" spans="2:31" ht="19.5" customHeight="1">
      <c r="B138" s="165"/>
      <c r="C138" s="167"/>
      <c r="D138" s="170"/>
      <c r="E138" s="110" t="str">
        <f>IF('33'!$I$8="","",'33'!$I$8)</f>
        <v/>
      </c>
      <c r="F138" s="110" t="str">
        <f>IF('33'!$J$8="","",'33'!$J$8)</f>
        <v/>
      </c>
      <c r="G138" s="110" t="str">
        <f>IF('33'!$I$9="","",'33'!$I$9)</f>
        <v/>
      </c>
      <c r="H138" s="110" t="str">
        <f>IF('33'!$J$9="","",'33'!$J$9)</f>
        <v/>
      </c>
      <c r="I138" s="110" t="str">
        <f>IF('33'!$I$10="","",'33'!$I$10)</f>
        <v/>
      </c>
      <c r="J138" s="110" t="str">
        <f>IF('33'!$J$10="","",'33'!$J$10)</f>
        <v/>
      </c>
      <c r="K138" s="110" t="str">
        <f>IF('33'!$I$11="","",'33'!$I$11)</f>
        <v/>
      </c>
      <c r="L138" s="110" t="str">
        <f>IF('33'!$J$11="","",'33'!$J$11)</f>
        <v/>
      </c>
      <c r="M138" s="110" t="str">
        <f>IF('33'!$I$12="","",'33'!$I$12)</f>
        <v/>
      </c>
      <c r="N138" s="110" t="str">
        <f>IF('33'!$J$12="","",'33'!$J$12)</f>
        <v/>
      </c>
      <c r="O138" s="110" t="str">
        <f>IF('33'!$I$13="","",'33'!$I$13)</f>
        <v/>
      </c>
      <c r="P138" s="110" t="str">
        <f>IF('33'!$J$13="","",'33'!$J$13)</f>
        <v/>
      </c>
      <c r="Q138" s="110" t="str">
        <f>IF('33'!$I$14="","",'33'!$I$14)</f>
        <v/>
      </c>
      <c r="R138" s="110" t="str">
        <f>IF('33'!$J$14="","",'33'!$J$14)</f>
        <v/>
      </c>
      <c r="S138" s="110" t="str">
        <f>IF('33'!$I$15="","",'33'!$I$15)</f>
        <v/>
      </c>
      <c r="T138" s="110" t="str">
        <f>IF('33'!$J$15="","",'33'!$J$15)</f>
        <v/>
      </c>
      <c r="U138" s="110" t="str">
        <f>IF('33'!$I$16="","",'33'!$I$16)</f>
        <v/>
      </c>
      <c r="V138" s="110" t="str">
        <f>IF('33'!$J$16="","",'33'!$J$16)</f>
        <v/>
      </c>
      <c r="W138" s="110" t="str">
        <f>IF('33'!$I$17="","",'33'!$I$17)</f>
        <v/>
      </c>
      <c r="X138" s="110" t="str">
        <f>IF('33'!$J$17="","",'33'!$J$17)</f>
        <v/>
      </c>
      <c r="Y138" s="23" t="s">
        <v>3</v>
      </c>
      <c r="Z138" s="2">
        <f>SUMIF(E136:X136,$AB$10,E139:X139)</f>
        <v>0</v>
      </c>
    </row>
    <row r="139" spans="2:31" ht="19.5" customHeight="1">
      <c r="B139" s="165"/>
      <c r="C139" s="168"/>
      <c r="D139" s="171"/>
      <c r="E139" s="158" t="str">
        <f>IFERROR(F138-E138,"")</f>
        <v/>
      </c>
      <c r="F139" s="159"/>
      <c r="G139" s="158" t="str">
        <f t="shared" ref="G139" si="256">IFERROR(H138-G138,"")</f>
        <v/>
      </c>
      <c r="H139" s="159"/>
      <c r="I139" s="158" t="str">
        <f>IFERROR(J138-I138,"")</f>
        <v/>
      </c>
      <c r="J139" s="159"/>
      <c r="K139" s="158" t="str">
        <f t="shared" ref="K139" si="257">IFERROR(L138-K138,"")</f>
        <v/>
      </c>
      <c r="L139" s="159"/>
      <c r="M139" s="158" t="str">
        <f t="shared" ref="M139" si="258">IFERROR(N138-M138,"")</f>
        <v/>
      </c>
      <c r="N139" s="159"/>
      <c r="O139" s="158" t="str">
        <f t="shared" ref="O139" si="259">IFERROR(P138-O138,"")</f>
        <v/>
      </c>
      <c r="P139" s="159"/>
      <c r="Q139" s="158" t="str">
        <f t="shared" ref="Q139" si="260">IFERROR(R138-Q138,"")</f>
        <v/>
      </c>
      <c r="R139" s="159"/>
      <c r="S139" s="158" t="str">
        <f t="shared" ref="S139" si="261">IFERROR(T138-S138,"")</f>
        <v/>
      </c>
      <c r="T139" s="159"/>
      <c r="U139" s="158" t="str">
        <f t="shared" ref="U139" si="262">IFERROR(V138-U138,"")</f>
        <v/>
      </c>
      <c r="V139" s="159"/>
      <c r="W139" s="160" t="str">
        <f t="shared" ref="W139" si="263">IFERROR(X138-W138,"")</f>
        <v/>
      </c>
      <c r="X139" s="161"/>
      <c r="Y139" s="23" t="s">
        <v>21</v>
      </c>
      <c r="Z139" s="2">
        <f>SUM(Z136:Z138)</f>
        <v>0</v>
      </c>
      <c r="AB139" s="10"/>
    </row>
    <row r="140" spans="2:31" ht="19.5" customHeight="1">
      <c r="B140" s="164">
        <v>34</v>
      </c>
      <c r="C140" s="166" t="str">
        <f>IF('34'!$C$4="","",'34'!$C$4)</f>
        <v/>
      </c>
      <c r="D140" s="169" t="str">
        <f>IF('34'!$G$4="","",'34'!$G$4)</f>
        <v/>
      </c>
      <c r="E140" s="162" t="str">
        <f>IF('34'!$B$8="","",IF(OR('34'!$B$8="キャリアアップ研修",'34'!$B$8="サバティカル研修"),'34'!$B$8,"その他研修"))</f>
        <v/>
      </c>
      <c r="F140" s="163"/>
      <c r="G140" s="162" t="str">
        <f>IF('34'!$B$9="","",IF(OR('34'!$B$9="キャリアアップ研修",'34'!$B$9="サバティカル研修"),'34'!$B$9,"その他研修"))</f>
        <v/>
      </c>
      <c r="H140" s="163"/>
      <c r="I140" s="162" t="str">
        <f>IF('34'!$B$10="","",IF(OR('34'!$B$10="キャリアアップ研修",'34'!$B$10="サバティカル研修"),'34'!$B$10,"その他研修"))</f>
        <v/>
      </c>
      <c r="J140" s="163"/>
      <c r="K140" s="162" t="str">
        <f>IF('34'!$B$11="","",IF(OR('34'!$B$11="キャリアアップ研修",'34'!$B$11="サバティカル研修"),'34'!$B$11,"その他研修"))</f>
        <v/>
      </c>
      <c r="L140" s="163"/>
      <c r="M140" s="162" t="str">
        <f>IF('34'!$B$12="","",IF(OR('34'!$B$12="キャリアアップ研修",'34'!$B$12="サバティカル研修"),'34'!$B$12,"その他研修"))</f>
        <v/>
      </c>
      <c r="N140" s="163"/>
      <c r="O140" s="162" t="str">
        <f>IF('34'!$B$13="","",IF(OR('34'!$B$13="キャリアアップ研修",'34'!$B$13="サバティカル研修"),'34'!$B$13,"その他研修"))</f>
        <v/>
      </c>
      <c r="P140" s="163"/>
      <c r="Q140" s="162" t="str">
        <f>IF('34'!$B$14="","",IF(OR('34'!$B$14="キャリアアップ研修",'34'!$B$14="サバティカル研修"),'34'!$B$14,"その他研修"))</f>
        <v/>
      </c>
      <c r="R140" s="163"/>
      <c r="S140" s="162" t="str">
        <f>IF('34'!$B$15="","",IF(OR('34'!$B$15="キャリアアップ研修",'34'!$B$15="サバティカル研修"),'34'!$B$15,"その他研修"))</f>
        <v/>
      </c>
      <c r="T140" s="163"/>
      <c r="U140" s="162" t="str">
        <f>IF('34'!$B$16="","",IF(OR('34'!$B$16="キャリアアップ研修",'34'!$B$16="サバティカル研修"),'34'!$B$16,"その他研修"))</f>
        <v/>
      </c>
      <c r="V140" s="163"/>
      <c r="W140" s="162" t="str">
        <f>IF('34'!$B$17="","",IF(OR('34'!$B$17="キャリアアップ研修",'34'!$B$17="サバティカル研修"),'34'!$B$17,"その他研修"))</f>
        <v/>
      </c>
      <c r="X140" s="163"/>
      <c r="Y140" s="23" t="s">
        <v>140</v>
      </c>
      <c r="Z140" s="1">
        <f>SUMIF(E140:X140,$AB$8,E143:X143)</f>
        <v>0</v>
      </c>
      <c r="AE140" s="9"/>
    </row>
    <row r="141" spans="2:31" ht="19.5" customHeight="1">
      <c r="B141" s="165"/>
      <c r="C141" s="167"/>
      <c r="D141" s="170"/>
      <c r="E141" s="109" t="s">
        <v>5</v>
      </c>
      <c r="F141" s="109" t="s">
        <v>6</v>
      </c>
      <c r="G141" s="109" t="s">
        <v>5</v>
      </c>
      <c r="H141" s="109" t="s">
        <v>6</v>
      </c>
      <c r="I141" s="109" t="s">
        <v>5</v>
      </c>
      <c r="J141" s="109" t="s">
        <v>6</v>
      </c>
      <c r="K141" s="109" t="s">
        <v>5</v>
      </c>
      <c r="L141" s="109" t="s">
        <v>6</v>
      </c>
      <c r="M141" s="109" t="s">
        <v>5</v>
      </c>
      <c r="N141" s="109" t="s">
        <v>6</v>
      </c>
      <c r="O141" s="109" t="s">
        <v>5</v>
      </c>
      <c r="P141" s="109" t="s">
        <v>6</v>
      </c>
      <c r="Q141" s="109" t="s">
        <v>5</v>
      </c>
      <c r="R141" s="109" t="s">
        <v>6</v>
      </c>
      <c r="S141" s="109" t="s">
        <v>5</v>
      </c>
      <c r="T141" s="109" t="s">
        <v>6</v>
      </c>
      <c r="U141" s="109" t="s">
        <v>5</v>
      </c>
      <c r="V141" s="109" t="s">
        <v>6</v>
      </c>
      <c r="W141" s="109" t="s">
        <v>5</v>
      </c>
      <c r="X141" s="109" t="s">
        <v>6</v>
      </c>
      <c r="Y141" s="23" t="s">
        <v>139</v>
      </c>
      <c r="Z141" s="1">
        <f>SUMIF(E140:X140,$AB$9,E143:X143)</f>
        <v>0</v>
      </c>
    </row>
    <row r="142" spans="2:31" ht="19.5" customHeight="1">
      <c r="B142" s="165"/>
      <c r="C142" s="167"/>
      <c r="D142" s="170"/>
      <c r="E142" s="110" t="str">
        <f>IF('34'!$I$8="","",'34'!$I$8)</f>
        <v/>
      </c>
      <c r="F142" s="110" t="str">
        <f>IF('34'!$J$8="","",'34'!$J$8)</f>
        <v/>
      </c>
      <c r="G142" s="110" t="str">
        <f>IF('34'!$I$9="","",'34'!$I$9)</f>
        <v/>
      </c>
      <c r="H142" s="110" t="str">
        <f>IF('34'!$J$9="","",'34'!$J$9)</f>
        <v/>
      </c>
      <c r="I142" s="110" t="str">
        <f>IF('34'!$I$10="","",'34'!$I$10)</f>
        <v/>
      </c>
      <c r="J142" s="110" t="str">
        <f>IF('34'!$J$10="","",'34'!$J$10)</f>
        <v/>
      </c>
      <c r="K142" s="110" t="str">
        <f>IF('34'!$I$11="","",'34'!$I$11)</f>
        <v/>
      </c>
      <c r="L142" s="110" t="str">
        <f>IF('34'!$J$11="","",'34'!$J$11)</f>
        <v/>
      </c>
      <c r="M142" s="110" t="str">
        <f>IF('34'!$I$12="","",'34'!$I$12)</f>
        <v/>
      </c>
      <c r="N142" s="110" t="str">
        <f>IF('34'!$J$12="","",'34'!$J$12)</f>
        <v/>
      </c>
      <c r="O142" s="110" t="str">
        <f>IF('34'!$I$13="","",'34'!$I$13)</f>
        <v/>
      </c>
      <c r="P142" s="110" t="str">
        <f>IF('34'!$J$13="","",'34'!$J$13)</f>
        <v/>
      </c>
      <c r="Q142" s="110" t="str">
        <f>IF('34'!$I$14="","",'34'!$I$14)</f>
        <v/>
      </c>
      <c r="R142" s="110" t="str">
        <f>IF('34'!$J$14="","",'34'!$J$14)</f>
        <v/>
      </c>
      <c r="S142" s="110" t="str">
        <f>IF('34'!$I$15="","",'34'!$I$15)</f>
        <v/>
      </c>
      <c r="T142" s="110" t="str">
        <f>IF('34'!$J$15="","",'34'!$J$15)</f>
        <v/>
      </c>
      <c r="U142" s="110" t="str">
        <f>IF('34'!$I$16="","",'34'!$I$16)</f>
        <v/>
      </c>
      <c r="V142" s="110" t="str">
        <f>IF('34'!$J$16="","",'34'!$J$16)</f>
        <v/>
      </c>
      <c r="W142" s="110" t="str">
        <f>IF('34'!$I$17="","",'34'!$I$17)</f>
        <v/>
      </c>
      <c r="X142" s="110" t="str">
        <f>IF('34'!$J$17="","",'34'!$J$17)</f>
        <v/>
      </c>
      <c r="Y142" s="23" t="s">
        <v>3</v>
      </c>
      <c r="Z142" s="2">
        <f>SUMIF(E140:X140,$AB$10,E143:X143)</f>
        <v>0</v>
      </c>
    </row>
    <row r="143" spans="2:31" ht="19.5" customHeight="1">
      <c r="B143" s="165"/>
      <c r="C143" s="168"/>
      <c r="D143" s="171"/>
      <c r="E143" s="158" t="str">
        <f>IFERROR(F142-E142,"")</f>
        <v/>
      </c>
      <c r="F143" s="159"/>
      <c r="G143" s="158" t="str">
        <f t="shared" ref="G143" si="264">IFERROR(H142-G142,"")</f>
        <v/>
      </c>
      <c r="H143" s="159"/>
      <c r="I143" s="158" t="str">
        <f>IFERROR(J142-I142,"")</f>
        <v/>
      </c>
      <c r="J143" s="159"/>
      <c r="K143" s="158" t="str">
        <f t="shared" ref="K143" si="265">IFERROR(L142-K142,"")</f>
        <v/>
      </c>
      <c r="L143" s="159"/>
      <c r="M143" s="158" t="str">
        <f t="shared" ref="M143" si="266">IFERROR(N142-M142,"")</f>
        <v/>
      </c>
      <c r="N143" s="159"/>
      <c r="O143" s="158" t="str">
        <f t="shared" ref="O143" si="267">IFERROR(P142-O142,"")</f>
        <v/>
      </c>
      <c r="P143" s="159"/>
      <c r="Q143" s="158" t="str">
        <f t="shared" ref="Q143" si="268">IFERROR(R142-Q142,"")</f>
        <v/>
      </c>
      <c r="R143" s="159"/>
      <c r="S143" s="158" t="str">
        <f t="shared" ref="S143" si="269">IFERROR(T142-S142,"")</f>
        <v/>
      </c>
      <c r="T143" s="159"/>
      <c r="U143" s="158" t="str">
        <f t="shared" ref="U143" si="270">IFERROR(V142-U142,"")</f>
        <v/>
      </c>
      <c r="V143" s="159"/>
      <c r="W143" s="160" t="str">
        <f t="shared" ref="W143" si="271">IFERROR(X142-W142,"")</f>
        <v/>
      </c>
      <c r="X143" s="161"/>
      <c r="Y143" s="23" t="s">
        <v>21</v>
      </c>
      <c r="Z143" s="2">
        <f>SUM(Z140:Z142)</f>
        <v>0</v>
      </c>
      <c r="AB143" s="10"/>
    </row>
    <row r="144" spans="2:31" ht="19.5" customHeight="1">
      <c r="B144" s="164">
        <v>35</v>
      </c>
      <c r="C144" s="166" t="str">
        <f>IF('35'!$C$4="","",'35'!$C$4)</f>
        <v/>
      </c>
      <c r="D144" s="169" t="str">
        <f>IF('35'!$G$4="","",'35'!$G$4)</f>
        <v/>
      </c>
      <c r="E144" s="162" t="str">
        <f>IF('35'!$B$8="","",IF(OR('35'!$B$8="キャリアアップ研修",'35'!$B$8="サバティカル研修"),'35'!$B$8,"その他研修"))</f>
        <v/>
      </c>
      <c r="F144" s="163"/>
      <c r="G144" s="162" t="str">
        <f>IF('35'!$B$9="","",IF(OR('35'!$B$9="キャリアアップ研修",'35'!$B$9="サバティカル研修"),'35'!$B$9,"その他研修"))</f>
        <v/>
      </c>
      <c r="H144" s="163"/>
      <c r="I144" s="162" t="str">
        <f>IF('35'!$B$10="","",IF(OR('35'!$B$10="キャリアアップ研修",'35'!$B$10="サバティカル研修"),'35'!$B$10,"その他研修"))</f>
        <v/>
      </c>
      <c r="J144" s="163"/>
      <c r="K144" s="162" t="str">
        <f>IF('35'!$B$11="","",IF(OR('35'!$B$11="キャリアアップ研修",'35'!$B$11="サバティカル研修"),'35'!$B$11,"その他研修"))</f>
        <v/>
      </c>
      <c r="L144" s="163"/>
      <c r="M144" s="162" t="str">
        <f>IF('35'!$B$12="","",IF(OR('35'!$B$12="キャリアアップ研修",'35'!$B$12="サバティカル研修"),'35'!$B$12,"その他研修"))</f>
        <v/>
      </c>
      <c r="N144" s="163"/>
      <c r="O144" s="162" t="str">
        <f>IF('35'!$B$13="","",IF(OR('35'!$B$13="キャリアアップ研修",'35'!$B$13="サバティカル研修"),'35'!$B$13,"その他研修"))</f>
        <v/>
      </c>
      <c r="P144" s="163"/>
      <c r="Q144" s="162" t="str">
        <f>IF('35'!$B$14="","",IF(OR('35'!$B$14="キャリアアップ研修",'35'!$B$14="サバティカル研修"),'35'!$B$14,"その他研修"))</f>
        <v/>
      </c>
      <c r="R144" s="163"/>
      <c r="S144" s="162" t="str">
        <f>IF('35'!$B$15="","",IF(OR('35'!$B$15="キャリアアップ研修",'35'!$B$15="サバティカル研修"),'35'!$B$15,"その他研修"))</f>
        <v/>
      </c>
      <c r="T144" s="163"/>
      <c r="U144" s="162" t="str">
        <f>IF('35'!$B$16="","",IF(OR('35'!$B$16="キャリアアップ研修",'35'!$B$16="サバティカル研修"),'35'!$B$16,"その他研修"))</f>
        <v/>
      </c>
      <c r="V144" s="163"/>
      <c r="W144" s="162" t="str">
        <f>IF('35'!$B$17="","",IF(OR('35'!$B$17="キャリアアップ研修",'35'!$B$17="サバティカル研修"),'35'!$B$17,"その他研修"))</f>
        <v/>
      </c>
      <c r="X144" s="163"/>
      <c r="Y144" s="23" t="s">
        <v>140</v>
      </c>
      <c r="Z144" s="1">
        <f>SUMIF(E144:X144,$AB$8,E147:X147)</f>
        <v>0</v>
      </c>
      <c r="AE144" s="9"/>
    </row>
    <row r="145" spans="2:31" ht="19.5" customHeight="1">
      <c r="B145" s="165"/>
      <c r="C145" s="167"/>
      <c r="D145" s="170"/>
      <c r="E145" s="109" t="s">
        <v>5</v>
      </c>
      <c r="F145" s="109" t="s">
        <v>6</v>
      </c>
      <c r="G145" s="109" t="s">
        <v>5</v>
      </c>
      <c r="H145" s="109" t="s">
        <v>6</v>
      </c>
      <c r="I145" s="109" t="s">
        <v>5</v>
      </c>
      <c r="J145" s="109" t="s">
        <v>6</v>
      </c>
      <c r="K145" s="109" t="s">
        <v>5</v>
      </c>
      <c r="L145" s="109" t="s">
        <v>6</v>
      </c>
      <c r="M145" s="109" t="s">
        <v>5</v>
      </c>
      <c r="N145" s="109" t="s">
        <v>6</v>
      </c>
      <c r="O145" s="109" t="s">
        <v>5</v>
      </c>
      <c r="P145" s="109" t="s">
        <v>6</v>
      </c>
      <c r="Q145" s="109" t="s">
        <v>5</v>
      </c>
      <c r="R145" s="109" t="s">
        <v>6</v>
      </c>
      <c r="S145" s="109" t="s">
        <v>5</v>
      </c>
      <c r="T145" s="109" t="s">
        <v>6</v>
      </c>
      <c r="U145" s="109" t="s">
        <v>5</v>
      </c>
      <c r="V145" s="109" t="s">
        <v>6</v>
      </c>
      <c r="W145" s="109" t="s">
        <v>5</v>
      </c>
      <c r="X145" s="109" t="s">
        <v>6</v>
      </c>
      <c r="Y145" s="23" t="s">
        <v>139</v>
      </c>
      <c r="Z145" s="1">
        <f>SUMIF(E144:X144,$AB$9,E147:X147)</f>
        <v>0</v>
      </c>
    </row>
    <row r="146" spans="2:31" ht="19.5" customHeight="1">
      <c r="B146" s="165"/>
      <c r="C146" s="167"/>
      <c r="D146" s="170"/>
      <c r="E146" s="110" t="str">
        <f>IF('35'!$I$8="","",'35'!$I$8)</f>
        <v/>
      </c>
      <c r="F146" s="110" t="str">
        <f>IF('35'!$J$8="","",'35'!$J$8)</f>
        <v/>
      </c>
      <c r="G146" s="110" t="str">
        <f>IF('35'!$I$9="","",'35'!$I$9)</f>
        <v/>
      </c>
      <c r="H146" s="110" t="str">
        <f>IF('35'!$J$9="","",'35'!$J$9)</f>
        <v/>
      </c>
      <c r="I146" s="110" t="str">
        <f>IF('35'!$I$10="","",'35'!$I$10)</f>
        <v/>
      </c>
      <c r="J146" s="110" t="str">
        <f>IF('35'!$J$10="","",'35'!$J$10)</f>
        <v/>
      </c>
      <c r="K146" s="110" t="str">
        <f>IF('35'!$I$11="","",'35'!$I$11)</f>
        <v/>
      </c>
      <c r="L146" s="110" t="str">
        <f>IF('35'!$J$11="","",'35'!$J$11)</f>
        <v/>
      </c>
      <c r="M146" s="110" t="str">
        <f>IF('35'!$I$12="","",'35'!$I$12)</f>
        <v/>
      </c>
      <c r="N146" s="110" t="str">
        <f>IF('35'!$J$12="","",'35'!$J$12)</f>
        <v/>
      </c>
      <c r="O146" s="110" t="str">
        <f>IF('35'!$I$13="","",'35'!$I$13)</f>
        <v/>
      </c>
      <c r="P146" s="110" t="str">
        <f>IF('35'!$J$13="","",'35'!$J$13)</f>
        <v/>
      </c>
      <c r="Q146" s="110" t="str">
        <f>IF('35'!$I$14="","",'35'!$I$14)</f>
        <v/>
      </c>
      <c r="R146" s="110" t="str">
        <f>IF('35'!$J$14="","",'35'!$J$14)</f>
        <v/>
      </c>
      <c r="S146" s="110" t="str">
        <f>IF('35'!$I$15="","",'35'!$I$15)</f>
        <v/>
      </c>
      <c r="T146" s="110" t="str">
        <f>IF('35'!$J$15="","",'35'!$J$15)</f>
        <v/>
      </c>
      <c r="U146" s="110" t="str">
        <f>IF('35'!$I$16="","",'35'!$I$16)</f>
        <v/>
      </c>
      <c r="V146" s="110" t="str">
        <f>IF('35'!$J$16="","",'35'!$J$16)</f>
        <v/>
      </c>
      <c r="W146" s="110" t="str">
        <f>IF('35'!$I$17="","",'35'!$I$17)</f>
        <v/>
      </c>
      <c r="X146" s="110" t="str">
        <f>IF('35'!$J$17="","",'35'!$J$17)</f>
        <v/>
      </c>
      <c r="Y146" s="23" t="s">
        <v>3</v>
      </c>
      <c r="Z146" s="2">
        <f>SUMIF(E144:X144,$AB$10,E147:X147)</f>
        <v>0</v>
      </c>
    </row>
    <row r="147" spans="2:31" ht="19.5" customHeight="1">
      <c r="B147" s="165"/>
      <c r="C147" s="168"/>
      <c r="D147" s="171"/>
      <c r="E147" s="158" t="str">
        <f>IFERROR(F146-E146,"")</f>
        <v/>
      </c>
      <c r="F147" s="159"/>
      <c r="G147" s="158" t="str">
        <f t="shared" ref="G147" si="272">IFERROR(H146-G146,"")</f>
        <v/>
      </c>
      <c r="H147" s="159"/>
      <c r="I147" s="158" t="str">
        <f>IFERROR(J146-I146,"")</f>
        <v/>
      </c>
      <c r="J147" s="159"/>
      <c r="K147" s="158" t="str">
        <f t="shared" ref="K147" si="273">IFERROR(L146-K146,"")</f>
        <v/>
      </c>
      <c r="L147" s="159"/>
      <c r="M147" s="158" t="str">
        <f t="shared" ref="M147" si="274">IFERROR(N146-M146,"")</f>
        <v/>
      </c>
      <c r="N147" s="159"/>
      <c r="O147" s="158" t="str">
        <f t="shared" ref="O147" si="275">IFERROR(P146-O146,"")</f>
        <v/>
      </c>
      <c r="P147" s="159"/>
      <c r="Q147" s="158" t="str">
        <f t="shared" ref="Q147" si="276">IFERROR(R146-Q146,"")</f>
        <v/>
      </c>
      <c r="R147" s="159"/>
      <c r="S147" s="158" t="str">
        <f t="shared" ref="S147" si="277">IFERROR(T146-S146,"")</f>
        <v/>
      </c>
      <c r="T147" s="159"/>
      <c r="U147" s="158" t="str">
        <f t="shared" ref="U147" si="278">IFERROR(V146-U146,"")</f>
        <v/>
      </c>
      <c r="V147" s="159"/>
      <c r="W147" s="160" t="str">
        <f t="shared" ref="W147" si="279">IFERROR(X146-W146,"")</f>
        <v/>
      </c>
      <c r="X147" s="161"/>
      <c r="Y147" s="23" t="s">
        <v>21</v>
      </c>
      <c r="Z147" s="2">
        <f>SUM(Z144:Z146)</f>
        <v>0</v>
      </c>
      <c r="AB147" s="10"/>
    </row>
    <row r="148" spans="2:31" ht="19.5" customHeight="1">
      <c r="B148" s="164">
        <v>36</v>
      </c>
      <c r="C148" s="166" t="str">
        <f>IF('36'!$C$4="","",'36'!$C$4)</f>
        <v/>
      </c>
      <c r="D148" s="169" t="str">
        <f>IF('36'!$G$4="","",'36'!$G$4)</f>
        <v/>
      </c>
      <c r="E148" s="162" t="str">
        <f>IF('36'!$B$8="","",IF(OR('36'!$B$8="キャリアアップ研修",'36'!$B$8="サバティカル研修"),'36'!$B$8,"その他研修"))</f>
        <v/>
      </c>
      <c r="F148" s="163"/>
      <c r="G148" s="162" t="str">
        <f>IF('36'!$B$9="","",IF(OR('36'!$B$9="キャリアアップ研修",'36'!$B$9="サバティカル研修"),'36'!$B$9,"その他研修"))</f>
        <v/>
      </c>
      <c r="H148" s="163"/>
      <c r="I148" s="162" t="str">
        <f>IF('36'!$B$10="","",IF(OR('36'!$B$10="キャリアアップ研修",'36'!$B$10="サバティカル研修"),'36'!$B$10,"その他研修"))</f>
        <v/>
      </c>
      <c r="J148" s="163"/>
      <c r="K148" s="162" t="str">
        <f>IF('36'!$B$11="","",IF(OR('36'!$B$11="キャリアアップ研修",'36'!$B$11="サバティカル研修"),'36'!$B$11,"その他研修"))</f>
        <v/>
      </c>
      <c r="L148" s="163"/>
      <c r="M148" s="162" t="str">
        <f>IF('36'!$B$12="","",IF(OR('36'!$B$12="キャリアアップ研修",'36'!$B$12="サバティカル研修"),'36'!$B$12,"その他研修"))</f>
        <v/>
      </c>
      <c r="N148" s="163"/>
      <c r="O148" s="162" t="str">
        <f>IF('36'!$B$13="","",IF(OR('36'!$B$13="キャリアアップ研修",'36'!$B$13="サバティカル研修"),'36'!$B$13,"その他研修"))</f>
        <v/>
      </c>
      <c r="P148" s="163"/>
      <c r="Q148" s="162" t="str">
        <f>IF('36'!$B$14="","",IF(OR('36'!$B$14="キャリアアップ研修",'36'!$B$14="サバティカル研修"),'36'!$B$14,"その他研修"))</f>
        <v/>
      </c>
      <c r="R148" s="163"/>
      <c r="S148" s="162" t="str">
        <f>IF('36'!$B$15="","",IF(OR('36'!$B$15="キャリアアップ研修",'36'!$B$15="サバティカル研修"),'36'!$B$15,"その他研修"))</f>
        <v/>
      </c>
      <c r="T148" s="163"/>
      <c r="U148" s="162" t="str">
        <f>IF('36'!$B$16="","",IF(OR('36'!$B$16="キャリアアップ研修",'36'!$B$16="サバティカル研修"),'36'!$B$16,"その他研修"))</f>
        <v/>
      </c>
      <c r="V148" s="163"/>
      <c r="W148" s="162" t="str">
        <f>IF('36'!$B$17="","",IF(OR('36'!$B$17="キャリアアップ研修",'36'!$B$17="サバティカル研修"),'36'!$B$17,"その他研修"))</f>
        <v/>
      </c>
      <c r="X148" s="163"/>
      <c r="Y148" s="23" t="s">
        <v>140</v>
      </c>
      <c r="Z148" s="1">
        <f>SUMIF(E148:X148,$AB$8,E151:X151)</f>
        <v>0</v>
      </c>
      <c r="AE148" s="9"/>
    </row>
    <row r="149" spans="2:31" ht="19.5" customHeight="1">
      <c r="B149" s="165"/>
      <c r="C149" s="167"/>
      <c r="D149" s="170"/>
      <c r="E149" s="109" t="s">
        <v>5</v>
      </c>
      <c r="F149" s="109" t="s">
        <v>6</v>
      </c>
      <c r="G149" s="109" t="s">
        <v>5</v>
      </c>
      <c r="H149" s="109" t="s">
        <v>6</v>
      </c>
      <c r="I149" s="109" t="s">
        <v>5</v>
      </c>
      <c r="J149" s="109" t="s">
        <v>6</v>
      </c>
      <c r="K149" s="109" t="s">
        <v>5</v>
      </c>
      <c r="L149" s="109" t="s">
        <v>6</v>
      </c>
      <c r="M149" s="109" t="s">
        <v>5</v>
      </c>
      <c r="N149" s="109" t="s">
        <v>6</v>
      </c>
      <c r="O149" s="109" t="s">
        <v>5</v>
      </c>
      <c r="P149" s="109" t="s">
        <v>6</v>
      </c>
      <c r="Q149" s="109" t="s">
        <v>5</v>
      </c>
      <c r="R149" s="109" t="s">
        <v>6</v>
      </c>
      <c r="S149" s="109" t="s">
        <v>5</v>
      </c>
      <c r="T149" s="109" t="s">
        <v>6</v>
      </c>
      <c r="U149" s="109" t="s">
        <v>5</v>
      </c>
      <c r="V149" s="109" t="s">
        <v>6</v>
      </c>
      <c r="W149" s="109" t="s">
        <v>5</v>
      </c>
      <c r="X149" s="109" t="s">
        <v>6</v>
      </c>
      <c r="Y149" s="23" t="s">
        <v>139</v>
      </c>
      <c r="Z149" s="1">
        <f>SUMIF(E148:X148,$AB$9,E151:X151)</f>
        <v>0</v>
      </c>
    </row>
    <row r="150" spans="2:31" ht="19.5" customHeight="1">
      <c r="B150" s="165"/>
      <c r="C150" s="167"/>
      <c r="D150" s="170"/>
      <c r="E150" s="110" t="str">
        <f>IF('36'!$I$8="","",'36'!$I$8)</f>
        <v/>
      </c>
      <c r="F150" s="110" t="str">
        <f>IF('36'!$J$8="","",'36'!$J$8)</f>
        <v/>
      </c>
      <c r="G150" s="110" t="str">
        <f>IF('36'!$I$9="","",'36'!$I$9)</f>
        <v/>
      </c>
      <c r="H150" s="110" t="str">
        <f>IF('36'!$J$9="","",'36'!$J$9)</f>
        <v/>
      </c>
      <c r="I150" s="110" t="str">
        <f>IF('36'!$I$10="","",'36'!$I$10)</f>
        <v/>
      </c>
      <c r="J150" s="110" t="str">
        <f>IF('36'!$J$10="","",'36'!$J$10)</f>
        <v/>
      </c>
      <c r="K150" s="110" t="str">
        <f>IF('36'!$I$11="","",'36'!$I$11)</f>
        <v/>
      </c>
      <c r="L150" s="110" t="str">
        <f>IF('36'!$J$11="","",'36'!$J$11)</f>
        <v/>
      </c>
      <c r="M150" s="110" t="str">
        <f>IF('36'!$I$12="","",'36'!$I$12)</f>
        <v/>
      </c>
      <c r="N150" s="110" t="str">
        <f>IF('36'!$J$12="","",'36'!$J$12)</f>
        <v/>
      </c>
      <c r="O150" s="110" t="str">
        <f>IF('36'!$I$13="","",'36'!$I$13)</f>
        <v/>
      </c>
      <c r="P150" s="110" t="str">
        <f>IF('36'!$J$13="","",'36'!$J$13)</f>
        <v/>
      </c>
      <c r="Q150" s="110" t="str">
        <f>IF('36'!$I$14="","",'36'!$I$14)</f>
        <v/>
      </c>
      <c r="R150" s="110" t="str">
        <f>IF('36'!$J$14="","",'36'!$J$14)</f>
        <v/>
      </c>
      <c r="S150" s="110" t="str">
        <f>IF('36'!$I$15="","",'36'!$I$15)</f>
        <v/>
      </c>
      <c r="T150" s="110" t="str">
        <f>IF('36'!$J$15="","",'36'!$J$15)</f>
        <v/>
      </c>
      <c r="U150" s="110" t="str">
        <f>IF('36'!$I$16="","",'36'!$I$16)</f>
        <v/>
      </c>
      <c r="V150" s="110" t="str">
        <f>IF('36'!$J$16="","",'36'!$J$16)</f>
        <v/>
      </c>
      <c r="W150" s="110" t="str">
        <f>IF('36'!$I$17="","",'36'!$I$17)</f>
        <v/>
      </c>
      <c r="X150" s="110" t="str">
        <f>IF('36'!$J$17="","",'36'!$J$17)</f>
        <v/>
      </c>
      <c r="Y150" s="23" t="s">
        <v>3</v>
      </c>
      <c r="Z150" s="2">
        <f>SUMIF(E148:X148,$AB$10,E151:X151)</f>
        <v>0</v>
      </c>
    </row>
    <row r="151" spans="2:31" ht="19.5" customHeight="1">
      <c r="B151" s="165"/>
      <c r="C151" s="168"/>
      <c r="D151" s="171"/>
      <c r="E151" s="158" t="str">
        <f>IFERROR(F150-E150,"")</f>
        <v/>
      </c>
      <c r="F151" s="159"/>
      <c r="G151" s="158" t="str">
        <f t="shared" ref="G151" si="280">IFERROR(H150-G150,"")</f>
        <v/>
      </c>
      <c r="H151" s="159"/>
      <c r="I151" s="158" t="str">
        <f>IFERROR(J150-I150,"")</f>
        <v/>
      </c>
      <c r="J151" s="159"/>
      <c r="K151" s="158" t="str">
        <f t="shared" ref="K151" si="281">IFERROR(L150-K150,"")</f>
        <v/>
      </c>
      <c r="L151" s="159"/>
      <c r="M151" s="158" t="str">
        <f t="shared" ref="M151" si="282">IFERROR(N150-M150,"")</f>
        <v/>
      </c>
      <c r="N151" s="159"/>
      <c r="O151" s="158" t="str">
        <f t="shared" ref="O151" si="283">IFERROR(P150-O150,"")</f>
        <v/>
      </c>
      <c r="P151" s="159"/>
      <c r="Q151" s="158" t="str">
        <f t="shared" ref="Q151" si="284">IFERROR(R150-Q150,"")</f>
        <v/>
      </c>
      <c r="R151" s="159"/>
      <c r="S151" s="158" t="str">
        <f t="shared" ref="S151" si="285">IFERROR(T150-S150,"")</f>
        <v/>
      </c>
      <c r="T151" s="159"/>
      <c r="U151" s="158" t="str">
        <f t="shared" ref="U151" si="286">IFERROR(V150-U150,"")</f>
        <v/>
      </c>
      <c r="V151" s="159"/>
      <c r="W151" s="160" t="str">
        <f t="shared" ref="W151" si="287">IFERROR(X150-W150,"")</f>
        <v/>
      </c>
      <c r="X151" s="161"/>
      <c r="Y151" s="23" t="s">
        <v>21</v>
      </c>
      <c r="Z151" s="2">
        <f>SUM(Z148:Z150)</f>
        <v>0</v>
      </c>
      <c r="AB151" s="10"/>
    </row>
    <row r="152" spans="2:31" ht="19.5" customHeight="1">
      <c r="B152" s="164">
        <v>37</v>
      </c>
      <c r="C152" s="166" t="str">
        <f>IF('37'!$C$4="","",'37'!$C$4)</f>
        <v/>
      </c>
      <c r="D152" s="169" t="str">
        <f>IF('37'!$G$4="","",'37'!$G$4)</f>
        <v/>
      </c>
      <c r="E152" s="162" t="str">
        <f>IF('37'!$B$8="","",IF(OR('37'!$B$8="キャリアアップ研修",'37'!$B$8="サバティカル研修"),'37'!$B$8,"その他研修"))</f>
        <v/>
      </c>
      <c r="F152" s="163"/>
      <c r="G152" s="162" t="str">
        <f>IF('37'!$B$9="","",IF(OR('37'!$B$9="キャリアアップ研修",'37'!$B$9="サバティカル研修"),'37'!$B$9,"その他研修"))</f>
        <v/>
      </c>
      <c r="H152" s="163"/>
      <c r="I152" s="162" t="str">
        <f>IF('37'!$B$10="","",IF(OR('37'!$B$10="キャリアアップ研修",'37'!$B$10="サバティカル研修"),'37'!$B$10,"その他研修"))</f>
        <v/>
      </c>
      <c r="J152" s="163"/>
      <c r="K152" s="162" t="str">
        <f>IF('37'!$B$11="","",IF(OR('37'!$B$11="キャリアアップ研修",'37'!$B$11="サバティカル研修"),'37'!$B$11,"その他研修"))</f>
        <v/>
      </c>
      <c r="L152" s="163"/>
      <c r="M152" s="162" t="str">
        <f>IF('37'!$B$12="","",IF(OR('37'!$B$12="キャリアアップ研修",'37'!$B$12="サバティカル研修"),'37'!$B$12,"その他研修"))</f>
        <v/>
      </c>
      <c r="N152" s="163"/>
      <c r="O152" s="162" t="str">
        <f>IF('37'!$B$13="","",IF(OR('37'!$B$13="キャリアアップ研修",'37'!$B$13="サバティカル研修"),'37'!$B$13,"その他研修"))</f>
        <v/>
      </c>
      <c r="P152" s="163"/>
      <c r="Q152" s="162" t="str">
        <f>IF('37'!$B$14="","",IF(OR('37'!$B$14="キャリアアップ研修",'37'!$B$14="サバティカル研修"),'37'!$B$14,"その他研修"))</f>
        <v/>
      </c>
      <c r="R152" s="163"/>
      <c r="S152" s="162" t="str">
        <f>IF('37'!$B$15="","",IF(OR('37'!$B$15="キャリアアップ研修",'37'!$B$15="サバティカル研修"),'37'!$B$15,"その他研修"))</f>
        <v/>
      </c>
      <c r="T152" s="163"/>
      <c r="U152" s="162" t="str">
        <f>IF('37'!$B$16="","",IF(OR('37'!$B$16="キャリアアップ研修",'37'!$B$16="サバティカル研修"),'37'!$B$16,"その他研修"))</f>
        <v/>
      </c>
      <c r="V152" s="163"/>
      <c r="W152" s="162" t="str">
        <f>IF('37'!$B$17="","",IF(OR('37'!$B$17="キャリアアップ研修",'37'!$B$17="サバティカル研修"),'37'!$B$17,"その他研修"))</f>
        <v/>
      </c>
      <c r="X152" s="163"/>
      <c r="Y152" s="23" t="s">
        <v>140</v>
      </c>
      <c r="Z152" s="1">
        <f>SUMIF(E152:X152,$AB$8,E155:X155)</f>
        <v>0</v>
      </c>
      <c r="AE152" s="9"/>
    </row>
    <row r="153" spans="2:31" ht="19.5" customHeight="1">
      <c r="B153" s="165"/>
      <c r="C153" s="167"/>
      <c r="D153" s="170"/>
      <c r="E153" s="109" t="s">
        <v>5</v>
      </c>
      <c r="F153" s="109" t="s">
        <v>6</v>
      </c>
      <c r="G153" s="109" t="s">
        <v>5</v>
      </c>
      <c r="H153" s="109" t="s">
        <v>6</v>
      </c>
      <c r="I153" s="109" t="s">
        <v>5</v>
      </c>
      <c r="J153" s="109" t="s">
        <v>6</v>
      </c>
      <c r="K153" s="109" t="s">
        <v>5</v>
      </c>
      <c r="L153" s="109" t="s">
        <v>6</v>
      </c>
      <c r="M153" s="109" t="s">
        <v>5</v>
      </c>
      <c r="N153" s="109" t="s">
        <v>6</v>
      </c>
      <c r="O153" s="109" t="s">
        <v>5</v>
      </c>
      <c r="P153" s="109" t="s">
        <v>6</v>
      </c>
      <c r="Q153" s="109" t="s">
        <v>5</v>
      </c>
      <c r="R153" s="109" t="s">
        <v>6</v>
      </c>
      <c r="S153" s="109" t="s">
        <v>5</v>
      </c>
      <c r="T153" s="109" t="s">
        <v>6</v>
      </c>
      <c r="U153" s="109" t="s">
        <v>5</v>
      </c>
      <c r="V153" s="109" t="s">
        <v>6</v>
      </c>
      <c r="W153" s="109" t="s">
        <v>5</v>
      </c>
      <c r="X153" s="109" t="s">
        <v>6</v>
      </c>
      <c r="Y153" s="23" t="s">
        <v>139</v>
      </c>
      <c r="Z153" s="1">
        <f>SUMIF(E152:X152,$AB$9,E155:X155)</f>
        <v>0</v>
      </c>
    </row>
    <row r="154" spans="2:31" ht="19.5" customHeight="1">
      <c r="B154" s="165"/>
      <c r="C154" s="167"/>
      <c r="D154" s="170"/>
      <c r="E154" s="110" t="str">
        <f>IF('37'!$I$8="","",'37'!$I$8)</f>
        <v/>
      </c>
      <c r="F154" s="110" t="str">
        <f>IF('37'!$J$8="","",'37'!$J$8)</f>
        <v/>
      </c>
      <c r="G154" s="110" t="str">
        <f>IF('37'!$I$9="","",'37'!$I$9)</f>
        <v/>
      </c>
      <c r="H154" s="110" t="str">
        <f>IF('37'!$J$9="","",'37'!$J$9)</f>
        <v/>
      </c>
      <c r="I154" s="110" t="str">
        <f>IF('37'!$I$10="","",'37'!$I$10)</f>
        <v/>
      </c>
      <c r="J154" s="110" t="str">
        <f>IF('37'!$J$10="","",'37'!$J$10)</f>
        <v/>
      </c>
      <c r="K154" s="110" t="str">
        <f>IF('37'!$I$11="","",'37'!$I$11)</f>
        <v/>
      </c>
      <c r="L154" s="110" t="str">
        <f>IF('37'!$J$11="","",'37'!$J$11)</f>
        <v/>
      </c>
      <c r="M154" s="110" t="str">
        <f>IF('37'!$I$12="","",'37'!$I$12)</f>
        <v/>
      </c>
      <c r="N154" s="110" t="str">
        <f>IF('37'!$J$12="","",'37'!$J$12)</f>
        <v/>
      </c>
      <c r="O154" s="110" t="str">
        <f>IF('37'!$I$13="","",'37'!$I$13)</f>
        <v/>
      </c>
      <c r="P154" s="110" t="str">
        <f>IF('37'!$J$13="","",'37'!$J$13)</f>
        <v/>
      </c>
      <c r="Q154" s="110" t="str">
        <f>IF('37'!$I$14="","",'37'!$I$14)</f>
        <v/>
      </c>
      <c r="R154" s="110" t="str">
        <f>IF('37'!$J$14="","",'37'!$J$14)</f>
        <v/>
      </c>
      <c r="S154" s="110" t="str">
        <f>IF('37'!$I$15="","",'37'!$I$15)</f>
        <v/>
      </c>
      <c r="T154" s="110" t="str">
        <f>IF('37'!$J$15="","",'37'!$J$15)</f>
        <v/>
      </c>
      <c r="U154" s="110" t="str">
        <f>IF('37'!$I$16="","",'37'!$I$16)</f>
        <v/>
      </c>
      <c r="V154" s="110" t="str">
        <f>IF('37'!$J$16="","",'37'!$J$16)</f>
        <v/>
      </c>
      <c r="W154" s="110" t="str">
        <f>IF('37'!$I$17="","",'37'!$I$17)</f>
        <v/>
      </c>
      <c r="X154" s="110" t="str">
        <f>IF('37'!$J$17="","",'37'!$J$17)</f>
        <v/>
      </c>
      <c r="Y154" s="23" t="s">
        <v>3</v>
      </c>
      <c r="Z154" s="2">
        <f>SUMIF(E152:X152,$AB$10,E155:X155)</f>
        <v>0</v>
      </c>
    </row>
    <row r="155" spans="2:31" ht="19.5" customHeight="1">
      <c r="B155" s="165"/>
      <c r="C155" s="168"/>
      <c r="D155" s="171"/>
      <c r="E155" s="158" t="str">
        <f>IFERROR(F154-E154,"")</f>
        <v/>
      </c>
      <c r="F155" s="159"/>
      <c r="G155" s="158" t="str">
        <f t="shared" ref="G155" si="288">IFERROR(H154-G154,"")</f>
        <v/>
      </c>
      <c r="H155" s="159"/>
      <c r="I155" s="158" t="str">
        <f>IFERROR(J154-I154,"")</f>
        <v/>
      </c>
      <c r="J155" s="159"/>
      <c r="K155" s="158" t="str">
        <f t="shared" ref="K155" si="289">IFERROR(L154-K154,"")</f>
        <v/>
      </c>
      <c r="L155" s="159"/>
      <c r="M155" s="158" t="str">
        <f t="shared" ref="M155" si="290">IFERROR(N154-M154,"")</f>
        <v/>
      </c>
      <c r="N155" s="159"/>
      <c r="O155" s="158" t="str">
        <f t="shared" ref="O155" si="291">IFERROR(P154-O154,"")</f>
        <v/>
      </c>
      <c r="P155" s="159"/>
      <c r="Q155" s="158" t="str">
        <f t="shared" ref="Q155" si="292">IFERROR(R154-Q154,"")</f>
        <v/>
      </c>
      <c r="R155" s="159"/>
      <c r="S155" s="158" t="str">
        <f t="shared" ref="S155" si="293">IFERROR(T154-S154,"")</f>
        <v/>
      </c>
      <c r="T155" s="159"/>
      <c r="U155" s="158" t="str">
        <f t="shared" ref="U155" si="294">IFERROR(V154-U154,"")</f>
        <v/>
      </c>
      <c r="V155" s="159"/>
      <c r="W155" s="160" t="str">
        <f t="shared" ref="W155" si="295">IFERROR(X154-W154,"")</f>
        <v/>
      </c>
      <c r="X155" s="161"/>
      <c r="Y155" s="23" t="s">
        <v>21</v>
      </c>
      <c r="Z155" s="2">
        <f>SUM(Z152:Z154)</f>
        <v>0</v>
      </c>
      <c r="AB155" s="10"/>
    </row>
    <row r="156" spans="2:31" ht="19.5" customHeight="1">
      <c r="B156" s="164">
        <v>38</v>
      </c>
      <c r="C156" s="166" t="str">
        <f>IF('38'!$C$4="","",'38'!$C$4)</f>
        <v/>
      </c>
      <c r="D156" s="169" t="str">
        <f>IF('38'!$G$4="","",'38'!$G$4)</f>
        <v/>
      </c>
      <c r="E156" s="162" t="str">
        <f>IF('38'!$B$8="","",IF(OR('38'!$B$8="キャリアアップ研修",'38'!$B$8="サバティカル研修"),'38'!$B$8,"その他研修"))</f>
        <v/>
      </c>
      <c r="F156" s="163"/>
      <c r="G156" s="162" t="str">
        <f>IF('38'!$B$9="","",IF(OR('38'!$B$9="キャリアアップ研修",'38'!$B$9="サバティカル研修"),'38'!$B$9,"その他研修"))</f>
        <v/>
      </c>
      <c r="H156" s="163"/>
      <c r="I156" s="162" t="str">
        <f>IF('38'!$B$10="","",IF(OR('38'!$B$10="キャリアアップ研修",'38'!$B$10="サバティカル研修"),'38'!$B$10,"その他研修"))</f>
        <v/>
      </c>
      <c r="J156" s="163"/>
      <c r="K156" s="162" t="str">
        <f>IF('38'!$B$11="","",IF(OR('38'!$B$11="キャリアアップ研修",'38'!$B$11="サバティカル研修"),'38'!$B$11,"その他研修"))</f>
        <v/>
      </c>
      <c r="L156" s="163"/>
      <c r="M156" s="162" t="str">
        <f>IF('38'!$B$12="","",IF(OR('38'!$B$12="キャリアアップ研修",'38'!$B$12="サバティカル研修"),'38'!$B$12,"その他研修"))</f>
        <v/>
      </c>
      <c r="N156" s="163"/>
      <c r="O156" s="162" t="str">
        <f>IF('38'!$B$13="","",IF(OR('38'!$B$13="キャリアアップ研修",'38'!$B$13="サバティカル研修"),'38'!$B$13,"その他研修"))</f>
        <v/>
      </c>
      <c r="P156" s="163"/>
      <c r="Q156" s="162" t="str">
        <f>IF('38'!$B$14="","",IF(OR('38'!$B$14="キャリアアップ研修",'38'!$B$14="サバティカル研修"),'38'!$B$14,"その他研修"))</f>
        <v/>
      </c>
      <c r="R156" s="163"/>
      <c r="S156" s="162" t="str">
        <f>IF('38'!$B$15="","",IF(OR('38'!$B$15="キャリアアップ研修",'38'!$B$15="サバティカル研修"),'38'!$B$15,"その他研修"))</f>
        <v/>
      </c>
      <c r="T156" s="163"/>
      <c r="U156" s="162" t="str">
        <f>IF('38'!$B$16="","",IF(OR('38'!$B$16="キャリアアップ研修",'38'!$B$16="サバティカル研修"),'38'!$B$16,"その他研修"))</f>
        <v/>
      </c>
      <c r="V156" s="163"/>
      <c r="W156" s="162" t="str">
        <f>IF('38'!$B$17="","",IF(OR('38'!$B$17="キャリアアップ研修",'38'!$B$17="サバティカル研修"),'38'!$B$17,"その他研修"))</f>
        <v/>
      </c>
      <c r="X156" s="163"/>
      <c r="Y156" s="23" t="s">
        <v>140</v>
      </c>
      <c r="Z156" s="1">
        <f>SUMIF(E156:X156,$AB$8,E159:X159)</f>
        <v>0</v>
      </c>
      <c r="AE156" s="9"/>
    </row>
    <row r="157" spans="2:31" ht="19.5" customHeight="1">
      <c r="B157" s="165"/>
      <c r="C157" s="167"/>
      <c r="D157" s="170"/>
      <c r="E157" s="109" t="s">
        <v>5</v>
      </c>
      <c r="F157" s="109" t="s">
        <v>6</v>
      </c>
      <c r="G157" s="109" t="s">
        <v>5</v>
      </c>
      <c r="H157" s="109" t="s">
        <v>6</v>
      </c>
      <c r="I157" s="109" t="s">
        <v>5</v>
      </c>
      <c r="J157" s="109" t="s">
        <v>6</v>
      </c>
      <c r="K157" s="109" t="s">
        <v>5</v>
      </c>
      <c r="L157" s="109" t="s">
        <v>6</v>
      </c>
      <c r="M157" s="109" t="s">
        <v>5</v>
      </c>
      <c r="N157" s="109" t="s">
        <v>6</v>
      </c>
      <c r="O157" s="109" t="s">
        <v>5</v>
      </c>
      <c r="P157" s="109" t="s">
        <v>6</v>
      </c>
      <c r="Q157" s="109" t="s">
        <v>5</v>
      </c>
      <c r="R157" s="109" t="s">
        <v>6</v>
      </c>
      <c r="S157" s="109" t="s">
        <v>5</v>
      </c>
      <c r="T157" s="109" t="s">
        <v>6</v>
      </c>
      <c r="U157" s="109" t="s">
        <v>5</v>
      </c>
      <c r="V157" s="109" t="s">
        <v>6</v>
      </c>
      <c r="W157" s="109" t="s">
        <v>5</v>
      </c>
      <c r="X157" s="109" t="s">
        <v>6</v>
      </c>
      <c r="Y157" s="23" t="s">
        <v>139</v>
      </c>
      <c r="Z157" s="1">
        <f>SUMIF(E156:X156,$AB$9,E159:X159)</f>
        <v>0</v>
      </c>
    </row>
    <row r="158" spans="2:31" ht="19.5" customHeight="1">
      <c r="B158" s="165"/>
      <c r="C158" s="167"/>
      <c r="D158" s="170"/>
      <c r="E158" s="110" t="str">
        <f>IF('38'!$I$8="","",'38'!$I$8)</f>
        <v/>
      </c>
      <c r="F158" s="110" t="str">
        <f>IF('38'!$J$8="","",'38'!$J$8)</f>
        <v/>
      </c>
      <c r="G158" s="110" t="str">
        <f>IF('38'!$I$9="","",'38'!$I$9)</f>
        <v/>
      </c>
      <c r="H158" s="110" t="str">
        <f>IF('38'!$J$9="","",'38'!$J$9)</f>
        <v/>
      </c>
      <c r="I158" s="110" t="str">
        <f>IF('38'!$I$10="","",'38'!$I$10)</f>
        <v/>
      </c>
      <c r="J158" s="110" t="str">
        <f>IF('38'!$J$10="","",'38'!$J$10)</f>
        <v/>
      </c>
      <c r="K158" s="110" t="str">
        <f>IF('38'!$I$11="","",'38'!$I$11)</f>
        <v/>
      </c>
      <c r="L158" s="110" t="str">
        <f>IF('38'!$J$11="","",'38'!$J$11)</f>
        <v/>
      </c>
      <c r="M158" s="110" t="str">
        <f>IF('38'!$I$12="","",'38'!$I$12)</f>
        <v/>
      </c>
      <c r="N158" s="110" t="str">
        <f>IF('38'!$J$12="","",'38'!$J$12)</f>
        <v/>
      </c>
      <c r="O158" s="110" t="str">
        <f>IF('38'!$I$13="","",'38'!$I$13)</f>
        <v/>
      </c>
      <c r="P158" s="110" t="str">
        <f>IF('38'!$J$13="","",'38'!$J$13)</f>
        <v/>
      </c>
      <c r="Q158" s="110" t="str">
        <f>IF('38'!$I$14="","",'38'!$I$14)</f>
        <v/>
      </c>
      <c r="R158" s="110" t="str">
        <f>IF('38'!$J$14="","",'38'!$J$14)</f>
        <v/>
      </c>
      <c r="S158" s="110" t="str">
        <f>IF('38'!$I$15="","",'38'!$I$15)</f>
        <v/>
      </c>
      <c r="T158" s="110" t="str">
        <f>IF('38'!$J$15="","",'38'!$J$15)</f>
        <v/>
      </c>
      <c r="U158" s="110" t="str">
        <f>IF('38'!$I$16="","",'38'!$I$16)</f>
        <v/>
      </c>
      <c r="V158" s="110" t="str">
        <f>IF('38'!$J$16="","",'38'!$J$16)</f>
        <v/>
      </c>
      <c r="W158" s="110" t="str">
        <f>IF('38'!$I$17="","",'38'!$I$17)</f>
        <v/>
      </c>
      <c r="X158" s="110" t="str">
        <f>IF('38'!$J$17="","",'38'!$J$17)</f>
        <v/>
      </c>
      <c r="Y158" s="23" t="s">
        <v>3</v>
      </c>
      <c r="Z158" s="2">
        <f>SUMIF(E156:X156,$AB$10,E159:X159)</f>
        <v>0</v>
      </c>
    </row>
    <row r="159" spans="2:31" ht="19.5" customHeight="1">
      <c r="B159" s="165"/>
      <c r="C159" s="168"/>
      <c r="D159" s="171"/>
      <c r="E159" s="158" t="str">
        <f>IFERROR(F158-E158,"")</f>
        <v/>
      </c>
      <c r="F159" s="159"/>
      <c r="G159" s="158" t="str">
        <f t="shared" ref="G159" si="296">IFERROR(H158-G158,"")</f>
        <v/>
      </c>
      <c r="H159" s="159"/>
      <c r="I159" s="158" t="str">
        <f>IFERROR(J158-I158,"")</f>
        <v/>
      </c>
      <c r="J159" s="159"/>
      <c r="K159" s="158" t="str">
        <f t="shared" ref="K159" si="297">IFERROR(L158-K158,"")</f>
        <v/>
      </c>
      <c r="L159" s="159"/>
      <c r="M159" s="158" t="str">
        <f t="shared" ref="M159" si="298">IFERROR(N158-M158,"")</f>
        <v/>
      </c>
      <c r="N159" s="159"/>
      <c r="O159" s="158" t="str">
        <f t="shared" ref="O159" si="299">IFERROR(P158-O158,"")</f>
        <v/>
      </c>
      <c r="P159" s="159"/>
      <c r="Q159" s="158" t="str">
        <f t="shared" ref="Q159" si="300">IFERROR(R158-Q158,"")</f>
        <v/>
      </c>
      <c r="R159" s="159"/>
      <c r="S159" s="158" t="str">
        <f t="shared" ref="S159" si="301">IFERROR(T158-S158,"")</f>
        <v/>
      </c>
      <c r="T159" s="159"/>
      <c r="U159" s="158" t="str">
        <f t="shared" ref="U159" si="302">IFERROR(V158-U158,"")</f>
        <v/>
      </c>
      <c r="V159" s="159"/>
      <c r="W159" s="160" t="str">
        <f t="shared" ref="W159" si="303">IFERROR(X158-W158,"")</f>
        <v/>
      </c>
      <c r="X159" s="161"/>
      <c r="Y159" s="23" t="s">
        <v>21</v>
      </c>
      <c r="Z159" s="2">
        <f>SUM(Z156:Z158)</f>
        <v>0</v>
      </c>
      <c r="AB159" s="10"/>
    </row>
    <row r="160" spans="2:31" ht="19.5" customHeight="1">
      <c r="B160" s="164">
        <v>39</v>
      </c>
      <c r="C160" s="166" t="str">
        <f>IF('39'!$C$4="","",'39'!$C$4)</f>
        <v/>
      </c>
      <c r="D160" s="169" t="str">
        <f>IF('39'!$G$4="","",'39'!$G$4)</f>
        <v/>
      </c>
      <c r="E160" s="162" t="str">
        <f>IF('39'!$B$8="","",IF(OR('39'!$B$8="キャリアアップ研修",'39'!$B$8="サバティカル研修"),'39'!$B$8,"その他研修"))</f>
        <v/>
      </c>
      <c r="F160" s="163"/>
      <c r="G160" s="162" t="str">
        <f>IF('39'!$B$9="","",IF(OR('39'!$B$9="キャリアアップ研修",'39'!$B$9="サバティカル研修"),'39'!$B$9,"その他研修"))</f>
        <v/>
      </c>
      <c r="H160" s="163"/>
      <c r="I160" s="162" t="str">
        <f>IF('39'!$B$10="","",IF(OR('39'!$B$10="キャリアアップ研修",'39'!$B$10="サバティカル研修"),'39'!$B$10,"その他研修"))</f>
        <v/>
      </c>
      <c r="J160" s="163"/>
      <c r="K160" s="162" t="str">
        <f>IF('39'!$B$11="","",IF(OR('39'!$B$11="キャリアアップ研修",'39'!$B$11="サバティカル研修"),'39'!$B$11,"その他研修"))</f>
        <v/>
      </c>
      <c r="L160" s="163"/>
      <c r="M160" s="162" t="str">
        <f>IF('39'!$B$12="","",IF(OR('39'!$B$12="キャリアアップ研修",'39'!$B$12="サバティカル研修"),'39'!$B$12,"その他研修"))</f>
        <v/>
      </c>
      <c r="N160" s="163"/>
      <c r="O160" s="162" t="str">
        <f>IF('39'!$B$13="","",IF(OR('39'!$B$13="キャリアアップ研修",'39'!$B$13="サバティカル研修"),'39'!$B$13,"その他研修"))</f>
        <v/>
      </c>
      <c r="P160" s="163"/>
      <c r="Q160" s="162" t="str">
        <f>IF('39'!$B$14="","",IF(OR('39'!$B$14="キャリアアップ研修",'39'!$B$14="サバティカル研修"),'39'!$B$14,"その他研修"))</f>
        <v/>
      </c>
      <c r="R160" s="163"/>
      <c r="S160" s="162" t="str">
        <f>IF('39'!$B$15="","",IF(OR('39'!$B$15="キャリアアップ研修",'39'!$B$15="サバティカル研修"),'39'!$B$15,"その他研修"))</f>
        <v/>
      </c>
      <c r="T160" s="163"/>
      <c r="U160" s="162" t="str">
        <f>IF('39'!$B$16="","",IF(OR('39'!$B$16="キャリアアップ研修",'39'!$B$16="サバティカル研修"),'39'!$B$16,"その他研修"))</f>
        <v/>
      </c>
      <c r="V160" s="163"/>
      <c r="W160" s="162" t="str">
        <f>IF('39'!$B$17="","",IF(OR('39'!$B$17="キャリアアップ研修",'39'!$B$17="サバティカル研修"),'39'!$B$17,"その他研修"))</f>
        <v/>
      </c>
      <c r="X160" s="163"/>
      <c r="Y160" s="23" t="s">
        <v>140</v>
      </c>
      <c r="Z160" s="1">
        <f>SUMIF(E160:X160,$AB$8,E163:X163)</f>
        <v>0</v>
      </c>
      <c r="AE160" s="9"/>
    </row>
    <row r="161" spans="2:31" ht="19.5" customHeight="1">
      <c r="B161" s="165"/>
      <c r="C161" s="167"/>
      <c r="D161" s="170"/>
      <c r="E161" s="109" t="s">
        <v>5</v>
      </c>
      <c r="F161" s="109" t="s">
        <v>6</v>
      </c>
      <c r="G161" s="109" t="s">
        <v>5</v>
      </c>
      <c r="H161" s="109" t="s">
        <v>6</v>
      </c>
      <c r="I161" s="109" t="s">
        <v>5</v>
      </c>
      <c r="J161" s="109" t="s">
        <v>6</v>
      </c>
      <c r="K161" s="109" t="s">
        <v>5</v>
      </c>
      <c r="L161" s="109" t="s">
        <v>6</v>
      </c>
      <c r="M161" s="109" t="s">
        <v>5</v>
      </c>
      <c r="N161" s="109" t="s">
        <v>6</v>
      </c>
      <c r="O161" s="109" t="s">
        <v>5</v>
      </c>
      <c r="P161" s="109" t="s">
        <v>6</v>
      </c>
      <c r="Q161" s="109" t="s">
        <v>5</v>
      </c>
      <c r="R161" s="109" t="s">
        <v>6</v>
      </c>
      <c r="S161" s="109" t="s">
        <v>5</v>
      </c>
      <c r="T161" s="109" t="s">
        <v>6</v>
      </c>
      <c r="U161" s="109" t="s">
        <v>5</v>
      </c>
      <c r="V161" s="109" t="s">
        <v>6</v>
      </c>
      <c r="W161" s="109" t="s">
        <v>5</v>
      </c>
      <c r="X161" s="109" t="s">
        <v>6</v>
      </c>
      <c r="Y161" s="23" t="s">
        <v>139</v>
      </c>
      <c r="Z161" s="1">
        <f>SUMIF(E160:X160,$AB$9,E163:X163)</f>
        <v>0</v>
      </c>
    </row>
    <row r="162" spans="2:31" ht="19.5" customHeight="1">
      <c r="B162" s="165"/>
      <c r="C162" s="167"/>
      <c r="D162" s="170"/>
      <c r="E162" s="110" t="str">
        <f>IF('39'!$I$8="","",'39'!$I$8)</f>
        <v/>
      </c>
      <c r="F162" s="110" t="str">
        <f>IF('39'!$J$8="","",'39'!$J$8)</f>
        <v/>
      </c>
      <c r="G162" s="110" t="str">
        <f>IF('39'!$I$9="","",'39'!$I$9)</f>
        <v/>
      </c>
      <c r="H162" s="110" t="str">
        <f>IF('39'!$J$9="","",'39'!$J$9)</f>
        <v/>
      </c>
      <c r="I162" s="110" t="str">
        <f>IF('39'!$I$10="","",'39'!$I$10)</f>
        <v/>
      </c>
      <c r="J162" s="110" t="str">
        <f>IF('39'!$J$10="","",'39'!$J$10)</f>
        <v/>
      </c>
      <c r="K162" s="110" t="str">
        <f>IF('39'!$I$11="","",'39'!$I$11)</f>
        <v/>
      </c>
      <c r="L162" s="110" t="str">
        <f>IF('39'!$J$11="","",'39'!$J$11)</f>
        <v/>
      </c>
      <c r="M162" s="110" t="str">
        <f>IF('39'!$I$12="","",'39'!$I$12)</f>
        <v/>
      </c>
      <c r="N162" s="110" t="str">
        <f>IF('39'!$J$12="","",'39'!$J$12)</f>
        <v/>
      </c>
      <c r="O162" s="110" t="str">
        <f>IF('39'!$I$13="","",'39'!$I$13)</f>
        <v/>
      </c>
      <c r="P162" s="110" t="str">
        <f>IF('39'!$J$13="","",'39'!$J$13)</f>
        <v/>
      </c>
      <c r="Q162" s="110" t="str">
        <f>IF('39'!$I$14="","",'39'!$I$14)</f>
        <v/>
      </c>
      <c r="R162" s="110" t="str">
        <f>IF('39'!$J$14="","",'39'!$J$14)</f>
        <v/>
      </c>
      <c r="S162" s="110" t="str">
        <f>IF('39'!$I$15="","",'39'!$I$15)</f>
        <v/>
      </c>
      <c r="T162" s="110" t="str">
        <f>IF('39'!$J$15="","",'39'!$J$15)</f>
        <v/>
      </c>
      <c r="U162" s="110" t="str">
        <f>IF('39'!$I$16="","",'39'!$I$16)</f>
        <v/>
      </c>
      <c r="V162" s="110" t="str">
        <f>IF('39'!$J$16="","",'39'!$J$16)</f>
        <v/>
      </c>
      <c r="W162" s="110" t="str">
        <f>IF('39'!$I$17="","",'39'!$I$17)</f>
        <v/>
      </c>
      <c r="X162" s="110" t="str">
        <f>IF('39'!$J$17="","",'39'!$J$17)</f>
        <v/>
      </c>
      <c r="Y162" s="23" t="s">
        <v>3</v>
      </c>
      <c r="Z162" s="2">
        <f>SUMIF(E160:X160,$AB$10,E163:X163)</f>
        <v>0</v>
      </c>
    </row>
    <row r="163" spans="2:31" ht="19.5" customHeight="1">
      <c r="B163" s="165"/>
      <c r="C163" s="168"/>
      <c r="D163" s="171"/>
      <c r="E163" s="158" t="str">
        <f>IFERROR(F162-E162,"")</f>
        <v/>
      </c>
      <c r="F163" s="159"/>
      <c r="G163" s="158" t="str">
        <f t="shared" ref="G163" si="304">IFERROR(H162-G162,"")</f>
        <v/>
      </c>
      <c r="H163" s="159"/>
      <c r="I163" s="158" t="str">
        <f>IFERROR(J162-I162,"")</f>
        <v/>
      </c>
      <c r="J163" s="159"/>
      <c r="K163" s="158" t="str">
        <f t="shared" ref="K163" si="305">IFERROR(L162-K162,"")</f>
        <v/>
      </c>
      <c r="L163" s="159"/>
      <c r="M163" s="158" t="str">
        <f t="shared" ref="M163" si="306">IFERROR(N162-M162,"")</f>
        <v/>
      </c>
      <c r="N163" s="159"/>
      <c r="O163" s="158" t="str">
        <f t="shared" ref="O163" si="307">IFERROR(P162-O162,"")</f>
        <v/>
      </c>
      <c r="P163" s="159"/>
      <c r="Q163" s="158" t="str">
        <f t="shared" ref="Q163" si="308">IFERROR(R162-Q162,"")</f>
        <v/>
      </c>
      <c r="R163" s="159"/>
      <c r="S163" s="158" t="str">
        <f t="shared" ref="S163" si="309">IFERROR(T162-S162,"")</f>
        <v/>
      </c>
      <c r="T163" s="159"/>
      <c r="U163" s="158" t="str">
        <f t="shared" ref="U163" si="310">IFERROR(V162-U162,"")</f>
        <v/>
      </c>
      <c r="V163" s="159"/>
      <c r="W163" s="160" t="str">
        <f t="shared" ref="W163" si="311">IFERROR(X162-W162,"")</f>
        <v/>
      </c>
      <c r="X163" s="161"/>
      <c r="Y163" s="23" t="s">
        <v>21</v>
      </c>
      <c r="Z163" s="2">
        <f>SUM(Z160:Z162)</f>
        <v>0</v>
      </c>
      <c r="AB163" s="10"/>
    </row>
    <row r="164" spans="2:31" ht="19.5" customHeight="1">
      <c r="B164" s="164">
        <v>40</v>
      </c>
      <c r="C164" s="166" t="str">
        <f>IF('40'!$C$4="","",'40'!$C$4)</f>
        <v/>
      </c>
      <c r="D164" s="169" t="str">
        <f>IF('40'!$G$4="","",'40'!$G$4)</f>
        <v/>
      </c>
      <c r="E164" s="162" t="str">
        <f>IF('40'!$B$8="","",IF(OR('40'!$B$8="キャリアアップ研修",'40'!$B$8="サバティカル研修"),'40'!$B$8,"その他研修"))</f>
        <v/>
      </c>
      <c r="F164" s="163"/>
      <c r="G164" s="162" t="str">
        <f>IF('40'!$B$9="","",IF(OR('40'!$B$9="キャリアアップ研修",'40'!$B$9="サバティカル研修"),'40'!$B$9,"その他研修"))</f>
        <v/>
      </c>
      <c r="H164" s="163"/>
      <c r="I164" s="162" t="str">
        <f>IF('40'!$B$10="","",IF(OR('40'!$B$10="キャリアアップ研修",'40'!$B$10="サバティカル研修"),'40'!$B$10,"その他研修"))</f>
        <v/>
      </c>
      <c r="J164" s="163"/>
      <c r="K164" s="162" t="str">
        <f>IF('40'!$B$11="","",IF(OR('40'!$B$11="キャリアアップ研修",'40'!$B$11="サバティカル研修"),'40'!$B$11,"その他研修"))</f>
        <v/>
      </c>
      <c r="L164" s="163"/>
      <c r="M164" s="162" t="str">
        <f>IF('40'!$B$12="","",IF(OR('40'!$B$12="キャリアアップ研修",'40'!$B$12="サバティカル研修"),'40'!$B$12,"その他研修"))</f>
        <v/>
      </c>
      <c r="N164" s="163"/>
      <c r="O164" s="162" t="str">
        <f>IF('40'!$B$13="","",IF(OR('40'!$B$13="キャリアアップ研修",'40'!$B$13="サバティカル研修"),'40'!$B$13,"その他研修"))</f>
        <v/>
      </c>
      <c r="P164" s="163"/>
      <c r="Q164" s="162" t="str">
        <f>IF('40'!$B$14="","",IF(OR('40'!$B$14="キャリアアップ研修",'40'!$B$14="サバティカル研修"),'40'!$B$14,"その他研修"))</f>
        <v/>
      </c>
      <c r="R164" s="163"/>
      <c r="S164" s="162" t="str">
        <f>IF('40'!$B$15="","",IF(OR('40'!$B$15="キャリアアップ研修",'40'!$B$15="サバティカル研修"),'40'!$B$15,"その他研修"))</f>
        <v/>
      </c>
      <c r="T164" s="163"/>
      <c r="U164" s="162" t="str">
        <f>IF('40'!$B$16="","",IF(OR('40'!$B$16="キャリアアップ研修",'40'!$B$16="サバティカル研修"),'40'!$B$16,"その他研修"))</f>
        <v/>
      </c>
      <c r="V164" s="163"/>
      <c r="W164" s="162" t="str">
        <f>IF('40'!$B$17="","",IF(OR('40'!$B$17="キャリアアップ研修",'40'!$B$17="サバティカル研修"),'40'!$B$17,"その他研修"))</f>
        <v/>
      </c>
      <c r="X164" s="163"/>
      <c r="Y164" s="23" t="s">
        <v>140</v>
      </c>
      <c r="Z164" s="1">
        <f>SUMIF(E164:X164,$AB$8,E167:X167)</f>
        <v>0</v>
      </c>
      <c r="AE164" s="9"/>
    </row>
    <row r="165" spans="2:31" ht="19.5" customHeight="1">
      <c r="B165" s="165"/>
      <c r="C165" s="167"/>
      <c r="D165" s="170"/>
      <c r="E165" s="109" t="s">
        <v>5</v>
      </c>
      <c r="F165" s="109" t="s">
        <v>6</v>
      </c>
      <c r="G165" s="109" t="s">
        <v>5</v>
      </c>
      <c r="H165" s="109" t="s">
        <v>6</v>
      </c>
      <c r="I165" s="109" t="s">
        <v>5</v>
      </c>
      <c r="J165" s="109" t="s">
        <v>6</v>
      </c>
      <c r="K165" s="109" t="s">
        <v>5</v>
      </c>
      <c r="L165" s="109" t="s">
        <v>6</v>
      </c>
      <c r="M165" s="109" t="s">
        <v>5</v>
      </c>
      <c r="N165" s="109" t="s">
        <v>6</v>
      </c>
      <c r="O165" s="109" t="s">
        <v>5</v>
      </c>
      <c r="P165" s="109" t="s">
        <v>6</v>
      </c>
      <c r="Q165" s="109" t="s">
        <v>5</v>
      </c>
      <c r="R165" s="109" t="s">
        <v>6</v>
      </c>
      <c r="S165" s="109" t="s">
        <v>5</v>
      </c>
      <c r="T165" s="109" t="s">
        <v>6</v>
      </c>
      <c r="U165" s="109" t="s">
        <v>5</v>
      </c>
      <c r="V165" s="109" t="s">
        <v>6</v>
      </c>
      <c r="W165" s="109" t="s">
        <v>5</v>
      </c>
      <c r="X165" s="109" t="s">
        <v>6</v>
      </c>
      <c r="Y165" s="23" t="s">
        <v>139</v>
      </c>
      <c r="Z165" s="1">
        <f>SUMIF(E164:X164,$AB$9,E167:X167)</f>
        <v>0</v>
      </c>
    </row>
    <row r="166" spans="2:31" ht="19.5" customHeight="1">
      <c r="B166" s="165"/>
      <c r="C166" s="167"/>
      <c r="D166" s="170"/>
      <c r="E166" s="110" t="str">
        <f>IF('40'!$I$8="","",'40'!$I$8)</f>
        <v/>
      </c>
      <c r="F166" s="110" t="str">
        <f>IF('40'!$J$8="","",'40'!$J$8)</f>
        <v/>
      </c>
      <c r="G166" s="110" t="str">
        <f>IF('40'!$I$9="","",'40'!$I$9)</f>
        <v/>
      </c>
      <c r="H166" s="110" t="str">
        <f>IF('40'!$J$9="","",'40'!$J$9)</f>
        <v/>
      </c>
      <c r="I166" s="110" t="str">
        <f>IF('40'!$I$10="","",'40'!$I$10)</f>
        <v/>
      </c>
      <c r="J166" s="110" t="str">
        <f>IF('40'!$J$10="","",'40'!$J$10)</f>
        <v/>
      </c>
      <c r="K166" s="110" t="str">
        <f>IF('40'!$I$11="","",'40'!$I$11)</f>
        <v/>
      </c>
      <c r="L166" s="110" t="str">
        <f>IF('40'!$J$11="","",'40'!$J$11)</f>
        <v/>
      </c>
      <c r="M166" s="110" t="str">
        <f>IF('40'!$I$12="","",'40'!$I$12)</f>
        <v/>
      </c>
      <c r="N166" s="110" t="str">
        <f>IF('40'!$J$12="","",'40'!$J$12)</f>
        <v/>
      </c>
      <c r="O166" s="110" t="str">
        <f>IF('40'!$I$13="","",'40'!$I$13)</f>
        <v/>
      </c>
      <c r="P166" s="110" t="str">
        <f>IF('40'!$J$13="","",'40'!$J$13)</f>
        <v/>
      </c>
      <c r="Q166" s="110" t="str">
        <f>IF('40'!$I$14="","",'40'!$I$14)</f>
        <v/>
      </c>
      <c r="R166" s="110" t="str">
        <f>IF('40'!$J$14="","",'40'!$J$14)</f>
        <v/>
      </c>
      <c r="S166" s="110" t="str">
        <f>IF('40'!$I$15="","",'40'!$I$15)</f>
        <v/>
      </c>
      <c r="T166" s="110" t="str">
        <f>IF('40'!$J$15="","",'40'!$J$15)</f>
        <v/>
      </c>
      <c r="U166" s="110" t="str">
        <f>IF('40'!$I$16="","",'40'!$I$16)</f>
        <v/>
      </c>
      <c r="V166" s="110" t="str">
        <f>IF('40'!$J$16="","",'40'!$J$16)</f>
        <v/>
      </c>
      <c r="W166" s="110" t="str">
        <f>IF('40'!$I$17="","",'40'!$I$17)</f>
        <v/>
      </c>
      <c r="X166" s="110" t="str">
        <f>IF('40'!$J$17="","",'40'!$J$17)</f>
        <v/>
      </c>
      <c r="Y166" s="23" t="s">
        <v>3</v>
      </c>
      <c r="Z166" s="2">
        <f>SUMIF(E164:X164,$AB$10,E167:X167)</f>
        <v>0</v>
      </c>
    </row>
    <row r="167" spans="2:31" ht="19.5" customHeight="1">
      <c r="B167" s="165"/>
      <c r="C167" s="168"/>
      <c r="D167" s="171"/>
      <c r="E167" s="158" t="str">
        <f>IFERROR(F166-E166,"")</f>
        <v/>
      </c>
      <c r="F167" s="159"/>
      <c r="G167" s="158" t="str">
        <f t="shared" ref="G167" si="312">IFERROR(H166-G166,"")</f>
        <v/>
      </c>
      <c r="H167" s="159"/>
      <c r="I167" s="158" t="str">
        <f>IFERROR(J166-I166,"")</f>
        <v/>
      </c>
      <c r="J167" s="159"/>
      <c r="K167" s="158" t="str">
        <f t="shared" ref="K167" si="313">IFERROR(L166-K166,"")</f>
        <v/>
      </c>
      <c r="L167" s="159"/>
      <c r="M167" s="158" t="str">
        <f t="shared" ref="M167" si="314">IFERROR(N166-M166,"")</f>
        <v/>
      </c>
      <c r="N167" s="159"/>
      <c r="O167" s="158" t="str">
        <f t="shared" ref="O167" si="315">IFERROR(P166-O166,"")</f>
        <v/>
      </c>
      <c r="P167" s="159"/>
      <c r="Q167" s="158" t="str">
        <f t="shared" ref="Q167" si="316">IFERROR(R166-Q166,"")</f>
        <v/>
      </c>
      <c r="R167" s="159"/>
      <c r="S167" s="158" t="str">
        <f t="shared" ref="S167" si="317">IFERROR(T166-S166,"")</f>
        <v/>
      </c>
      <c r="T167" s="159"/>
      <c r="U167" s="158" t="str">
        <f t="shared" ref="U167" si="318">IFERROR(V166-U166,"")</f>
        <v/>
      </c>
      <c r="V167" s="159"/>
      <c r="W167" s="160" t="str">
        <f t="shared" ref="W167" si="319">IFERROR(X166-W166,"")</f>
        <v/>
      </c>
      <c r="X167" s="161"/>
      <c r="Y167" s="23" t="s">
        <v>21</v>
      </c>
      <c r="Z167" s="2">
        <f>SUM(Z164:Z166)</f>
        <v>0</v>
      </c>
      <c r="AB167" s="10"/>
    </row>
    <row r="168" spans="2:31" ht="19.5" customHeight="1">
      <c r="B168" s="164">
        <v>41</v>
      </c>
      <c r="C168" s="166" t="str">
        <f>IF('41'!$C$4="","",'41'!$C$4)</f>
        <v/>
      </c>
      <c r="D168" s="169" t="str">
        <f>IF('41'!$G$4="","",'41'!$G$4)</f>
        <v/>
      </c>
      <c r="E168" s="162" t="str">
        <f>IF('41'!$B$8="","",IF(OR('41'!$B$8="キャリアアップ研修",'41'!$B$8="サバティカル研修"),'41'!$B$8,"その他研修"))</f>
        <v/>
      </c>
      <c r="F168" s="163"/>
      <c r="G168" s="162" t="str">
        <f>IF('41'!$B$9="","",IF(OR('41'!$B$9="キャリアアップ研修",'41'!$B$9="サバティカル研修"),'41'!$B$9,"その他研修"))</f>
        <v/>
      </c>
      <c r="H168" s="163"/>
      <c r="I168" s="162" t="str">
        <f>IF('41'!$B$10="","",IF(OR('41'!$B$10="キャリアアップ研修",'41'!$B$10="サバティカル研修"),'41'!$B$10,"その他研修"))</f>
        <v/>
      </c>
      <c r="J168" s="163"/>
      <c r="K168" s="162" t="str">
        <f>IF('41'!$B$11="","",IF(OR('41'!$B$11="キャリアアップ研修",'41'!$B$11="サバティカル研修"),'41'!$B$11,"その他研修"))</f>
        <v/>
      </c>
      <c r="L168" s="163"/>
      <c r="M168" s="162" t="str">
        <f>IF('41'!$B$12="","",IF(OR('41'!$B$12="キャリアアップ研修",'41'!$B$12="サバティカル研修"),'41'!$B$12,"その他研修"))</f>
        <v/>
      </c>
      <c r="N168" s="163"/>
      <c r="O168" s="162" t="str">
        <f>IF('41'!$B$13="","",IF(OR('41'!$B$13="キャリアアップ研修",'41'!$B$13="サバティカル研修"),'41'!$B$13,"その他研修"))</f>
        <v/>
      </c>
      <c r="P168" s="163"/>
      <c r="Q168" s="162" t="str">
        <f>IF('41'!$B$14="","",IF(OR('41'!$B$14="キャリアアップ研修",'41'!$B$14="サバティカル研修"),'41'!$B$14,"その他研修"))</f>
        <v/>
      </c>
      <c r="R168" s="163"/>
      <c r="S168" s="162" t="str">
        <f>IF('41'!$B$15="","",IF(OR('41'!$B$15="キャリアアップ研修",'41'!$B$15="サバティカル研修"),'41'!$B$15,"その他研修"))</f>
        <v/>
      </c>
      <c r="T168" s="163"/>
      <c r="U168" s="162" t="str">
        <f>IF('41'!$B$16="","",IF(OR('41'!$B$16="キャリアアップ研修",'41'!$B$16="サバティカル研修"),'41'!$B$16,"その他研修"))</f>
        <v/>
      </c>
      <c r="V168" s="163"/>
      <c r="W168" s="162" t="str">
        <f>IF('41'!$B$17="","",IF(OR('41'!$B$17="キャリアアップ研修",'41'!$B$17="サバティカル研修"),'41'!$B$17,"その他研修"))</f>
        <v/>
      </c>
      <c r="X168" s="163"/>
      <c r="Y168" s="23" t="s">
        <v>140</v>
      </c>
      <c r="Z168" s="1">
        <f>SUMIF(E168:X168,$AB$8,E171:X171)</f>
        <v>0</v>
      </c>
      <c r="AE168" s="9"/>
    </row>
    <row r="169" spans="2:31" ht="19.5" customHeight="1">
      <c r="B169" s="165"/>
      <c r="C169" s="167"/>
      <c r="D169" s="170"/>
      <c r="E169" s="109" t="s">
        <v>5</v>
      </c>
      <c r="F169" s="109" t="s">
        <v>6</v>
      </c>
      <c r="G169" s="109" t="s">
        <v>5</v>
      </c>
      <c r="H169" s="109" t="s">
        <v>6</v>
      </c>
      <c r="I169" s="109" t="s">
        <v>5</v>
      </c>
      <c r="J169" s="109" t="s">
        <v>6</v>
      </c>
      <c r="K169" s="109" t="s">
        <v>5</v>
      </c>
      <c r="L169" s="109" t="s">
        <v>6</v>
      </c>
      <c r="M169" s="109" t="s">
        <v>5</v>
      </c>
      <c r="N169" s="109" t="s">
        <v>6</v>
      </c>
      <c r="O169" s="109" t="s">
        <v>5</v>
      </c>
      <c r="P169" s="109" t="s">
        <v>6</v>
      </c>
      <c r="Q169" s="109" t="s">
        <v>5</v>
      </c>
      <c r="R169" s="109" t="s">
        <v>6</v>
      </c>
      <c r="S169" s="109" t="s">
        <v>5</v>
      </c>
      <c r="T169" s="109" t="s">
        <v>6</v>
      </c>
      <c r="U169" s="109" t="s">
        <v>5</v>
      </c>
      <c r="V169" s="109" t="s">
        <v>6</v>
      </c>
      <c r="W169" s="109" t="s">
        <v>5</v>
      </c>
      <c r="X169" s="109" t="s">
        <v>6</v>
      </c>
      <c r="Y169" s="23" t="s">
        <v>139</v>
      </c>
      <c r="Z169" s="1">
        <f>SUMIF(E168:X168,$AB$9,E171:X171)</f>
        <v>0</v>
      </c>
    </row>
    <row r="170" spans="2:31" ht="19.5" customHeight="1">
      <c r="B170" s="165"/>
      <c r="C170" s="167"/>
      <c r="D170" s="170"/>
      <c r="E170" s="110" t="str">
        <f>IF('41'!$I$8="","",'41'!$I$8)</f>
        <v/>
      </c>
      <c r="F170" s="110" t="str">
        <f>IF('41'!$J$8="","",'41'!$J$8)</f>
        <v/>
      </c>
      <c r="G170" s="110" t="str">
        <f>IF('41'!$I$9="","",'41'!$I$9)</f>
        <v/>
      </c>
      <c r="H170" s="110" t="str">
        <f>IF('41'!$J$9="","",'41'!$J$9)</f>
        <v/>
      </c>
      <c r="I170" s="110" t="str">
        <f>IF('41'!$I$10="","",'41'!$I$10)</f>
        <v/>
      </c>
      <c r="J170" s="110" t="str">
        <f>IF('41'!$J$10="","",'41'!$J$10)</f>
        <v/>
      </c>
      <c r="K170" s="110" t="str">
        <f>IF('41'!$I$11="","",'41'!$I$11)</f>
        <v/>
      </c>
      <c r="L170" s="110" t="str">
        <f>IF('41'!$J$11="","",'41'!$J$11)</f>
        <v/>
      </c>
      <c r="M170" s="110" t="str">
        <f>IF('41'!$I$12="","",'41'!$I$12)</f>
        <v/>
      </c>
      <c r="N170" s="110" t="str">
        <f>IF('41'!$J$12="","",'41'!$J$12)</f>
        <v/>
      </c>
      <c r="O170" s="110" t="str">
        <f>IF('41'!$I$13="","",'41'!$I$13)</f>
        <v/>
      </c>
      <c r="P170" s="110" t="str">
        <f>IF('41'!$J$13="","",'41'!$J$13)</f>
        <v/>
      </c>
      <c r="Q170" s="110" t="str">
        <f>IF('41'!$I$14="","",'41'!$I$14)</f>
        <v/>
      </c>
      <c r="R170" s="110" t="str">
        <f>IF('41'!$J$14="","",'41'!$J$14)</f>
        <v/>
      </c>
      <c r="S170" s="110" t="str">
        <f>IF('41'!$I$15="","",'41'!$I$15)</f>
        <v/>
      </c>
      <c r="T170" s="110" t="str">
        <f>IF('41'!$J$15="","",'41'!$J$15)</f>
        <v/>
      </c>
      <c r="U170" s="110" t="str">
        <f>IF('41'!$I$16="","",'41'!$I$16)</f>
        <v/>
      </c>
      <c r="V170" s="110" t="str">
        <f>IF('41'!$J$16="","",'41'!$J$16)</f>
        <v/>
      </c>
      <c r="W170" s="110" t="str">
        <f>IF('41'!$I$17="","",'41'!$I$17)</f>
        <v/>
      </c>
      <c r="X170" s="110" t="str">
        <f>IF('41'!$J$17="","",'41'!$J$17)</f>
        <v/>
      </c>
      <c r="Y170" s="23" t="s">
        <v>3</v>
      </c>
      <c r="Z170" s="2">
        <f>SUMIF(E168:X168,$AB$10,E171:X171)</f>
        <v>0</v>
      </c>
    </row>
    <row r="171" spans="2:31" ht="19.5" customHeight="1">
      <c r="B171" s="165"/>
      <c r="C171" s="168"/>
      <c r="D171" s="171"/>
      <c r="E171" s="158" t="str">
        <f>IFERROR(F170-E170,"")</f>
        <v/>
      </c>
      <c r="F171" s="159"/>
      <c r="G171" s="158" t="str">
        <f t="shared" ref="G171" si="320">IFERROR(H170-G170,"")</f>
        <v/>
      </c>
      <c r="H171" s="159"/>
      <c r="I171" s="158" t="str">
        <f>IFERROR(J170-I170,"")</f>
        <v/>
      </c>
      <c r="J171" s="159"/>
      <c r="K171" s="158" t="str">
        <f t="shared" ref="K171" si="321">IFERROR(L170-K170,"")</f>
        <v/>
      </c>
      <c r="L171" s="159"/>
      <c r="M171" s="158" t="str">
        <f t="shared" ref="M171" si="322">IFERROR(N170-M170,"")</f>
        <v/>
      </c>
      <c r="N171" s="159"/>
      <c r="O171" s="158" t="str">
        <f t="shared" ref="O171" si="323">IFERROR(P170-O170,"")</f>
        <v/>
      </c>
      <c r="P171" s="159"/>
      <c r="Q171" s="158" t="str">
        <f t="shared" ref="Q171" si="324">IFERROR(R170-Q170,"")</f>
        <v/>
      </c>
      <c r="R171" s="159"/>
      <c r="S171" s="158" t="str">
        <f t="shared" ref="S171" si="325">IFERROR(T170-S170,"")</f>
        <v/>
      </c>
      <c r="T171" s="159"/>
      <c r="U171" s="158" t="str">
        <f t="shared" ref="U171" si="326">IFERROR(V170-U170,"")</f>
        <v/>
      </c>
      <c r="V171" s="159"/>
      <c r="W171" s="160" t="str">
        <f t="shared" ref="W171" si="327">IFERROR(X170-W170,"")</f>
        <v/>
      </c>
      <c r="X171" s="161"/>
      <c r="Y171" s="23" t="s">
        <v>21</v>
      </c>
      <c r="Z171" s="2">
        <f>SUM(Z168:Z170)</f>
        <v>0</v>
      </c>
      <c r="AB171" s="10"/>
    </row>
    <row r="172" spans="2:31" ht="19.5" customHeight="1">
      <c r="B172" s="164">
        <v>42</v>
      </c>
      <c r="C172" s="166" t="str">
        <f>IF('42'!$C$4="","",'42'!$C$4)</f>
        <v/>
      </c>
      <c r="D172" s="169" t="str">
        <f>IF('42'!$G$4="","",'42'!$G$4)</f>
        <v/>
      </c>
      <c r="E172" s="162" t="str">
        <f>IF('42'!$B$8="","",IF(OR('42'!$B$8="キャリアアップ研修",'42'!$B$8="サバティカル研修"),'42'!$B$8,"その他研修"))</f>
        <v/>
      </c>
      <c r="F172" s="163"/>
      <c r="G172" s="162" t="str">
        <f>IF('42'!$B$9="","",IF(OR('42'!$B$9="キャリアアップ研修",'42'!$B$9="サバティカル研修"),'42'!$B$9,"その他研修"))</f>
        <v/>
      </c>
      <c r="H172" s="163"/>
      <c r="I172" s="162" t="str">
        <f>IF('42'!$B$10="","",IF(OR('42'!$B$10="キャリアアップ研修",'42'!$B$10="サバティカル研修"),'42'!$B$10,"その他研修"))</f>
        <v/>
      </c>
      <c r="J172" s="163"/>
      <c r="K172" s="162" t="str">
        <f>IF('42'!$B$11="","",IF(OR('42'!$B$11="キャリアアップ研修",'42'!$B$11="サバティカル研修"),'42'!$B$11,"その他研修"))</f>
        <v/>
      </c>
      <c r="L172" s="163"/>
      <c r="M172" s="162" t="str">
        <f>IF('42'!$B$12="","",IF(OR('42'!$B$12="キャリアアップ研修",'42'!$B$12="サバティカル研修"),'42'!$B$12,"その他研修"))</f>
        <v/>
      </c>
      <c r="N172" s="163"/>
      <c r="O172" s="162" t="str">
        <f>IF('42'!$B$13="","",IF(OR('42'!$B$13="キャリアアップ研修",'42'!$B$13="サバティカル研修"),'42'!$B$13,"その他研修"))</f>
        <v/>
      </c>
      <c r="P172" s="163"/>
      <c r="Q172" s="162" t="str">
        <f>IF('42'!$B$14="","",IF(OR('42'!$B$14="キャリアアップ研修",'42'!$B$14="サバティカル研修"),'42'!$B$14,"その他研修"))</f>
        <v/>
      </c>
      <c r="R172" s="163"/>
      <c r="S172" s="162" t="str">
        <f>IF('42'!$B$15="","",IF(OR('42'!$B$15="キャリアアップ研修",'42'!$B$15="サバティカル研修"),'42'!$B$15,"その他研修"))</f>
        <v/>
      </c>
      <c r="T172" s="163"/>
      <c r="U172" s="162" t="str">
        <f>IF('42'!$B$16="","",IF(OR('42'!$B$16="キャリアアップ研修",'42'!$B$16="サバティカル研修"),'42'!$B$16,"その他研修"))</f>
        <v/>
      </c>
      <c r="V172" s="163"/>
      <c r="W172" s="162" t="str">
        <f>IF('42'!$B$17="","",IF(OR('42'!$B$17="キャリアアップ研修",'42'!$B$17="サバティカル研修"),'42'!$B$17,"その他研修"))</f>
        <v/>
      </c>
      <c r="X172" s="163"/>
      <c r="Y172" s="23" t="s">
        <v>140</v>
      </c>
      <c r="Z172" s="1">
        <f>SUMIF(E172:X172,$AB$8,E175:X175)</f>
        <v>0</v>
      </c>
      <c r="AE172" s="9"/>
    </row>
    <row r="173" spans="2:31" ht="19.5" customHeight="1">
      <c r="B173" s="165"/>
      <c r="C173" s="167"/>
      <c r="D173" s="170"/>
      <c r="E173" s="109" t="s">
        <v>5</v>
      </c>
      <c r="F173" s="109" t="s">
        <v>6</v>
      </c>
      <c r="G173" s="109" t="s">
        <v>5</v>
      </c>
      <c r="H173" s="109" t="s">
        <v>6</v>
      </c>
      <c r="I173" s="109" t="s">
        <v>5</v>
      </c>
      <c r="J173" s="109" t="s">
        <v>6</v>
      </c>
      <c r="K173" s="109" t="s">
        <v>5</v>
      </c>
      <c r="L173" s="109" t="s">
        <v>6</v>
      </c>
      <c r="M173" s="109" t="s">
        <v>5</v>
      </c>
      <c r="N173" s="109" t="s">
        <v>6</v>
      </c>
      <c r="O173" s="109" t="s">
        <v>5</v>
      </c>
      <c r="P173" s="109" t="s">
        <v>6</v>
      </c>
      <c r="Q173" s="109" t="s">
        <v>5</v>
      </c>
      <c r="R173" s="109" t="s">
        <v>6</v>
      </c>
      <c r="S173" s="109" t="s">
        <v>5</v>
      </c>
      <c r="T173" s="109" t="s">
        <v>6</v>
      </c>
      <c r="U173" s="109" t="s">
        <v>5</v>
      </c>
      <c r="V173" s="109" t="s">
        <v>6</v>
      </c>
      <c r="W173" s="109" t="s">
        <v>5</v>
      </c>
      <c r="X173" s="109" t="s">
        <v>6</v>
      </c>
      <c r="Y173" s="23" t="s">
        <v>139</v>
      </c>
      <c r="Z173" s="1">
        <f>SUMIF(E172:X172,$AB$9,E175:X175)</f>
        <v>0</v>
      </c>
    </row>
    <row r="174" spans="2:31" ht="19.5" customHeight="1">
      <c r="B174" s="165"/>
      <c r="C174" s="167"/>
      <c r="D174" s="170"/>
      <c r="E174" s="110" t="str">
        <f>IF('42'!$I$8="","",'42'!$I$8)</f>
        <v/>
      </c>
      <c r="F174" s="110" t="str">
        <f>IF('42'!$J$8="","",'42'!$J$8)</f>
        <v/>
      </c>
      <c r="G174" s="110" t="str">
        <f>IF('42'!$I$9="","",'42'!$I$9)</f>
        <v/>
      </c>
      <c r="H174" s="110" t="str">
        <f>IF('42'!$J$9="","",'42'!$J$9)</f>
        <v/>
      </c>
      <c r="I174" s="110" t="str">
        <f>IF('42'!$I$10="","",'42'!$I$10)</f>
        <v/>
      </c>
      <c r="J174" s="110" t="str">
        <f>IF('42'!$J$10="","",'42'!$J$10)</f>
        <v/>
      </c>
      <c r="K174" s="110" t="str">
        <f>IF('42'!$I$11="","",'42'!$I$11)</f>
        <v/>
      </c>
      <c r="L174" s="110" t="str">
        <f>IF('42'!$J$11="","",'42'!$J$11)</f>
        <v/>
      </c>
      <c r="M174" s="110" t="str">
        <f>IF('42'!$I$12="","",'42'!$I$12)</f>
        <v/>
      </c>
      <c r="N174" s="110" t="str">
        <f>IF('42'!$J$12="","",'42'!$J$12)</f>
        <v/>
      </c>
      <c r="O174" s="110" t="str">
        <f>IF('42'!$I$13="","",'42'!$I$13)</f>
        <v/>
      </c>
      <c r="P174" s="110" t="str">
        <f>IF('42'!$J$13="","",'42'!$J$13)</f>
        <v/>
      </c>
      <c r="Q174" s="110" t="str">
        <f>IF('42'!$I$14="","",'42'!$I$14)</f>
        <v/>
      </c>
      <c r="R174" s="110" t="str">
        <f>IF('42'!$J$14="","",'42'!$J$14)</f>
        <v/>
      </c>
      <c r="S174" s="110" t="str">
        <f>IF('42'!$I$15="","",'42'!$I$15)</f>
        <v/>
      </c>
      <c r="T174" s="110" t="str">
        <f>IF('42'!$J$15="","",'42'!$J$15)</f>
        <v/>
      </c>
      <c r="U174" s="110" t="str">
        <f>IF('42'!$I$16="","",'42'!$I$16)</f>
        <v/>
      </c>
      <c r="V174" s="110" t="str">
        <f>IF('42'!$J$16="","",'42'!$J$16)</f>
        <v/>
      </c>
      <c r="W174" s="110" t="str">
        <f>IF('42'!$I$17="","",'42'!$I$17)</f>
        <v/>
      </c>
      <c r="X174" s="110" t="str">
        <f>IF('42'!$J$17="","",'42'!$J$17)</f>
        <v/>
      </c>
      <c r="Y174" s="23" t="s">
        <v>3</v>
      </c>
      <c r="Z174" s="2">
        <f>SUMIF(E172:X172,$AB$10,E175:X175)</f>
        <v>0</v>
      </c>
    </row>
    <row r="175" spans="2:31" ht="19.5" customHeight="1">
      <c r="B175" s="165"/>
      <c r="C175" s="168"/>
      <c r="D175" s="171"/>
      <c r="E175" s="158" t="str">
        <f>IFERROR(F174-E174,"")</f>
        <v/>
      </c>
      <c r="F175" s="159"/>
      <c r="G175" s="158" t="str">
        <f t="shared" ref="G175" si="328">IFERROR(H174-G174,"")</f>
        <v/>
      </c>
      <c r="H175" s="159"/>
      <c r="I175" s="158" t="str">
        <f>IFERROR(J174-I174,"")</f>
        <v/>
      </c>
      <c r="J175" s="159"/>
      <c r="K175" s="158" t="str">
        <f t="shared" ref="K175" si="329">IFERROR(L174-K174,"")</f>
        <v/>
      </c>
      <c r="L175" s="159"/>
      <c r="M175" s="158" t="str">
        <f t="shared" ref="M175" si="330">IFERROR(N174-M174,"")</f>
        <v/>
      </c>
      <c r="N175" s="159"/>
      <c r="O175" s="158" t="str">
        <f t="shared" ref="O175" si="331">IFERROR(P174-O174,"")</f>
        <v/>
      </c>
      <c r="P175" s="159"/>
      <c r="Q175" s="158" t="str">
        <f t="shared" ref="Q175" si="332">IFERROR(R174-Q174,"")</f>
        <v/>
      </c>
      <c r="R175" s="159"/>
      <c r="S175" s="158" t="str">
        <f t="shared" ref="S175" si="333">IFERROR(T174-S174,"")</f>
        <v/>
      </c>
      <c r="T175" s="159"/>
      <c r="U175" s="158" t="str">
        <f t="shared" ref="U175" si="334">IFERROR(V174-U174,"")</f>
        <v/>
      </c>
      <c r="V175" s="159"/>
      <c r="W175" s="160" t="str">
        <f t="shared" ref="W175" si="335">IFERROR(X174-W174,"")</f>
        <v/>
      </c>
      <c r="X175" s="161"/>
      <c r="Y175" s="23" t="s">
        <v>21</v>
      </c>
      <c r="Z175" s="2">
        <f>SUM(Z172:Z174)</f>
        <v>0</v>
      </c>
      <c r="AB175" s="10"/>
    </row>
    <row r="176" spans="2:31" ht="19.5" customHeight="1">
      <c r="B176" s="164">
        <v>43</v>
      </c>
      <c r="C176" s="166" t="str">
        <f>IF('43'!$C$4="","",'43'!$C$4)</f>
        <v/>
      </c>
      <c r="D176" s="169" t="str">
        <f>IF('43'!$G$4="","",'43'!$G$4)</f>
        <v/>
      </c>
      <c r="E176" s="162" t="str">
        <f>IF('43'!$B$8="","",IF(OR('43'!$B$8="キャリアアップ研修",'43'!$B$8="サバティカル研修"),'43'!$B$8,"その他研修"))</f>
        <v/>
      </c>
      <c r="F176" s="163"/>
      <c r="G176" s="162" t="str">
        <f>IF('43'!$B$9="","",IF(OR('43'!$B$9="キャリアアップ研修",'43'!$B$9="サバティカル研修"),'43'!$B$9,"その他研修"))</f>
        <v/>
      </c>
      <c r="H176" s="163"/>
      <c r="I176" s="162" t="str">
        <f>IF('43'!$B$10="","",IF(OR('43'!$B$10="キャリアアップ研修",'43'!$B$10="サバティカル研修"),'43'!$B$10,"その他研修"))</f>
        <v/>
      </c>
      <c r="J176" s="163"/>
      <c r="K176" s="162" t="str">
        <f>IF('43'!$B$11="","",IF(OR('43'!$B$11="キャリアアップ研修",'43'!$B$11="サバティカル研修"),'43'!$B$11,"その他研修"))</f>
        <v/>
      </c>
      <c r="L176" s="163"/>
      <c r="M176" s="162" t="str">
        <f>IF('43'!$B$12="","",IF(OR('43'!$B$12="キャリアアップ研修",'43'!$B$12="サバティカル研修"),'43'!$B$12,"その他研修"))</f>
        <v/>
      </c>
      <c r="N176" s="163"/>
      <c r="O176" s="162" t="str">
        <f>IF('43'!$B$13="","",IF(OR('43'!$B$13="キャリアアップ研修",'43'!$B$13="サバティカル研修"),'43'!$B$13,"その他研修"))</f>
        <v/>
      </c>
      <c r="P176" s="163"/>
      <c r="Q176" s="162" t="str">
        <f>IF('43'!$B$14="","",IF(OR('43'!$B$14="キャリアアップ研修",'43'!$B$14="サバティカル研修"),'43'!$B$14,"その他研修"))</f>
        <v/>
      </c>
      <c r="R176" s="163"/>
      <c r="S176" s="162" t="str">
        <f>IF('43'!$B$15="","",IF(OR('43'!$B$15="キャリアアップ研修",'43'!$B$15="サバティカル研修"),'43'!$B$15,"その他研修"))</f>
        <v/>
      </c>
      <c r="T176" s="163"/>
      <c r="U176" s="162" t="str">
        <f>IF('43'!$B$16="","",IF(OR('43'!$B$16="キャリアアップ研修",'43'!$B$16="サバティカル研修"),'43'!$B$16,"その他研修"))</f>
        <v/>
      </c>
      <c r="V176" s="163"/>
      <c r="W176" s="162" t="str">
        <f>IF('43'!$B$17="","",IF(OR('43'!$B$17="キャリアアップ研修",'43'!$B$17="サバティカル研修"),'43'!$B$17,"その他研修"))</f>
        <v/>
      </c>
      <c r="X176" s="163"/>
      <c r="Y176" s="23" t="s">
        <v>140</v>
      </c>
      <c r="Z176" s="1">
        <f>SUMIF(E176:X176,$AB$8,E179:X179)</f>
        <v>0</v>
      </c>
      <c r="AE176" s="9"/>
    </row>
    <row r="177" spans="2:31" ht="19.5" customHeight="1">
      <c r="B177" s="165"/>
      <c r="C177" s="167"/>
      <c r="D177" s="170"/>
      <c r="E177" s="109" t="s">
        <v>5</v>
      </c>
      <c r="F177" s="109" t="s">
        <v>6</v>
      </c>
      <c r="G177" s="109" t="s">
        <v>5</v>
      </c>
      <c r="H177" s="109" t="s">
        <v>6</v>
      </c>
      <c r="I177" s="109" t="s">
        <v>5</v>
      </c>
      <c r="J177" s="109" t="s">
        <v>6</v>
      </c>
      <c r="K177" s="109" t="s">
        <v>5</v>
      </c>
      <c r="L177" s="109" t="s">
        <v>6</v>
      </c>
      <c r="M177" s="109" t="s">
        <v>5</v>
      </c>
      <c r="N177" s="109" t="s">
        <v>6</v>
      </c>
      <c r="O177" s="109" t="s">
        <v>5</v>
      </c>
      <c r="P177" s="109" t="s">
        <v>6</v>
      </c>
      <c r="Q177" s="109" t="s">
        <v>5</v>
      </c>
      <c r="R177" s="109" t="s">
        <v>6</v>
      </c>
      <c r="S177" s="109" t="s">
        <v>5</v>
      </c>
      <c r="T177" s="109" t="s">
        <v>6</v>
      </c>
      <c r="U177" s="109" t="s">
        <v>5</v>
      </c>
      <c r="V177" s="109" t="s">
        <v>6</v>
      </c>
      <c r="W177" s="109" t="s">
        <v>5</v>
      </c>
      <c r="X177" s="109" t="s">
        <v>6</v>
      </c>
      <c r="Y177" s="23" t="s">
        <v>139</v>
      </c>
      <c r="Z177" s="1">
        <f>SUMIF(E176:X176,$AB$9,E179:X179)</f>
        <v>0</v>
      </c>
    </row>
    <row r="178" spans="2:31" ht="19.5" customHeight="1">
      <c r="B178" s="165"/>
      <c r="C178" s="167"/>
      <c r="D178" s="170"/>
      <c r="E178" s="110" t="str">
        <f>IF('43'!$I$8="","",'43'!$I$8)</f>
        <v/>
      </c>
      <c r="F178" s="110" t="str">
        <f>IF('43'!$J$8="","",'43'!$J$8)</f>
        <v/>
      </c>
      <c r="G178" s="110" t="str">
        <f>IF('43'!$I$9="","",'43'!$I$9)</f>
        <v/>
      </c>
      <c r="H178" s="110" t="str">
        <f>IF('43'!$J$9="","",'43'!$J$9)</f>
        <v/>
      </c>
      <c r="I178" s="110" t="str">
        <f>IF('43'!$I$10="","",'43'!$I$10)</f>
        <v/>
      </c>
      <c r="J178" s="110" t="str">
        <f>IF('43'!$J$10="","",'43'!$J$10)</f>
        <v/>
      </c>
      <c r="K178" s="110" t="str">
        <f>IF('43'!$I$11="","",'43'!$I$11)</f>
        <v/>
      </c>
      <c r="L178" s="110" t="str">
        <f>IF('43'!$J$11="","",'43'!$J$11)</f>
        <v/>
      </c>
      <c r="M178" s="110" t="str">
        <f>IF('43'!$I$12="","",'43'!$I$12)</f>
        <v/>
      </c>
      <c r="N178" s="110" t="str">
        <f>IF('43'!$J$12="","",'43'!$J$12)</f>
        <v/>
      </c>
      <c r="O178" s="110" t="str">
        <f>IF('43'!$I$13="","",'43'!$I$13)</f>
        <v/>
      </c>
      <c r="P178" s="110" t="str">
        <f>IF('43'!$J$13="","",'43'!$J$13)</f>
        <v/>
      </c>
      <c r="Q178" s="110" t="str">
        <f>IF('43'!$I$14="","",'43'!$I$14)</f>
        <v/>
      </c>
      <c r="R178" s="110" t="str">
        <f>IF('43'!$J$14="","",'43'!$J$14)</f>
        <v/>
      </c>
      <c r="S178" s="110" t="str">
        <f>IF('43'!$I$15="","",'43'!$I$15)</f>
        <v/>
      </c>
      <c r="T178" s="110" t="str">
        <f>IF('43'!$J$15="","",'43'!$J$15)</f>
        <v/>
      </c>
      <c r="U178" s="110" t="str">
        <f>IF('43'!$I$16="","",'43'!$I$16)</f>
        <v/>
      </c>
      <c r="V178" s="110" t="str">
        <f>IF('43'!$J$16="","",'43'!$J$16)</f>
        <v/>
      </c>
      <c r="W178" s="110" t="str">
        <f>IF('43'!$I$17="","",'43'!$I$17)</f>
        <v/>
      </c>
      <c r="X178" s="110" t="str">
        <f>IF('43'!$J$17="","",'43'!$J$17)</f>
        <v/>
      </c>
      <c r="Y178" s="23" t="s">
        <v>3</v>
      </c>
      <c r="Z178" s="2">
        <f>SUMIF(E176:X176,$AB$10,E179:X179)</f>
        <v>0</v>
      </c>
    </row>
    <row r="179" spans="2:31" ht="19.5" customHeight="1">
      <c r="B179" s="165"/>
      <c r="C179" s="168"/>
      <c r="D179" s="171"/>
      <c r="E179" s="158" t="str">
        <f>IFERROR(F178-E178,"")</f>
        <v/>
      </c>
      <c r="F179" s="159"/>
      <c r="G179" s="158" t="str">
        <f t="shared" ref="G179" si="336">IFERROR(H178-G178,"")</f>
        <v/>
      </c>
      <c r="H179" s="159"/>
      <c r="I179" s="158" t="str">
        <f>IFERROR(J178-I178,"")</f>
        <v/>
      </c>
      <c r="J179" s="159"/>
      <c r="K179" s="158" t="str">
        <f t="shared" ref="K179" si="337">IFERROR(L178-K178,"")</f>
        <v/>
      </c>
      <c r="L179" s="159"/>
      <c r="M179" s="158" t="str">
        <f t="shared" ref="M179" si="338">IFERROR(N178-M178,"")</f>
        <v/>
      </c>
      <c r="N179" s="159"/>
      <c r="O179" s="158" t="str">
        <f t="shared" ref="O179" si="339">IFERROR(P178-O178,"")</f>
        <v/>
      </c>
      <c r="P179" s="159"/>
      <c r="Q179" s="158" t="str">
        <f t="shared" ref="Q179" si="340">IFERROR(R178-Q178,"")</f>
        <v/>
      </c>
      <c r="R179" s="159"/>
      <c r="S179" s="158" t="str">
        <f t="shared" ref="S179" si="341">IFERROR(T178-S178,"")</f>
        <v/>
      </c>
      <c r="T179" s="159"/>
      <c r="U179" s="158" t="str">
        <f t="shared" ref="U179" si="342">IFERROR(V178-U178,"")</f>
        <v/>
      </c>
      <c r="V179" s="159"/>
      <c r="W179" s="160" t="str">
        <f t="shared" ref="W179" si="343">IFERROR(X178-W178,"")</f>
        <v/>
      </c>
      <c r="X179" s="161"/>
      <c r="Y179" s="23" t="s">
        <v>21</v>
      </c>
      <c r="Z179" s="2">
        <f>SUM(Z176:Z178)</f>
        <v>0</v>
      </c>
      <c r="AB179" s="10"/>
    </row>
    <row r="180" spans="2:31" ht="19.5" customHeight="1">
      <c r="B180" s="164">
        <v>44</v>
      </c>
      <c r="C180" s="166" t="str">
        <f>IF('44'!$C$4="","",'44'!$C$4)</f>
        <v/>
      </c>
      <c r="D180" s="169" t="str">
        <f>IF('44'!$G$4="","",'44'!$G$4)</f>
        <v/>
      </c>
      <c r="E180" s="162" t="str">
        <f>IF('44'!$B$8="","",IF(OR('44'!$B$8="キャリアアップ研修",'44'!$B$8="サバティカル研修"),'44'!$B$8,"その他研修"))</f>
        <v/>
      </c>
      <c r="F180" s="163"/>
      <c r="G180" s="162" t="str">
        <f>IF('44'!$B$9="","",IF(OR('44'!$B$9="キャリアアップ研修",'44'!$B$9="サバティカル研修"),'44'!$B$9,"その他研修"))</f>
        <v/>
      </c>
      <c r="H180" s="163"/>
      <c r="I180" s="162" t="str">
        <f>IF('44'!$B$10="","",IF(OR('44'!$B$10="キャリアアップ研修",'44'!$B$10="サバティカル研修"),'44'!$B$10,"その他研修"))</f>
        <v/>
      </c>
      <c r="J180" s="163"/>
      <c r="K180" s="162" t="str">
        <f>IF('44'!$B$11="","",IF(OR('44'!$B$11="キャリアアップ研修",'44'!$B$11="サバティカル研修"),'44'!$B$11,"その他研修"))</f>
        <v/>
      </c>
      <c r="L180" s="163"/>
      <c r="M180" s="162" t="str">
        <f>IF('44'!$B$12="","",IF(OR('44'!$B$12="キャリアアップ研修",'44'!$B$12="サバティカル研修"),'44'!$B$12,"その他研修"))</f>
        <v/>
      </c>
      <c r="N180" s="163"/>
      <c r="O180" s="162" t="str">
        <f>IF('44'!$B$13="","",IF(OR('44'!$B$13="キャリアアップ研修",'44'!$B$13="サバティカル研修"),'44'!$B$13,"その他研修"))</f>
        <v/>
      </c>
      <c r="P180" s="163"/>
      <c r="Q180" s="162" t="str">
        <f>IF('44'!$B$14="","",IF(OR('44'!$B$14="キャリアアップ研修",'44'!$B$14="サバティカル研修"),'44'!$B$14,"その他研修"))</f>
        <v/>
      </c>
      <c r="R180" s="163"/>
      <c r="S180" s="162" t="str">
        <f>IF('44'!$B$15="","",IF(OR('44'!$B$15="キャリアアップ研修",'44'!$B$15="サバティカル研修"),'44'!$B$15,"その他研修"))</f>
        <v/>
      </c>
      <c r="T180" s="163"/>
      <c r="U180" s="162" t="str">
        <f>IF('44'!$B$16="","",IF(OR('44'!$B$16="キャリアアップ研修",'44'!$B$16="サバティカル研修"),'44'!$B$16,"その他研修"))</f>
        <v/>
      </c>
      <c r="V180" s="163"/>
      <c r="W180" s="162" t="str">
        <f>IF('44'!$B$17="","",IF(OR('44'!$B$17="キャリアアップ研修",'44'!$B$17="サバティカル研修"),'44'!$B$17,"その他研修"))</f>
        <v/>
      </c>
      <c r="X180" s="163"/>
      <c r="Y180" s="23" t="s">
        <v>140</v>
      </c>
      <c r="Z180" s="1">
        <f>SUMIF(E180:X180,$AB$8,E183:X183)</f>
        <v>0</v>
      </c>
      <c r="AE180" s="9"/>
    </row>
    <row r="181" spans="2:31" ht="19.5" customHeight="1">
      <c r="B181" s="165"/>
      <c r="C181" s="167"/>
      <c r="D181" s="170"/>
      <c r="E181" s="109" t="s">
        <v>5</v>
      </c>
      <c r="F181" s="109" t="s">
        <v>6</v>
      </c>
      <c r="G181" s="109" t="s">
        <v>5</v>
      </c>
      <c r="H181" s="109" t="s">
        <v>6</v>
      </c>
      <c r="I181" s="109" t="s">
        <v>5</v>
      </c>
      <c r="J181" s="109" t="s">
        <v>6</v>
      </c>
      <c r="K181" s="109" t="s">
        <v>5</v>
      </c>
      <c r="L181" s="109" t="s">
        <v>6</v>
      </c>
      <c r="M181" s="109" t="s">
        <v>5</v>
      </c>
      <c r="N181" s="109" t="s">
        <v>6</v>
      </c>
      <c r="O181" s="109" t="s">
        <v>5</v>
      </c>
      <c r="P181" s="109" t="s">
        <v>6</v>
      </c>
      <c r="Q181" s="109" t="s">
        <v>5</v>
      </c>
      <c r="R181" s="109" t="s">
        <v>6</v>
      </c>
      <c r="S181" s="109" t="s">
        <v>5</v>
      </c>
      <c r="T181" s="109" t="s">
        <v>6</v>
      </c>
      <c r="U181" s="109" t="s">
        <v>5</v>
      </c>
      <c r="V181" s="109" t="s">
        <v>6</v>
      </c>
      <c r="W181" s="109" t="s">
        <v>5</v>
      </c>
      <c r="X181" s="109" t="s">
        <v>6</v>
      </c>
      <c r="Y181" s="23" t="s">
        <v>139</v>
      </c>
      <c r="Z181" s="1">
        <f>SUMIF(E180:X180,$AB$9,E183:X183)</f>
        <v>0</v>
      </c>
    </row>
    <row r="182" spans="2:31" ht="19.5" customHeight="1">
      <c r="B182" s="165"/>
      <c r="C182" s="167"/>
      <c r="D182" s="170"/>
      <c r="E182" s="110" t="str">
        <f>IF('44'!$I$8="","",'44'!$I$8)</f>
        <v/>
      </c>
      <c r="F182" s="110" t="str">
        <f>IF('44'!$J$8="","",'44'!$J$8)</f>
        <v/>
      </c>
      <c r="G182" s="110" t="str">
        <f>IF('44'!$I$9="","",'44'!$I$9)</f>
        <v/>
      </c>
      <c r="H182" s="110" t="str">
        <f>IF('44'!$J$9="","",'44'!$J$9)</f>
        <v/>
      </c>
      <c r="I182" s="110" t="str">
        <f>IF('44'!$I$10="","",'44'!$I$10)</f>
        <v/>
      </c>
      <c r="J182" s="110" t="str">
        <f>IF('44'!$J$10="","",'44'!$J$10)</f>
        <v/>
      </c>
      <c r="K182" s="110" t="str">
        <f>IF('44'!$I$11="","",'44'!$I$11)</f>
        <v/>
      </c>
      <c r="L182" s="110" t="str">
        <f>IF('44'!$J$11="","",'44'!$J$11)</f>
        <v/>
      </c>
      <c r="M182" s="110" t="str">
        <f>IF('44'!$I$12="","",'44'!$I$12)</f>
        <v/>
      </c>
      <c r="N182" s="110" t="str">
        <f>IF('44'!$J$12="","",'44'!$J$12)</f>
        <v/>
      </c>
      <c r="O182" s="110" t="str">
        <f>IF('44'!$I$13="","",'44'!$I$13)</f>
        <v/>
      </c>
      <c r="P182" s="110" t="str">
        <f>IF('44'!$J$13="","",'44'!$J$13)</f>
        <v/>
      </c>
      <c r="Q182" s="110" t="str">
        <f>IF('44'!$I$14="","",'44'!$I$14)</f>
        <v/>
      </c>
      <c r="R182" s="110" t="str">
        <f>IF('44'!$J$14="","",'44'!$J$14)</f>
        <v/>
      </c>
      <c r="S182" s="110" t="str">
        <f>IF('44'!$I$15="","",'44'!$I$15)</f>
        <v/>
      </c>
      <c r="T182" s="110" t="str">
        <f>IF('44'!$J$15="","",'44'!$J$15)</f>
        <v/>
      </c>
      <c r="U182" s="110" t="str">
        <f>IF('44'!$I$16="","",'44'!$I$16)</f>
        <v/>
      </c>
      <c r="V182" s="110" t="str">
        <f>IF('44'!$J$16="","",'44'!$J$16)</f>
        <v/>
      </c>
      <c r="W182" s="110" t="str">
        <f>IF('44'!$I$17="","",'44'!$I$17)</f>
        <v/>
      </c>
      <c r="X182" s="110" t="str">
        <f>IF('44'!$J$17="","",'44'!$J$17)</f>
        <v/>
      </c>
      <c r="Y182" s="23" t="s">
        <v>3</v>
      </c>
      <c r="Z182" s="2">
        <f>SUMIF(E180:X180,$AB$10,E183:X183)</f>
        <v>0</v>
      </c>
    </row>
    <row r="183" spans="2:31" ht="19.5" customHeight="1">
      <c r="B183" s="165"/>
      <c r="C183" s="168"/>
      <c r="D183" s="171"/>
      <c r="E183" s="158" t="str">
        <f>IFERROR(F182-E182,"")</f>
        <v/>
      </c>
      <c r="F183" s="159"/>
      <c r="G183" s="158" t="str">
        <f t="shared" ref="G183" si="344">IFERROR(H182-G182,"")</f>
        <v/>
      </c>
      <c r="H183" s="159"/>
      <c r="I183" s="158" t="str">
        <f>IFERROR(J182-I182,"")</f>
        <v/>
      </c>
      <c r="J183" s="159"/>
      <c r="K183" s="158" t="str">
        <f t="shared" ref="K183" si="345">IFERROR(L182-K182,"")</f>
        <v/>
      </c>
      <c r="L183" s="159"/>
      <c r="M183" s="158" t="str">
        <f t="shared" ref="M183" si="346">IFERROR(N182-M182,"")</f>
        <v/>
      </c>
      <c r="N183" s="159"/>
      <c r="O183" s="158" t="str">
        <f t="shared" ref="O183" si="347">IFERROR(P182-O182,"")</f>
        <v/>
      </c>
      <c r="P183" s="159"/>
      <c r="Q183" s="158" t="str">
        <f t="shared" ref="Q183" si="348">IFERROR(R182-Q182,"")</f>
        <v/>
      </c>
      <c r="R183" s="159"/>
      <c r="S183" s="158" t="str">
        <f t="shared" ref="S183" si="349">IFERROR(T182-S182,"")</f>
        <v/>
      </c>
      <c r="T183" s="159"/>
      <c r="U183" s="158" t="str">
        <f t="shared" ref="U183" si="350">IFERROR(V182-U182,"")</f>
        <v/>
      </c>
      <c r="V183" s="159"/>
      <c r="W183" s="160" t="str">
        <f t="shared" ref="W183" si="351">IFERROR(X182-W182,"")</f>
        <v/>
      </c>
      <c r="X183" s="161"/>
      <c r="Y183" s="23" t="s">
        <v>21</v>
      </c>
      <c r="Z183" s="2">
        <f>SUM(Z180:Z182)</f>
        <v>0</v>
      </c>
      <c r="AB183" s="10"/>
    </row>
    <row r="184" spans="2:31" ht="19.5" customHeight="1">
      <c r="B184" s="164">
        <v>45</v>
      </c>
      <c r="C184" s="166" t="str">
        <f>IF('45'!$C$4="","",'45'!$C$4)</f>
        <v/>
      </c>
      <c r="D184" s="169" t="str">
        <f>IF('45'!$G$4="","",'45'!$G$4)</f>
        <v/>
      </c>
      <c r="E184" s="162" t="str">
        <f>IF('45'!$B$8="","",IF(OR('45'!$B$8="キャリアアップ研修",'45'!$B$8="サバティカル研修"),'45'!$B$8,"その他研修"))</f>
        <v/>
      </c>
      <c r="F184" s="163"/>
      <c r="G184" s="162" t="str">
        <f>IF('45'!$B$9="","",IF(OR('45'!$B$9="キャリアアップ研修",'45'!$B$9="サバティカル研修"),'45'!$B$9,"その他研修"))</f>
        <v/>
      </c>
      <c r="H184" s="163"/>
      <c r="I184" s="162" t="str">
        <f>IF('45'!$B$10="","",IF(OR('45'!$B$10="キャリアアップ研修",'45'!$B$10="サバティカル研修"),'45'!$B$10,"その他研修"))</f>
        <v/>
      </c>
      <c r="J184" s="163"/>
      <c r="K184" s="162" t="str">
        <f>IF('45'!$B$11="","",IF(OR('45'!$B$11="キャリアアップ研修",'45'!$B$11="サバティカル研修"),'45'!$B$11,"その他研修"))</f>
        <v/>
      </c>
      <c r="L184" s="163"/>
      <c r="M184" s="162" t="str">
        <f>IF('45'!$B$12="","",IF(OR('45'!$B$12="キャリアアップ研修",'45'!$B$12="サバティカル研修"),'45'!$B$12,"その他研修"))</f>
        <v/>
      </c>
      <c r="N184" s="163"/>
      <c r="O184" s="162" t="str">
        <f>IF('45'!$B$13="","",IF(OR('45'!$B$13="キャリアアップ研修",'45'!$B$13="サバティカル研修"),'45'!$B$13,"その他研修"))</f>
        <v/>
      </c>
      <c r="P184" s="163"/>
      <c r="Q184" s="162" t="str">
        <f>IF('45'!$B$14="","",IF(OR('45'!$B$14="キャリアアップ研修",'45'!$B$14="サバティカル研修"),'45'!$B$14,"その他研修"))</f>
        <v/>
      </c>
      <c r="R184" s="163"/>
      <c r="S184" s="162" t="str">
        <f>IF('45'!$B$15="","",IF(OR('45'!$B$15="キャリアアップ研修",'45'!$B$15="サバティカル研修"),'45'!$B$15,"その他研修"))</f>
        <v/>
      </c>
      <c r="T184" s="163"/>
      <c r="U184" s="162" t="str">
        <f>IF('45'!$B$16="","",IF(OR('45'!$B$16="キャリアアップ研修",'45'!$B$16="サバティカル研修"),'45'!$B$16,"その他研修"))</f>
        <v/>
      </c>
      <c r="V184" s="163"/>
      <c r="W184" s="162" t="str">
        <f>IF('45'!$B$17="","",IF(OR('45'!$B$17="キャリアアップ研修",'45'!$B$17="サバティカル研修"),'45'!$B$17,"その他研修"))</f>
        <v/>
      </c>
      <c r="X184" s="163"/>
      <c r="Y184" s="23" t="s">
        <v>140</v>
      </c>
      <c r="Z184" s="1">
        <f>SUMIF(E184:X184,$AB$8,E187:X187)</f>
        <v>0</v>
      </c>
      <c r="AE184" s="9"/>
    </row>
    <row r="185" spans="2:31" ht="19.5" customHeight="1">
      <c r="B185" s="165"/>
      <c r="C185" s="167"/>
      <c r="D185" s="170"/>
      <c r="E185" s="109" t="s">
        <v>5</v>
      </c>
      <c r="F185" s="109" t="s">
        <v>6</v>
      </c>
      <c r="G185" s="109" t="s">
        <v>5</v>
      </c>
      <c r="H185" s="109" t="s">
        <v>6</v>
      </c>
      <c r="I185" s="109" t="s">
        <v>5</v>
      </c>
      <c r="J185" s="109" t="s">
        <v>6</v>
      </c>
      <c r="K185" s="109" t="s">
        <v>5</v>
      </c>
      <c r="L185" s="109" t="s">
        <v>6</v>
      </c>
      <c r="M185" s="109" t="s">
        <v>5</v>
      </c>
      <c r="N185" s="109" t="s">
        <v>6</v>
      </c>
      <c r="O185" s="109" t="s">
        <v>5</v>
      </c>
      <c r="P185" s="109" t="s">
        <v>6</v>
      </c>
      <c r="Q185" s="109" t="s">
        <v>5</v>
      </c>
      <c r="R185" s="109" t="s">
        <v>6</v>
      </c>
      <c r="S185" s="109" t="s">
        <v>5</v>
      </c>
      <c r="T185" s="109" t="s">
        <v>6</v>
      </c>
      <c r="U185" s="109" t="s">
        <v>5</v>
      </c>
      <c r="V185" s="109" t="s">
        <v>6</v>
      </c>
      <c r="W185" s="109" t="s">
        <v>5</v>
      </c>
      <c r="X185" s="109" t="s">
        <v>6</v>
      </c>
      <c r="Y185" s="23" t="s">
        <v>139</v>
      </c>
      <c r="Z185" s="1">
        <f>SUMIF(E184:X184,$AB$9,E187:X187)</f>
        <v>0</v>
      </c>
    </row>
    <row r="186" spans="2:31" ht="19.5" customHeight="1">
      <c r="B186" s="165"/>
      <c r="C186" s="167"/>
      <c r="D186" s="170"/>
      <c r="E186" s="110" t="str">
        <f>IF('45'!$I$8="","",'45'!$I$8)</f>
        <v/>
      </c>
      <c r="F186" s="110" t="str">
        <f>IF('45'!$J$8="","",'45'!$J$8)</f>
        <v/>
      </c>
      <c r="G186" s="110" t="str">
        <f>IF('45'!$I$9="","",'45'!$I$9)</f>
        <v/>
      </c>
      <c r="H186" s="110" t="str">
        <f>IF('45'!$J$9="","",'45'!$J$9)</f>
        <v/>
      </c>
      <c r="I186" s="110" t="str">
        <f>IF('45'!$I$10="","",'45'!$I$10)</f>
        <v/>
      </c>
      <c r="J186" s="110" t="str">
        <f>IF('45'!$J$10="","",'45'!$J$10)</f>
        <v/>
      </c>
      <c r="K186" s="110" t="str">
        <f>IF('45'!$I$11="","",'45'!$I$11)</f>
        <v/>
      </c>
      <c r="L186" s="110" t="str">
        <f>IF('45'!$J$11="","",'45'!$J$11)</f>
        <v/>
      </c>
      <c r="M186" s="110" t="str">
        <f>IF('45'!$I$12="","",'45'!$I$12)</f>
        <v/>
      </c>
      <c r="N186" s="110" t="str">
        <f>IF('45'!$J$12="","",'45'!$J$12)</f>
        <v/>
      </c>
      <c r="O186" s="110" t="str">
        <f>IF('45'!$I$13="","",'45'!$I$13)</f>
        <v/>
      </c>
      <c r="P186" s="110" t="str">
        <f>IF('45'!$J$13="","",'45'!$J$13)</f>
        <v/>
      </c>
      <c r="Q186" s="110" t="str">
        <f>IF('45'!$I$14="","",'45'!$I$14)</f>
        <v/>
      </c>
      <c r="R186" s="110" t="str">
        <f>IF('45'!$J$14="","",'45'!$J$14)</f>
        <v/>
      </c>
      <c r="S186" s="110" t="str">
        <f>IF('45'!$I$15="","",'45'!$I$15)</f>
        <v/>
      </c>
      <c r="T186" s="110" t="str">
        <f>IF('45'!$J$15="","",'45'!$J$15)</f>
        <v/>
      </c>
      <c r="U186" s="110" t="str">
        <f>IF('45'!$I$16="","",'45'!$I$16)</f>
        <v/>
      </c>
      <c r="V186" s="110" t="str">
        <f>IF('45'!$J$16="","",'45'!$J$16)</f>
        <v/>
      </c>
      <c r="W186" s="110" t="str">
        <f>IF('45'!$I$17="","",'45'!$I$17)</f>
        <v/>
      </c>
      <c r="X186" s="110" t="str">
        <f>IF('45'!$J$17="","",'45'!$J$17)</f>
        <v/>
      </c>
      <c r="Y186" s="23" t="s">
        <v>3</v>
      </c>
      <c r="Z186" s="2">
        <f>SUMIF(E184:X184,$AB$10,E187:X187)</f>
        <v>0</v>
      </c>
    </row>
    <row r="187" spans="2:31" ht="19.5" customHeight="1">
      <c r="B187" s="165"/>
      <c r="C187" s="168"/>
      <c r="D187" s="171"/>
      <c r="E187" s="158" t="str">
        <f>IFERROR(F186-E186,"")</f>
        <v/>
      </c>
      <c r="F187" s="159"/>
      <c r="G187" s="158" t="str">
        <f t="shared" ref="G187" si="352">IFERROR(H186-G186,"")</f>
        <v/>
      </c>
      <c r="H187" s="159"/>
      <c r="I187" s="158" t="str">
        <f>IFERROR(J186-I186,"")</f>
        <v/>
      </c>
      <c r="J187" s="159"/>
      <c r="K187" s="158" t="str">
        <f t="shared" ref="K187" si="353">IFERROR(L186-K186,"")</f>
        <v/>
      </c>
      <c r="L187" s="159"/>
      <c r="M187" s="158" t="str">
        <f t="shared" ref="M187" si="354">IFERROR(N186-M186,"")</f>
        <v/>
      </c>
      <c r="N187" s="159"/>
      <c r="O187" s="158" t="str">
        <f t="shared" ref="O187" si="355">IFERROR(P186-O186,"")</f>
        <v/>
      </c>
      <c r="P187" s="159"/>
      <c r="Q187" s="158" t="str">
        <f t="shared" ref="Q187" si="356">IFERROR(R186-Q186,"")</f>
        <v/>
      </c>
      <c r="R187" s="159"/>
      <c r="S187" s="158" t="str">
        <f t="shared" ref="S187" si="357">IFERROR(T186-S186,"")</f>
        <v/>
      </c>
      <c r="T187" s="159"/>
      <c r="U187" s="158" t="str">
        <f t="shared" ref="U187" si="358">IFERROR(V186-U186,"")</f>
        <v/>
      </c>
      <c r="V187" s="159"/>
      <c r="W187" s="160" t="str">
        <f t="shared" ref="W187" si="359">IFERROR(X186-W186,"")</f>
        <v/>
      </c>
      <c r="X187" s="161"/>
      <c r="Y187" s="23" t="s">
        <v>21</v>
      </c>
      <c r="Z187" s="2">
        <f>SUM(Z184:Z186)</f>
        <v>0</v>
      </c>
      <c r="AB187" s="10"/>
    </row>
    <row r="188" spans="2:31" ht="19.5" customHeight="1">
      <c r="B188" s="164">
        <v>46</v>
      </c>
      <c r="C188" s="166" t="str">
        <f>IF('46'!$C$4="","",'46'!$C$4)</f>
        <v/>
      </c>
      <c r="D188" s="169" t="str">
        <f>IF('46'!$G$4="","",'46'!$G$4)</f>
        <v/>
      </c>
      <c r="E188" s="162" t="str">
        <f>IF('46'!$B$8="","",IF(OR('46'!$B$8="キャリアアップ研修",'46'!$B$8="サバティカル研修"),'46'!$B$8,"その他研修"))</f>
        <v/>
      </c>
      <c r="F188" s="163"/>
      <c r="G188" s="162" t="str">
        <f>IF('46'!$B$9="","",IF(OR('46'!$B$9="キャリアアップ研修",'46'!$B$9="サバティカル研修"),'46'!$B$9,"その他研修"))</f>
        <v/>
      </c>
      <c r="H188" s="163"/>
      <c r="I188" s="162" t="str">
        <f>IF('46'!$B$10="","",IF(OR('46'!$B$10="キャリアアップ研修",'46'!$B$10="サバティカル研修"),'46'!$B$10,"その他研修"))</f>
        <v/>
      </c>
      <c r="J188" s="163"/>
      <c r="K188" s="162" t="str">
        <f>IF('46'!$B$11="","",IF(OR('46'!$B$11="キャリアアップ研修",'46'!$B$11="サバティカル研修"),'46'!$B$11,"その他研修"))</f>
        <v/>
      </c>
      <c r="L188" s="163"/>
      <c r="M188" s="162" t="str">
        <f>IF('46'!$B$12="","",IF(OR('46'!$B$12="キャリアアップ研修",'46'!$B$12="サバティカル研修"),'46'!$B$12,"その他研修"))</f>
        <v/>
      </c>
      <c r="N188" s="163"/>
      <c r="O188" s="162" t="str">
        <f>IF('46'!$B$13="","",IF(OR('46'!$B$13="キャリアアップ研修",'46'!$B$13="サバティカル研修"),'46'!$B$13,"その他研修"))</f>
        <v/>
      </c>
      <c r="P188" s="163"/>
      <c r="Q188" s="162" t="str">
        <f>IF('46'!$B$14="","",IF(OR('46'!$B$14="キャリアアップ研修",'46'!$B$14="サバティカル研修"),'46'!$B$14,"その他研修"))</f>
        <v/>
      </c>
      <c r="R188" s="163"/>
      <c r="S188" s="162" t="str">
        <f>IF('46'!$B$15="","",IF(OR('46'!$B$15="キャリアアップ研修",'46'!$B$15="サバティカル研修"),'46'!$B$15,"その他研修"))</f>
        <v/>
      </c>
      <c r="T188" s="163"/>
      <c r="U188" s="162" t="str">
        <f>IF('46'!$B$16="","",IF(OR('46'!$B$16="キャリアアップ研修",'46'!$B$16="サバティカル研修"),'46'!$B$16,"その他研修"))</f>
        <v/>
      </c>
      <c r="V188" s="163"/>
      <c r="W188" s="162" t="str">
        <f>IF('46'!$B$17="","",IF(OR('46'!$B$17="キャリアアップ研修",'46'!$B$17="サバティカル研修"),'46'!$B$17,"その他研修"))</f>
        <v/>
      </c>
      <c r="X188" s="163"/>
      <c r="Y188" s="23" t="s">
        <v>140</v>
      </c>
      <c r="Z188" s="1">
        <f>SUMIF(E188:X188,$AB$8,E191:X191)</f>
        <v>0</v>
      </c>
      <c r="AE188" s="9"/>
    </row>
    <row r="189" spans="2:31" ht="19.5" customHeight="1">
      <c r="B189" s="165"/>
      <c r="C189" s="167"/>
      <c r="D189" s="170"/>
      <c r="E189" s="109" t="s">
        <v>5</v>
      </c>
      <c r="F189" s="109" t="s">
        <v>6</v>
      </c>
      <c r="G189" s="109" t="s">
        <v>5</v>
      </c>
      <c r="H189" s="109" t="s">
        <v>6</v>
      </c>
      <c r="I189" s="109" t="s">
        <v>5</v>
      </c>
      <c r="J189" s="109" t="s">
        <v>6</v>
      </c>
      <c r="K189" s="109" t="s">
        <v>5</v>
      </c>
      <c r="L189" s="109" t="s">
        <v>6</v>
      </c>
      <c r="M189" s="109" t="s">
        <v>5</v>
      </c>
      <c r="N189" s="109" t="s">
        <v>6</v>
      </c>
      <c r="O189" s="109" t="s">
        <v>5</v>
      </c>
      <c r="P189" s="109" t="s">
        <v>6</v>
      </c>
      <c r="Q189" s="109" t="s">
        <v>5</v>
      </c>
      <c r="R189" s="109" t="s">
        <v>6</v>
      </c>
      <c r="S189" s="109" t="s">
        <v>5</v>
      </c>
      <c r="T189" s="109" t="s">
        <v>6</v>
      </c>
      <c r="U189" s="109" t="s">
        <v>5</v>
      </c>
      <c r="V189" s="109" t="s">
        <v>6</v>
      </c>
      <c r="W189" s="109" t="s">
        <v>5</v>
      </c>
      <c r="X189" s="109" t="s">
        <v>6</v>
      </c>
      <c r="Y189" s="23" t="s">
        <v>139</v>
      </c>
      <c r="Z189" s="1">
        <f>SUMIF(E188:X188,$AB$9,E191:X191)</f>
        <v>0</v>
      </c>
    </row>
    <row r="190" spans="2:31" ht="19.5" customHeight="1">
      <c r="B190" s="165"/>
      <c r="C190" s="167"/>
      <c r="D190" s="170"/>
      <c r="E190" s="110" t="str">
        <f>IF('46'!$I$8="","",'46'!$I$8)</f>
        <v/>
      </c>
      <c r="F190" s="110" t="str">
        <f>IF('46'!$J$8="","",'46'!$J$8)</f>
        <v/>
      </c>
      <c r="G190" s="110" t="str">
        <f>IF('46'!$I$9="","",'46'!$I$9)</f>
        <v/>
      </c>
      <c r="H190" s="110" t="str">
        <f>IF('46'!$J$9="","",'46'!$J$9)</f>
        <v/>
      </c>
      <c r="I190" s="110" t="str">
        <f>IF('46'!$I$10="","",'46'!$I$10)</f>
        <v/>
      </c>
      <c r="J190" s="110" t="str">
        <f>IF('46'!$J$10="","",'46'!$J$10)</f>
        <v/>
      </c>
      <c r="K190" s="110" t="str">
        <f>IF('46'!$I$11="","",'46'!$I$11)</f>
        <v/>
      </c>
      <c r="L190" s="110" t="str">
        <f>IF('46'!$J$11="","",'46'!$J$11)</f>
        <v/>
      </c>
      <c r="M190" s="110" t="str">
        <f>IF('46'!$I$12="","",'46'!$I$12)</f>
        <v/>
      </c>
      <c r="N190" s="110" t="str">
        <f>IF('46'!$J$12="","",'46'!$J$12)</f>
        <v/>
      </c>
      <c r="O190" s="110" t="str">
        <f>IF('46'!$I$13="","",'46'!$I$13)</f>
        <v/>
      </c>
      <c r="P190" s="110" t="str">
        <f>IF('46'!$J$13="","",'46'!$J$13)</f>
        <v/>
      </c>
      <c r="Q190" s="110" t="str">
        <f>IF('46'!$I$14="","",'46'!$I$14)</f>
        <v/>
      </c>
      <c r="R190" s="110" t="str">
        <f>IF('46'!$J$14="","",'46'!$J$14)</f>
        <v/>
      </c>
      <c r="S190" s="110" t="str">
        <f>IF('46'!$I$15="","",'46'!$I$15)</f>
        <v/>
      </c>
      <c r="T190" s="110" t="str">
        <f>IF('46'!$J$15="","",'46'!$J$15)</f>
        <v/>
      </c>
      <c r="U190" s="110" t="str">
        <f>IF('46'!$I$16="","",'46'!$I$16)</f>
        <v/>
      </c>
      <c r="V190" s="110" t="str">
        <f>IF('46'!$J$16="","",'46'!$J$16)</f>
        <v/>
      </c>
      <c r="W190" s="110" t="str">
        <f>IF('46'!$I$17="","",'46'!$I$17)</f>
        <v/>
      </c>
      <c r="X190" s="110" t="str">
        <f>IF('46'!$J$17="","",'46'!$J$17)</f>
        <v/>
      </c>
      <c r="Y190" s="23" t="s">
        <v>3</v>
      </c>
      <c r="Z190" s="2">
        <f>SUMIF(E188:X188,$AB$10,E191:X191)</f>
        <v>0</v>
      </c>
    </row>
    <row r="191" spans="2:31" ht="19.5" customHeight="1">
      <c r="B191" s="165"/>
      <c r="C191" s="168"/>
      <c r="D191" s="171"/>
      <c r="E191" s="158" t="str">
        <f>IFERROR(F190-E190,"")</f>
        <v/>
      </c>
      <c r="F191" s="159"/>
      <c r="G191" s="158" t="str">
        <f t="shared" ref="G191" si="360">IFERROR(H190-G190,"")</f>
        <v/>
      </c>
      <c r="H191" s="159"/>
      <c r="I191" s="158" t="str">
        <f>IFERROR(J190-I190,"")</f>
        <v/>
      </c>
      <c r="J191" s="159"/>
      <c r="K191" s="158" t="str">
        <f t="shared" ref="K191" si="361">IFERROR(L190-K190,"")</f>
        <v/>
      </c>
      <c r="L191" s="159"/>
      <c r="M191" s="158" t="str">
        <f t="shared" ref="M191" si="362">IFERROR(N190-M190,"")</f>
        <v/>
      </c>
      <c r="N191" s="159"/>
      <c r="O191" s="158" t="str">
        <f t="shared" ref="O191" si="363">IFERROR(P190-O190,"")</f>
        <v/>
      </c>
      <c r="P191" s="159"/>
      <c r="Q191" s="158" t="str">
        <f t="shared" ref="Q191" si="364">IFERROR(R190-Q190,"")</f>
        <v/>
      </c>
      <c r="R191" s="159"/>
      <c r="S191" s="158" t="str">
        <f t="shared" ref="S191" si="365">IFERROR(T190-S190,"")</f>
        <v/>
      </c>
      <c r="T191" s="159"/>
      <c r="U191" s="158" t="str">
        <f t="shared" ref="U191" si="366">IFERROR(V190-U190,"")</f>
        <v/>
      </c>
      <c r="V191" s="159"/>
      <c r="W191" s="160" t="str">
        <f t="shared" ref="W191" si="367">IFERROR(X190-W190,"")</f>
        <v/>
      </c>
      <c r="X191" s="161"/>
      <c r="Y191" s="23" t="s">
        <v>21</v>
      </c>
      <c r="Z191" s="2">
        <f>SUM(Z188:Z190)</f>
        <v>0</v>
      </c>
      <c r="AB191" s="10"/>
    </row>
    <row r="192" spans="2:31" ht="19.5" customHeight="1">
      <c r="B192" s="164">
        <v>47</v>
      </c>
      <c r="C192" s="166" t="str">
        <f>IF('47'!$C$4="","",'47'!$C$4)</f>
        <v/>
      </c>
      <c r="D192" s="169" t="str">
        <f>IF('47'!$G$4="","",'47'!$G$4)</f>
        <v/>
      </c>
      <c r="E192" s="162" t="str">
        <f>IF('47'!$B$8="","",IF(OR('47'!$B$8="キャリアアップ研修",'47'!$B$8="サバティカル研修"),'47'!$B$8,"その他研修"))</f>
        <v/>
      </c>
      <c r="F192" s="163"/>
      <c r="G192" s="162" t="str">
        <f>IF('47'!$B$9="","",IF(OR('47'!$B$9="キャリアアップ研修",'47'!$B$9="サバティカル研修"),'47'!$B$9,"その他研修"))</f>
        <v/>
      </c>
      <c r="H192" s="163"/>
      <c r="I192" s="162" t="str">
        <f>IF('47'!$B$10="","",IF(OR('47'!$B$10="キャリアアップ研修",'47'!$B$10="サバティカル研修"),'47'!$B$10,"その他研修"))</f>
        <v/>
      </c>
      <c r="J192" s="163"/>
      <c r="K192" s="162" t="str">
        <f>IF('47'!$B$11="","",IF(OR('47'!$B$11="キャリアアップ研修",'47'!$B$11="サバティカル研修"),'47'!$B$11,"その他研修"))</f>
        <v/>
      </c>
      <c r="L192" s="163"/>
      <c r="M192" s="162" t="str">
        <f>IF('47'!$B$12="","",IF(OR('47'!$B$12="キャリアアップ研修",'47'!$B$12="サバティカル研修"),'47'!$B$12,"その他研修"))</f>
        <v/>
      </c>
      <c r="N192" s="163"/>
      <c r="O192" s="162" t="str">
        <f>IF('47'!$B$13="","",IF(OR('47'!$B$13="キャリアアップ研修",'47'!$B$13="サバティカル研修"),'47'!$B$13,"その他研修"))</f>
        <v/>
      </c>
      <c r="P192" s="163"/>
      <c r="Q192" s="162" t="str">
        <f>IF('47'!$B$14="","",IF(OR('47'!$B$14="キャリアアップ研修",'47'!$B$14="サバティカル研修"),'47'!$B$14,"その他研修"))</f>
        <v/>
      </c>
      <c r="R192" s="163"/>
      <c r="S192" s="162" t="str">
        <f>IF('47'!$B$15="","",IF(OR('47'!$B$15="キャリアアップ研修",'47'!$B$15="サバティカル研修"),'47'!$B$15,"その他研修"))</f>
        <v/>
      </c>
      <c r="T192" s="163"/>
      <c r="U192" s="162" t="str">
        <f>IF('47'!$B$16="","",IF(OR('47'!$B$16="キャリアアップ研修",'47'!$B$16="サバティカル研修"),'47'!$B$16,"その他研修"))</f>
        <v/>
      </c>
      <c r="V192" s="163"/>
      <c r="W192" s="162" t="str">
        <f>IF('47'!$B$17="","",IF(OR('47'!$B$17="キャリアアップ研修",'47'!$B$17="サバティカル研修"),'47'!$B$17,"その他研修"))</f>
        <v/>
      </c>
      <c r="X192" s="163"/>
      <c r="Y192" s="23" t="s">
        <v>140</v>
      </c>
      <c r="Z192" s="1">
        <f>SUMIF(E192:X192,$AB$8,E195:X195)</f>
        <v>0</v>
      </c>
      <c r="AE192" s="9"/>
    </row>
    <row r="193" spans="2:31" ht="19.5" customHeight="1">
      <c r="B193" s="165"/>
      <c r="C193" s="167"/>
      <c r="D193" s="170"/>
      <c r="E193" s="109" t="s">
        <v>5</v>
      </c>
      <c r="F193" s="109" t="s">
        <v>6</v>
      </c>
      <c r="G193" s="109" t="s">
        <v>5</v>
      </c>
      <c r="H193" s="109" t="s">
        <v>6</v>
      </c>
      <c r="I193" s="109" t="s">
        <v>5</v>
      </c>
      <c r="J193" s="109" t="s">
        <v>6</v>
      </c>
      <c r="K193" s="109" t="s">
        <v>5</v>
      </c>
      <c r="L193" s="109" t="s">
        <v>6</v>
      </c>
      <c r="M193" s="109" t="s">
        <v>5</v>
      </c>
      <c r="N193" s="109" t="s">
        <v>6</v>
      </c>
      <c r="O193" s="109" t="s">
        <v>5</v>
      </c>
      <c r="P193" s="109" t="s">
        <v>6</v>
      </c>
      <c r="Q193" s="109" t="s">
        <v>5</v>
      </c>
      <c r="R193" s="109" t="s">
        <v>6</v>
      </c>
      <c r="S193" s="109" t="s">
        <v>5</v>
      </c>
      <c r="T193" s="109" t="s">
        <v>6</v>
      </c>
      <c r="U193" s="109" t="s">
        <v>5</v>
      </c>
      <c r="V193" s="109" t="s">
        <v>6</v>
      </c>
      <c r="W193" s="109" t="s">
        <v>5</v>
      </c>
      <c r="X193" s="109" t="s">
        <v>6</v>
      </c>
      <c r="Y193" s="23" t="s">
        <v>139</v>
      </c>
      <c r="Z193" s="1">
        <f>SUMIF(E192:X192,$AB$9,E195:X195)</f>
        <v>0</v>
      </c>
    </row>
    <row r="194" spans="2:31" ht="19.5" customHeight="1">
      <c r="B194" s="165"/>
      <c r="C194" s="167"/>
      <c r="D194" s="170"/>
      <c r="E194" s="110" t="str">
        <f>IF('47'!$I$8="","",'47'!$I$8)</f>
        <v/>
      </c>
      <c r="F194" s="110" t="str">
        <f>IF('47'!$J$8="","",'47'!$J$8)</f>
        <v/>
      </c>
      <c r="G194" s="110" t="str">
        <f>IF('47'!$I$9="","",'47'!$I$9)</f>
        <v/>
      </c>
      <c r="H194" s="110" t="str">
        <f>IF('47'!$J$9="","",'47'!$J$9)</f>
        <v/>
      </c>
      <c r="I194" s="110" t="str">
        <f>IF('47'!$I$10="","",'47'!$I$10)</f>
        <v/>
      </c>
      <c r="J194" s="110" t="str">
        <f>IF('47'!$J$10="","",'47'!$J$10)</f>
        <v/>
      </c>
      <c r="K194" s="110" t="str">
        <f>IF('47'!$I$11="","",'47'!$I$11)</f>
        <v/>
      </c>
      <c r="L194" s="110" t="str">
        <f>IF('47'!$J$11="","",'47'!$J$11)</f>
        <v/>
      </c>
      <c r="M194" s="110" t="str">
        <f>IF('47'!$I$12="","",'47'!$I$12)</f>
        <v/>
      </c>
      <c r="N194" s="110" t="str">
        <f>IF('47'!$J$12="","",'47'!$J$12)</f>
        <v/>
      </c>
      <c r="O194" s="110" t="str">
        <f>IF('47'!$I$13="","",'47'!$I$13)</f>
        <v/>
      </c>
      <c r="P194" s="110" t="str">
        <f>IF('47'!$J$13="","",'47'!$J$13)</f>
        <v/>
      </c>
      <c r="Q194" s="110" t="str">
        <f>IF('47'!$I$14="","",'47'!$I$14)</f>
        <v/>
      </c>
      <c r="R194" s="110" t="str">
        <f>IF('47'!$J$14="","",'47'!$J$14)</f>
        <v/>
      </c>
      <c r="S194" s="110" t="str">
        <f>IF('47'!$I$15="","",'47'!$I$15)</f>
        <v/>
      </c>
      <c r="T194" s="110" t="str">
        <f>IF('47'!$J$15="","",'47'!$J$15)</f>
        <v/>
      </c>
      <c r="U194" s="110" t="str">
        <f>IF('47'!$I$16="","",'47'!$I$16)</f>
        <v/>
      </c>
      <c r="V194" s="110" t="str">
        <f>IF('47'!$J$16="","",'47'!$J$16)</f>
        <v/>
      </c>
      <c r="W194" s="110" t="str">
        <f>IF('47'!$I$17="","",'47'!$I$17)</f>
        <v/>
      </c>
      <c r="X194" s="110" t="str">
        <f>IF('47'!$J$17="","",'47'!$J$17)</f>
        <v/>
      </c>
      <c r="Y194" s="23" t="s">
        <v>3</v>
      </c>
      <c r="Z194" s="2">
        <f>SUMIF(E192:X192,$AB$10,E195:X195)</f>
        <v>0</v>
      </c>
    </row>
    <row r="195" spans="2:31" ht="19.5" customHeight="1">
      <c r="B195" s="165"/>
      <c r="C195" s="168"/>
      <c r="D195" s="171"/>
      <c r="E195" s="158" t="str">
        <f>IFERROR(F194-E194,"")</f>
        <v/>
      </c>
      <c r="F195" s="159"/>
      <c r="G195" s="158" t="str">
        <f t="shared" ref="G195" si="368">IFERROR(H194-G194,"")</f>
        <v/>
      </c>
      <c r="H195" s="159"/>
      <c r="I195" s="158" t="str">
        <f>IFERROR(J194-I194,"")</f>
        <v/>
      </c>
      <c r="J195" s="159"/>
      <c r="K195" s="158" t="str">
        <f t="shared" ref="K195" si="369">IFERROR(L194-K194,"")</f>
        <v/>
      </c>
      <c r="L195" s="159"/>
      <c r="M195" s="158" t="str">
        <f t="shared" ref="M195" si="370">IFERROR(N194-M194,"")</f>
        <v/>
      </c>
      <c r="N195" s="159"/>
      <c r="O195" s="158" t="str">
        <f t="shared" ref="O195" si="371">IFERROR(P194-O194,"")</f>
        <v/>
      </c>
      <c r="P195" s="159"/>
      <c r="Q195" s="158" t="str">
        <f t="shared" ref="Q195" si="372">IFERROR(R194-Q194,"")</f>
        <v/>
      </c>
      <c r="R195" s="159"/>
      <c r="S195" s="158" t="str">
        <f t="shared" ref="S195" si="373">IFERROR(T194-S194,"")</f>
        <v/>
      </c>
      <c r="T195" s="159"/>
      <c r="U195" s="158" t="str">
        <f t="shared" ref="U195" si="374">IFERROR(V194-U194,"")</f>
        <v/>
      </c>
      <c r="V195" s="159"/>
      <c r="W195" s="160" t="str">
        <f t="shared" ref="W195" si="375">IFERROR(X194-W194,"")</f>
        <v/>
      </c>
      <c r="X195" s="161"/>
      <c r="Y195" s="23" t="s">
        <v>21</v>
      </c>
      <c r="Z195" s="2">
        <f>SUM(Z192:Z194)</f>
        <v>0</v>
      </c>
      <c r="AB195" s="10"/>
    </row>
    <row r="196" spans="2:31" ht="19.5" customHeight="1">
      <c r="B196" s="164">
        <v>48</v>
      </c>
      <c r="C196" s="166" t="str">
        <f>IF('48'!$C$4="","",'48'!$C$4)</f>
        <v/>
      </c>
      <c r="D196" s="169" t="str">
        <f>IF('48'!$G$4="","",'48'!$G$4)</f>
        <v/>
      </c>
      <c r="E196" s="162" t="str">
        <f>IF('48'!$B$8="","",IF(OR('48'!$B$8="キャリアアップ研修",'48'!$B$8="サバティカル研修"),'48'!$B$8,"その他研修"))</f>
        <v/>
      </c>
      <c r="F196" s="163"/>
      <c r="G196" s="162" t="str">
        <f>IF('48'!$B$9="","",IF(OR('48'!$B$9="キャリアアップ研修",'48'!$B$9="サバティカル研修"),'48'!$B$9,"その他研修"))</f>
        <v/>
      </c>
      <c r="H196" s="163"/>
      <c r="I196" s="162" t="str">
        <f>IF('48'!$B$10="","",IF(OR('48'!$B$10="キャリアアップ研修",'48'!$B$10="サバティカル研修"),'48'!$B$10,"その他研修"))</f>
        <v/>
      </c>
      <c r="J196" s="163"/>
      <c r="K196" s="162" t="str">
        <f>IF('48'!$B$11="","",IF(OR('48'!$B$11="キャリアアップ研修",'48'!$B$11="サバティカル研修"),'48'!$B$11,"その他研修"))</f>
        <v/>
      </c>
      <c r="L196" s="163"/>
      <c r="M196" s="162" t="str">
        <f>IF('48'!$B$12="","",IF(OR('48'!$B$12="キャリアアップ研修",'48'!$B$12="サバティカル研修"),'48'!$B$12,"その他研修"))</f>
        <v/>
      </c>
      <c r="N196" s="163"/>
      <c r="O196" s="162" t="str">
        <f>IF('48'!$B$13="","",IF(OR('48'!$B$13="キャリアアップ研修",'48'!$B$13="サバティカル研修"),'48'!$B$13,"その他研修"))</f>
        <v/>
      </c>
      <c r="P196" s="163"/>
      <c r="Q196" s="162" t="str">
        <f>IF('48'!$B$14="","",IF(OR('48'!$B$14="キャリアアップ研修",'48'!$B$14="サバティカル研修"),'48'!$B$14,"その他研修"))</f>
        <v/>
      </c>
      <c r="R196" s="163"/>
      <c r="S196" s="162" t="str">
        <f>IF('48'!$B$15="","",IF(OR('48'!$B$15="キャリアアップ研修",'48'!$B$15="サバティカル研修"),'48'!$B$15,"その他研修"))</f>
        <v/>
      </c>
      <c r="T196" s="163"/>
      <c r="U196" s="162" t="str">
        <f>IF('48'!$B$16="","",IF(OR('48'!$B$16="キャリアアップ研修",'48'!$B$16="サバティカル研修"),'48'!$B$16,"その他研修"))</f>
        <v/>
      </c>
      <c r="V196" s="163"/>
      <c r="W196" s="162" t="str">
        <f>IF('48'!$B$17="","",IF(OR('48'!$B$17="キャリアアップ研修",'48'!$B$17="サバティカル研修"),'48'!$B$17,"その他研修"))</f>
        <v/>
      </c>
      <c r="X196" s="163"/>
      <c r="Y196" s="23" t="s">
        <v>140</v>
      </c>
      <c r="Z196" s="1">
        <f>SUMIF(E196:X196,$AB$8,E199:X199)</f>
        <v>0</v>
      </c>
      <c r="AE196" s="9"/>
    </row>
    <row r="197" spans="2:31" ht="19.5" customHeight="1">
      <c r="B197" s="165"/>
      <c r="C197" s="167"/>
      <c r="D197" s="170"/>
      <c r="E197" s="109" t="s">
        <v>5</v>
      </c>
      <c r="F197" s="109" t="s">
        <v>6</v>
      </c>
      <c r="G197" s="109" t="s">
        <v>5</v>
      </c>
      <c r="H197" s="109" t="s">
        <v>6</v>
      </c>
      <c r="I197" s="109" t="s">
        <v>5</v>
      </c>
      <c r="J197" s="109" t="s">
        <v>6</v>
      </c>
      <c r="K197" s="109" t="s">
        <v>5</v>
      </c>
      <c r="L197" s="109" t="s">
        <v>6</v>
      </c>
      <c r="M197" s="109" t="s">
        <v>5</v>
      </c>
      <c r="N197" s="109" t="s">
        <v>6</v>
      </c>
      <c r="O197" s="109" t="s">
        <v>5</v>
      </c>
      <c r="P197" s="109" t="s">
        <v>6</v>
      </c>
      <c r="Q197" s="109" t="s">
        <v>5</v>
      </c>
      <c r="R197" s="109" t="s">
        <v>6</v>
      </c>
      <c r="S197" s="109" t="s">
        <v>5</v>
      </c>
      <c r="T197" s="109" t="s">
        <v>6</v>
      </c>
      <c r="U197" s="109" t="s">
        <v>5</v>
      </c>
      <c r="V197" s="109" t="s">
        <v>6</v>
      </c>
      <c r="W197" s="109" t="s">
        <v>5</v>
      </c>
      <c r="X197" s="109" t="s">
        <v>6</v>
      </c>
      <c r="Y197" s="23" t="s">
        <v>139</v>
      </c>
      <c r="Z197" s="1">
        <f>SUMIF(E196:X196,$AB$9,E199:X199)</f>
        <v>0</v>
      </c>
    </row>
    <row r="198" spans="2:31" ht="19.5" customHeight="1">
      <c r="B198" s="165"/>
      <c r="C198" s="167"/>
      <c r="D198" s="170"/>
      <c r="E198" s="110" t="str">
        <f>IF('48'!$I$8="","",'48'!$I$8)</f>
        <v/>
      </c>
      <c r="F198" s="110" t="str">
        <f>IF('48'!$J$8="","",'48'!$J$8)</f>
        <v/>
      </c>
      <c r="G198" s="110" t="str">
        <f>IF('48'!$I$9="","",'48'!$I$9)</f>
        <v/>
      </c>
      <c r="H198" s="110" t="str">
        <f>IF('48'!$J$9="","",'48'!$J$9)</f>
        <v/>
      </c>
      <c r="I198" s="110" t="str">
        <f>IF('48'!$I$10="","",'48'!$I$10)</f>
        <v/>
      </c>
      <c r="J198" s="110" t="str">
        <f>IF('48'!$J$10="","",'48'!$J$10)</f>
        <v/>
      </c>
      <c r="K198" s="110" t="str">
        <f>IF('48'!$I$11="","",'48'!$I$11)</f>
        <v/>
      </c>
      <c r="L198" s="110" t="str">
        <f>IF('48'!$J$11="","",'48'!$J$11)</f>
        <v/>
      </c>
      <c r="M198" s="110" t="str">
        <f>IF('48'!$I$12="","",'48'!$I$12)</f>
        <v/>
      </c>
      <c r="N198" s="110" t="str">
        <f>IF('48'!$J$12="","",'48'!$J$12)</f>
        <v/>
      </c>
      <c r="O198" s="110" t="str">
        <f>IF('48'!$I$13="","",'48'!$I$13)</f>
        <v/>
      </c>
      <c r="P198" s="110" t="str">
        <f>IF('48'!$J$13="","",'48'!$J$13)</f>
        <v/>
      </c>
      <c r="Q198" s="110" t="str">
        <f>IF('48'!$I$14="","",'48'!$I$14)</f>
        <v/>
      </c>
      <c r="R198" s="110" t="str">
        <f>IF('48'!$J$14="","",'48'!$J$14)</f>
        <v/>
      </c>
      <c r="S198" s="110" t="str">
        <f>IF('48'!$I$15="","",'48'!$I$15)</f>
        <v/>
      </c>
      <c r="T198" s="110" t="str">
        <f>IF('48'!$J$15="","",'48'!$J$15)</f>
        <v/>
      </c>
      <c r="U198" s="110" t="str">
        <f>IF('48'!$I$16="","",'48'!$I$16)</f>
        <v/>
      </c>
      <c r="V198" s="110" t="str">
        <f>IF('48'!$J$16="","",'48'!$J$16)</f>
        <v/>
      </c>
      <c r="W198" s="110" t="str">
        <f>IF('48'!$I$17="","",'48'!$I$17)</f>
        <v/>
      </c>
      <c r="X198" s="110" t="str">
        <f>IF('48'!$J$17="","",'48'!$J$17)</f>
        <v/>
      </c>
      <c r="Y198" s="23" t="s">
        <v>3</v>
      </c>
      <c r="Z198" s="2">
        <f>SUMIF(E196:X196,$AB$10,E199:X199)</f>
        <v>0</v>
      </c>
    </row>
    <row r="199" spans="2:31" ht="19.5" customHeight="1">
      <c r="B199" s="165"/>
      <c r="C199" s="168"/>
      <c r="D199" s="171"/>
      <c r="E199" s="158" t="str">
        <f>IFERROR(F198-E198,"")</f>
        <v/>
      </c>
      <c r="F199" s="159"/>
      <c r="G199" s="158" t="str">
        <f t="shared" ref="G199" si="376">IFERROR(H198-G198,"")</f>
        <v/>
      </c>
      <c r="H199" s="159"/>
      <c r="I199" s="158" t="str">
        <f>IFERROR(J198-I198,"")</f>
        <v/>
      </c>
      <c r="J199" s="159"/>
      <c r="K199" s="158" t="str">
        <f t="shared" ref="K199" si="377">IFERROR(L198-K198,"")</f>
        <v/>
      </c>
      <c r="L199" s="159"/>
      <c r="M199" s="158" t="str">
        <f t="shared" ref="M199" si="378">IFERROR(N198-M198,"")</f>
        <v/>
      </c>
      <c r="N199" s="159"/>
      <c r="O199" s="158" t="str">
        <f t="shared" ref="O199" si="379">IFERROR(P198-O198,"")</f>
        <v/>
      </c>
      <c r="P199" s="159"/>
      <c r="Q199" s="158" t="str">
        <f t="shared" ref="Q199" si="380">IFERROR(R198-Q198,"")</f>
        <v/>
      </c>
      <c r="R199" s="159"/>
      <c r="S199" s="158" t="str">
        <f t="shared" ref="S199" si="381">IFERROR(T198-S198,"")</f>
        <v/>
      </c>
      <c r="T199" s="159"/>
      <c r="U199" s="158" t="str">
        <f t="shared" ref="U199" si="382">IFERROR(V198-U198,"")</f>
        <v/>
      </c>
      <c r="V199" s="159"/>
      <c r="W199" s="160" t="str">
        <f t="shared" ref="W199" si="383">IFERROR(X198-W198,"")</f>
        <v/>
      </c>
      <c r="X199" s="161"/>
      <c r="Y199" s="23" t="s">
        <v>21</v>
      </c>
      <c r="Z199" s="2">
        <f>SUM(Z196:Z198)</f>
        <v>0</v>
      </c>
      <c r="AB199" s="10"/>
    </row>
    <row r="200" spans="2:31" ht="19.5" customHeight="1">
      <c r="B200" s="164">
        <v>49</v>
      </c>
      <c r="C200" s="166" t="str">
        <f>IF('49'!$C$4="","",'49'!$C$4)</f>
        <v/>
      </c>
      <c r="D200" s="169" t="str">
        <f>IF('49'!$G$4="","",'49'!$G$4)</f>
        <v/>
      </c>
      <c r="E200" s="162" t="str">
        <f>IF('49'!$B$8="","",IF(OR('49'!$B$8="キャリアアップ研修",'49'!$B$8="サバティカル研修"),'49'!$B$8,"その他研修"))</f>
        <v/>
      </c>
      <c r="F200" s="163"/>
      <c r="G200" s="162" t="str">
        <f>IF('49'!$B$9="","",IF(OR('49'!$B$9="キャリアアップ研修",'49'!$B$9="サバティカル研修"),'49'!$B$9,"その他研修"))</f>
        <v/>
      </c>
      <c r="H200" s="163"/>
      <c r="I200" s="162" t="str">
        <f>IF('49'!$B$10="","",IF(OR('49'!$B$10="キャリアアップ研修",'49'!$B$10="サバティカル研修"),'49'!$B$10,"その他研修"))</f>
        <v/>
      </c>
      <c r="J200" s="163"/>
      <c r="K200" s="162" t="str">
        <f>IF('49'!$B$11="","",IF(OR('49'!$B$11="キャリアアップ研修",'49'!$B$11="サバティカル研修"),'49'!$B$11,"その他研修"))</f>
        <v/>
      </c>
      <c r="L200" s="163"/>
      <c r="M200" s="162" t="str">
        <f>IF('49'!$B$12="","",IF(OR('49'!$B$12="キャリアアップ研修",'49'!$B$12="サバティカル研修"),'49'!$B$12,"その他研修"))</f>
        <v/>
      </c>
      <c r="N200" s="163"/>
      <c r="O200" s="162" t="str">
        <f>IF('49'!$B$13="","",IF(OR('49'!$B$13="キャリアアップ研修",'49'!$B$13="サバティカル研修"),'49'!$B$13,"その他研修"))</f>
        <v/>
      </c>
      <c r="P200" s="163"/>
      <c r="Q200" s="162" t="str">
        <f>IF('49'!$B$14="","",IF(OR('49'!$B$14="キャリアアップ研修",'49'!$B$14="サバティカル研修"),'49'!$B$14,"その他研修"))</f>
        <v/>
      </c>
      <c r="R200" s="163"/>
      <c r="S200" s="162" t="str">
        <f>IF('49'!$B$15="","",IF(OR('49'!$B$15="キャリアアップ研修",'49'!$B$15="サバティカル研修"),'49'!$B$15,"その他研修"))</f>
        <v/>
      </c>
      <c r="T200" s="163"/>
      <c r="U200" s="162" t="str">
        <f>IF('49'!$B$16="","",IF(OR('49'!$B$16="キャリアアップ研修",'49'!$B$16="サバティカル研修"),'49'!$B$16,"その他研修"))</f>
        <v/>
      </c>
      <c r="V200" s="163"/>
      <c r="W200" s="162" t="str">
        <f>IF('49'!$B$17="","",IF(OR('49'!$B$17="キャリアアップ研修",'49'!$B$17="サバティカル研修"),'49'!$B$17,"その他研修"))</f>
        <v/>
      </c>
      <c r="X200" s="163"/>
      <c r="Y200" s="23" t="s">
        <v>140</v>
      </c>
      <c r="Z200" s="1">
        <f>SUMIF(E200:X200,$AB$8,E203:X203)</f>
        <v>0</v>
      </c>
      <c r="AE200" s="9"/>
    </row>
    <row r="201" spans="2:31" ht="19.5" customHeight="1">
      <c r="B201" s="165"/>
      <c r="C201" s="167"/>
      <c r="D201" s="170"/>
      <c r="E201" s="109" t="s">
        <v>5</v>
      </c>
      <c r="F201" s="109" t="s">
        <v>6</v>
      </c>
      <c r="G201" s="109" t="s">
        <v>5</v>
      </c>
      <c r="H201" s="109" t="s">
        <v>6</v>
      </c>
      <c r="I201" s="109" t="s">
        <v>5</v>
      </c>
      <c r="J201" s="109" t="s">
        <v>6</v>
      </c>
      <c r="K201" s="109" t="s">
        <v>5</v>
      </c>
      <c r="L201" s="109" t="s">
        <v>6</v>
      </c>
      <c r="M201" s="109" t="s">
        <v>5</v>
      </c>
      <c r="N201" s="109" t="s">
        <v>6</v>
      </c>
      <c r="O201" s="109" t="s">
        <v>5</v>
      </c>
      <c r="P201" s="109" t="s">
        <v>6</v>
      </c>
      <c r="Q201" s="109" t="s">
        <v>5</v>
      </c>
      <c r="R201" s="109" t="s">
        <v>6</v>
      </c>
      <c r="S201" s="109" t="s">
        <v>5</v>
      </c>
      <c r="T201" s="109" t="s">
        <v>6</v>
      </c>
      <c r="U201" s="109" t="s">
        <v>5</v>
      </c>
      <c r="V201" s="109" t="s">
        <v>6</v>
      </c>
      <c r="W201" s="109" t="s">
        <v>5</v>
      </c>
      <c r="X201" s="109" t="s">
        <v>6</v>
      </c>
      <c r="Y201" s="23" t="s">
        <v>139</v>
      </c>
      <c r="Z201" s="1">
        <f>SUMIF(E200:X200,$AB$9,E203:X203)</f>
        <v>0</v>
      </c>
    </row>
    <row r="202" spans="2:31" ht="19.5" customHeight="1">
      <c r="B202" s="165"/>
      <c r="C202" s="167"/>
      <c r="D202" s="170"/>
      <c r="E202" s="110" t="str">
        <f>IF('49'!$I$8="","",'49'!$I$8)</f>
        <v/>
      </c>
      <c r="F202" s="110" t="str">
        <f>IF('49'!$J$8="","",'49'!$J$8)</f>
        <v/>
      </c>
      <c r="G202" s="110" t="str">
        <f>IF('49'!$I$9="","",'49'!$I$9)</f>
        <v/>
      </c>
      <c r="H202" s="110" t="str">
        <f>IF('49'!$J$9="","",'49'!$J$9)</f>
        <v/>
      </c>
      <c r="I202" s="110" t="str">
        <f>IF('49'!$I$10="","",'49'!$I$10)</f>
        <v/>
      </c>
      <c r="J202" s="110" t="str">
        <f>IF('49'!$J$10="","",'49'!$J$10)</f>
        <v/>
      </c>
      <c r="K202" s="110" t="str">
        <f>IF('49'!$I$11="","",'49'!$I$11)</f>
        <v/>
      </c>
      <c r="L202" s="110" t="str">
        <f>IF('49'!$J$11="","",'49'!$J$11)</f>
        <v/>
      </c>
      <c r="M202" s="110" t="str">
        <f>IF('49'!$I$12="","",'49'!$I$12)</f>
        <v/>
      </c>
      <c r="N202" s="110" t="str">
        <f>IF('49'!$J$12="","",'49'!$J$12)</f>
        <v/>
      </c>
      <c r="O202" s="110" t="str">
        <f>IF('49'!$I$13="","",'49'!$I$13)</f>
        <v/>
      </c>
      <c r="P202" s="110" t="str">
        <f>IF('49'!$J$13="","",'49'!$J$13)</f>
        <v/>
      </c>
      <c r="Q202" s="110" t="str">
        <f>IF('49'!$I$14="","",'49'!$I$14)</f>
        <v/>
      </c>
      <c r="R202" s="110" t="str">
        <f>IF('49'!$J$14="","",'49'!$J$14)</f>
        <v/>
      </c>
      <c r="S202" s="110" t="str">
        <f>IF('49'!$I$15="","",'49'!$I$15)</f>
        <v/>
      </c>
      <c r="T202" s="110" t="str">
        <f>IF('49'!$J$15="","",'49'!$J$15)</f>
        <v/>
      </c>
      <c r="U202" s="110" t="str">
        <f>IF('49'!$I$16="","",'49'!$I$16)</f>
        <v/>
      </c>
      <c r="V202" s="110" t="str">
        <f>IF('49'!$J$16="","",'49'!$J$16)</f>
        <v/>
      </c>
      <c r="W202" s="110" t="str">
        <f>IF('49'!$I$17="","",'49'!$I$17)</f>
        <v/>
      </c>
      <c r="X202" s="110" t="str">
        <f>IF('49'!$J$17="","",'49'!$J$17)</f>
        <v/>
      </c>
      <c r="Y202" s="23" t="s">
        <v>3</v>
      </c>
      <c r="Z202" s="2">
        <f>SUMIF(E200:X200,$AB$10,E203:X203)</f>
        <v>0</v>
      </c>
    </row>
    <row r="203" spans="2:31" ht="19.5" customHeight="1">
      <c r="B203" s="165"/>
      <c r="C203" s="168"/>
      <c r="D203" s="171"/>
      <c r="E203" s="158" t="str">
        <f>IFERROR(F202-E202,"")</f>
        <v/>
      </c>
      <c r="F203" s="159"/>
      <c r="G203" s="158" t="str">
        <f t="shared" ref="G203" si="384">IFERROR(H202-G202,"")</f>
        <v/>
      </c>
      <c r="H203" s="159"/>
      <c r="I203" s="158" t="str">
        <f>IFERROR(J202-I202,"")</f>
        <v/>
      </c>
      <c r="J203" s="159"/>
      <c r="K203" s="158" t="str">
        <f t="shared" ref="K203" si="385">IFERROR(L202-K202,"")</f>
        <v/>
      </c>
      <c r="L203" s="159"/>
      <c r="M203" s="158" t="str">
        <f t="shared" ref="M203" si="386">IFERROR(N202-M202,"")</f>
        <v/>
      </c>
      <c r="N203" s="159"/>
      <c r="O203" s="158" t="str">
        <f t="shared" ref="O203" si="387">IFERROR(P202-O202,"")</f>
        <v/>
      </c>
      <c r="P203" s="159"/>
      <c r="Q203" s="158" t="str">
        <f t="shared" ref="Q203" si="388">IFERROR(R202-Q202,"")</f>
        <v/>
      </c>
      <c r="R203" s="159"/>
      <c r="S203" s="158" t="str">
        <f t="shared" ref="S203" si="389">IFERROR(T202-S202,"")</f>
        <v/>
      </c>
      <c r="T203" s="159"/>
      <c r="U203" s="158" t="str">
        <f t="shared" ref="U203" si="390">IFERROR(V202-U202,"")</f>
        <v/>
      </c>
      <c r="V203" s="159"/>
      <c r="W203" s="160" t="str">
        <f t="shared" ref="W203" si="391">IFERROR(X202-W202,"")</f>
        <v/>
      </c>
      <c r="X203" s="161"/>
      <c r="Y203" s="23" t="s">
        <v>21</v>
      </c>
      <c r="Z203" s="2">
        <f>SUM(Z200:Z202)</f>
        <v>0</v>
      </c>
      <c r="AB203" s="10"/>
    </row>
    <row r="204" spans="2:31" ht="19.5" customHeight="1">
      <c r="B204" s="164">
        <v>50</v>
      </c>
      <c r="C204" s="166" t="str">
        <f>IF('50'!$C$4="","",'50'!$C$4)</f>
        <v/>
      </c>
      <c r="D204" s="169" t="str">
        <f>IF('50'!$G$4="","",'50'!$G$4)</f>
        <v/>
      </c>
      <c r="E204" s="162" t="str">
        <f>IF('50'!$B$8="","",IF(OR('50'!$B$8="キャリアアップ研修",'50'!$B$8="サバティカル研修"),'50'!$B$8,"その他研修"))</f>
        <v/>
      </c>
      <c r="F204" s="163"/>
      <c r="G204" s="162" t="str">
        <f>IF('50'!$B$9="","",IF(OR('50'!$B$9="キャリアアップ研修",'50'!$B$9="サバティカル研修"),'50'!$B$9,"その他研修"))</f>
        <v/>
      </c>
      <c r="H204" s="163"/>
      <c r="I204" s="162" t="str">
        <f>IF('50'!$B$10="","",IF(OR('50'!$B$10="キャリアアップ研修",'50'!$B$10="サバティカル研修"),'50'!$B$10,"その他研修"))</f>
        <v/>
      </c>
      <c r="J204" s="163"/>
      <c r="K204" s="162" t="str">
        <f>IF('50'!$B$11="","",IF(OR('50'!$B$11="キャリアアップ研修",'50'!$B$11="サバティカル研修"),'50'!$B$11,"その他研修"))</f>
        <v/>
      </c>
      <c r="L204" s="163"/>
      <c r="M204" s="162" t="str">
        <f>IF('50'!$B$12="","",IF(OR('50'!$B$12="キャリアアップ研修",'50'!$B$12="サバティカル研修"),'50'!$B$12,"その他研修"))</f>
        <v/>
      </c>
      <c r="N204" s="163"/>
      <c r="O204" s="162" t="str">
        <f>IF('50'!$B$13="","",IF(OR('50'!$B$13="キャリアアップ研修",'50'!$B$13="サバティカル研修"),'50'!$B$13,"その他研修"))</f>
        <v/>
      </c>
      <c r="P204" s="163"/>
      <c r="Q204" s="162" t="str">
        <f>IF('50'!$B$14="","",IF(OR('50'!$B$14="キャリアアップ研修",'50'!$B$14="サバティカル研修"),'50'!$B$14,"その他研修"))</f>
        <v/>
      </c>
      <c r="R204" s="163"/>
      <c r="S204" s="162" t="str">
        <f>IF('50'!$B$15="","",IF(OR('50'!$B$15="キャリアアップ研修",'50'!$B$15="サバティカル研修"),'50'!$B$15,"その他研修"))</f>
        <v/>
      </c>
      <c r="T204" s="163"/>
      <c r="U204" s="162" t="str">
        <f>IF('50'!$B$16="","",IF(OR('50'!$B$16="キャリアアップ研修",'50'!$B$16="サバティカル研修"),'50'!$B$16,"その他研修"))</f>
        <v/>
      </c>
      <c r="V204" s="163"/>
      <c r="W204" s="162" t="str">
        <f>IF('50'!$B$17="","",IF(OR('50'!$B$17="キャリアアップ研修",'50'!$B$17="サバティカル研修"),'50'!$B$17,"その他研修"))</f>
        <v/>
      </c>
      <c r="X204" s="163"/>
      <c r="Y204" s="23" t="s">
        <v>140</v>
      </c>
      <c r="Z204" s="1">
        <f>SUMIF(E204:X204,$AB$8,E207:X207)</f>
        <v>0</v>
      </c>
      <c r="AE204" s="9"/>
    </row>
    <row r="205" spans="2:31" ht="19.5" customHeight="1">
      <c r="B205" s="165"/>
      <c r="C205" s="167"/>
      <c r="D205" s="170"/>
      <c r="E205" s="109" t="s">
        <v>5</v>
      </c>
      <c r="F205" s="109" t="s">
        <v>6</v>
      </c>
      <c r="G205" s="109" t="s">
        <v>5</v>
      </c>
      <c r="H205" s="109" t="s">
        <v>6</v>
      </c>
      <c r="I205" s="109" t="s">
        <v>5</v>
      </c>
      <c r="J205" s="109" t="s">
        <v>6</v>
      </c>
      <c r="K205" s="109" t="s">
        <v>5</v>
      </c>
      <c r="L205" s="109" t="s">
        <v>6</v>
      </c>
      <c r="M205" s="109" t="s">
        <v>5</v>
      </c>
      <c r="N205" s="109" t="s">
        <v>6</v>
      </c>
      <c r="O205" s="109" t="s">
        <v>5</v>
      </c>
      <c r="P205" s="109" t="s">
        <v>6</v>
      </c>
      <c r="Q205" s="109" t="s">
        <v>5</v>
      </c>
      <c r="R205" s="109" t="s">
        <v>6</v>
      </c>
      <c r="S205" s="109" t="s">
        <v>5</v>
      </c>
      <c r="T205" s="109" t="s">
        <v>6</v>
      </c>
      <c r="U205" s="109" t="s">
        <v>5</v>
      </c>
      <c r="V205" s="109" t="s">
        <v>6</v>
      </c>
      <c r="W205" s="109" t="s">
        <v>5</v>
      </c>
      <c r="X205" s="109" t="s">
        <v>6</v>
      </c>
      <c r="Y205" s="23" t="s">
        <v>139</v>
      </c>
      <c r="Z205" s="1">
        <f>SUMIF(E204:X204,$AB$9,E207:X207)</f>
        <v>0</v>
      </c>
    </row>
    <row r="206" spans="2:31" ht="19.5" customHeight="1">
      <c r="B206" s="165"/>
      <c r="C206" s="167"/>
      <c r="D206" s="170"/>
      <c r="E206" s="110" t="str">
        <f>IF('50'!$I$8="","",'50'!$I$8)</f>
        <v/>
      </c>
      <c r="F206" s="110" t="str">
        <f>IF('50'!$J$8="","",'50'!$J$8)</f>
        <v/>
      </c>
      <c r="G206" s="110" t="str">
        <f>IF('50'!$I$9="","",'50'!$I$9)</f>
        <v/>
      </c>
      <c r="H206" s="110" t="str">
        <f>IF('50'!$J$9="","",'50'!$J$9)</f>
        <v/>
      </c>
      <c r="I206" s="110" t="str">
        <f>IF('50'!$I$10="","",'50'!$I$10)</f>
        <v/>
      </c>
      <c r="J206" s="110" t="str">
        <f>IF('50'!$J$10="","",'50'!$J$10)</f>
        <v/>
      </c>
      <c r="K206" s="110" t="str">
        <f>IF('50'!$I$11="","",'50'!$I$11)</f>
        <v/>
      </c>
      <c r="L206" s="110" t="str">
        <f>IF('50'!$J$11="","",'50'!$J$11)</f>
        <v/>
      </c>
      <c r="M206" s="110" t="str">
        <f>IF('50'!$I$12="","",'50'!$I$12)</f>
        <v/>
      </c>
      <c r="N206" s="110" t="str">
        <f>IF('50'!$J$12="","",'50'!$J$12)</f>
        <v/>
      </c>
      <c r="O206" s="110" t="str">
        <f>IF('50'!$I$13="","",'50'!$I$13)</f>
        <v/>
      </c>
      <c r="P206" s="110" t="str">
        <f>IF('50'!$J$13="","",'50'!$J$13)</f>
        <v/>
      </c>
      <c r="Q206" s="110" t="str">
        <f>IF('50'!$I$14="","",'50'!$I$14)</f>
        <v/>
      </c>
      <c r="R206" s="110" t="str">
        <f>IF('50'!$J$14="","",'50'!$J$14)</f>
        <v/>
      </c>
      <c r="S206" s="110" t="str">
        <f>IF('50'!$I$15="","",'50'!$I$15)</f>
        <v/>
      </c>
      <c r="T206" s="110" t="str">
        <f>IF('50'!$J$15="","",'50'!$J$15)</f>
        <v/>
      </c>
      <c r="U206" s="110" t="str">
        <f>IF('50'!$I$16="","",'50'!$I$16)</f>
        <v/>
      </c>
      <c r="V206" s="110" t="str">
        <f>IF('50'!$J$16="","",'50'!$J$16)</f>
        <v/>
      </c>
      <c r="W206" s="110" t="str">
        <f>IF('50'!$I$17="","",'50'!$I$17)</f>
        <v/>
      </c>
      <c r="X206" s="110" t="str">
        <f>IF('50'!$J$17="","",'50'!$J$17)</f>
        <v/>
      </c>
      <c r="Y206" s="23" t="s">
        <v>3</v>
      </c>
      <c r="Z206" s="2">
        <f>SUMIF(E204:X204,$AB$10,E207:X207)</f>
        <v>0</v>
      </c>
    </row>
    <row r="207" spans="2:31" ht="19.5" customHeight="1">
      <c r="B207" s="165"/>
      <c r="C207" s="168"/>
      <c r="D207" s="171"/>
      <c r="E207" s="158" t="str">
        <f>IFERROR(F206-E206,"")</f>
        <v/>
      </c>
      <c r="F207" s="159"/>
      <c r="G207" s="158" t="str">
        <f t="shared" ref="G207" si="392">IFERROR(H206-G206,"")</f>
        <v/>
      </c>
      <c r="H207" s="159"/>
      <c r="I207" s="158" t="str">
        <f>IFERROR(J206-I206,"")</f>
        <v/>
      </c>
      <c r="J207" s="159"/>
      <c r="K207" s="158" t="str">
        <f t="shared" ref="K207" si="393">IFERROR(L206-K206,"")</f>
        <v/>
      </c>
      <c r="L207" s="159"/>
      <c r="M207" s="158" t="str">
        <f t="shared" ref="M207" si="394">IFERROR(N206-M206,"")</f>
        <v/>
      </c>
      <c r="N207" s="159"/>
      <c r="O207" s="158" t="str">
        <f t="shared" ref="O207" si="395">IFERROR(P206-O206,"")</f>
        <v/>
      </c>
      <c r="P207" s="159"/>
      <c r="Q207" s="158" t="str">
        <f t="shared" ref="Q207" si="396">IFERROR(R206-Q206,"")</f>
        <v/>
      </c>
      <c r="R207" s="159"/>
      <c r="S207" s="158" t="str">
        <f t="shared" ref="S207" si="397">IFERROR(T206-S206,"")</f>
        <v/>
      </c>
      <c r="T207" s="159"/>
      <c r="U207" s="158" t="str">
        <f t="shared" ref="U207" si="398">IFERROR(V206-U206,"")</f>
        <v/>
      </c>
      <c r="V207" s="159"/>
      <c r="W207" s="160" t="str">
        <f t="shared" ref="W207" si="399">IFERROR(X206-W206,"")</f>
        <v/>
      </c>
      <c r="X207" s="161"/>
      <c r="Y207" s="23" t="s">
        <v>21</v>
      </c>
      <c r="Z207" s="2">
        <f>SUM(Z204:Z206)</f>
        <v>0</v>
      </c>
      <c r="AB207" s="10"/>
    </row>
    <row r="208" spans="2:31" ht="36.75" customHeight="1">
      <c r="B208" s="12"/>
      <c r="Y208" s="111"/>
    </row>
    <row r="209" spans="2:31">
      <c r="Y209" s="111"/>
    </row>
    <row r="211" spans="2:31" s="6" customFormat="1" ht="19.5" customHeight="1">
      <c r="B211"/>
      <c r="K211"/>
      <c r="L211"/>
      <c r="M211"/>
      <c r="N211"/>
      <c r="O211"/>
      <c r="P211"/>
      <c r="Q211"/>
      <c r="R211"/>
      <c r="S211"/>
      <c r="T211"/>
      <c r="U211"/>
      <c r="V211"/>
      <c r="W211"/>
      <c r="X211"/>
      <c r="Y211" s="7"/>
      <c r="Z211"/>
      <c r="AA211"/>
      <c r="AB211"/>
      <c r="AC211"/>
      <c r="AD211"/>
      <c r="AE211"/>
    </row>
    <row r="224" spans="2:31" s="6" customFormat="1">
      <c r="B224"/>
      <c r="K224"/>
      <c r="L224"/>
      <c r="M224"/>
      <c r="N224"/>
      <c r="O224"/>
      <c r="P224"/>
      <c r="Q224"/>
      <c r="R224"/>
      <c r="S224"/>
      <c r="T224"/>
      <c r="U224"/>
      <c r="V224"/>
      <c r="W224"/>
      <c r="X224"/>
      <c r="Y224" s="7"/>
      <c r="Z224"/>
      <c r="AA224"/>
      <c r="AB224"/>
      <c r="AC224"/>
      <c r="AD224"/>
      <c r="AE224"/>
    </row>
  </sheetData>
  <sheetProtection sheet="1" selectLockedCells="1"/>
  <mergeCells count="1169">
    <mergeCell ref="S7:T7"/>
    <mergeCell ref="U7:V7"/>
    <mergeCell ref="W7:X7"/>
    <mergeCell ref="X2:Y2"/>
    <mergeCell ref="X3:Y3"/>
    <mergeCell ref="J1:K1"/>
    <mergeCell ref="L1:P1"/>
    <mergeCell ref="C1:I1"/>
    <mergeCell ref="Y7:Z7"/>
    <mergeCell ref="B8:B11"/>
    <mergeCell ref="C8:C11"/>
    <mergeCell ref="D8:D11"/>
    <mergeCell ref="E8:F8"/>
    <mergeCell ref="G8:H8"/>
    <mergeCell ref="I8:J8"/>
    <mergeCell ref="X4:Y4"/>
    <mergeCell ref="X5:Y5"/>
    <mergeCell ref="B6:U6"/>
    <mergeCell ref="E7:F7"/>
    <mergeCell ref="G7:H7"/>
    <mergeCell ref="I7:J7"/>
    <mergeCell ref="K7:L7"/>
    <mergeCell ref="M7:N7"/>
    <mergeCell ref="O7:P7"/>
    <mergeCell ref="Q7:R7"/>
    <mergeCell ref="W8:X8"/>
    <mergeCell ref="E11:F11"/>
    <mergeCell ref="G11:H11"/>
    <mergeCell ref="I11:J11"/>
    <mergeCell ref="K11:L11"/>
    <mergeCell ref="M11:N11"/>
    <mergeCell ref="O11:P11"/>
    <mergeCell ref="Q11:R11"/>
    <mergeCell ref="S11:T11"/>
    <mergeCell ref="U11:V11"/>
    <mergeCell ref="K16:L16"/>
    <mergeCell ref="M16:N16"/>
    <mergeCell ref="O16:P16"/>
    <mergeCell ref="Q16:R16"/>
    <mergeCell ref="S16:T16"/>
    <mergeCell ref="U16:V16"/>
    <mergeCell ref="Q15:R15"/>
    <mergeCell ref="S15:T15"/>
    <mergeCell ref="U15:V15"/>
    <mergeCell ref="W15:X15"/>
    <mergeCell ref="E16:F16"/>
    <mergeCell ref="G16:H16"/>
    <mergeCell ref="I16:J16"/>
    <mergeCell ref="K8:L8"/>
    <mergeCell ref="M8:N8"/>
    <mergeCell ref="O8:P8"/>
    <mergeCell ref="Q8:R8"/>
    <mergeCell ref="S8:T8"/>
    <mergeCell ref="U8:V8"/>
    <mergeCell ref="Q12:R12"/>
    <mergeCell ref="S12:T12"/>
    <mergeCell ref="U12:V12"/>
    <mergeCell ref="W12:X12"/>
    <mergeCell ref="E15:F15"/>
    <mergeCell ref="G15:H15"/>
    <mergeCell ref="I15:J15"/>
    <mergeCell ref="K15:L15"/>
    <mergeCell ref="M15:N15"/>
    <mergeCell ref="O15:P15"/>
    <mergeCell ref="W11:X11"/>
    <mergeCell ref="W19:X19"/>
    <mergeCell ref="B20:B23"/>
    <mergeCell ref="C20:C23"/>
    <mergeCell ref="D20:D23"/>
    <mergeCell ref="E20:F20"/>
    <mergeCell ref="G20:H20"/>
    <mergeCell ref="I20:J20"/>
    <mergeCell ref="K20:L20"/>
    <mergeCell ref="M20:N20"/>
    <mergeCell ref="O20:P20"/>
    <mergeCell ref="B16:B19"/>
    <mergeCell ref="C16:C19"/>
    <mergeCell ref="D16:D19"/>
    <mergeCell ref="B12:B15"/>
    <mergeCell ref="C12:C15"/>
    <mergeCell ref="D12:D15"/>
    <mergeCell ref="E12:F12"/>
    <mergeCell ref="G12:H12"/>
    <mergeCell ref="I12:J12"/>
    <mergeCell ref="K12:L12"/>
    <mergeCell ref="M12:N12"/>
    <mergeCell ref="O12:P12"/>
    <mergeCell ref="W16:X16"/>
    <mergeCell ref="E19:F19"/>
    <mergeCell ref="G19:H19"/>
    <mergeCell ref="I19:J19"/>
    <mergeCell ref="K19:L19"/>
    <mergeCell ref="M19:N19"/>
    <mergeCell ref="O19:P19"/>
    <mergeCell ref="Q19:R19"/>
    <mergeCell ref="S19:T19"/>
    <mergeCell ref="U19:V19"/>
    <mergeCell ref="Q23:R23"/>
    <mergeCell ref="S23:T23"/>
    <mergeCell ref="U23:V23"/>
    <mergeCell ref="W23:X23"/>
    <mergeCell ref="E24:F24"/>
    <mergeCell ref="G24:H24"/>
    <mergeCell ref="I24:J24"/>
    <mergeCell ref="Q20:R20"/>
    <mergeCell ref="S20:T20"/>
    <mergeCell ref="U20:V20"/>
    <mergeCell ref="W20:X20"/>
    <mergeCell ref="E23:F23"/>
    <mergeCell ref="G23:H23"/>
    <mergeCell ref="I23:J23"/>
    <mergeCell ref="K23:L23"/>
    <mergeCell ref="M23:N23"/>
    <mergeCell ref="O23:P23"/>
    <mergeCell ref="W27:X27"/>
    <mergeCell ref="B28:B31"/>
    <mergeCell ref="C28:C31"/>
    <mergeCell ref="D28:D31"/>
    <mergeCell ref="E28:F28"/>
    <mergeCell ref="G28:H28"/>
    <mergeCell ref="I28:J28"/>
    <mergeCell ref="K28:L28"/>
    <mergeCell ref="M28:N28"/>
    <mergeCell ref="O28:P28"/>
    <mergeCell ref="B24:B27"/>
    <mergeCell ref="C24:C27"/>
    <mergeCell ref="D24:D27"/>
    <mergeCell ref="W24:X24"/>
    <mergeCell ref="E27:F27"/>
    <mergeCell ref="G27:H27"/>
    <mergeCell ref="I27:J27"/>
    <mergeCell ref="K27:L27"/>
    <mergeCell ref="M27:N27"/>
    <mergeCell ref="O27:P27"/>
    <mergeCell ref="Q27:R27"/>
    <mergeCell ref="S27:T27"/>
    <mergeCell ref="U27:V27"/>
    <mergeCell ref="K24:L24"/>
    <mergeCell ref="M24:N24"/>
    <mergeCell ref="O24:P24"/>
    <mergeCell ref="Q24:R24"/>
    <mergeCell ref="S24:T24"/>
    <mergeCell ref="U24:V24"/>
    <mergeCell ref="Q31:R31"/>
    <mergeCell ref="S31:T31"/>
    <mergeCell ref="U31:V31"/>
    <mergeCell ref="W31:X31"/>
    <mergeCell ref="E32:F32"/>
    <mergeCell ref="G32:H32"/>
    <mergeCell ref="I32:J32"/>
    <mergeCell ref="Q28:R28"/>
    <mergeCell ref="S28:T28"/>
    <mergeCell ref="U28:V28"/>
    <mergeCell ref="W28:X28"/>
    <mergeCell ref="E31:F31"/>
    <mergeCell ref="G31:H31"/>
    <mergeCell ref="I31:J31"/>
    <mergeCell ref="K31:L31"/>
    <mergeCell ref="M31:N31"/>
    <mergeCell ref="O31:P31"/>
    <mergeCell ref="W35:X35"/>
    <mergeCell ref="B36:B39"/>
    <mergeCell ref="C36:C39"/>
    <mergeCell ref="D36:D39"/>
    <mergeCell ref="E36:F36"/>
    <mergeCell ref="G36:H36"/>
    <mergeCell ref="I36:J36"/>
    <mergeCell ref="K36:L36"/>
    <mergeCell ref="M36:N36"/>
    <mergeCell ref="O36:P36"/>
    <mergeCell ref="B32:B35"/>
    <mergeCell ref="C32:C35"/>
    <mergeCell ref="D32:D35"/>
    <mergeCell ref="W32:X32"/>
    <mergeCell ref="E35:F35"/>
    <mergeCell ref="G35:H35"/>
    <mergeCell ref="I35:J35"/>
    <mergeCell ref="K35:L35"/>
    <mergeCell ref="M35:N35"/>
    <mergeCell ref="O35:P35"/>
    <mergeCell ref="Q35:R35"/>
    <mergeCell ref="S35:T35"/>
    <mergeCell ref="U35:V35"/>
    <mergeCell ref="K32:L32"/>
    <mergeCell ref="M32:N32"/>
    <mergeCell ref="O32:P32"/>
    <mergeCell ref="Q32:R32"/>
    <mergeCell ref="S32:T32"/>
    <mergeCell ref="U32:V32"/>
    <mergeCell ref="Q39:R39"/>
    <mergeCell ref="S39:T39"/>
    <mergeCell ref="U39:V39"/>
    <mergeCell ref="W39:X39"/>
    <mergeCell ref="E40:F40"/>
    <mergeCell ref="G40:H40"/>
    <mergeCell ref="I40:J40"/>
    <mergeCell ref="Q36:R36"/>
    <mergeCell ref="S36:T36"/>
    <mergeCell ref="U36:V36"/>
    <mergeCell ref="W36:X36"/>
    <mergeCell ref="E39:F39"/>
    <mergeCell ref="G39:H39"/>
    <mergeCell ref="I39:J39"/>
    <mergeCell ref="K39:L39"/>
    <mergeCell ref="M39:N39"/>
    <mergeCell ref="O39:P39"/>
    <mergeCell ref="W43:X43"/>
    <mergeCell ref="B44:B47"/>
    <mergeCell ref="C44:C47"/>
    <mergeCell ref="D44:D47"/>
    <mergeCell ref="E44:F44"/>
    <mergeCell ref="G44:H44"/>
    <mergeCell ref="I44:J44"/>
    <mergeCell ref="K44:L44"/>
    <mergeCell ref="M44:N44"/>
    <mergeCell ref="O44:P44"/>
    <mergeCell ref="B40:B43"/>
    <mergeCell ref="C40:C43"/>
    <mergeCell ref="D40:D43"/>
    <mergeCell ref="W40:X40"/>
    <mergeCell ref="E43:F43"/>
    <mergeCell ref="G43:H43"/>
    <mergeCell ref="I43:J43"/>
    <mergeCell ref="K43:L43"/>
    <mergeCell ref="M43:N43"/>
    <mergeCell ref="O43:P43"/>
    <mergeCell ref="Q43:R43"/>
    <mergeCell ref="S43:T43"/>
    <mergeCell ref="U43:V43"/>
    <mergeCell ref="K40:L40"/>
    <mergeCell ref="M40:N40"/>
    <mergeCell ref="O40:P40"/>
    <mergeCell ref="Q40:R40"/>
    <mergeCell ref="S40:T40"/>
    <mergeCell ref="U40:V40"/>
    <mergeCell ref="Q47:R47"/>
    <mergeCell ref="S47:T47"/>
    <mergeCell ref="U47:V47"/>
    <mergeCell ref="W47:X47"/>
    <mergeCell ref="E48:F48"/>
    <mergeCell ref="G48:H48"/>
    <mergeCell ref="I48:J48"/>
    <mergeCell ref="Q44:R44"/>
    <mergeCell ref="S44:T44"/>
    <mergeCell ref="U44:V44"/>
    <mergeCell ref="W44:X44"/>
    <mergeCell ref="E47:F47"/>
    <mergeCell ref="G47:H47"/>
    <mergeCell ref="I47:J47"/>
    <mergeCell ref="K47:L47"/>
    <mergeCell ref="M47:N47"/>
    <mergeCell ref="O47:P47"/>
    <mergeCell ref="W51:X51"/>
    <mergeCell ref="B52:B55"/>
    <mergeCell ref="C52:C55"/>
    <mergeCell ref="D52:D55"/>
    <mergeCell ref="E52:F52"/>
    <mergeCell ref="G52:H52"/>
    <mergeCell ref="I52:J52"/>
    <mergeCell ref="K52:L52"/>
    <mergeCell ref="M52:N52"/>
    <mergeCell ref="O52:P52"/>
    <mergeCell ref="B48:B51"/>
    <mergeCell ref="C48:C51"/>
    <mergeCell ref="D48:D51"/>
    <mergeCell ref="W48:X48"/>
    <mergeCell ref="E51:F51"/>
    <mergeCell ref="G51:H51"/>
    <mergeCell ref="I51:J51"/>
    <mergeCell ref="K51:L51"/>
    <mergeCell ref="M51:N51"/>
    <mergeCell ref="O51:P51"/>
    <mergeCell ref="Q51:R51"/>
    <mergeCell ref="S51:T51"/>
    <mergeCell ref="U51:V51"/>
    <mergeCell ref="K48:L48"/>
    <mergeCell ref="M48:N48"/>
    <mergeCell ref="O48:P48"/>
    <mergeCell ref="Q48:R48"/>
    <mergeCell ref="S48:T48"/>
    <mergeCell ref="U48:V48"/>
    <mergeCell ref="Q55:R55"/>
    <mergeCell ref="S55:T55"/>
    <mergeCell ref="U55:V55"/>
    <mergeCell ref="W55:X55"/>
    <mergeCell ref="E56:F56"/>
    <mergeCell ref="G56:H56"/>
    <mergeCell ref="I56:J56"/>
    <mergeCell ref="Q52:R52"/>
    <mergeCell ref="S52:T52"/>
    <mergeCell ref="U52:V52"/>
    <mergeCell ref="W52:X52"/>
    <mergeCell ref="E55:F55"/>
    <mergeCell ref="G55:H55"/>
    <mergeCell ref="I55:J55"/>
    <mergeCell ref="K55:L55"/>
    <mergeCell ref="M55:N55"/>
    <mergeCell ref="O55:P55"/>
    <mergeCell ref="W59:X59"/>
    <mergeCell ref="B60:B63"/>
    <mergeCell ref="C60:C63"/>
    <mergeCell ref="D60:D63"/>
    <mergeCell ref="E60:F60"/>
    <mergeCell ref="G60:H60"/>
    <mergeCell ref="I60:J60"/>
    <mergeCell ref="K60:L60"/>
    <mergeCell ref="M60:N60"/>
    <mergeCell ref="O60:P60"/>
    <mergeCell ref="B56:B59"/>
    <mergeCell ref="C56:C59"/>
    <mergeCell ref="D56:D59"/>
    <mergeCell ref="W56:X56"/>
    <mergeCell ref="E59:F59"/>
    <mergeCell ref="G59:H59"/>
    <mergeCell ref="I59:J59"/>
    <mergeCell ref="K59:L59"/>
    <mergeCell ref="M59:N59"/>
    <mergeCell ref="O59:P59"/>
    <mergeCell ref="Q59:R59"/>
    <mergeCell ref="S59:T59"/>
    <mergeCell ref="U59:V59"/>
    <mergeCell ref="K56:L56"/>
    <mergeCell ref="M56:N56"/>
    <mergeCell ref="O56:P56"/>
    <mergeCell ref="Q56:R56"/>
    <mergeCell ref="S56:T56"/>
    <mergeCell ref="U56:V56"/>
    <mergeCell ref="Q63:R63"/>
    <mergeCell ref="S63:T63"/>
    <mergeCell ref="U63:V63"/>
    <mergeCell ref="W63:X63"/>
    <mergeCell ref="E64:F64"/>
    <mergeCell ref="G64:H64"/>
    <mergeCell ref="I64:J64"/>
    <mergeCell ref="Q60:R60"/>
    <mergeCell ref="S60:T60"/>
    <mergeCell ref="U60:V60"/>
    <mergeCell ref="W60:X60"/>
    <mergeCell ref="E63:F63"/>
    <mergeCell ref="G63:H63"/>
    <mergeCell ref="I63:J63"/>
    <mergeCell ref="K63:L63"/>
    <mergeCell ref="M63:N63"/>
    <mergeCell ref="O63:P63"/>
    <mergeCell ref="W67:X67"/>
    <mergeCell ref="B68:B71"/>
    <mergeCell ref="C68:C71"/>
    <mergeCell ref="D68:D71"/>
    <mergeCell ref="E68:F68"/>
    <mergeCell ref="G68:H68"/>
    <mergeCell ref="I68:J68"/>
    <mergeCell ref="K68:L68"/>
    <mergeCell ref="M68:N68"/>
    <mergeCell ref="O68:P68"/>
    <mergeCell ref="B64:B67"/>
    <mergeCell ref="C64:C67"/>
    <mergeCell ref="D64:D67"/>
    <mergeCell ref="W64:X64"/>
    <mergeCell ref="E67:F67"/>
    <mergeCell ref="G67:H67"/>
    <mergeCell ref="I67:J67"/>
    <mergeCell ref="K67:L67"/>
    <mergeCell ref="M67:N67"/>
    <mergeCell ref="O67:P67"/>
    <mergeCell ref="Q67:R67"/>
    <mergeCell ref="S67:T67"/>
    <mergeCell ref="U67:V67"/>
    <mergeCell ref="K64:L64"/>
    <mergeCell ref="M64:N64"/>
    <mergeCell ref="O64:P64"/>
    <mergeCell ref="Q64:R64"/>
    <mergeCell ref="S64:T64"/>
    <mergeCell ref="U64:V64"/>
    <mergeCell ref="Q71:R71"/>
    <mergeCell ref="S71:T71"/>
    <mergeCell ref="U71:V71"/>
    <mergeCell ref="W71:X71"/>
    <mergeCell ref="E72:F72"/>
    <mergeCell ref="G72:H72"/>
    <mergeCell ref="I72:J72"/>
    <mergeCell ref="Q68:R68"/>
    <mergeCell ref="S68:T68"/>
    <mergeCell ref="U68:V68"/>
    <mergeCell ref="W68:X68"/>
    <mergeCell ref="E71:F71"/>
    <mergeCell ref="G71:H71"/>
    <mergeCell ref="I71:J71"/>
    <mergeCell ref="K71:L71"/>
    <mergeCell ref="M71:N71"/>
    <mergeCell ref="O71:P71"/>
    <mergeCell ref="W75:X75"/>
    <mergeCell ref="B76:B79"/>
    <mergeCell ref="C76:C79"/>
    <mergeCell ref="D76:D79"/>
    <mergeCell ref="E76:F76"/>
    <mergeCell ref="G76:H76"/>
    <mergeCell ref="I76:J76"/>
    <mergeCell ref="K76:L76"/>
    <mergeCell ref="M76:N76"/>
    <mergeCell ref="O76:P76"/>
    <mergeCell ref="B72:B75"/>
    <mergeCell ref="C72:C75"/>
    <mergeCell ref="D72:D75"/>
    <mergeCell ref="W72:X72"/>
    <mergeCell ref="E75:F75"/>
    <mergeCell ref="G75:H75"/>
    <mergeCell ref="I75:J75"/>
    <mergeCell ref="K75:L75"/>
    <mergeCell ref="M75:N75"/>
    <mergeCell ref="O75:P75"/>
    <mergeCell ref="Q75:R75"/>
    <mergeCell ref="S75:T75"/>
    <mergeCell ref="U75:V75"/>
    <mergeCell ref="K72:L72"/>
    <mergeCell ref="M72:N72"/>
    <mergeCell ref="O72:P72"/>
    <mergeCell ref="Q72:R72"/>
    <mergeCell ref="S72:T72"/>
    <mergeCell ref="U72:V72"/>
    <mergeCell ref="Q79:R79"/>
    <mergeCell ref="S79:T79"/>
    <mergeCell ref="U79:V79"/>
    <mergeCell ref="W79:X79"/>
    <mergeCell ref="E80:F80"/>
    <mergeCell ref="G80:H80"/>
    <mergeCell ref="I80:J80"/>
    <mergeCell ref="Q76:R76"/>
    <mergeCell ref="S76:T76"/>
    <mergeCell ref="U76:V76"/>
    <mergeCell ref="W76:X76"/>
    <mergeCell ref="E79:F79"/>
    <mergeCell ref="G79:H79"/>
    <mergeCell ref="I79:J79"/>
    <mergeCell ref="K79:L79"/>
    <mergeCell ref="M79:N79"/>
    <mergeCell ref="O79:P79"/>
    <mergeCell ref="W83:X83"/>
    <mergeCell ref="B84:B87"/>
    <mergeCell ref="C84:C87"/>
    <mergeCell ref="D84:D87"/>
    <mergeCell ref="E84:F84"/>
    <mergeCell ref="G84:H84"/>
    <mergeCell ref="I84:J84"/>
    <mergeCell ref="K84:L84"/>
    <mergeCell ref="M84:N84"/>
    <mergeCell ref="O84:P84"/>
    <mergeCell ref="B80:B83"/>
    <mergeCell ref="C80:C83"/>
    <mergeCell ref="D80:D83"/>
    <mergeCell ref="W80:X80"/>
    <mergeCell ref="E83:F83"/>
    <mergeCell ref="G83:H83"/>
    <mergeCell ref="I83:J83"/>
    <mergeCell ref="K83:L83"/>
    <mergeCell ref="M83:N83"/>
    <mergeCell ref="O83:P83"/>
    <mergeCell ref="Q83:R83"/>
    <mergeCell ref="S83:T83"/>
    <mergeCell ref="U83:V83"/>
    <mergeCell ref="K80:L80"/>
    <mergeCell ref="M80:N80"/>
    <mergeCell ref="O80:P80"/>
    <mergeCell ref="Q80:R80"/>
    <mergeCell ref="S80:T80"/>
    <mergeCell ref="U80:V80"/>
    <mergeCell ref="Q87:R87"/>
    <mergeCell ref="S87:T87"/>
    <mergeCell ref="U87:V87"/>
    <mergeCell ref="W87:X87"/>
    <mergeCell ref="E88:F88"/>
    <mergeCell ref="G88:H88"/>
    <mergeCell ref="I88:J88"/>
    <mergeCell ref="Q84:R84"/>
    <mergeCell ref="S84:T84"/>
    <mergeCell ref="U84:V84"/>
    <mergeCell ref="W84:X84"/>
    <mergeCell ref="E87:F87"/>
    <mergeCell ref="G87:H87"/>
    <mergeCell ref="I87:J87"/>
    <mergeCell ref="K87:L87"/>
    <mergeCell ref="M87:N87"/>
    <mergeCell ref="O87:P87"/>
    <mergeCell ref="W91:X91"/>
    <mergeCell ref="B92:B95"/>
    <mergeCell ref="C92:C95"/>
    <mergeCell ref="D92:D95"/>
    <mergeCell ref="E92:F92"/>
    <mergeCell ref="G92:H92"/>
    <mergeCell ref="I92:J92"/>
    <mergeCell ref="K92:L92"/>
    <mergeCell ref="M92:N92"/>
    <mergeCell ref="O92:P92"/>
    <mergeCell ref="B88:B91"/>
    <mergeCell ref="C88:C91"/>
    <mergeCell ref="D88:D91"/>
    <mergeCell ref="W88:X88"/>
    <mergeCell ref="E91:F91"/>
    <mergeCell ref="G91:H91"/>
    <mergeCell ref="I91:J91"/>
    <mergeCell ref="K91:L91"/>
    <mergeCell ref="M91:N91"/>
    <mergeCell ref="O91:P91"/>
    <mergeCell ref="Q91:R91"/>
    <mergeCell ref="S91:T91"/>
    <mergeCell ref="U91:V91"/>
    <mergeCell ref="K88:L88"/>
    <mergeCell ref="M88:N88"/>
    <mergeCell ref="O88:P88"/>
    <mergeCell ref="Q88:R88"/>
    <mergeCell ref="S88:T88"/>
    <mergeCell ref="U88:V88"/>
    <mergeCell ref="Q95:R95"/>
    <mergeCell ref="S95:T95"/>
    <mergeCell ref="U95:V95"/>
    <mergeCell ref="W95:X95"/>
    <mergeCell ref="E96:F96"/>
    <mergeCell ref="G96:H96"/>
    <mergeCell ref="I96:J96"/>
    <mergeCell ref="Q92:R92"/>
    <mergeCell ref="S92:T92"/>
    <mergeCell ref="U92:V92"/>
    <mergeCell ref="W92:X92"/>
    <mergeCell ref="E95:F95"/>
    <mergeCell ref="G95:H95"/>
    <mergeCell ref="I95:J95"/>
    <mergeCell ref="K95:L95"/>
    <mergeCell ref="M95:N95"/>
    <mergeCell ref="O95:P95"/>
    <mergeCell ref="W99:X99"/>
    <mergeCell ref="B100:B103"/>
    <mergeCell ref="C100:C103"/>
    <mergeCell ref="D100:D103"/>
    <mergeCell ref="E100:F100"/>
    <mergeCell ref="G100:H100"/>
    <mergeCell ref="I100:J100"/>
    <mergeCell ref="K100:L100"/>
    <mergeCell ref="M100:N100"/>
    <mergeCell ref="O100:P100"/>
    <mergeCell ref="B96:B99"/>
    <mergeCell ref="C96:C99"/>
    <mergeCell ref="D96:D99"/>
    <mergeCell ref="W96:X96"/>
    <mergeCell ref="E99:F99"/>
    <mergeCell ref="G99:H99"/>
    <mergeCell ref="I99:J99"/>
    <mergeCell ref="K99:L99"/>
    <mergeCell ref="M99:N99"/>
    <mergeCell ref="O99:P99"/>
    <mergeCell ref="Q99:R99"/>
    <mergeCell ref="S99:T99"/>
    <mergeCell ref="U99:V99"/>
    <mergeCell ref="K96:L96"/>
    <mergeCell ref="M96:N96"/>
    <mergeCell ref="O96:P96"/>
    <mergeCell ref="Q96:R96"/>
    <mergeCell ref="S96:T96"/>
    <mergeCell ref="U96:V96"/>
    <mergeCell ref="Q103:R103"/>
    <mergeCell ref="S103:T103"/>
    <mergeCell ref="U103:V103"/>
    <mergeCell ref="W103:X103"/>
    <mergeCell ref="E104:F104"/>
    <mergeCell ref="G104:H104"/>
    <mergeCell ref="I104:J104"/>
    <mergeCell ref="Q100:R100"/>
    <mergeCell ref="S100:T100"/>
    <mergeCell ref="U100:V100"/>
    <mergeCell ref="W100:X100"/>
    <mergeCell ref="E103:F103"/>
    <mergeCell ref="G103:H103"/>
    <mergeCell ref="I103:J103"/>
    <mergeCell ref="K103:L103"/>
    <mergeCell ref="M103:N103"/>
    <mergeCell ref="O103:P103"/>
    <mergeCell ref="W107:X107"/>
    <mergeCell ref="B108:B111"/>
    <mergeCell ref="C108:C111"/>
    <mergeCell ref="D108:D111"/>
    <mergeCell ref="E108:F108"/>
    <mergeCell ref="G108:H108"/>
    <mergeCell ref="I108:J108"/>
    <mergeCell ref="K108:L108"/>
    <mergeCell ref="M108:N108"/>
    <mergeCell ref="O108:P108"/>
    <mergeCell ref="B104:B107"/>
    <mergeCell ref="C104:C107"/>
    <mergeCell ref="D104:D107"/>
    <mergeCell ref="W104:X104"/>
    <mergeCell ref="E107:F107"/>
    <mergeCell ref="G107:H107"/>
    <mergeCell ref="I107:J107"/>
    <mergeCell ref="K107:L107"/>
    <mergeCell ref="M107:N107"/>
    <mergeCell ref="O107:P107"/>
    <mergeCell ref="Q107:R107"/>
    <mergeCell ref="S107:T107"/>
    <mergeCell ref="U107:V107"/>
    <mergeCell ref="K104:L104"/>
    <mergeCell ref="M104:N104"/>
    <mergeCell ref="O104:P104"/>
    <mergeCell ref="Q104:R104"/>
    <mergeCell ref="S104:T104"/>
    <mergeCell ref="U104:V104"/>
    <mergeCell ref="Q111:R111"/>
    <mergeCell ref="S111:T111"/>
    <mergeCell ref="U111:V111"/>
    <mergeCell ref="W111:X111"/>
    <mergeCell ref="E112:F112"/>
    <mergeCell ref="G112:H112"/>
    <mergeCell ref="I112:J112"/>
    <mergeCell ref="Q108:R108"/>
    <mergeCell ref="S108:T108"/>
    <mergeCell ref="U108:V108"/>
    <mergeCell ref="W108:X108"/>
    <mergeCell ref="E111:F111"/>
    <mergeCell ref="G111:H111"/>
    <mergeCell ref="I111:J111"/>
    <mergeCell ref="K111:L111"/>
    <mergeCell ref="M111:N111"/>
    <mergeCell ref="O111:P111"/>
    <mergeCell ref="W115:X115"/>
    <mergeCell ref="B116:B119"/>
    <mergeCell ref="C116:C119"/>
    <mergeCell ref="D116:D119"/>
    <mergeCell ref="E116:F116"/>
    <mergeCell ref="G116:H116"/>
    <mergeCell ref="I116:J116"/>
    <mergeCell ref="K116:L116"/>
    <mergeCell ref="M116:N116"/>
    <mergeCell ref="O116:P116"/>
    <mergeCell ref="B112:B115"/>
    <mergeCell ref="C112:C115"/>
    <mergeCell ref="D112:D115"/>
    <mergeCell ref="W112:X112"/>
    <mergeCell ref="E115:F115"/>
    <mergeCell ref="G115:H115"/>
    <mergeCell ref="I115:J115"/>
    <mergeCell ref="K115:L115"/>
    <mergeCell ref="M115:N115"/>
    <mergeCell ref="O115:P115"/>
    <mergeCell ref="Q115:R115"/>
    <mergeCell ref="S115:T115"/>
    <mergeCell ref="U115:V115"/>
    <mergeCell ref="K112:L112"/>
    <mergeCell ref="M112:N112"/>
    <mergeCell ref="O112:P112"/>
    <mergeCell ref="Q112:R112"/>
    <mergeCell ref="S112:T112"/>
    <mergeCell ref="U112:V112"/>
    <mergeCell ref="Q119:R119"/>
    <mergeCell ref="S119:T119"/>
    <mergeCell ref="U119:V119"/>
    <mergeCell ref="W119:X119"/>
    <mergeCell ref="E120:F120"/>
    <mergeCell ref="G120:H120"/>
    <mergeCell ref="I120:J120"/>
    <mergeCell ref="Q116:R116"/>
    <mergeCell ref="S116:T116"/>
    <mergeCell ref="U116:V116"/>
    <mergeCell ref="W116:X116"/>
    <mergeCell ref="E119:F119"/>
    <mergeCell ref="G119:H119"/>
    <mergeCell ref="I119:J119"/>
    <mergeCell ref="K119:L119"/>
    <mergeCell ref="M119:N119"/>
    <mergeCell ref="O119:P119"/>
    <mergeCell ref="W123:X123"/>
    <mergeCell ref="B124:B127"/>
    <mergeCell ref="C124:C127"/>
    <mergeCell ref="D124:D127"/>
    <mergeCell ref="E124:F124"/>
    <mergeCell ref="G124:H124"/>
    <mergeCell ref="I124:J124"/>
    <mergeCell ref="K124:L124"/>
    <mergeCell ref="M124:N124"/>
    <mergeCell ref="O124:P124"/>
    <mergeCell ref="B120:B123"/>
    <mergeCell ref="C120:C123"/>
    <mergeCell ref="D120:D123"/>
    <mergeCell ref="W120:X120"/>
    <mergeCell ref="E123:F123"/>
    <mergeCell ref="G123:H123"/>
    <mergeCell ref="I123:J123"/>
    <mergeCell ref="K123:L123"/>
    <mergeCell ref="M123:N123"/>
    <mergeCell ref="O123:P123"/>
    <mergeCell ref="Q123:R123"/>
    <mergeCell ref="S123:T123"/>
    <mergeCell ref="U123:V123"/>
    <mergeCell ref="K120:L120"/>
    <mergeCell ref="M120:N120"/>
    <mergeCell ref="O120:P120"/>
    <mergeCell ref="Q120:R120"/>
    <mergeCell ref="S120:T120"/>
    <mergeCell ref="U120:V120"/>
    <mergeCell ref="Q127:R127"/>
    <mergeCell ref="S127:T127"/>
    <mergeCell ref="U127:V127"/>
    <mergeCell ref="W127:X127"/>
    <mergeCell ref="E128:F128"/>
    <mergeCell ref="G128:H128"/>
    <mergeCell ref="I128:J128"/>
    <mergeCell ref="Q124:R124"/>
    <mergeCell ref="S124:T124"/>
    <mergeCell ref="U124:V124"/>
    <mergeCell ref="W124:X124"/>
    <mergeCell ref="E127:F127"/>
    <mergeCell ref="G127:H127"/>
    <mergeCell ref="I127:J127"/>
    <mergeCell ref="K127:L127"/>
    <mergeCell ref="M127:N127"/>
    <mergeCell ref="O127:P127"/>
    <mergeCell ref="W131:X131"/>
    <mergeCell ref="B132:B135"/>
    <mergeCell ref="C132:C135"/>
    <mergeCell ref="D132:D135"/>
    <mergeCell ref="E132:F132"/>
    <mergeCell ref="G132:H132"/>
    <mergeCell ref="I132:J132"/>
    <mergeCell ref="K132:L132"/>
    <mergeCell ref="M132:N132"/>
    <mergeCell ref="O132:P132"/>
    <mergeCell ref="B128:B131"/>
    <mergeCell ref="C128:C131"/>
    <mergeCell ref="D128:D131"/>
    <mergeCell ref="W128:X128"/>
    <mergeCell ref="E131:F131"/>
    <mergeCell ref="G131:H131"/>
    <mergeCell ref="I131:J131"/>
    <mergeCell ref="K131:L131"/>
    <mergeCell ref="M131:N131"/>
    <mergeCell ref="O131:P131"/>
    <mergeCell ref="Q131:R131"/>
    <mergeCell ref="S131:T131"/>
    <mergeCell ref="U131:V131"/>
    <mergeCell ref="K128:L128"/>
    <mergeCell ref="M128:N128"/>
    <mergeCell ref="O128:P128"/>
    <mergeCell ref="Q128:R128"/>
    <mergeCell ref="S128:T128"/>
    <mergeCell ref="U128:V128"/>
    <mergeCell ref="Q135:R135"/>
    <mergeCell ref="S135:T135"/>
    <mergeCell ref="U135:V135"/>
    <mergeCell ref="W135:X135"/>
    <mergeCell ref="E136:F136"/>
    <mergeCell ref="G136:H136"/>
    <mergeCell ref="I136:J136"/>
    <mergeCell ref="Q132:R132"/>
    <mergeCell ref="S132:T132"/>
    <mergeCell ref="U132:V132"/>
    <mergeCell ref="W132:X132"/>
    <mergeCell ref="E135:F135"/>
    <mergeCell ref="G135:H135"/>
    <mergeCell ref="I135:J135"/>
    <mergeCell ref="K135:L135"/>
    <mergeCell ref="M135:N135"/>
    <mergeCell ref="O135:P135"/>
    <mergeCell ref="W139:X139"/>
    <mergeCell ref="B140:B143"/>
    <mergeCell ref="C140:C143"/>
    <mergeCell ref="D140:D143"/>
    <mergeCell ref="E140:F140"/>
    <mergeCell ref="G140:H140"/>
    <mergeCell ref="I140:J140"/>
    <mergeCell ref="K140:L140"/>
    <mergeCell ref="M140:N140"/>
    <mergeCell ref="O140:P140"/>
    <mergeCell ref="B136:B139"/>
    <mergeCell ref="C136:C139"/>
    <mergeCell ref="D136:D139"/>
    <mergeCell ref="W136:X136"/>
    <mergeCell ref="E139:F139"/>
    <mergeCell ref="G139:H139"/>
    <mergeCell ref="I139:J139"/>
    <mergeCell ref="K139:L139"/>
    <mergeCell ref="M139:N139"/>
    <mergeCell ref="O139:P139"/>
    <mergeCell ref="Q139:R139"/>
    <mergeCell ref="S139:T139"/>
    <mergeCell ref="U139:V139"/>
    <mergeCell ref="K136:L136"/>
    <mergeCell ref="M136:N136"/>
    <mergeCell ref="O136:P136"/>
    <mergeCell ref="Q136:R136"/>
    <mergeCell ref="S136:T136"/>
    <mergeCell ref="U136:V136"/>
    <mergeCell ref="Q143:R143"/>
    <mergeCell ref="S143:T143"/>
    <mergeCell ref="U143:V143"/>
    <mergeCell ref="W143:X143"/>
    <mergeCell ref="E144:F144"/>
    <mergeCell ref="G144:H144"/>
    <mergeCell ref="I144:J144"/>
    <mergeCell ref="Q140:R140"/>
    <mergeCell ref="S140:T140"/>
    <mergeCell ref="U140:V140"/>
    <mergeCell ref="W140:X140"/>
    <mergeCell ref="E143:F143"/>
    <mergeCell ref="G143:H143"/>
    <mergeCell ref="I143:J143"/>
    <mergeCell ref="K143:L143"/>
    <mergeCell ref="M143:N143"/>
    <mergeCell ref="O143:P143"/>
    <mergeCell ref="W147:X147"/>
    <mergeCell ref="B148:B151"/>
    <mergeCell ref="C148:C151"/>
    <mergeCell ref="D148:D151"/>
    <mergeCell ref="E148:F148"/>
    <mergeCell ref="G148:H148"/>
    <mergeCell ref="I148:J148"/>
    <mergeCell ref="K148:L148"/>
    <mergeCell ref="M148:N148"/>
    <mergeCell ref="O148:P148"/>
    <mergeCell ref="B144:B147"/>
    <mergeCell ref="C144:C147"/>
    <mergeCell ref="D144:D147"/>
    <mergeCell ref="W144:X144"/>
    <mergeCell ref="E147:F147"/>
    <mergeCell ref="G147:H147"/>
    <mergeCell ref="I147:J147"/>
    <mergeCell ref="K147:L147"/>
    <mergeCell ref="M147:N147"/>
    <mergeCell ref="O147:P147"/>
    <mergeCell ref="Q147:R147"/>
    <mergeCell ref="S147:T147"/>
    <mergeCell ref="U147:V147"/>
    <mergeCell ref="K144:L144"/>
    <mergeCell ref="M144:N144"/>
    <mergeCell ref="O144:P144"/>
    <mergeCell ref="Q144:R144"/>
    <mergeCell ref="S144:T144"/>
    <mergeCell ref="U144:V144"/>
    <mergeCell ref="Q151:R151"/>
    <mergeCell ref="S151:T151"/>
    <mergeCell ref="U151:V151"/>
    <mergeCell ref="W151:X151"/>
    <mergeCell ref="E152:F152"/>
    <mergeCell ref="G152:H152"/>
    <mergeCell ref="I152:J152"/>
    <mergeCell ref="Q148:R148"/>
    <mergeCell ref="S148:T148"/>
    <mergeCell ref="U148:V148"/>
    <mergeCell ref="W148:X148"/>
    <mergeCell ref="E151:F151"/>
    <mergeCell ref="G151:H151"/>
    <mergeCell ref="I151:J151"/>
    <mergeCell ref="K151:L151"/>
    <mergeCell ref="M151:N151"/>
    <mergeCell ref="O151:P151"/>
    <mergeCell ref="W155:X155"/>
    <mergeCell ref="B156:B159"/>
    <mergeCell ref="C156:C159"/>
    <mergeCell ref="D156:D159"/>
    <mergeCell ref="E156:F156"/>
    <mergeCell ref="G156:H156"/>
    <mergeCell ref="I156:J156"/>
    <mergeCell ref="K156:L156"/>
    <mergeCell ref="M156:N156"/>
    <mergeCell ref="O156:P156"/>
    <mergeCell ref="B152:B155"/>
    <mergeCell ref="C152:C155"/>
    <mergeCell ref="D152:D155"/>
    <mergeCell ref="W152:X152"/>
    <mergeCell ref="E155:F155"/>
    <mergeCell ref="G155:H155"/>
    <mergeCell ref="I155:J155"/>
    <mergeCell ref="K155:L155"/>
    <mergeCell ref="M155:N155"/>
    <mergeCell ref="O155:P155"/>
    <mergeCell ref="Q155:R155"/>
    <mergeCell ref="S155:T155"/>
    <mergeCell ref="U155:V155"/>
    <mergeCell ref="K152:L152"/>
    <mergeCell ref="M152:N152"/>
    <mergeCell ref="O152:P152"/>
    <mergeCell ref="Q152:R152"/>
    <mergeCell ref="S152:T152"/>
    <mergeCell ref="U152:V152"/>
    <mergeCell ref="Q159:R159"/>
    <mergeCell ref="S159:T159"/>
    <mergeCell ref="U159:V159"/>
    <mergeCell ref="W159:X159"/>
    <mergeCell ref="E160:F160"/>
    <mergeCell ref="G160:H160"/>
    <mergeCell ref="I160:J160"/>
    <mergeCell ref="Q156:R156"/>
    <mergeCell ref="S156:T156"/>
    <mergeCell ref="U156:V156"/>
    <mergeCell ref="W156:X156"/>
    <mergeCell ref="E159:F159"/>
    <mergeCell ref="G159:H159"/>
    <mergeCell ref="I159:J159"/>
    <mergeCell ref="K159:L159"/>
    <mergeCell ref="M159:N159"/>
    <mergeCell ref="O159:P159"/>
    <mergeCell ref="W163:X163"/>
    <mergeCell ref="B164:B167"/>
    <mergeCell ref="C164:C167"/>
    <mergeCell ref="D164:D167"/>
    <mergeCell ref="E164:F164"/>
    <mergeCell ref="G164:H164"/>
    <mergeCell ref="I164:J164"/>
    <mergeCell ref="K164:L164"/>
    <mergeCell ref="M164:N164"/>
    <mergeCell ref="O164:P164"/>
    <mergeCell ref="B160:B163"/>
    <mergeCell ref="C160:C163"/>
    <mergeCell ref="D160:D163"/>
    <mergeCell ref="W160:X160"/>
    <mergeCell ref="E163:F163"/>
    <mergeCell ref="G163:H163"/>
    <mergeCell ref="I163:J163"/>
    <mergeCell ref="K163:L163"/>
    <mergeCell ref="M163:N163"/>
    <mergeCell ref="O163:P163"/>
    <mergeCell ref="Q163:R163"/>
    <mergeCell ref="S163:T163"/>
    <mergeCell ref="U163:V163"/>
    <mergeCell ref="K160:L160"/>
    <mergeCell ref="M160:N160"/>
    <mergeCell ref="O160:P160"/>
    <mergeCell ref="Q160:R160"/>
    <mergeCell ref="S160:T160"/>
    <mergeCell ref="U160:V160"/>
    <mergeCell ref="Q167:R167"/>
    <mergeCell ref="S167:T167"/>
    <mergeCell ref="U167:V167"/>
    <mergeCell ref="W167:X167"/>
    <mergeCell ref="E168:F168"/>
    <mergeCell ref="G168:H168"/>
    <mergeCell ref="I168:J168"/>
    <mergeCell ref="Q164:R164"/>
    <mergeCell ref="S164:T164"/>
    <mergeCell ref="U164:V164"/>
    <mergeCell ref="W164:X164"/>
    <mergeCell ref="E167:F167"/>
    <mergeCell ref="G167:H167"/>
    <mergeCell ref="I167:J167"/>
    <mergeCell ref="K167:L167"/>
    <mergeCell ref="M167:N167"/>
    <mergeCell ref="O167:P167"/>
    <mergeCell ref="W171:X171"/>
    <mergeCell ref="B172:B175"/>
    <mergeCell ref="C172:C175"/>
    <mergeCell ref="D172:D175"/>
    <mergeCell ref="E172:F172"/>
    <mergeCell ref="G172:H172"/>
    <mergeCell ref="I172:J172"/>
    <mergeCell ref="K172:L172"/>
    <mergeCell ref="M172:N172"/>
    <mergeCell ref="O172:P172"/>
    <mergeCell ref="B168:B171"/>
    <mergeCell ref="C168:C171"/>
    <mergeCell ref="D168:D171"/>
    <mergeCell ref="W168:X168"/>
    <mergeCell ref="E171:F171"/>
    <mergeCell ref="G171:H171"/>
    <mergeCell ref="I171:J171"/>
    <mergeCell ref="K171:L171"/>
    <mergeCell ref="M171:N171"/>
    <mergeCell ref="O171:P171"/>
    <mergeCell ref="Q171:R171"/>
    <mergeCell ref="S171:T171"/>
    <mergeCell ref="U171:V171"/>
    <mergeCell ref="K168:L168"/>
    <mergeCell ref="M168:N168"/>
    <mergeCell ref="O168:P168"/>
    <mergeCell ref="Q168:R168"/>
    <mergeCell ref="S168:T168"/>
    <mergeCell ref="U168:V168"/>
    <mergeCell ref="Q175:R175"/>
    <mergeCell ref="S175:T175"/>
    <mergeCell ref="U175:V175"/>
    <mergeCell ref="W175:X175"/>
    <mergeCell ref="E176:F176"/>
    <mergeCell ref="G176:H176"/>
    <mergeCell ref="I176:J176"/>
    <mergeCell ref="Q172:R172"/>
    <mergeCell ref="S172:T172"/>
    <mergeCell ref="U172:V172"/>
    <mergeCell ref="W172:X172"/>
    <mergeCell ref="E175:F175"/>
    <mergeCell ref="G175:H175"/>
    <mergeCell ref="I175:J175"/>
    <mergeCell ref="K175:L175"/>
    <mergeCell ref="M175:N175"/>
    <mergeCell ref="O175:P175"/>
    <mergeCell ref="W179:X179"/>
    <mergeCell ref="B180:B183"/>
    <mergeCell ref="C180:C183"/>
    <mergeCell ref="D180:D183"/>
    <mergeCell ref="E180:F180"/>
    <mergeCell ref="G180:H180"/>
    <mergeCell ref="I180:J180"/>
    <mergeCell ref="K180:L180"/>
    <mergeCell ref="M180:N180"/>
    <mergeCell ref="O180:P180"/>
    <mergeCell ref="B176:B179"/>
    <mergeCell ref="C176:C179"/>
    <mergeCell ref="D176:D179"/>
    <mergeCell ref="W176:X176"/>
    <mergeCell ref="E179:F179"/>
    <mergeCell ref="G179:H179"/>
    <mergeCell ref="I179:J179"/>
    <mergeCell ref="K179:L179"/>
    <mergeCell ref="M179:N179"/>
    <mergeCell ref="O179:P179"/>
    <mergeCell ref="Q179:R179"/>
    <mergeCell ref="S179:T179"/>
    <mergeCell ref="U179:V179"/>
    <mergeCell ref="K176:L176"/>
    <mergeCell ref="M176:N176"/>
    <mergeCell ref="O176:P176"/>
    <mergeCell ref="Q176:R176"/>
    <mergeCell ref="S176:T176"/>
    <mergeCell ref="U176:V176"/>
    <mergeCell ref="Q183:R183"/>
    <mergeCell ref="S183:T183"/>
    <mergeCell ref="U183:V183"/>
    <mergeCell ref="W183:X183"/>
    <mergeCell ref="E184:F184"/>
    <mergeCell ref="G184:H184"/>
    <mergeCell ref="I184:J184"/>
    <mergeCell ref="Q180:R180"/>
    <mergeCell ref="S180:T180"/>
    <mergeCell ref="U180:V180"/>
    <mergeCell ref="W180:X180"/>
    <mergeCell ref="E183:F183"/>
    <mergeCell ref="G183:H183"/>
    <mergeCell ref="I183:J183"/>
    <mergeCell ref="K183:L183"/>
    <mergeCell ref="M183:N183"/>
    <mergeCell ref="O183:P183"/>
    <mergeCell ref="W187:X187"/>
    <mergeCell ref="B188:B191"/>
    <mergeCell ref="C188:C191"/>
    <mergeCell ref="D188:D191"/>
    <mergeCell ref="E188:F188"/>
    <mergeCell ref="G188:H188"/>
    <mergeCell ref="I188:J188"/>
    <mergeCell ref="K188:L188"/>
    <mergeCell ref="M188:N188"/>
    <mergeCell ref="O188:P188"/>
    <mergeCell ref="B184:B187"/>
    <mergeCell ref="C184:C187"/>
    <mergeCell ref="D184:D187"/>
    <mergeCell ref="W184:X184"/>
    <mergeCell ref="E187:F187"/>
    <mergeCell ref="G187:H187"/>
    <mergeCell ref="I187:J187"/>
    <mergeCell ref="K187:L187"/>
    <mergeCell ref="M187:N187"/>
    <mergeCell ref="O187:P187"/>
    <mergeCell ref="Q187:R187"/>
    <mergeCell ref="S187:T187"/>
    <mergeCell ref="U187:V187"/>
    <mergeCell ref="K184:L184"/>
    <mergeCell ref="M184:N184"/>
    <mergeCell ref="O184:P184"/>
    <mergeCell ref="Q184:R184"/>
    <mergeCell ref="S184:T184"/>
    <mergeCell ref="U184:V184"/>
    <mergeCell ref="U195:V195"/>
    <mergeCell ref="K192:L192"/>
    <mergeCell ref="M192:N192"/>
    <mergeCell ref="O192:P192"/>
    <mergeCell ref="Q192:R192"/>
    <mergeCell ref="S192:T192"/>
    <mergeCell ref="U192:V192"/>
    <mergeCell ref="Q191:R191"/>
    <mergeCell ref="S191:T191"/>
    <mergeCell ref="U191:V191"/>
    <mergeCell ref="W191:X191"/>
    <mergeCell ref="E192:F192"/>
    <mergeCell ref="G192:H192"/>
    <mergeCell ref="I192:J192"/>
    <mergeCell ref="Q188:R188"/>
    <mergeCell ref="S188:T188"/>
    <mergeCell ref="U188:V188"/>
    <mergeCell ref="W188:X188"/>
    <mergeCell ref="E191:F191"/>
    <mergeCell ref="G191:H191"/>
    <mergeCell ref="I191:J191"/>
    <mergeCell ref="K191:L191"/>
    <mergeCell ref="M191:N191"/>
    <mergeCell ref="O191:P191"/>
    <mergeCell ref="Q196:R196"/>
    <mergeCell ref="S196:T196"/>
    <mergeCell ref="U196:V196"/>
    <mergeCell ref="W196:X196"/>
    <mergeCell ref="E199:F199"/>
    <mergeCell ref="G199:H199"/>
    <mergeCell ref="I199:J199"/>
    <mergeCell ref="K199:L199"/>
    <mergeCell ref="M199:N199"/>
    <mergeCell ref="O199:P199"/>
    <mergeCell ref="W195:X195"/>
    <mergeCell ref="B196:B199"/>
    <mergeCell ref="C196:C199"/>
    <mergeCell ref="D196:D199"/>
    <mergeCell ref="E196:F196"/>
    <mergeCell ref="G196:H196"/>
    <mergeCell ref="I196:J196"/>
    <mergeCell ref="K196:L196"/>
    <mergeCell ref="M196:N196"/>
    <mergeCell ref="O196:P196"/>
    <mergeCell ref="B192:B195"/>
    <mergeCell ref="C192:C195"/>
    <mergeCell ref="D192:D195"/>
    <mergeCell ref="W192:X192"/>
    <mergeCell ref="E195:F195"/>
    <mergeCell ref="G195:H195"/>
    <mergeCell ref="I195:J195"/>
    <mergeCell ref="K195:L195"/>
    <mergeCell ref="M195:N195"/>
    <mergeCell ref="O195:P195"/>
    <mergeCell ref="Q195:R195"/>
    <mergeCell ref="S195:T195"/>
    <mergeCell ref="M203:N203"/>
    <mergeCell ref="O203:P203"/>
    <mergeCell ref="Q203:R203"/>
    <mergeCell ref="S203:T203"/>
    <mergeCell ref="U203:V203"/>
    <mergeCell ref="K200:L200"/>
    <mergeCell ref="M200:N200"/>
    <mergeCell ref="O200:P200"/>
    <mergeCell ref="Q200:R200"/>
    <mergeCell ref="S200:T200"/>
    <mergeCell ref="U200:V200"/>
    <mergeCell ref="Q199:R199"/>
    <mergeCell ref="S199:T199"/>
    <mergeCell ref="U199:V199"/>
    <mergeCell ref="W199:X199"/>
    <mergeCell ref="E200:F200"/>
    <mergeCell ref="G200:H200"/>
    <mergeCell ref="I200:J200"/>
    <mergeCell ref="Q207:R207"/>
    <mergeCell ref="S207:T207"/>
    <mergeCell ref="U207:V207"/>
    <mergeCell ref="W207:X207"/>
    <mergeCell ref="Q204:R204"/>
    <mergeCell ref="S204:T204"/>
    <mergeCell ref="U204:V204"/>
    <mergeCell ref="W204:X204"/>
    <mergeCell ref="E207:F207"/>
    <mergeCell ref="G207:H207"/>
    <mergeCell ref="I207:J207"/>
    <mergeCell ref="K207:L207"/>
    <mergeCell ref="M207:N207"/>
    <mergeCell ref="O207:P207"/>
    <mergeCell ref="W203:X203"/>
    <mergeCell ref="B204:B207"/>
    <mergeCell ref="C204:C207"/>
    <mergeCell ref="D204:D207"/>
    <mergeCell ref="E204:F204"/>
    <mergeCell ref="G204:H204"/>
    <mergeCell ref="I204:J204"/>
    <mergeCell ref="K204:L204"/>
    <mergeCell ref="M204:N204"/>
    <mergeCell ref="O204:P204"/>
    <mergeCell ref="B200:B203"/>
    <mergeCell ref="C200:C203"/>
    <mergeCell ref="D200:D203"/>
    <mergeCell ref="W200:X200"/>
    <mergeCell ref="E203:F203"/>
    <mergeCell ref="G203:H203"/>
    <mergeCell ref="I203:J203"/>
    <mergeCell ref="K203:L203"/>
  </mergeCells>
  <phoneticPr fontId="1"/>
  <dataValidations count="1">
    <dataValidation errorStyle="information" allowBlank="1" showInputMessage="1" sqref="E8:X8 E200:X200 E12:X12 E16:X16 E20:X20 E24:X24 E28:X28 E32:X32 E36:X36 E40:X40 E44:X44 E48:X48 E52:X52 E56:X56 E60:X60 E64:X64 E68:X68 E72:X72 E76:X76 E80:X80 E84:X84 E88:X88 E92:X92 E96:X96 E100:X100 E104:X104 E108:X108 E112:X112 E116:X116 E120:X120 E124:X124 E128:X128 E132:X132 E136:X136 E140:X140 E144:X144 E148:X148 E152:X152 E156:X156 E160:X160 E164:X164 E168:X168 E172:X172 E176:X176 E180:X180 E184:X184 E188:X188 E192:X192 E196:X196 E204:X204" xr:uid="{00000000-0002-0000-0000-000000000000}"/>
  </dataValidations>
  <pageMargins left="0.70866141732283472" right="0.70866141732283472" top="0.35433070866141736" bottom="0" header="0.31496062992125984" footer="0.31496062992125984"/>
  <pageSetup paperSize="9" scale="46" fitToHeight="0" orientation="landscape" cellComments="asDisplayed" r:id="rId1"/>
  <rowBreaks count="3" manualBreakCount="3">
    <brk id="63" max="25" man="1"/>
    <brk id="95" max="25" man="1"/>
    <brk id="15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P31"/>
  <sheetViews>
    <sheetView view="pageBreakPreview" zoomScale="80" zoomScaleNormal="100" zoomScaleSheetLayoutView="80" workbookViewId="0">
      <selection activeCell="A2" sqref="A2:K2"/>
    </sheetView>
  </sheetViews>
  <sheetFormatPr defaultRowHeight="13"/>
  <cols>
    <col min="1" max="1" width="7.26953125" style="6" customWidth="1"/>
    <col min="2" max="2" width="14.36328125" customWidth="1"/>
    <col min="3" max="3" width="7.90625" customWidth="1"/>
    <col min="4" max="4" width="11.7265625" customWidth="1"/>
    <col min="5" max="5" width="8.36328125" customWidth="1"/>
    <col min="6" max="6" width="15.90625" customWidth="1"/>
    <col min="7" max="7" width="11.08984375" customWidth="1"/>
    <col min="8" max="8" width="5.26953125" customWidth="1"/>
    <col min="9" max="10" width="7.453125" customWidth="1"/>
    <col min="11" max="11" width="61.08984375" customWidth="1"/>
    <col min="13" max="16" width="0" hidden="1" customWidth="1"/>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163</v>
      </c>
      <c r="B4" s="115" t="s">
        <v>0</v>
      </c>
      <c r="C4" s="204"/>
      <c r="D4" s="205"/>
      <c r="F4" s="115" t="s">
        <v>1</v>
      </c>
      <c r="G4" s="204"/>
      <c r="H4" s="205"/>
      <c r="K4" s="113"/>
    </row>
    <row r="5" spans="1:16" ht="9.75" customHeight="1">
      <c r="E5" s="113"/>
      <c r="F5" s="113"/>
      <c r="G5" s="113"/>
      <c r="H5" s="113"/>
      <c r="I5" s="113"/>
      <c r="J5" s="113"/>
      <c r="K5" s="113"/>
      <c r="M5" t="s">
        <v>144</v>
      </c>
      <c r="P5" s="9" t="s">
        <v>4</v>
      </c>
    </row>
    <row r="6" spans="1:16" ht="18" customHeight="1">
      <c r="A6" s="191" t="s">
        <v>145</v>
      </c>
      <c r="B6" s="191"/>
      <c r="C6" s="117"/>
      <c r="D6" s="117"/>
      <c r="E6" s="113"/>
      <c r="F6" s="113"/>
      <c r="G6" s="113"/>
      <c r="H6" s="113"/>
      <c r="I6" s="206" t="s">
        <v>146</v>
      </c>
      <c r="J6" s="206"/>
      <c r="K6" s="206"/>
      <c r="M6" t="s">
        <v>147</v>
      </c>
      <c r="P6" t="s">
        <v>41</v>
      </c>
    </row>
    <row r="7" spans="1:16" ht="47.25" customHeight="1">
      <c r="A7" s="115" t="s">
        <v>148</v>
      </c>
      <c r="B7" s="207" t="s">
        <v>149</v>
      </c>
      <c r="C7" s="193"/>
      <c r="D7" s="194"/>
      <c r="E7" s="192" t="s">
        <v>150</v>
      </c>
      <c r="F7" s="194"/>
      <c r="G7" s="184" t="s">
        <v>151</v>
      </c>
      <c r="H7" s="185"/>
      <c r="I7" s="118" t="s">
        <v>5</v>
      </c>
      <c r="J7" s="119" t="s">
        <v>6</v>
      </c>
      <c r="K7" s="115" t="s">
        <v>152</v>
      </c>
      <c r="P7" t="s">
        <v>17</v>
      </c>
    </row>
    <row r="8" spans="1:16" ht="27.75" customHeight="1">
      <c r="A8" s="115" t="s">
        <v>153</v>
      </c>
      <c r="B8" s="212"/>
      <c r="C8" s="213"/>
      <c r="D8" s="214"/>
      <c r="E8" s="198"/>
      <c r="F8" s="199"/>
      <c r="G8" s="120"/>
      <c r="H8" s="129" t="str">
        <f t="shared" ref="H8:H9" si="0">IF(G8="","",G8)</f>
        <v/>
      </c>
      <c r="I8" s="121"/>
      <c r="J8" s="121"/>
      <c r="K8" s="122"/>
      <c r="M8" s="10"/>
      <c r="P8" t="s">
        <v>18</v>
      </c>
    </row>
    <row r="9" spans="1:16" ht="27.75" customHeight="1">
      <c r="A9" s="115" t="s">
        <v>8</v>
      </c>
      <c r="B9" s="212"/>
      <c r="C9" s="213"/>
      <c r="D9" s="214"/>
      <c r="E9" s="198"/>
      <c r="F9" s="199"/>
      <c r="G9" s="120"/>
      <c r="H9" s="129" t="str">
        <f t="shared" si="0"/>
        <v/>
      </c>
      <c r="I9" s="121"/>
      <c r="J9" s="121"/>
      <c r="K9" s="124"/>
      <c r="M9" s="11"/>
      <c r="P9" t="s">
        <v>53</v>
      </c>
    </row>
    <row r="10" spans="1:16" ht="27.75" customHeight="1">
      <c r="A10" s="115" t="s">
        <v>7</v>
      </c>
      <c r="B10" s="212"/>
      <c r="C10" s="213"/>
      <c r="D10" s="214"/>
      <c r="E10" s="198"/>
      <c r="F10" s="199"/>
      <c r="G10" s="120"/>
      <c r="H10" s="129" t="str">
        <f>IF(G10="","",G10)</f>
        <v/>
      </c>
      <c r="I10" s="121"/>
      <c r="J10" s="121"/>
      <c r="K10" s="124"/>
      <c r="P10" t="s">
        <v>39</v>
      </c>
    </row>
    <row r="11" spans="1:16" ht="27.75" customHeight="1">
      <c r="A11" s="115" t="s">
        <v>9</v>
      </c>
      <c r="B11" s="209"/>
      <c r="C11" s="210"/>
      <c r="D11" s="211"/>
      <c r="E11" s="189"/>
      <c r="F11" s="190"/>
      <c r="G11" s="120"/>
      <c r="H11" s="129" t="str">
        <f t="shared" ref="H11:H17" si="1">IF(G11="","",G11)</f>
        <v/>
      </c>
      <c r="I11" s="121"/>
      <c r="J11" s="121"/>
      <c r="K11" s="124"/>
      <c r="P11" t="s">
        <v>45</v>
      </c>
    </row>
    <row r="12" spans="1:16" ht="27.75" customHeight="1">
      <c r="A12" s="115" t="s">
        <v>10</v>
      </c>
      <c r="B12" s="209"/>
      <c r="C12" s="210"/>
      <c r="D12" s="211"/>
      <c r="E12" s="189"/>
      <c r="F12" s="190"/>
      <c r="G12" s="120"/>
      <c r="H12" s="129" t="str">
        <f t="shared" si="1"/>
        <v/>
      </c>
      <c r="I12" s="121"/>
      <c r="J12" s="121"/>
      <c r="K12" s="131"/>
      <c r="P12" t="s">
        <v>50</v>
      </c>
    </row>
    <row r="13" spans="1:16" ht="27.75" customHeight="1">
      <c r="A13" s="115" t="s">
        <v>11</v>
      </c>
      <c r="B13" s="209"/>
      <c r="C13" s="210"/>
      <c r="D13" s="211"/>
      <c r="E13" s="189"/>
      <c r="F13" s="190"/>
      <c r="G13" s="120"/>
      <c r="H13" s="129" t="str">
        <f t="shared" si="1"/>
        <v/>
      </c>
      <c r="I13" s="121"/>
      <c r="J13" s="121"/>
      <c r="K13" s="124"/>
      <c r="P13" t="s">
        <v>52</v>
      </c>
    </row>
    <row r="14" spans="1:16" ht="27.75" customHeight="1">
      <c r="A14" s="115" t="s">
        <v>13</v>
      </c>
      <c r="B14" s="209"/>
      <c r="C14" s="210"/>
      <c r="D14" s="211"/>
      <c r="E14" s="189"/>
      <c r="F14" s="190"/>
      <c r="G14" s="120"/>
      <c r="H14" s="129" t="str">
        <f t="shared" si="1"/>
        <v/>
      </c>
      <c r="I14" s="121"/>
      <c r="J14" s="121"/>
      <c r="K14" s="124"/>
      <c r="P14" t="s">
        <v>47</v>
      </c>
    </row>
    <row r="15" spans="1:16" ht="27.75" customHeight="1">
      <c r="A15" s="115" t="s">
        <v>14</v>
      </c>
      <c r="B15" s="209"/>
      <c r="C15" s="210"/>
      <c r="D15" s="211"/>
      <c r="E15" s="189"/>
      <c r="F15" s="190"/>
      <c r="G15" s="120"/>
      <c r="H15" s="129" t="str">
        <f t="shared" si="1"/>
        <v/>
      </c>
      <c r="I15" s="121"/>
      <c r="J15" s="121"/>
      <c r="K15" s="124"/>
      <c r="P15" t="s">
        <v>46</v>
      </c>
    </row>
    <row r="16" spans="1:16" ht="27.75" customHeight="1">
      <c r="A16" s="115" t="s">
        <v>15</v>
      </c>
      <c r="B16" s="209"/>
      <c r="C16" s="210"/>
      <c r="D16" s="211"/>
      <c r="E16" s="189"/>
      <c r="F16" s="190"/>
      <c r="G16" s="120"/>
      <c r="H16" s="129" t="str">
        <f t="shared" si="1"/>
        <v/>
      </c>
      <c r="I16" s="121"/>
      <c r="J16" s="121"/>
      <c r="K16" s="124"/>
      <c r="P16" t="s">
        <v>49</v>
      </c>
    </row>
    <row r="17" spans="1:16" ht="27.75" customHeight="1">
      <c r="A17" s="115" t="s">
        <v>16</v>
      </c>
      <c r="B17" s="209"/>
      <c r="C17" s="210"/>
      <c r="D17" s="211"/>
      <c r="E17" s="189"/>
      <c r="F17" s="190"/>
      <c r="G17" s="120"/>
      <c r="H17" s="129" t="str">
        <f t="shared" si="1"/>
        <v/>
      </c>
      <c r="I17" s="121"/>
      <c r="J17" s="121"/>
      <c r="K17" s="124"/>
      <c r="P17" t="s">
        <v>48</v>
      </c>
    </row>
    <row r="18" spans="1:16" ht="8.25" customHeight="1">
      <c r="P18" t="s">
        <v>40</v>
      </c>
    </row>
    <row r="19" spans="1:16" ht="20.25" customHeight="1">
      <c r="A19" s="217" t="s">
        <v>154</v>
      </c>
      <c r="B19" s="217"/>
      <c r="C19" s="132"/>
      <c r="D19" s="132"/>
    </row>
    <row r="20" spans="1:16" ht="20.25" customHeight="1">
      <c r="A20" s="133" t="s">
        <v>148</v>
      </c>
      <c r="B20" s="218" t="s">
        <v>155</v>
      </c>
      <c r="C20" s="219"/>
      <c r="D20" s="220"/>
      <c r="E20" s="218" t="s">
        <v>150</v>
      </c>
      <c r="F20" s="220"/>
      <c r="G20" s="215" t="s">
        <v>151</v>
      </c>
      <c r="H20" s="216"/>
      <c r="I20" s="5" t="s">
        <v>5</v>
      </c>
      <c r="J20" s="5" t="s">
        <v>6</v>
      </c>
      <c r="K20" s="134" t="s">
        <v>152</v>
      </c>
    </row>
    <row r="21" spans="1:16" ht="17.25" customHeight="1">
      <c r="A21" s="5" t="s">
        <v>153</v>
      </c>
      <c r="B21" s="181"/>
      <c r="C21" s="182"/>
      <c r="D21" s="183"/>
      <c r="E21" s="181"/>
      <c r="F21" s="183"/>
      <c r="G21" s="120"/>
      <c r="H21" s="129" t="str">
        <f t="shared" ref="H21:H30" si="2">IF(G21="","",G21)</f>
        <v/>
      </c>
      <c r="I21" s="127"/>
      <c r="J21" s="127"/>
      <c r="K21" s="130"/>
    </row>
    <row r="22" spans="1:16" ht="17.25" customHeight="1">
      <c r="A22" s="5" t="s">
        <v>8</v>
      </c>
      <c r="B22" s="181"/>
      <c r="C22" s="182"/>
      <c r="D22" s="183"/>
      <c r="E22" s="181"/>
      <c r="F22" s="183"/>
      <c r="G22" s="120"/>
      <c r="H22" s="129" t="str">
        <f t="shared" si="2"/>
        <v/>
      </c>
      <c r="I22" s="127"/>
      <c r="J22" s="127"/>
      <c r="K22" s="130"/>
    </row>
    <row r="23" spans="1:16" ht="17.25" customHeight="1">
      <c r="A23" s="5" t="s">
        <v>7</v>
      </c>
      <c r="B23" s="181"/>
      <c r="C23" s="182"/>
      <c r="D23" s="183"/>
      <c r="E23" s="181"/>
      <c r="F23" s="183"/>
      <c r="G23" s="120"/>
      <c r="H23" s="129" t="str">
        <f t="shared" si="2"/>
        <v/>
      </c>
      <c r="I23" s="127"/>
      <c r="J23" s="127"/>
      <c r="K23" s="130"/>
    </row>
    <row r="24" spans="1:16" ht="17.25" customHeight="1">
      <c r="A24" s="5" t="s">
        <v>9</v>
      </c>
      <c r="B24" s="181"/>
      <c r="C24" s="182"/>
      <c r="D24" s="183"/>
      <c r="E24" s="181"/>
      <c r="F24" s="183"/>
      <c r="G24" s="120"/>
      <c r="H24" s="129" t="str">
        <f t="shared" si="2"/>
        <v/>
      </c>
      <c r="I24" s="127"/>
      <c r="J24" s="127"/>
      <c r="K24" s="130"/>
    </row>
    <row r="25" spans="1:16" ht="17.25" customHeight="1">
      <c r="A25" s="5" t="s">
        <v>10</v>
      </c>
      <c r="B25" s="181"/>
      <c r="C25" s="182"/>
      <c r="D25" s="183"/>
      <c r="E25" s="181"/>
      <c r="F25" s="183"/>
      <c r="G25" s="120"/>
      <c r="H25" s="129" t="str">
        <f t="shared" si="2"/>
        <v/>
      </c>
      <c r="I25" s="127"/>
      <c r="J25" s="127"/>
      <c r="K25" s="130"/>
    </row>
    <row r="26" spans="1:16" ht="17.25" customHeight="1">
      <c r="A26" s="5" t="s">
        <v>11</v>
      </c>
      <c r="B26" s="181"/>
      <c r="C26" s="182"/>
      <c r="D26" s="183"/>
      <c r="E26" s="181"/>
      <c r="F26" s="183"/>
      <c r="G26" s="120"/>
      <c r="H26" s="129" t="str">
        <f t="shared" si="2"/>
        <v/>
      </c>
      <c r="I26" s="127"/>
      <c r="J26" s="127"/>
      <c r="K26" s="130"/>
    </row>
    <row r="27" spans="1:16" ht="17.25" customHeight="1">
      <c r="A27" s="5" t="s">
        <v>13</v>
      </c>
      <c r="B27" s="181"/>
      <c r="C27" s="182"/>
      <c r="D27" s="183"/>
      <c r="E27" s="181"/>
      <c r="F27" s="183"/>
      <c r="G27" s="120"/>
      <c r="H27" s="129" t="str">
        <f t="shared" si="2"/>
        <v/>
      </c>
      <c r="I27" s="127"/>
      <c r="J27" s="127"/>
      <c r="K27" s="130"/>
    </row>
    <row r="28" spans="1:16" ht="17.25" customHeight="1">
      <c r="A28" s="5" t="s">
        <v>14</v>
      </c>
      <c r="B28" s="181"/>
      <c r="C28" s="182"/>
      <c r="D28" s="183"/>
      <c r="E28" s="181"/>
      <c r="F28" s="183"/>
      <c r="G28" s="120"/>
      <c r="H28" s="129" t="str">
        <f t="shared" si="2"/>
        <v/>
      </c>
      <c r="I28" s="127"/>
      <c r="J28" s="127"/>
      <c r="K28" s="130"/>
    </row>
    <row r="29" spans="1:16" ht="17.25" customHeight="1">
      <c r="A29" s="5" t="s">
        <v>15</v>
      </c>
      <c r="B29" s="178"/>
      <c r="C29" s="179"/>
      <c r="D29" s="180"/>
      <c r="E29" s="178"/>
      <c r="F29" s="180"/>
      <c r="G29" s="120"/>
      <c r="H29" s="129" t="str">
        <f t="shared" si="2"/>
        <v/>
      </c>
      <c r="I29" s="127"/>
      <c r="J29" s="127"/>
      <c r="K29" s="130"/>
    </row>
    <row r="30" spans="1:16" ht="17.25" customHeight="1">
      <c r="A30" s="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900-000000000000}">
      <formula1>$P$5:$P$20</formula1>
    </dataValidation>
    <dataValidation imeMode="on" allowBlank="1" showInputMessage="1" showErrorMessage="1" sqref="C4 K8:K11 K21:K30 K13:K17 E8:E17 B21:B30 E21:E30" xr:uid="{00000000-0002-0000-0900-000001000000}"/>
    <dataValidation imeMode="halfAlpha" allowBlank="1" showInputMessage="1" showErrorMessage="1" sqref="I8:J17 G8:G17 G21:G30" xr:uid="{00000000-0002-0000-0900-000002000000}"/>
    <dataValidation type="list" imeMode="on" allowBlank="1" showInputMessage="1" sqref="B8:B17" xr:uid="{00000000-0002-0000-09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164</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A00-000000000000}">
      <formula1>$P$5:$P$20</formula1>
    </dataValidation>
    <dataValidation type="list" imeMode="on" allowBlank="1" showInputMessage="1" sqref="B8:B17" xr:uid="{00000000-0002-0000-0A00-000001000000}">
      <formula1>$M$5:$M$7</formula1>
    </dataValidation>
    <dataValidation imeMode="halfAlpha" allowBlank="1" showInputMessage="1" showErrorMessage="1" sqref="I8:J17 G8:G17 G21:G30" xr:uid="{00000000-0002-0000-0A00-000002000000}"/>
    <dataValidation imeMode="on" allowBlank="1" showInputMessage="1" showErrorMessage="1" sqref="C4 K21:K30 K13:K17 K8:K11 E8:E17 B21:B30 E21:E30" xr:uid="{00000000-0002-0000-0A00-000003000000}"/>
  </dataValidations>
  <pageMargins left="0.7" right="0.7" top="0.75" bottom="0.75" header="0.3" footer="0.3"/>
  <pageSetup paperSize="9" scale="84" orientation="landscape" r:id="rId1"/>
  <rowBreaks count="1" manualBreakCount="1">
    <brk id="3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165</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29"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ref="H30" si="3">IF(G30="","",G30)</f>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B00-000000000000}">
      <formula1>$P$5:$P$20</formula1>
    </dataValidation>
    <dataValidation type="list" imeMode="on" allowBlank="1" showInputMessage="1" sqref="B8:B17" xr:uid="{00000000-0002-0000-0B00-000001000000}">
      <formula1>$M$5:$M$7</formula1>
    </dataValidation>
    <dataValidation imeMode="halfAlpha" allowBlank="1" showInputMessage="1" showErrorMessage="1" sqref="I8:J17 G8:G17 G21:G30" xr:uid="{00000000-0002-0000-0B00-000002000000}"/>
    <dataValidation imeMode="on" allowBlank="1" showInputMessage="1" showErrorMessage="1" sqref="C4 K8:K11 K21:K30 K13:K17 E8:E17 B21:B30 E21:E30" xr:uid="{00000000-0002-0000-0B00-000003000000}"/>
  </dataValidations>
  <pageMargins left="0.7" right="0.7" top="0.75" bottom="0.75" header="0.3" footer="0.3"/>
  <pageSetup paperSize="9" scale="84" orientation="landscape" r:id="rId1"/>
  <rowBreaks count="1" manualBreakCount="1">
    <brk id="3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166</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C00-000000000000}">
      <formula1>$P$5:$P$20</formula1>
    </dataValidation>
    <dataValidation imeMode="on" allowBlank="1" showInputMessage="1" showErrorMessage="1" sqref="C4 K21:K30 K13:K17 K8:K11 E8:E17 B21:B30 E21:E30" xr:uid="{00000000-0002-0000-0C00-000001000000}"/>
    <dataValidation imeMode="halfAlpha" allowBlank="1" showInputMessage="1" showErrorMessage="1" sqref="I8:J17 G8:G17 G21:G30" xr:uid="{00000000-0002-0000-0C00-000002000000}"/>
    <dataValidation type="list" imeMode="on" allowBlank="1" showInputMessage="1" sqref="B8:B17" xr:uid="{00000000-0002-0000-0C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167</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D00-000000000000}">
      <formula1>$P$5:$P$20</formula1>
    </dataValidation>
    <dataValidation type="list" imeMode="on" allowBlank="1" showInputMessage="1" sqref="B8:B17" xr:uid="{00000000-0002-0000-0D00-000001000000}">
      <formula1>$M$5:$M$7</formula1>
    </dataValidation>
    <dataValidation imeMode="halfAlpha" allowBlank="1" showInputMessage="1" showErrorMessage="1" sqref="I8:J17 G8:G17 G21:G30" xr:uid="{00000000-0002-0000-0D00-000002000000}"/>
    <dataValidation imeMode="on" allowBlank="1" showInputMessage="1" showErrorMessage="1" sqref="C4 K21:K30 K13:K17 K8:K11 E8:E17 B21:B30 E21:E30" xr:uid="{00000000-0002-0000-0D00-000003000000}"/>
  </dataValidations>
  <pageMargins left="0.7" right="0.7" top="0.75" bottom="0.75" header="0.3" footer="0.3"/>
  <pageSetup paperSize="9" scale="84" orientation="landscape" r:id="rId1"/>
  <rowBreaks count="1" manualBreakCount="1">
    <brk id="3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168</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E00-000000000000}">
      <formula1>$P$5:$P$20</formula1>
    </dataValidation>
    <dataValidation imeMode="on" allowBlank="1" showInputMessage="1" showErrorMessage="1" sqref="C4 K21:K30 K13:K17 K8:K11 E8:E17 B21:B30 E21:E30" xr:uid="{00000000-0002-0000-0E00-000001000000}"/>
    <dataValidation imeMode="halfAlpha" allowBlank="1" showInputMessage="1" showErrorMessage="1" sqref="I8:J17 G8:G17 G21:G30" xr:uid="{00000000-0002-0000-0E00-000002000000}"/>
    <dataValidation type="list" imeMode="on" allowBlank="1" showInputMessage="1" sqref="B8:B17" xr:uid="{00000000-0002-0000-0E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169</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F00-000000000000}">
      <formula1>$P$5:$P$20</formula1>
    </dataValidation>
    <dataValidation type="list" imeMode="on" allowBlank="1" showInputMessage="1" sqref="B8:B17" xr:uid="{00000000-0002-0000-0F00-000001000000}">
      <formula1>$M$5:$M$7</formula1>
    </dataValidation>
    <dataValidation imeMode="halfAlpha" allowBlank="1" showInputMessage="1" showErrorMessage="1" sqref="I8:J17 G8:G17 G21:G30" xr:uid="{00000000-0002-0000-0F00-000002000000}"/>
    <dataValidation imeMode="on" allowBlank="1" showInputMessage="1" showErrorMessage="1" sqref="C4 K21:K30 K13:K17 K8:K11 E8:E17 B21:B30 E21:E30" xr:uid="{00000000-0002-0000-0F00-000003000000}"/>
  </dataValidations>
  <pageMargins left="0.7" right="0.7" top="0.75" bottom="0.75" header="0.3" footer="0.3"/>
  <pageSetup paperSize="9" scale="84" orientation="landscape" r:id="rId1"/>
  <rowBreaks count="1" manualBreakCount="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170</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000-000000000000}">
      <formula1>$P$5:$P$20</formula1>
    </dataValidation>
    <dataValidation imeMode="on" allowBlank="1" showInputMessage="1" showErrorMessage="1" sqref="C4 K21:K30 K13:K17 K8:K11 E8:E17 B21:B30 E21:E30" xr:uid="{00000000-0002-0000-1000-000001000000}"/>
    <dataValidation imeMode="halfAlpha" allowBlank="1" showInputMessage="1" showErrorMessage="1" sqref="I8:J17 G8:G17 G21:G30" xr:uid="{00000000-0002-0000-1000-000002000000}"/>
    <dataValidation type="list" imeMode="on" allowBlank="1" showInputMessage="1" sqref="B8:B17" xr:uid="{00000000-0002-0000-10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171</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100-000000000000}">
      <formula1>$P$5:$P$20</formula1>
    </dataValidation>
    <dataValidation type="list" imeMode="on" allowBlank="1" showInputMessage="1" sqref="B8:B17" xr:uid="{00000000-0002-0000-1100-000001000000}">
      <formula1>$M$5:$M$7</formula1>
    </dataValidation>
    <dataValidation imeMode="halfAlpha" allowBlank="1" showInputMessage="1" showErrorMessage="1" sqref="I8:J17 G8:G17 G21:G30" xr:uid="{00000000-0002-0000-1100-000002000000}"/>
    <dataValidation imeMode="on" allowBlank="1" showInputMessage="1" showErrorMessage="1" sqref="C4 K21:K30 K13:K17 K8:K11 E8:E17 B21:B30 E21:E30" xr:uid="{00000000-0002-0000-1100-000003000000}"/>
  </dataValidations>
  <pageMargins left="0.7" right="0.7" top="0.75" bottom="0.75" header="0.3" footer="0.3"/>
  <pageSetup paperSize="9" scale="84" orientation="landscape" r:id="rId1"/>
  <rowBreaks count="1" manualBreakCount="1">
    <brk id="3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172</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200-000000000000}">
      <formula1>$P$5:$P$20</formula1>
    </dataValidation>
    <dataValidation imeMode="on" allowBlank="1" showInputMessage="1" showErrorMessage="1" sqref="C4 K21:K30 K13:K17 K8:K11 E8:E17 B21:B30 E21:E30" xr:uid="{00000000-0002-0000-1200-000001000000}"/>
    <dataValidation imeMode="halfAlpha" allowBlank="1" showInputMessage="1" showErrorMessage="1" sqref="I8:J17 G8:G17 G21:G30" xr:uid="{00000000-0002-0000-1200-000002000000}"/>
    <dataValidation type="list" imeMode="on" allowBlank="1" showInputMessage="1" sqref="B8:B17" xr:uid="{00000000-0002-0000-12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P31"/>
  <sheetViews>
    <sheetView view="pageBreakPreview" topLeftCell="A16" zoomScale="80" zoomScaleNormal="100" zoomScaleSheetLayoutView="80" workbookViewId="0">
      <selection activeCell="G9" sqref="G9"/>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3"/>
      <c r="C2" s="203"/>
      <c r="D2" s="203"/>
      <c r="E2" s="203"/>
      <c r="F2" s="203"/>
      <c r="G2" s="203"/>
      <c r="H2" s="203"/>
      <c r="I2" s="203"/>
      <c r="J2" s="203"/>
      <c r="K2" s="203"/>
    </row>
    <row r="3" spans="1:16" ht="7.5" customHeight="1">
      <c r="B3" s="114"/>
      <c r="C3" s="114"/>
      <c r="D3" s="114"/>
      <c r="E3" s="114"/>
      <c r="F3" s="114"/>
      <c r="G3" s="114"/>
      <c r="H3" s="114"/>
      <c r="I3" s="114"/>
      <c r="J3" s="114"/>
      <c r="K3" s="114"/>
    </row>
    <row r="4" spans="1:16" ht="21" customHeight="1">
      <c r="A4" s="115" t="s">
        <v>143</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0" t="s">
        <v>149</v>
      </c>
      <c r="C7" s="201"/>
      <c r="D7" s="202"/>
      <c r="E7" s="192" t="s">
        <v>150</v>
      </c>
      <c r="F7" s="194"/>
      <c r="G7" s="184" t="s">
        <v>151</v>
      </c>
      <c r="H7" s="185"/>
      <c r="I7" s="118" t="s">
        <v>5</v>
      </c>
      <c r="J7" s="119" t="s">
        <v>6</v>
      </c>
      <c r="K7" s="115" t="s">
        <v>152</v>
      </c>
      <c r="P7" s="113" t="s">
        <v>17</v>
      </c>
    </row>
    <row r="8" spans="1:16" ht="27.75" customHeight="1">
      <c r="A8" s="115" t="s">
        <v>153</v>
      </c>
      <c r="B8" s="195"/>
      <c r="C8" s="196"/>
      <c r="D8" s="197"/>
      <c r="E8" s="198"/>
      <c r="F8" s="199"/>
      <c r="G8" s="120"/>
      <c r="H8" s="129" t="str">
        <f>IF(G8="","",G8)</f>
        <v/>
      </c>
      <c r="I8" s="121"/>
      <c r="J8" s="121"/>
      <c r="K8" s="124"/>
      <c r="M8" s="123"/>
      <c r="P8" s="113" t="s">
        <v>18</v>
      </c>
    </row>
    <row r="9" spans="1:16" ht="27.75" customHeight="1">
      <c r="A9" s="115" t="s">
        <v>8</v>
      </c>
      <c r="B9" s="186"/>
      <c r="C9" s="187"/>
      <c r="D9" s="188"/>
      <c r="E9" s="189"/>
      <c r="F9" s="190"/>
      <c r="G9" s="120"/>
      <c r="H9" s="129" t="str">
        <f t="shared" ref="H9" si="0">IF(G9="","",G9)</f>
        <v/>
      </c>
      <c r="I9" s="121"/>
      <c r="J9" s="121"/>
      <c r="K9" s="124"/>
      <c r="M9" s="125"/>
      <c r="P9" s="113" t="s">
        <v>53</v>
      </c>
    </row>
    <row r="10" spans="1:16" ht="27.75" customHeight="1">
      <c r="A10" s="115" t="s">
        <v>7</v>
      </c>
      <c r="B10" s="186"/>
      <c r="C10" s="187"/>
      <c r="D10" s="188"/>
      <c r="E10" s="189"/>
      <c r="F10" s="190"/>
      <c r="G10" s="120"/>
      <c r="H10" s="129" t="str">
        <f>IF(G10="","",G10)</f>
        <v/>
      </c>
      <c r="I10" s="121"/>
      <c r="J10" s="121"/>
      <c r="K10" s="124"/>
      <c r="P10" s="113" t="s">
        <v>39</v>
      </c>
    </row>
    <row r="11" spans="1:16" ht="27.75" customHeight="1">
      <c r="A11" s="115" t="s">
        <v>9</v>
      </c>
      <c r="B11" s="186"/>
      <c r="C11" s="187"/>
      <c r="D11" s="188"/>
      <c r="E11" s="189"/>
      <c r="F11" s="190"/>
      <c r="G11" s="120"/>
      <c r="H11" s="129" t="str">
        <f t="shared" ref="H11:H17" si="1">IF(G11="","",G11)</f>
        <v/>
      </c>
      <c r="I11" s="121"/>
      <c r="J11" s="121"/>
      <c r="K11" s="124"/>
      <c r="P11" s="113" t="s">
        <v>45</v>
      </c>
    </row>
    <row r="12" spans="1:16" ht="27.75" customHeight="1">
      <c r="A12" s="115" t="s">
        <v>10</v>
      </c>
      <c r="B12" s="186"/>
      <c r="C12" s="187"/>
      <c r="D12" s="188"/>
      <c r="E12" s="189"/>
      <c r="F12" s="190"/>
      <c r="G12" s="120"/>
      <c r="H12" s="129" t="str">
        <f t="shared" si="1"/>
        <v/>
      </c>
      <c r="I12" s="121"/>
      <c r="J12" s="121"/>
      <c r="K12" s="124"/>
      <c r="P12" s="113" t="s">
        <v>50</v>
      </c>
    </row>
    <row r="13" spans="1:16" ht="27.75" customHeight="1">
      <c r="A13" s="115" t="s">
        <v>11</v>
      </c>
      <c r="B13" s="186"/>
      <c r="C13" s="187"/>
      <c r="D13" s="188"/>
      <c r="E13" s="189"/>
      <c r="F13" s="190"/>
      <c r="G13" s="120"/>
      <c r="H13" s="129" t="str">
        <f t="shared" si="1"/>
        <v/>
      </c>
      <c r="I13" s="121"/>
      <c r="J13" s="121"/>
      <c r="K13" s="124"/>
      <c r="P13" s="113" t="s">
        <v>52</v>
      </c>
    </row>
    <row r="14" spans="1:16" ht="27.75" customHeight="1">
      <c r="A14" s="115" t="s">
        <v>13</v>
      </c>
      <c r="B14" s="186"/>
      <c r="C14" s="187"/>
      <c r="D14" s="188"/>
      <c r="E14" s="189"/>
      <c r="F14" s="190"/>
      <c r="G14" s="120"/>
      <c r="H14" s="129" t="str">
        <f t="shared" si="1"/>
        <v/>
      </c>
      <c r="I14" s="121"/>
      <c r="J14" s="121"/>
      <c r="K14" s="124"/>
      <c r="P14" s="113" t="s">
        <v>47</v>
      </c>
    </row>
    <row r="15" spans="1:16" ht="27.75" customHeight="1">
      <c r="A15" s="115" t="s">
        <v>14</v>
      </c>
      <c r="B15" s="186"/>
      <c r="C15" s="187"/>
      <c r="D15" s="188"/>
      <c r="E15" s="189"/>
      <c r="F15" s="190"/>
      <c r="G15" s="120"/>
      <c r="H15" s="129" t="str">
        <f t="shared" si="1"/>
        <v/>
      </c>
      <c r="I15" s="121"/>
      <c r="J15" s="121"/>
      <c r="K15" s="124"/>
      <c r="P15" s="113" t="s">
        <v>46</v>
      </c>
    </row>
    <row r="16" spans="1:16" ht="27.75" customHeight="1">
      <c r="A16" s="115" t="s">
        <v>15</v>
      </c>
      <c r="B16" s="186"/>
      <c r="C16" s="187"/>
      <c r="D16" s="188"/>
      <c r="E16" s="189"/>
      <c r="F16" s="190"/>
      <c r="G16" s="120"/>
      <c r="H16" s="129" t="str">
        <f t="shared" si="1"/>
        <v/>
      </c>
      <c r="I16" s="121"/>
      <c r="J16" s="121"/>
      <c r="K16" s="124"/>
      <c r="P16" s="113" t="s">
        <v>49</v>
      </c>
    </row>
    <row r="17" spans="1:16" ht="27.75" customHeight="1">
      <c r="A17" s="115" t="s">
        <v>16</v>
      </c>
      <c r="B17" s="186"/>
      <c r="C17" s="187"/>
      <c r="D17" s="188"/>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46"/>
    </row>
    <row r="22" spans="1:16" ht="17.25" customHeight="1">
      <c r="A22" s="115" t="s">
        <v>8</v>
      </c>
      <c r="B22" s="181"/>
      <c r="C22" s="182"/>
      <c r="D22" s="183"/>
      <c r="E22" s="181"/>
      <c r="F22" s="183"/>
      <c r="G22" s="120"/>
      <c r="H22" s="129" t="str">
        <f t="shared" si="2"/>
        <v/>
      </c>
      <c r="I22" s="127"/>
      <c r="J22" s="127"/>
      <c r="K22" s="146"/>
    </row>
    <row r="23" spans="1:16" ht="17.25" customHeight="1">
      <c r="A23" s="115" t="s">
        <v>7</v>
      </c>
      <c r="B23" s="181"/>
      <c r="C23" s="182"/>
      <c r="D23" s="183"/>
      <c r="E23" s="181"/>
      <c r="F23" s="183"/>
      <c r="G23" s="120"/>
      <c r="H23" s="129" t="str">
        <f t="shared" si="2"/>
        <v/>
      </c>
      <c r="I23" s="127"/>
      <c r="J23" s="127"/>
      <c r="K23" s="146"/>
    </row>
    <row r="24" spans="1:16" ht="17.25" customHeight="1">
      <c r="A24" s="115" t="s">
        <v>9</v>
      </c>
      <c r="B24" s="181"/>
      <c r="C24" s="182"/>
      <c r="D24" s="183"/>
      <c r="E24" s="181"/>
      <c r="F24" s="183"/>
      <c r="G24" s="120"/>
      <c r="H24" s="129" t="str">
        <f t="shared" si="2"/>
        <v/>
      </c>
      <c r="I24" s="127"/>
      <c r="J24" s="127"/>
      <c r="K24" s="146"/>
    </row>
    <row r="25" spans="1:16" ht="17.25" customHeight="1">
      <c r="A25" s="115" t="s">
        <v>10</v>
      </c>
      <c r="B25" s="181"/>
      <c r="C25" s="182"/>
      <c r="D25" s="183"/>
      <c r="E25" s="181"/>
      <c r="F25" s="183"/>
      <c r="G25" s="120"/>
      <c r="H25" s="129" t="str">
        <f t="shared" si="2"/>
        <v/>
      </c>
      <c r="I25" s="127"/>
      <c r="J25" s="127"/>
      <c r="K25" s="146"/>
    </row>
    <row r="26" spans="1:16" ht="17.25" customHeight="1">
      <c r="A26" s="115" t="s">
        <v>11</v>
      </c>
      <c r="B26" s="181"/>
      <c r="C26" s="182"/>
      <c r="D26" s="183"/>
      <c r="E26" s="181"/>
      <c r="F26" s="183"/>
      <c r="G26" s="120"/>
      <c r="H26" s="129" t="str">
        <f t="shared" si="2"/>
        <v/>
      </c>
      <c r="I26" s="127"/>
      <c r="J26" s="127"/>
      <c r="K26" s="146"/>
    </row>
    <row r="27" spans="1:16" ht="17.25" customHeight="1">
      <c r="A27" s="115" t="s">
        <v>13</v>
      </c>
      <c r="B27" s="181"/>
      <c r="C27" s="182"/>
      <c r="D27" s="183"/>
      <c r="E27" s="181"/>
      <c r="F27" s="183"/>
      <c r="G27" s="120"/>
      <c r="H27" s="129" t="str">
        <f t="shared" si="2"/>
        <v/>
      </c>
      <c r="I27" s="127"/>
      <c r="J27" s="127"/>
      <c r="K27" s="146"/>
    </row>
    <row r="28" spans="1:16" ht="17.25" customHeight="1">
      <c r="A28" s="115" t="s">
        <v>14</v>
      </c>
      <c r="B28" s="181"/>
      <c r="C28" s="182"/>
      <c r="D28" s="183"/>
      <c r="E28" s="181"/>
      <c r="F28" s="183"/>
      <c r="G28" s="120"/>
      <c r="H28" s="129" t="str">
        <f t="shared" si="2"/>
        <v/>
      </c>
      <c r="I28" s="127"/>
      <c r="J28" s="127"/>
      <c r="K28" s="146"/>
    </row>
    <row r="29" spans="1:16" ht="17.25" customHeight="1">
      <c r="A29" s="115" t="s">
        <v>15</v>
      </c>
      <c r="B29" s="178"/>
      <c r="C29" s="179"/>
      <c r="D29" s="180"/>
      <c r="E29" s="178"/>
      <c r="F29" s="180"/>
      <c r="G29" s="120"/>
      <c r="H29" s="129" t="str">
        <f t="shared" si="2"/>
        <v/>
      </c>
      <c r="I29" s="127"/>
      <c r="J29" s="127"/>
      <c r="K29" s="146"/>
    </row>
    <row r="30" spans="1:16" ht="17.25" customHeight="1">
      <c r="A30" s="115" t="s">
        <v>16</v>
      </c>
      <c r="B30" s="178"/>
      <c r="C30" s="179"/>
      <c r="D30" s="180"/>
      <c r="E30" s="178"/>
      <c r="F30" s="180"/>
      <c r="G30" s="120"/>
      <c r="H30" s="129" t="str">
        <f t="shared" si="2"/>
        <v/>
      </c>
      <c r="I30" s="127"/>
      <c r="J30" s="127"/>
      <c r="K30" s="146"/>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allowBlank="1" showInputMessage="1" showErrorMessage="1" sqref="G4" xr:uid="{00000000-0002-0000-0100-000000000000}">
      <formula1>$P$5:$P$20</formula1>
    </dataValidation>
    <dataValidation imeMode="on" allowBlank="1" showInputMessage="1" showErrorMessage="1" sqref="C4 E8:E17 K8:K17 K21:K30 B21:B30 E21:E30" xr:uid="{00000000-0002-0000-0100-000001000000}"/>
    <dataValidation imeMode="halfAlpha" allowBlank="1" showInputMessage="1" showErrorMessage="1" sqref="I8:J17 G21:G30 G8:G17" xr:uid="{00000000-0002-0000-0100-000003000000}"/>
    <dataValidation type="list" imeMode="on" allowBlank="1" showInputMessage="1" sqref="B8:B17" xr:uid="{00000000-0002-0000-0100-000004000000}">
      <formula1>$M$5:$M$7</formula1>
    </dataValidation>
  </dataValidations>
  <pageMargins left="0.7" right="0.7" top="0.75" bottom="0.75" header="0.3" footer="0.3"/>
  <pageSetup paperSize="9" scale="83" orientation="landscape" r:id="rId1"/>
  <rowBreaks count="1" manualBreakCount="1">
    <brk id="31"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173</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300-000000000000}">
      <formula1>$P$5:$P$20</formula1>
    </dataValidation>
    <dataValidation type="list" imeMode="on" allowBlank="1" showInputMessage="1" sqref="B8:B17" xr:uid="{00000000-0002-0000-1300-000001000000}">
      <formula1>$M$5:$M$7</formula1>
    </dataValidation>
    <dataValidation imeMode="halfAlpha" allowBlank="1" showInputMessage="1" showErrorMessage="1" sqref="I8:J17 G8:G17 G21:G30" xr:uid="{00000000-0002-0000-1300-000002000000}"/>
    <dataValidation imeMode="on" allowBlank="1" showInputMessage="1" showErrorMessage="1" sqref="C4 K21:K30 K13:K17 K8:K11 E8:E17 B21:B30 E21:E30" xr:uid="{00000000-0002-0000-1300-000003000000}"/>
  </dataValidations>
  <pageMargins left="0.7" right="0.7" top="0.75" bottom="0.75" header="0.3" footer="0.3"/>
  <pageSetup paperSize="9" scale="84" orientation="landscape" r:id="rId1"/>
  <rowBreaks count="1" manualBreakCount="1">
    <brk id="31"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174</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400-000000000000}">
      <formula1>$P$5:$P$20</formula1>
    </dataValidation>
    <dataValidation imeMode="on" allowBlank="1" showInputMessage="1" showErrorMessage="1" sqref="C4 K21:K30 K13:K17 K8:K11 E8:E17 B21:B30 E21:E30" xr:uid="{00000000-0002-0000-1400-000001000000}"/>
    <dataValidation imeMode="halfAlpha" allowBlank="1" showInputMessage="1" showErrorMessage="1" sqref="I8:J17 G8:G17 G21:G30" xr:uid="{00000000-0002-0000-1400-000002000000}"/>
    <dataValidation type="list" imeMode="on" allowBlank="1" showInputMessage="1" sqref="B8:B17" xr:uid="{00000000-0002-0000-14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175</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500-000000000000}">
      <formula1>$P$5:$P$20</formula1>
    </dataValidation>
    <dataValidation type="list" imeMode="on" allowBlank="1" showInputMessage="1" sqref="B8:B17" xr:uid="{00000000-0002-0000-1500-000001000000}">
      <formula1>$M$5:$M$7</formula1>
    </dataValidation>
    <dataValidation imeMode="halfAlpha" allowBlank="1" showInputMessage="1" showErrorMessage="1" sqref="I8:J17 G8:G17 G21:G30" xr:uid="{00000000-0002-0000-1500-000002000000}"/>
    <dataValidation imeMode="on" allowBlank="1" showInputMessage="1" showErrorMessage="1" sqref="C4 K21:K30 K13:K17 K8:K11 E8:E17 B21:B30 E21:E30" xr:uid="{00000000-0002-0000-1500-000003000000}"/>
  </dataValidations>
  <pageMargins left="0.7" right="0.7" top="0.75" bottom="0.75" header="0.3" footer="0.3"/>
  <pageSetup paperSize="9" scale="84" orientation="landscape" r:id="rId1"/>
  <rowBreaks count="1" manualBreakCount="1">
    <brk id="31"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176</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600-000000000000}">
      <formula1>$P$5:$P$20</formula1>
    </dataValidation>
    <dataValidation imeMode="on" allowBlank="1" showInputMessage="1" showErrorMessage="1" sqref="C4 K21:K30 K13:K17 K8:K11 E8:E17 B21:B30 E21:E30" xr:uid="{00000000-0002-0000-1600-000001000000}"/>
    <dataValidation imeMode="halfAlpha" allowBlank="1" showInputMessage="1" showErrorMessage="1" sqref="I8:J17 G8:G17 G21:G30" xr:uid="{00000000-0002-0000-1600-000002000000}"/>
    <dataValidation type="list" imeMode="on" allowBlank="1" showInputMessage="1" sqref="B8:B17" xr:uid="{00000000-0002-0000-16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177</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700-000000000000}">
      <formula1>$P$5:$P$20</formula1>
    </dataValidation>
    <dataValidation type="list" imeMode="on" allowBlank="1" showInputMessage="1" sqref="B8:B17" xr:uid="{00000000-0002-0000-1700-000001000000}">
      <formula1>$M$5:$M$7</formula1>
    </dataValidation>
    <dataValidation imeMode="halfAlpha" allowBlank="1" showInputMessage="1" showErrorMessage="1" sqref="I8:J17 G8:G17 G21:G30" xr:uid="{00000000-0002-0000-1700-000002000000}"/>
    <dataValidation imeMode="on" allowBlank="1" showInputMessage="1" showErrorMessage="1" sqref="C4 K21:K30 K13:K17 K8:K11 E8:E17 B21:B30 E21:E30" xr:uid="{00000000-0002-0000-1700-000003000000}"/>
  </dataValidations>
  <pageMargins left="0.7" right="0.7" top="0.75" bottom="0.75" header="0.3" footer="0.3"/>
  <pageSetup paperSize="9" scale="84" orientation="landscape" r:id="rId1"/>
  <rowBreaks count="1" manualBreakCount="1">
    <brk id="31"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178</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800-000000000000}">
      <formula1>$P$5:$P$20</formula1>
    </dataValidation>
    <dataValidation imeMode="on" allowBlank="1" showInputMessage="1" showErrorMessage="1" sqref="C4 K21:K30 K13:K17 K8:K11 E8:E17 B21:B30 E21:E30" xr:uid="{00000000-0002-0000-1800-000001000000}"/>
    <dataValidation imeMode="halfAlpha" allowBlank="1" showInputMessage="1" showErrorMessage="1" sqref="I8:J17 G8:G17 G21:G30" xr:uid="{00000000-0002-0000-1800-000002000000}"/>
    <dataValidation type="list" imeMode="on" allowBlank="1" showInputMessage="1" sqref="B8:B17" xr:uid="{00000000-0002-0000-18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179</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900-000000000000}">
      <formula1>$P$5:$P$20</formula1>
    </dataValidation>
    <dataValidation type="list" imeMode="on" allowBlank="1" showInputMessage="1" sqref="B8:B17" xr:uid="{00000000-0002-0000-1900-000001000000}">
      <formula1>$M$5:$M$7</formula1>
    </dataValidation>
    <dataValidation imeMode="halfAlpha" allowBlank="1" showInputMessage="1" showErrorMessage="1" sqref="I8:J17 G8:G17 G21:G30" xr:uid="{00000000-0002-0000-1900-000002000000}"/>
    <dataValidation imeMode="on" allowBlank="1" showInputMessage="1" showErrorMessage="1" sqref="C4 K21:K30 K13:K17 K8:K11 E8:E17 B21:B30 E21:E30" xr:uid="{00000000-0002-0000-1900-000003000000}"/>
  </dataValidations>
  <pageMargins left="0.7" right="0.7" top="0.75" bottom="0.75" header="0.3" footer="0.3"/>
  <pageSetup paperSize="9" scale="84" orientation="landscape" r:id="rId1"/>
  <rowBreaks count="1" manualBreakCount="1">
    <brk id="31"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180</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A00-000000000000}">
      <formula1>$P$5:$P$20</formula1>
    </dataValidation>
    <dataValidation imeMode="on" allowBlank="1" showInputMessage="1" showErrorMessage="1" sqref="C4 K21:K30 K13:K17 K8:K11 E8:E17 B21:B30 E21:E30" xr:uid="{00000000-0002-0000-1A00-000001000000}"/>
    <dataValidation imeMode="halfAlpha" allowBlank="1" showInputMessage="1" showErrorMessage="1" sqref="I8:J17 G8:G17 G21:G30" xr:uid="{00000000-0002-0000-1A00-000002000000}"/>
    <dataValidation type="list" imeMode="on" allowBlank="1" showInputMessage="1" sqref="B8:B17" xr:uid="{00000000-0002-0000-1A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181</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B00-000000000000}">
      <formula1>$P$5:$P$20</formula1>
    </dataValidation>
    <dataValidation type="list" imeMode="on" allowBlank="1" showInputMessage="1" sqref="B8:B17" xr:uid="{00000000-0002-0000-1B00-000001000000}">
      <formula1>$M$5:$M$7</formula1>
    </dataValidation>
    <dataValidation imeMode="halfAlpha" allowBlank="1" showInputMessage="1" showErrorMessage="1" sqref="I8:J17 G8:G17 G21:G30" xr:uid="{00000000-0002-0000-1B00-000002000000}"/>
    <dataValidation imeMode="on" allowBlank="1" showInputMessage="1" showErrorMessage="1" sqref="C4 K21:K30 K13:K17 K8:K11 E8:E17 B21:B30 E21:E30" xr:uid="{00000000-0002-0000-1B00-000003000000}"/>
  </dataValidations>
  <pageMargins left="0.7" right="0.7" top="0.75" bottom="0.75" header="0.3" footer="0.3"/>
  <pageSetup paperSize="9" scale="84" orientation="landscape" r:id="rId1"/>
  <rowBreaks count="1" manualBreakCount="1">
    <brk id="31"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182</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C00-000000000000}">
      <formula1>$P$5:$P$20</formula1>
    </dataValidation>
    <dataValidation imeMode="on" allowBlank="1" showInputMessage="1" showErrorMessage="1" sqref="C4 K21:K30 K13:K17 K8:K11 E8:E17 B21:B30 E21:E30" xr:uid="{00000000-0002-0000-1C00-000001000000}"/>
    <dataValidation imeMode="halfAlpha" allowBlank="1" showInputMessage="1" showErrorMessage="1" sqref="I8:J17 G8:G17 G21:G30" xr:uid="{00000000-0002-0000-1C00-000002000000}"/>
    <dataValidation type="list" imeMode="on" allowBlank="1" showInputMessage="1" sqref="B8:B17" xr:uid="{00000000-0002-0000-1C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31"/>
  <sheetViews>
    <sheetView view="pageBreakPreview" zoomScale="80" zoomScaleNormal="100" zoomScaleSheetLayoutView="80" workbookViewId="0">
      <selection activeCell="A6" sqref="A6:B6"/>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156</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195"/>
      <c r="C8" s="196"/>
      <c r="D8" s="197"/>
      <c r="E8" s="198"/>
      <c r="F8" s="199"/>
      <c r="G8" s="120"/>
      <c r="H8" s="129" t="str">
        <f t="shared" ref="H8:H9" si="0">IF(G8="","",G8)</f>
        <v/>
      </c>
      <c r="I8" s="121"/>
      <c r="J8" s="121"/>
      <c r="K8" s="124"/>
      <c r="M8" s="123"/>
      <c r="P8" s="113" t="s">
        <v>18</v>
      </c>
    </row>
    <row r="9" spans="1:16" ht="27.75" customHeight="1">
      <c r="A9" s="115" t="s">
        <v>8</v>
      </c>
      <c r="B9" s="186"/>
      <c r="C9" s="187"/>
      <c r="D9" s="188"/>
      <c r="E9" s="189"/>
      <c r="F9" s="190"/>
      <c r="G9" s="120"/>
      <c r="H9" s="129" t="str">
        <f t="shared" si="0"/>
        <v/>
      </c>
      <c r="I9" s="121"/>
      <c r="J9" s="121"/>
      <c r="K9" s="124"/>
      <c r="M9" s="125"/>
      <c r="P9" s="113" t="s">
        <v>53</v>
      </c>
    </row>
    <row r="10" spans="1:16" ht="27.75" customHeight="1">
      <c r="A10" s="115" t="s">
        <v>7</v>
      </c>
      <c r="B10" s="186"/>
      <c r="C10" s="187"/>
      <c r="D10" s="188"/>
      <c r="E10" s="189"/>
      <c r="F10" s="190"/>
      <c r="G10" s="120"/>
      <c r="H10" s="129" t="str">
        <f>IF(G10="","",G10)</f>
        <v/>
      </c>
      <c r="I10" s="121"/>
      <c r="J10" s="121"/>
      <c r="K10" s="124"/>
      <c r="P10" s="113" t="s">
        <v>39</v>
      </c>
    </row>
    <row r="11" spans="1:16" ht="27.75" customHeight="1">
      <c r="A11" s="115" t="s">
        <v>9</v>
      </c>
      <c r="B11" s="186"/>
      <c r="C11" s="187"/>
      <c r="D11" s="188"/>
      <c r="E11" s="189"/>
      <c r="F11" s="190"/>
      <c r="G11" s="120"/>
      <c r="H11" s="129" t="str">
        <f t="shared" ref="H11:H17" si="1">IF(G11="","",G11)</f>
        <v/>
      </c>
      <c r="I11" s="121"/>
      <c r="J11" s="121"/>
      <c r="K11" s="124"/>
      <c r="P11" s="113" t="s">
        <v>45</v>
      </c>
    </row>
    <row r="12" spans="1:16" ht="27.75" customHeight="1">
      <c r="A12" s="115" t="s">
        <v>10</v>
      </c>
      <c r="B12" s="186"/>
      <c r="C12" s="187"/>
      <c r="D12" s="188"/>
      <c r="E12" s="189"/>
      <c r="F12" s="190"/>
      <c r="G12" s="120"/>
      <c r="H12" s="129" t="str">
        <f t="shared" si="1"/>
        <v/>
      </c>
      <c r="I12" s="121"/>
      <c r="J12" s="121"/>
      <c r="K12" s="124"/>
      <c r="P12" s="113" t="s">
        <v>50</v>
      </c>
    </row>
    <row r="13" spans="1:16" ht="27.75" customHeight="1">
      <c r="A13" s="115" t="s">
        <v>11</v>
      </c>
      <c r="B13" s="186"/>
      <c r="C13" s="187"/>
      <c r="D13" s="188"/>
      <c r="E13" s="189"/>
      <c r="F13" s="190"/>
      <c r="G13" s="120"/>
      <c r="H13" s="129" t="str">
        <f t="shared" si="1"/>
        <v/>
      </c>
      <c r="I13" s="121"/>
      <c r="J13" s="121"/>
      <c r="K13" s="124"/>
      <c r="P13" s="113" t="s">
        <v>52</v>
      </c>
    </row>
    <row r="14" spans="1:16" ht="27.75" customHeight="1">
      <c r="A14" s="115" t="s">
        <v>13</v>
      </c>
      <c r="B14" s="186"/>
      <c r="C14" s="187"/>
      <c r="D14" s="188"/>
      <c r="E14" s="189"/>
      <c r="F14" s="190"/>
      <c r="G14" s="120"/>
      <c r="H14" s="129" t="str">
        <f t="shared" si="1"/>
        <v/>
      </c>
      <c r="I14" s="121"/>
      <c r="J14" s="121"/>
      <c r="K14" s="124"/>
      <c r="P14" s="113" t="s">
        <v>47</v>
      </c>
    </row>
    <row r="15" spans="1:16" ht="27.75" customHeight="1">
      <c r="A15" s="115" t="s">
        <v>14</v>
      </c>
      <c r="B15" s="186"/>
      <c r="C15" s="187"/>
      <c r="D15" s="188"/>
      <c r="E15" s="189"/>
      <c r="F15" s="190"/>
      <c r="G15" s="120"/>
      <c r="H15" s="129" t="str">
        <f t="shared" si="1"/>
        <v/>
      </c>
      <c r="I15" s="121"/>
      <c r="J15" s="121"/>
      <c r="K15" s="124"/>
      <c r="P15" s="113" t="s">
        <v>46</v>
      </c>
    </row>
    <row r="16" spans="1:16" ht="27.75" customHeight="1">
      <c r="A16" s="115" t="s">
        <v>15</v>
      </c>
      <c r="B16" s="186"/>
      <c r="C16" s="187"/>
      <c r="D16" s="188"/>
      <c r="E16" s="189"/>
      <c r="F16" s="190"/>
      <c r="G16" s="120"/>
      <c r="H16" s="129" t="str">
        <f t="shared" si="1"/>
        <v/>
      </c>
      <c r="I16" s="121"/>
      <c r="J16" s="121"/>
      <c r="K16" s="124"/>
      <c r="P16" s="113" t="s">
        <v>49</v>
      </c>
    </row>
    <row r="17" spans="1:16" ht="27.75" customHeight="1">
      <c r="A17" s="115" t="s">
        <v>16</v>
      </c>
      <c r="B17" s="186"/>
      <c r="C17" s="187"/>
      <c r="D17" s="188"/>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46"/>
    </row>
    <row r="22" spans="1:16" ht="17.25" customHeight="1">
      <c r="A22" s="115" t="s">
        <v>8</v>
      </c>
      <c r="B22" s="181"/>
      <c r="C22" s="182"/>
      <c r="D22" s="183"/>
      <c r="E22" s="181"/>
      <c r="F22" s="183"/>
      <c r="G22" s="120"/>
      <c r="H22" s="129" t="str">
        <f t="shared" si="2"/>
        <v/>
      </c>
      <c r="I22" s="127"/>
      <c r="J22" s="127"/>
      <c r="K22" s="146"/>
    </row>
    <row r="23" spans="1:16" ht="17.25" customHeight="1">
      <c r="A23" s="115" t="s">
        <v>7</v>
      </c>
      <c r="B23" s="181"/>
      <c r="C23" s="182"/>
      <c r="D23" s="183"/>
      <c r="E23" s="181"/>
      <c r="F23" s="183"/>
      <c r="G23" s="120"/>
      <c r="H23" s="129" t="str">
        <f t="shared" si="2"/>
        <v/>
      </c>
      <c r="I23" s="127"/>
      <c r="J23" s="127"/>
      <c r="K23" s="146"/>
    </row>
    <row r="24" spans="1:16" ht="17.25" customHeight="1">
      <c r="A24" s="115" t="s">
        <v>9</v>
      </c>
      <c r="B24" s="181"/>
      <c r="C24" s="182"/>
      <c r="D24" s="183"/>
      <c r="E24" s="181"/>
      <c r="F24" s="183"/>
      <c r="G24" s="120"/>
      <c r="H24" s="129" t="str">
        <f t="shared" si="2"/>
        <v/>
      </c>
      <c r="I24" s="127"/>
      <c r="J24" s="127"/>
      <c r="K24" s="146"/>
    </row>
    <row r="25" spans="1:16" ht="17.25" customHeight="1">
      <c r="A25" s="115" t="s">
        <v>10</v>
      </c>
      <c r="B25" s="181"/>
      <c r="C25" s="182"/>
      <c r="D25" s="183"/>
      <c r="E25" s="181"/>
      <c r="F25" s="183"/>
      <c r="G25" s="120"/>
      <c r="H25" s="129" t="str">
        <f t="shared" si="2"/>
        <v/>
      </c>
      <c r="I25" s="127"/>
      <c r="J25" s="127"/>
      <c r="K25" s="146"/>
    </row>
    <row r="26" spans="1:16" ht="17.25" customHeight="1">
      <c r="A26" s="115" t="s">
        <v>11</v>
      </c>
      <c r="B26" s="181"/>
      <c r="C26" s="182"/>
      <c r="D26" s="183"/>
      <c r="E26" s="181"/>
      <c r="F26" s="183"/>
      <c r="G26" s="120"/>
      <c r="H26" s="129" t="str">
        <f t="shared" si="2"/>
        <v/>
      </c>
      <c r="I26" s="127"/>
      <c r="J26" s="127"/>
      <c r="K26" s="146"/>
    </row>
    <row r="27" spans="1:16" ht="17.25" customHeight="1">
      <c r="A27" s="115" t="s">
        <v>13</v>
      </c>
      <c r="B27" s="181"/>
      <c r="C27" s="182"/>
      <c r="D27" s="183"/>
      <c r="E27" s="181"/>
      <c r="F27" s="183"/>
      <c r="G27" s="120"/>
      <c r="H27" s="129" t="str">
        <f t="shared" si="2"/>
        <v/>
      </c>
      <c r="I27" s="127"/>
      <c r="J27" s="127"/>
      <c r="K27" s="146"/>
    </row>
    <row r="28" spans="1:16" ht="17.25" customHeight="1">
      <c r="A28" s="115" t="s">
        <v>14</v>
      </c>
      <c r="B28" s="181"/>
      <c r="C28" s="182"/>
      <c r="D28" s="183"/>
      <c r="E28" s="181"/>
      <c r="F28" s="183"/>
      <c r="G28" s="120"/>
      <c r="H28" s="129" t="str">
        <f t="shared" si="2"/>
        <v/>
      </c>
      <c r="I28" s="127"/>
      <c r="J28" s="127"/>
      <c r="K28" s="146"/>
    </row>
    <row r="29" spans="1:16" ht="17.25" customHeight="1">
      <c r="A29" s="115" t="s">
        <v>15</v>
      </c>
      <c r="B29" s="178"/>
      <c r="C29" s="179"/>
      <c r="D29" s="180"/>
      <c r="E29" s="178"/>
      <c r="F29" s="180"/>
      <c r="G29" s="120"/>
      <c r="H29" s="129" t="str">
        <f t="shared" si="2"/>
        <v/>
      </c>
      <c r="I29" s="127"/>
      <c r="J29" s="127"/>
      <c r="K29" s="146"/>
    </row>
    <row r="30" spans="1:16" ht="17.25" customHeight="1">
      <c r="A30" s="115" t="s">
        <v>16</v>
      </c>
      <c r="B30" s="178"/>
      <c r="C30" s="179"/>
      <c r="D30" s="180"/>
      <c r="E30" s="178"/>
      <c r="F30" s="180"/>
      <c r="G30" s="120"/>
      <c r="H30" s="129" t="str">
        <f t="shared" si="2"/>
        <v/>
      </c>
      <c r="I30" s="127"/>
      <c r="J30" s="127"/>
      <c r="K30" s="146"/>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allowBlank="1" showInputMessage="1" showErrorMessage="1" sqref="G4" xr:uid="{00000000-0002-0000-0200-000000000000}">
      <formula1>$P$5:$P$20</formula1>
    </dataValidation>
    <dataValidation imeMode="on" allowBlank="1" showInputMessage="1" showErrorMessage="1" sqref="C4 K21:K30 K8:K17 E8:E17 B21:B30 E21:E30" xr:uid="{00000000-0002-0000-0200-000001000000}"/>
    <dataValidation type="list" imeMode="on" allowBlank="1" showInputMessage="1" sqref="B8:B17" xr:uid="{00000000-0002-0000-0200-000002000000}">
      <formula1>$M$5:$M$7</formula1>
    </dataValidation>
    <dataValidation imeMode="halfAlpha" allowBlank="1" showInputMessage="1" showErrorMessage="1" sqref="I8:J17 G8:G17 G21:G30" xr:uid="{00000000-0002-0000-0200-000003000000}"/>
  </dataValidations>
  <pageMargins left="0.7" right="0.7" top="0.75" bottom="0.75" header="0.3" footer="0.3"/>
  <pageSetup paperSize="9" scale="83" orientation="landscape" r:id="rId1"/>
  <rowBreaks count="1" manualBreakCount="1">
    <brk id="31" max="8"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183</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D00-000000000000}">
      <formula1>$P$5:$P$20</formula1>
    </dataValidation>
    <dataValidation type="list" imeMode="on" allowBlank="1" showInputMessage="1" sqref="B8:B17" xr:uid="{00000000-0002-0000-1D00-000001000000}">
      <formula1>$M$5:$M$7</formula1>
    </dataValidation>
    <dataValidation imeMode="halfAlpha" allowBlank="1" showInputMessage="1" showErrorMessage="1" sqref="I8:J17 G8:G17 G21:G30" xr:uid="{00000000-0002-0000-1D00-000002000000}"/>
    <dataValidation imeMode="on" allowBlank="1" showInputMessage="1" showErrorMessage="1" sqref="C4 K21:K30 K13:K17 K8:K11 E8:E17 B21:B30 E21:E30" xr:uid="{00000000-0002-0000-1D00-000003000000}"/>
  </dataValidations>
  <pageMargins left="0.7" right="0.7" top="0.75" bottom="0.75" header="0.3" footer="0.3"/>
  <pageSetup paperSize="9" scale="84" orientation="landscape" r:id="rId1"/>
  <rowBreaks count="1" manualBreakCount="1">
    <brk id="31"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184</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137</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E00-000000000000}">
      <formula1>$P$5:$P$20</formula1>
    </dataValidation>
    <dataValidation imeMode="on" allowBlank="1" showInputMessage="1" showErrorMessage="1" sqref="C4 K21:K30 K13:K17 K8:K11 E8:E17 B21:B30 E21:E30" xr:uid="{00000000-0002-0000-1E00-000001000000}"/>
    <dataValidation imeMode="halfAlpha" allowBlank="1" showInputMessage="1" showErrorMessage="1" sqref="I8:J17 G8:G17 G21:G30" xr:uid="{00000000-0002-0000-1E00-000002000000}"/>
    <dataValidation type="list" imeMode="on" allowBlank="1" showInputMessage="1" sqref="B8:B17" xr:uid="{00000000-0002-0000-1E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185</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1F00-000000000000}">
      <formula1>$P$5:$P$20</formula1>
    </dataValidation>
    <dataValidation type="list" imeMode="on" allowBlank="1" showInputMessage="1" sqref="B8:B17" xr:uid="{00000000-0002-0000-1F00-000001000000}">
      <formula1>$M$5:$M$7</formula1>
    </dataValidation>
    <dataValidation imeMode="halfAlpha" allowBlank="1" showInputMessage="1" showErrorMessage="1" sqref="I8:J17 G8:G17 G21:G30" xr:uid="{00000000-0002-0000-1F00-000002000000}"/>
    <dataValidation imeMode="on" allowBlank="1" showInputMessage="1" showErrorMessage="1" sqref="C4 K21:K30 K13:K17 K8:K11 E8:E17 B21:B30 E21:E30" xr:uid="{00000000-0002-0000-1F00-000003000000}"/>
  </dataValidations>
  <pageMargins left="0.7" right="0.7" top="0.75" bottom="0.75" header="0.3" footer="0.3"/>
  <pageSetup paperSize="9" scale="84" orientation="landscape" r:id="rId1"/>
  <rowBreaks count="1" manualBreakCount="1">
    <brk id="31"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186</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000-000000000000}">
      <formula1>$P$5:$P$20</formula1>
    </dataValidation>
    <dataValidation imeMode="on" allowBlank="1" showInputMessage="1" showErrorMessage="1" sqref="C4 K21:K30 K13:K17 K8:K11 E8:E17 B21:B30 E21:E30" xr:uid="{00000000-0002-0000-2000-000001000000}"/>
    <dataValidation imeMode="halfAlpha" allowBlank="1" showInputMessage="1" showErrorMessage="1" sqref="I8:J17 G8:G17 G21:G30" xr:uid="{00000000-0002-0000-2000-000002000000}"/>
    <dataValidation type="list" imeMode="on" allowBlank="1" showInputMessage="1" sqref="B8:B17" xr:uid="{00000000-0002-0000-20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187</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100-000000000000}">
      <formula1>$P$5:$P$20</formula1>
    </dataValidation>
    <dataValidation type="list" imeMode="on" allowBlank="1" showInputMessage="1" sqref="B8:B17" xr:uid="{00000000-0002-0000-2100-000001000000}">
      <formula1>$M$5:$M$7</formula1>
    </dataValidation>
    <dataValidation imeMode="halfAlpha" allowBlank="1" showInputMessage="1" showErrorMessage="1" sqref="I8:J17 G8:G17 G21:G30" xr:uid="{00000000-0002-0000-2100-000002000000}"/>
    <dataValidation imeMode="on" allowBlank="1" showInputMessage="1" showErrorMessage="1" sqref="C4 K21:K30 K13:K17 K8:K11 E8:E17 B21:B30 E21:E30" xr:uid="{00000000-0002-0000-2100-000003000000}"/>
  </dataValidations>
  <pageMargins left="0.7" right="0.7" top="0.75" bottom="0.75" header="0.3" footer="0.3"/>
  <pageSetup paperSize="9" scale="84" orientation="landscape" r:id="rId1"/>
  <rowBreaks count="1" manualBreakCount="1">
    <brk id="31"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188</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200-000000000000}">
      <formula1>$P$5:$P$20</formula1>
    </dataValidation>
    <dataValidation imeMode="on" allowBlank="1" showInputMessage="1" showErrorMessage="1" sqref="C4 K21:K30 K13:K17 K8:K11 E8:E17 B21:B30 E21:E30" xr:uid="{00000000-0002-0000-2200-000001000000}"/>
    <dataValidation imeMode="halfAlpha" allowBlank="1" showInputMessage="1" showErrorMessage="1" sqref="I8:J17 G8:G17 G21:G30" xr:uid="{00000000-0002-0000-2200-000002000000}"/>
    <dataValidation type="list" imeMode="on" allowBlank="1" showInputMessage="1" sqref="B8:B17" xr:uid="{00000000-0002-0000-22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189</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300-000000000000}">
      <formula1>$P$5:$P$20</formula1>
    </dataValidation>
    <dataValidation type="list" imeMode="on" allowBlank="1" showInputMessage="1" sqref="B8:B17" xr:uid="{00000000-0002-0000-2300-000001000000}">
      <formula1>$M$5:$M$7</formula1>
    </dataValidation>
    <dataValidation imeMode="halfAlpha" allowBlank="1" showInputMessage="1" showErrorMessage="1" sqref="I8:J17 G8:G17 G21:G30" xr:uid="{00000000-0002-0000-2300-000002000000}"/>
    <dataValidation imeMode="on" allowBlank="1" showInputMessage="1" showErrorMessage="1" sqref="C4 K21:K30 K13:K17 K8:K11 E8:E17 B21:B30 E21:E30" xr:uid="{00000000-0002-0000-2300-000003000000}"/>
  </dataValidations>
  <pageMargins left="0.7" right="0.7" top="0.75" bottom="0.75" header="0.3" footer="0.3"/>
  <pageSetup paperSize="9" scale="84" orientation="landscape" r:id="rId1"/>
  <rowBreaks count="1" manualBreakCount="1">
    <brk id="31"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190</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400-000000000000}">
      <formula1>$P$5:$P$20</formula1>
    </dataValidation>
    <dataValidation imeMode="on" allowBlank="1" showInputMessage="1" showErrorMessage="1" sqref="C4 K21:K30 K13:K17 K8:K11 E8:E17 B21:B30 E21:E30" xr:uid="{00000000-0002-0000-2400-000001000000}"/>
    <dataValidation imeMode="halfAlpha" allowBlank="1" showInputMessage="1" showErrorMessage="1" sqref="I8:J17 G8:G17 G21:G30" xr:uid="{00000000-0002-0000-2400-000002000000}"/>
    <dataValidation type="list" imeMode="on" allowBlank="1" showInputMessage="1" sqref="B8:B17" xr:uid="{00000000-0002-0000-24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191</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500-000000000000}">
      <formula1>$P$5:$P$20</formula1>
    </dataValidation>
    <dataValidation type="list" imeMode="on" allowBlank="1" showInputMessage="1" sqref="B8:B17" xr:uid="{00000000-0002-0000-2500-000001000000}">
      <formula1>$M$5:$M$7</formula1>
    </dataValidation>
    <dataValidation imeMode="halfAlpha" allowBlank="1" showInputMessage="1" showErrorMessage="1" sqref="I8:J17 G8:G17 G21:G30" xr:uid="{00000000-0002-0000-2500-000002000000}"/>
    <dataValidation imeMode="on" allowBlank="1" showInputMessage="1" showErrorMessage="1" sqref="C4 K21:K30 K13:K17 K8:K11 E8:E17 B21:B30 E21:E30" xr:uid="{00000000-0002-0000-2500-000003000000}"/>
  </dataValidations>
  <pageMargins left="0.7" right="0.7" top="0.75" bottom="0.75" header="0.3" footer="0.3"/>
  <pageSetup paperSize="9" scale="84" orientation="landscape" r:id="rId1"/>
  <rowBreaks count="1" manualBreakCount="1">
    <brk id="31" max="8"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192</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600-000000000000}">
      <formula1>$P$5:$P$20</formula1>
    </dataValidation>
    <dataValidation imeMode="on" allowBlank="1" showInputMessage="1" showErrorMessage="1" sqref="C4 K21:K30 K13:K17 K8:K11 E8:E17 B21:B30 E21:E30" xr:uid="{00000000-0002-0000-2600-000001000000}"/>
    <dataValidation imeMode="halfAlpha" allowBlank="1" showInputMessage="1" showErrorMessage="1" sqref="I8:J17 G8:G17 G21:G30" xr:uid="{00000000-0002-0000-2600-000002000000}"/>
    <dataValidation type="list" imeMode="on" allowBlank="1" showInputMessage="1" sqref="B8:B17" xr:uid="{00000000-0002-0000-26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31"/>
  <sheetViews>
    <sheetView view="pageBreakPreview" zoomScale="80" zoomScaleNormal="100" zoomScaleSheetLayoutView="80" workbookViewId="0">
      <selection activeCell="A6" sqref="A6:B6"/>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157</v>
      </c>
      <c r="B4" s="115" t="s">
        <v>0</v>
      </c>
      <c r="C4" s="204"/>
      <c r="D4" s="205"/>
      <c r="F4" s="115" t="s">
        <v>1</v>
      </c>
      <c r="G4" s="204"/>
      <c r="H4" s="205"/>
    </row>
    <row r="5" spans="1:16" ht="9.75" customHeight="1">
      <c r="M5" s="113" t="s">
        <v>144</v>
      </c>
      <c r="P5" s="116" t="s">
        <v>4</v>
      </c>
    </row>
    <row r="6" spans="1:16" ht="18" customHeight="1">
      <c r="A6" s="191" t="s">
        <v>145</v>
      </c>
      <c r="B6" s="191"/>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195"/>
      <c r="C8" s="196"/>
      <c r="D8" s="197"/>
      <c r="E8" s="198"/>
      <c r="F8" s="199"/>
      <c r="G8" s="120"/>
      <c r="H8" s="129" t="str">
        <f t="shared" ref="H8:H9" si="0">IF(G8="","",G8)</f>
        <v/>
      </c>
      <c r="I8" s="121"/>
      <c r="J8" s="121"/>
      <c r="K8" s="122"/>
      <c r="M8" s="123"/>
      <c r="P8" s="113" t="s">
        <v>18</v>
      </c>
    </row>
    <row r="9" spans="1:16" ht="27.75" customHeight="1">
      <c r="A9" s="115" t="s">
        <v>8</v>
      </c>
      <c r="B9" s="186"/>
      <c r="C9" s="187"/>
      <c r="D9" s="188"/>
      <c r="E9" s="189"/>
      <c r="F9" s="190"/>
      <c r="G9" s="120"/>
      <c r="H9" s="129" t="str">
        <f t="shared" si="0"/>
        <v/>
      </c>
      <c r="I9" s="121"/>
      <c r="J9" s="121"/>
      <c r="K9" s="124"/>
      <c r="M9" s="125"/>
      <c r="P9" s="113" t="s">
        <v>53</v>
      </c>
    </row>
    <row r="10" spans="1:16" ht="27.75" customHeight="1">
      <c r="A10" s="115" t="s">
        <v>7</v>
      </c>
      <c r="B10" s="186"/>
      <c r="C10" s="187"/>
      <c r="D10" s="188"/>
      <c r="E10" s="189"/>
      <c r="F10" s="190"/>
      <c r="G10" s="120"/>
      <c r="H10" s="129" t="str">
        <f>IF(G10="","",G10)</f>
        <v/>
      </c>
      <c r="I10" s="121"/>
      <c r="J10" s="121"/>
      <c r="K10" s="124"/>
      <c r="P10" s="113" t="s">
        <v>39</v>
      </c>
    </row>
    <row r="11" spans="1:16" ht="27.75" customHeight="1">
      <c r="A11" s="115" t="s">
        <v>9</v>
      </c>
      <c r="B11" s="186"/>
      <c r="C11" s="187"/>
      <c r="D11" s="188"/>
      <c r="E11" s="189"/>
      <c r="F11" s="190"/>
      <c r="G11" s="120"/>
      <c r="H11" s="129" t="str">
        <f t="shared" ref="H11:H17" si="1">IF(G11="","",G11)</f>
        <v/>
      </c>
      <c r="I11" s="121"/>
      <c r="J11" s="121"/>
      <c r="K11" s="124"/>
      <c r="P11" s="113" t="s">
        <v>45</v>
      </c>
    </row>
    <row r="12" spans="1:16" ht="27.75" customHeight="1">
      <c r="A12" s="115" t="s">
        <v>10</v>
      </c>
      <c r="B12" s="186"/>
      <c r="C12" s="187"/>
      <c r="D12" s="188"/>
      <c r="E12" s="189"/>
      <c r="F12" s="190"/>
      <c r="G12" s="120"/>
      <c r="H12" s="129" t="str">
        <f t="shared" si="1"/>
        <v/>
      </c>
      <c r="I12" s="121"/>
      <c r="J12" s="121"/>
      <c r="K12" s="124"/>
      <c r="P12" s="113" t="s">
        <v>50</v>
      </c>
    </row>
    <row r="13" spans="1:16" ht="27.75" customHeight="1">
      <c r="A13" s="115" t="s">
        <v>11</v>
      </c>
      <c r="B13" s="186"/>
      <c r="C13" s="187"/>
      <c r="D13" s="188"/>
      <c r="E13" s="189"/>
      <c r="F13" s="190"/>
      <c r="G13" s="120"/>
      <c r="H13" s="129" t="str">
        <f t="shared" si="1"/>
        <v/>
      </c>
      <c r="I13" s="121"/>
      <c r="J13" s="121"/>
      <c r="K13" s="124"/>
      <c r="P13" s="113" t="s">
        <v>52</v>
      </c>
    </row>
    <row r="14" spans="1:16" ht="27.75" customHeight="1">
      <c r="A14" s="115" t="s">
        <v>13</v>
      </c>
      <c r="B14" s="186"/>
      <c r="C14" s="187"/>
      <c r="D14" s="188"/>
      <c r="E14" s="189"/>
      <c r="F14" s="190"/>
      <c r="G14" s="120"/>
      <c r="H14" s="129" t="str">
        <f t="shared" si="1"/>
        <v/>
      </c>
      <c r="I14" s="121"/>
      <c r="J14" s="121"/>
      <c r="K14" s="124"/>
      <c r="P14" s="113" t="s">
        <v>47</v>
      </c>
    </row>
    <row r="15" spans="1:16" ht="27.75" customHeight="1">
      <c r="A15" s="115" t="s">
        <v>14</v>
      </c>
      <c r="B15" s="186"/>
      <c r="C15" s="187"/>
      <c r="D15" s="188"/>
      <c r="E15" s="189"/>
      <c r="F15" s="190"/>
      <c r="G15" s="120"/>
      <c r="H15" s="129" t="str">
        <f t="shared" si="1"/>
        <v/>
      </c>
      <c r="I15" s="121"/>
      <c r="J15" s="121"/>
      <c r="K15" s="124"/>
      <c r="P15" s="113" t="s">
        <v>46</v>
      </c>
    </row>
    <row r="16" spans="1:16" ht="27.75" customHeight="1">
      <c r="A16" s="115" t="s">
        <v>15</v>
      </c>
      <c r="B16" s="186"/>
      <c r="C16" s="187"/>
      <c r="D16" s="188"/>
      <c r="E16" s="189"/>
      <c r="F16" s="190"/>
      <c r="G16" s="120"/>
      <c r="H16" s="129" t="str">
        <f t="shared" si="1"/>
        <v/>
      </c>
      <c r="I16" s="121"/>
      <c r="J16" s="121"/>
      <c r="K16" s="124"/>
      <c r="P16" s="113" t="s">
        <v>49</v>
      </c>
    </row>
    <row r="17" spans="1:16" ht="27.75" customHeight="1">
      <c r="A17" s="115" t="s">
        <v>16</v>
      </c>
      <c r="B17" s="186"/>
      <c r="C17" s="187"/>
      <c r="D17" s="188"/>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15"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A2:K2"/>
    <mergeCell ref="C4:D4"/>
    <mergeCell ref="G4:H4"/>
    <mergeCell ref="I6:K6"/>
    <mergeCell ref="B7:D7"/>
    <mergeCell ref="E7:F7"/>
    <mergeCell ref="G7:H7"/>
    <mergeCell ref="A6:B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allowBlank="1" showInputMessage="1" showErrorMessage="1" sqref="G4" xr:uid="{00000000-0002-0000-0300-000000000000}">
      <formula1>$P$5:$P$20</formula1>
    </dataValidation>
    <dataValidation imeMode="on" allowBlank="1" showInputMessage="1" showErrorMessage="1" sqref="C4 K21:K30 K8:K17 E8:E17 B21:B30 E21:E30" xr:uid="{00000000-0002-0000-0300-000001000000}"/>
    <dataValidation imeMode="halfAlpha" allowBlank="1" showInputMessage="1" showErrorMessage="1" sqref="I8:J17 G8:G17 G21:G30" xr:uid="{00000000-0002-0000-0300-000002000000}"/>
    <dataValidation type="list" imeMode="on" allowBlank="1" showInputMessage="1" sqref="B8:B17" xr:uid="{00000000-0002-0000-0300-000003000000}">
      <formula1>$M$5:$M$7</formula1>
    </dataValidation>
  </dataValidations>
  <pageMargins left="0.7" right="0.7" top="0.75" bottom="0.75" header="0.3" footer="0.3"/>
  <pageSetup paperSize="9" scale="83" orientation="landscape" r:id="rId1"/>
  <rowBreaks count="1" manualBreakCount="1">
    <brk id="31" max="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193</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700-000000000000}">
      <formula1>$P$5:$P$20</formula1>
    </dataValidation>
    <dataValidation type="list" imeMode="on" allowBlank="1" showInputMessage="1" sqref="B8:B17" xr:uid="{00000000-0002-0000-2700-000001000000}">
      <formula1>$M$5:$M$7</formula1>
    </dataValidation>
    <dataValidation imeMode="halfAlpha" allowBlank="1" showInputMessage="1" showErrorMessage="1" sqref="I8:J17 G8:G17 G21:G30" xr:uid="{00000000-0002-0000-2700-000002000000}"/>
    <dataValidation imeMode="on" allowBlank="1" showInputMessage="1" showErrorMessage="1" sqref="C4 K21:K30 K13:K17 K8:K11 E8:E17 B21:B30 E21:E30" xr:uid="{00000000-0002-0000-2700-000003000000}"/>
  </dataValidations>
  <pageMargins left="0.7" right="0.7" top="0.75" bottom="0.75" header="0.3" footer="0.3"/>
  <pageSetup paperSize="9" scale="84" orientation="landscape" r:id="rId1"/>
  <rowBreaks count="1" manualBreakCount="1">
    <brk id="31" max="8"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194</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800-000000000000}">
      <formula1>$P$5:$P$20</formula1>
    </dataValidation>
    <dataValidation imeMode="on" allowBlank="1" showInputMessage="1" showErrorMessage="1" sqref="C4 K21:K30 K13:K17 K8:K11 E8:E17 B21:B30 E21:E30" xr:uid="{00000000-0002-0000-2800-000001000000}"/>
    <dataValidation imeMode="halfAlpha" allowBlank="1" showInputMessage="1" showErrorMessage="1" sqref="I8:J17 G8:G17 G21:G30" xr:uid="{00000000-0002-0000-2800-000002000000}"/>
    <dataValidation type="list" imeMode="on" allowBlank="1" showInputMessage="1" sqref="B8:B17" xr:uid="{00000000-0002-0000-28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195</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900-000000000000}">
      <formula1>$P$5:$P$20</formula1>
    </dataValidation>
    <dataValidation type="list" imeMode="on" allowBlank="1" showInputMessage="1" sqref="B8:B17" xr:uid="{00000000-0002-0000-2900-000001000000}">
      <formula1>$M$5:$M$7</formula1>
    </dataValidation>
    <dataValidation imeMode="halfAlpha" allowBlank="1" showInputMessage="1" showErrorMessage="1" sqref="I8:J17 G8:G17 G21:G30" xr:uid="{00000000-0002-0000-2900-000002000000}"/>
    <dataValidation imeMode="on" allowBlank="1" showInputMessage="1" showErrorMessage="1" sqref="C4 K21:K30 K13:K17 K8:K11 E8:E17 B21:B30 E21:E30" xr:uid="{00000000-0002-0000-2900-000003000000}"/>
  </dataValidations>
  <pageMargins left="0.7" right="0.7" top="0.75" bottom="0.75" header="0.3" footer="0.3"/>
  <pageSetup paperSize="9" scale="84" orientation="landscape" r:id="rId1"/>
  <rowBreaks count="1" manualBreakCount="1">
    <brk id="31" max="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196</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A00-000000000000}">
      <formula1>$P$5:$P$20</formula1>
    </dataValidation>
    <dataValidation imeMode="on" allowBlank="1" showInputMessage="1" showErrorMessage="1" sqref="C4 K21:K30 K13:K17 K8:K11 E8:E17 B21:B30 E21:E30" xr:uid="{00000000-0002-0000-2A00-000001000000}"/>
    <dataValidation imeMode="halfAlpha" allowBlank="1" showInputMessage="1" showErrorMessage="1" sqref="I8:J17 G8:G17 G21:G30" xr:uid="{00000000-0002-0000-2A00-000002000000}"/>
    <dataValidation type="list" imeMode="on" allowBlank="1" showInputMessage="1" sqref="B8:B17" xr:uid="{00000000-0002-0000-2A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197</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B00-000000000000}">
      <formula1>$P$5:$P$20</formula1>
    </dataValidation>
    <dataValidation type="list" imeMode="on" allowBlank="1" showInputMessage="1" sqref="B8:B17" xr:uid="{00000000-0002-0000-2B00-000001000000}">
      <formula1>$M$5:$M$7</formula1>
    </dataValidation>
    <dataValidation imeMode="halfAlpha" allowBlank="1" showInputMessage="1" showErrorMessage="1" sqref="I8:J17 G8:G17 G21:G30" xr:uid="{00000000-0002-0000-2B00-000002000000}"/>
    <dataValidation imeMode="on" allowBlank="1" showInputMessage="1" showErrorMessage="1" sqref="C4 K21:K30 K13:K17 K8:K11 E8:E17 B21:B30 E21:E30" xr:uid="{00000000-0002-0000-2B00-000003000000}"/>
  </dataValidations>
  <pageMargins left="0.7" right="0.7" top="0.75" bottom="0.75" header="0.3" footer="0.3"/>
  <pageSetup paperSize="9" scale="84" orientation="landscape" r:id="rId1"/>
  <rowBreaks count="1" manualBreakCount="1">
    <brk id="31" max="8"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198</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C00-000000000000}">
      <formula1>$P$5:$P$20</formula1>
    </dataValidation>
    <dataValidation imeMode="on" allowBlank="1" showInputMessage="1" showErrorMessage="1" sqref="C4 K21:K30 K13:K17 K8:K11 E8:E17 B21:B30 E21:E30" xr:uid="{00000000-0002-0000-2C00-000001000000}"/>
    <dataValidation imeMode="halfAlpha" allowBlank="1" showInputMessage="1" showErrorMessage="1" sqref="I8:J17 G8:G17 G21:G30" xr:uid="{00000000-0002-0000-2C00-000002000000}"/>
    <dataValidation type="list" imeMode="on" allowBlank="1" showInputMessage="1" sqref="B8:B17" xr:uid="{00000000-0002-0000-2C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199</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D00-000000000000}">
      <formula1>$P$5:$P$20</formula1>
    </dataValidation>
    <dataValidation type="list" imeMode="on" allowBlank="1" showInputMessage="1" sqref="B8:B17" xr:uid="{00000000-0002-0000-2D00-000001000000}">
      <formula1>$M$5:$M$7</formula1>
    </dataValidation>
    <dataValidation imeMode="halfAlpha" allowBlank="1" showInputMessage="1" showErrorMessage="1" sqref="I8:J17 G8:G17 G21:G30" xr:uid="{00000000-0002-0000-2D00-000002000000}"/>
    <dataValidation imeMode="on" allowBlank="1" showInputMessage="1" showErrorMessage="1" sqref="C4 K21:K30 K13:K17 K8:K11 E8:E17 B21:B30 E21:E30" xr:uid="{00000000-0002-0000-2D00-000003000000}"/>
  </dataValidations>
  <pageMargins left="0.7" right="0.7" top="0.75" bottom="0.75" header="0.3" footer="0.3"/>
  <pageSetup paperSize="9" scale="84" orientation="landscape" r:id="rId1"/>
  <rowBreaks count="1" manualBreakCount="1">
    <brk id="31" max="8"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200</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E00-000000000000}">
      <formula1>$P$5:$P$20</formula1>
    </dataValidation>
    <dataValidation imeMode="on" allowBlank="1" showInputMessage="1" showErrorMessage="1" sqref="C4 K21:K30 K13:K17 K8:K11 E8:E17 B21:B30 E21:E30" xr:uid="{00000000-0002-0000-2E00-000001000000}"/>
    <dataValidation imeMode="halfAlpha" allowBlank="1" showInputMessage="1" showErrorMessage="1" sqref="I8:J17 G8:G17 G21:G30" xr:uid="{00000000-0002-0000-2E00-000002000000}"/>
    <dataValidation type="list" imeMode="on" allowBlank="1" showInputMessage="1" sqref="B8:B17" xr:uid="{00000000-0002-0000-2E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201</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2F00-000000000000}">
      <formula1>$P$5:$P$20</formula1>
    </dataValidation>
    <dataValidation type="list" imeMode="on" allowBlank="1" showInputMessage="1" sqref="B8:B17" xr:uid="{00000000-0002-0000-2F00-000001000000}">
      <formula1>$M$5:$M$7</formula1>
    </dataValidation>
    <dataValidation imeMode="halfAlpha" allowBlank="1" showInputMessage="1" showErrorMessage="1" sqref="I8:J17 G8:G17 G21:G30" xr:uid="{00000000-0002-0000-2F00-000002000000}"/>
    <dataValidation imeMode="on" allowBlank="1" showInputMessage="1" showErrorMessage="1" sqref="C4 K21:K30 K13:K17 K8:K11 E8:E17 B21:B30 E21:E30" xr:uid="{00000000-0002-0000-2F00-000003000000}"/>
  </dataValidations>
  <pageMargins left="0.7" right="0.7" top="0.75" bottom="0.75" header="0.3" footer="0.3"/>
  <pageSetup paperSize="9" scale="84" orientation="landscape" r:id="rId1"/>
  <rowBreaks count="1" manualBreakCount="1">
    <brk id="31" max="8"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P31"/>
  <sheetViews>
    <sheetView view="pageBreakPreview" topLeftCell="A6" zoomScale="80" zoomScaleNormal="100" zoomScaleSheetLayoutView="80" workbookViewId="0">
      <selection activeCell="K12" sqref="K12"/>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202</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3000-000000000000}">
      <formula1>$P$5:$P$20</formula1>
    </dataValidation>
    <dataValidation imeMode="on" allowBlank="1" showInputMessage="1" showErrorMessage="1" sqref="C4 K21:K30 K13:K17 K8:K11 E8:E17 B21:B30 E21:E30" xr:uid="{00000000-0002-0000-3000-000001000000}"/>
    <dataValidation imeMode="halfAlpha" allowBlank="1" showInputMessage="1" showErrorMessage="1" sqref="I8:J17 G8:G17 G21:G30" xr:uid="{00000000-0002-0000-3000-000002000000}"/>
    <dataValidation type="list" imeMode="on" allowBlank="1" showInputMessage="1" sqref="B8:B17" xr:uid="{00000000-0002-0000-30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158</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09"/>
      <c r="C9" s="210"/>
      <c r="D9" s="211"/>
      <c r="E9" s="189"/>
      <c r="F9" s="190"/>
      <c r="G9" s="120"/>
      <c r="H9" s="129" t="str">
        <f t="shared" si="0"/>
        <v/>
      </c>
      <c r="I9" s="121"/>
      <c r="J9" s="121"/>
      <c r="K9" s="124"/>
      <c r="M9" s="125"/>
      <c r="P9" s="113" t="s">
        <v>53</v>
      </c>
    </row>
    <row r="10" spans="1:16" ht="27.75" customHeight="1">
      <c r="A10" s="115" t="s">
        <v>7</v>
      </c>
      <c r="B10" s="209"/>
      <c r="C10" s="210"/>
      <c r="D10" s="211"/>
      <c r="E10" s="189"/>
      <c r="F10" s="190"/>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24"/>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allowBlank="1" showInputMessage="1" showErrorMessage="1" sqref="G4" xr:uid="{00000000-0002-0000-0400-000000000000}">
      <formula1>$P$5:$P$20</formula1>
    </dataValidation>
    <dataValidation imeMode="on" allowBlank="1" showInputMessage="1" showErrorMessage="1" sqref="C4 K21:K30 K8:K17 E8:E17 B21:B30 E21:E30" xr:uid="{00000000-0002-0000-0400-000001000000}"/>
    <dataValidation type="list" imeMode="on" allowBlank="1" showInputMessage="1" sqref="B8:B17" xr:uid="{00000000-0002-0000-0400-000002000000}">
      <formula1>$M$5:$M$7</formula1>
    </dataValidation>
    <dataValidation imeMode="halfAlpha" allowBlank="1" showInputMessage="1" showErrorMessage="1" sqref="I8:J17 G8:G17 G21:G30" xr:uid="{00000000-0002-0000-0400-000003000000}"/>
  </dataValidations>
  <pageMargins left="0.7" right="0.7" top="0.75" bottom="0.75" header="0.3" footer="0.3"/>
  <pageSetup paperSize="9" scale="83" orientation="landscape" r:id="rId1"/>
  <rowBreaks count="1" manualBreakCount="1">
    <brk id="31" max="8"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sheetPr>
  <dimension ref="A1:P31"/>
  <sheetViews>
    <sheetView view="pageBreakPreview" topLeftCell="A14" zoomScale="80" zoomScaleNormal="100" zoomScaleSheetLayoutView="80" workbookViewId="0">
      <selection activeCell="G17" sqref="G17"/>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203</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3100-000000000000}">
      <formula1>$P$5:$P$20</formula1>
    </dataValidation>
    <dataValidation type="list" imeMode="on" allowBlank="1" showInputMessage="1" sqref="B8:B17" xr:uid="{00000000-0002-0000-3100-000001000000}">
      <formula1>$M$5:$M$7</formula1>
    </dataValidation>
    <dataValidation imeMode="halfAlpha" allowBlank="1" showInputMessage="1" showErrorMessage="1" sqref="I8:J17 G8:G17 G21:G30" xr:uid="{00000000-0002-0000-3100-000002000000}"/>
    <dataValidation imeMode="on" allowBlank="1" showInputMessage="1" showErrorMessage="1" sqref="C4 K21:K30 K13:K17 K8:K11 E8:E17 B21:B30 E21:E30" xr:uid="{00000000-0002-0000-3100-000003000000}"/>
  </dataValidations>
  <pageMargins left="0.7" right="0.7" top="0.75" bottom="0.75" header="0.3" footer="0.3"/>
  <pageSetup paperSize="9" scale="84" orientation="landscape" r:id="rId1"/>
  <rowBreaks count="1" manualBreakCount="1">
    <brk id="31" max="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pageSetUpPr fitToPage="1"/>
  </sheetPr>
  <dimension ref="A1:P31"/>
  <sheetViews>
    <sheetView view="pageBreakPreview" topLeftCell="A16" zoomScale="80" zoomScaleNormal="100" zoomScaleSheetLayoutView="80" workbookViewId="0">
      <selection activeCell="G22" sqref="G22"/>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204</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78"/>
      <c r="C22" s="179"/>
      <c r="D22" s="180"/>
      <c r="E22" s="178"/>
      <c r="F22" s="180"/>
      <c r="G22" s="120"/>
      <c r="H22" s="129" t="str">
        <f t="shared" si="2"/>
        <v/>
      </c>
      <c r="I22" s="127"/>
      <c r="J22" s="127"/>
      <c r="K22" s="130"/>
    </row>
    <row r="23" spans="1:16" ht="17.25" customHeight="1">
      <c r="A23" s="115" t="s">
        <v>7</v>
      </c>
      <c r="B23" s="178"/>
      <c r="C23" s="179"/>
      <c r="D23" s="180"/>
      <c r="E23" s="178"/>
      <c r="F23" s="180"/>
      <c r="G23" s="120"/>
      <c r="H23" s="129" t="str">
        <f t="shared" si="2"/>
        <v/>
      </c>
      <c r="I23" s="127"/>
      <c r="J23" s="127"/>
      <c r="K23" s="130"/>
    </row>
    <row r="24" spans="1:16" ht="17.25" customHeight="1">
      <c r="A24" s="115" t="s">
        <v>9</v>
      </c>
      <c r="B24" s="178"/>
      <c r="C24" s="179"/>
      <c r="D24" s="180"/>
      <c r="E24" s="178"/>
      <c r="F24" s="180"/>
      <c r="G24" s="120"/>
      <c r="H24" s="129" t="str">
        <f t="shared" si="2"/>
        <v/>
      </c>
      <c r="I24" s="127"/>
      <c r="J24" s="127"/>
      <c r="K24" s="130"/>
    </row>
    <row r="25" spans="1:16" ht="17.25" customHeight="1">
      <c r="A25" s="115" t="s">
        <v>10</v>
      </c>
      <c r="B25" s="178"/>
      <c r="C25" s="179"/>
      <c r="D25" s="180"/>
      <c r="E25" s="178"/>
      <c r="F25" s="180"/>
      <c r="G25" s="120"/>
      <c r="H25" s="129" t="str">
        <f t="shared" si="2"/>
        <v/>
      </c>
      <c r="I25" s="127"/>
      <c r="J25" s="127"/>
      <c r="K25" s="130"/>
    </row>
    <row r="26" spans="1:16" ht="17.25" customHeight="1">
      <c r="A26" s="115" t="s">
        <v>11</v>
      </c>
      <c r="B26" s="178"/>
      <c r="C26" s="179"/>
      <c r="D26" s="180"/>
      <c r="E26" s="178"/>
      <c r="F26" s="180"/>
      <c r="G26" s="120"/>
      <c r="H26" s="129" t="str">
        <f t="shared" si="2"/>
        <v/>
      </c>
      <c r="I26" s="127"/>
      <c r="J26" s="127"/>
      <c r="K26" s="130"/>
    </row>
    <row r="27" spans="1:16" ht="17.25" customHeight="1">
      <c r="A27" s="115" t="s">
        <v>13</v>
      </c>
      <c r="B27" s="178"/>
      <c r="C27" s="179"/>
      <c r="D27" s="180"/>
      <c r="E27" s="178"/>
      <c r="F27" s="180"/>
      <c r="G27" s="120"/>
      <c r="H27" s="129" t="str">
        <f t="shared" si="2"/>
        <v/>
      </c>
      <c r="I27" s="127"/>
      <c r="J27" s="127"/>
      <c r="K27" s="130"/>
    </row>
    <row r="28" spans="1:16" ht="17.25" customHeight="1">
      <c r="A28" s="115" t="s">
        <v>14</v>
      </c>
      <c r="B28" s="178"/>
      <c r="C28" s="179"/>
      <c r="D28" s="180"/>
      <c r="E28" s="178"/>
      <c r="F28" s="180"/>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3200-000000000000}">
      <formula1>$P$5:$P$20</formula1>
    </dataValidation>
    <dataValidation imeMode="on" allowBlank="1" showInputMessage="1" showErrorMessage="1" sqref="C4 K21:K30 K13:K17 K8:K11 E8:E17 B21:B30 E21:E30" xr:uid="{00000000-0002-0000-3200-000001000000}"/>
    <dataValidation imeMode="halfAlpha" allowBlank="1" showInputMessage="1" showErrorMessage="1" sqref="I8:J17 G8:G17 G21:G30" xr:uid="{00000000-0002-0000-3200-000002000000}"/>
    <dataValidation type="list" imeMode="on" allowBlank="1" showInputMessage="1" sqref="B8:B17" xr:uid="{00000000-0002-0000-3200-000003000000}">
      <formula1>$M$5:$M$7</formula1>
    </dataValidation>
  </dataValidations>
  <pageMargins left="0.7" right="0.7" top="0.75" bottom="0.75" header="0.3" footer="0.3"/>
  <pageSetup paperSize="9" scale="82" orientation="landscape" r:id="rId1"/>
  <rowBreaks count="1" manualBreakCount="1">
    <brk id="31" max="8" man="1"/>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C000"/>
  </sheetPr>
  <dimension ref="B1:R18"/>
  <sheetViews>
    <sheetView showZeros="0" view="pageBreakPreview" topLeftCell="A7" zoomScaleNormal="115" zoomScaleSheetLayoutView="100" workbookViewId="0">
      <selection activeCell="D7" sqref="D7:E7"/>
    </sheetView>
  </sheetViews>
  <sheetFormatPr defaultColWidth="9" defaultRowHeight="13"/>
  <cols>
    <col min="1" max="1" width="1.6328125" customWidth="1"/>
    <col min="3" max="3" width="11.7265625" bestFit="1" customWidth="1"/>
    <col min="8" max="9" width="10.6328125" customWidth="1"/>
    <col min="10" max="10" width="20.08984375" hidden="1" customWidth="1"/>
  </cols>
  <sheetData>
    <row r="1" spans="2:18" ht="41.25" customHeight="1">
      <c r="B1" s="236" t="s">
        <v>110</v>
      </c>
      <c r="C1" s="236"/>
      <c r="D1" s="236"/>
      <c r="E1" s="237"/>
      <c r="F1" s="5" t="s">
        <v>81</v>
      </c>
      <c r="G1" s="221">
        <f>①研修調書!L1</f>
        <v>0</v>
      </c>
      <c r="H1" s="221"/>
      <c r="I1" s="221"/>
    </row>
    <row r="2" spans="2:18" ht="27" customHeight="1">
      <c r="B2" s="225" t="s">
        <v>75</v>
      </c>
      <c r="C2" s="225"/>
      <c r="D2" s="225"/>
      <c r="E2" s="225"/>
      <c r="F2" s="225"/>
      <c r="G2" s="225"/>
      <c r="H2" s="225"/>
      <c r="I2" s="225"/>
    </row>
    <row r="3" spans="2:18" ht="15.75" customHeight="1">
      <c r="B3" s="230" t="s">
        <v>74</v>
      </c>
      <c r="C3" s="230"/>
      <c r="D3" s="230"/>
      <c r="E3" s="230"/>
      <c r="F3" s="230"/>
      <c r="G3" s="230"/>
      <c r="H3" s="230"/>
    </row>
    <row r="4" spans="2:18" ht="20.25" customHeight="1">
      <c r="B4" s="230" t="s">
        <v>64</v>
      </c>
      <c r="C4" s="230"/>
      <c r="D4" s="234" t="s">
        <v>77</v>
      </c>
      <c r="E4" s="235"/>
      <c r="F4" s="228"/>
      <c r="G4" s="229"/>
    </row>
    <row r="5" spans="2:18" ht="20.25" customHeight="1">
      <c r="D5" s="234" t="s">
        <v>78</v>
      </c>
      <c r="E5" s="235"/>
      <c r="F5" s="228"/>
      <c r="G5" s="229"/>
    </row>
    <row r="6" spans="2:18" ht="20.25" customHeight="1">
      <c r="D6" s="15"/>
      <c r="E6" s="15"/>
      <c r="F6" s="12"/>
    </row>
    <row r="7" spans="2:18" ht="20.25" customHeight="1">
      <c r="B7" s="230" t="s">
        <v>65</v>
      </c>
      <c r="C7" s="231"/>
      <c r="D7" s="226"/>
      <c r="E7" s="227"/>
      <c r="J7" t="s">
        <v>66</v>
      </c>
    </row>
    <row r="8" spans="2:18">
      <c r="J8" t="s">
        <v>58</v>
      </c>
    </row>
    <row r="9" spans="2:18" ht="20.25" customHeight="1">
      <c r="B9" s="232" t="s">
        <v>232</v>
      </c>
      <c r="C9" s="232"/>
      <c r="D9" s="232"/>
      <c r="E9" s="232"/>
      <c r="F9" s="232"/>
      <c r="G9" s="232"/>
      <c r="H9" s="16"/>
      <c r="J9" t="s">
        <v>67</v>
      </c>
    </row>
    <row r="10" spans="2:18" ht="22.5" customHeight="1">
      <c r="B10" s="17" t="s">
        <v>54</v>
      </c>
      <c r="C10" s="17" t="s">
        <v>213</v>
      </c>
      <c r="D10" s="140" t="s">
        <v>55</v>
      </c>
      <c r="E10" s="17" t="s">
        <v>56</v>
      </c>
      <c r="F10" s="17" t="s">
        <v>214</v>
      </c>
      <c r="G10" s="140" t="s">
        <v>57</v>
      </c>
      <c r="H10" s="17" t="s">
        <v>21</v>
      </c>
      <c r="J10" s="18" t="s">
        <v>68</v>
      </c>
    </row>
    <row r="11" spans="2:18" ht="30" customHeight="1">
      <c r="B11" s="89"/>
      <c r="C11" s="89"/>
      <c r="D11" s="141"/>
      <c r="E11" s="89"/>
      <c r="F11" s="89"/>
      <c r="G11" s="141"/>
      <c r="H11" s="13">
        <f>SUM(B11:G11)</f>
        <v>0</v>
      </c>
      <c r="J11" t="s">
        <v>69</v>
      </c>
    </row>
    <row r="12" spans="2:18" ht="17.25" customHeight="1">
      <c r="J12" t="s">
        <v>70</v>
      </c>
    </row>
    <row r="13" spans="2:18" ht="21" customHeight="1">
      <c r="B13" s="232" t="s">
        <v>73</v>
      </c>
      <c r="C13" s="232"/>
      <c r="D13" s="233"/>
      <c r="E13" s="233"/>
      <c r="F13" s="233"/>
      <c r="G13" s="233"/>
      <c r="H13" s="233"/>
      <c r="J13" t="s">
        <v>71</v>
      </c>
    </row>
    <row r="14" spans="2:18" ht="38.25" customHeight="1">
      <c r="B14" s="223" t="b">
        <f>IF(D7=J7,K15,IF(D7=J8,L15,IF(D7=J9,M15,IF(D7=J10,N15,IF(D7=J11,O15,IF(D7=J12,P15,IF(D7=J13,Q15,IF(D7=J14,R15))))))))</f>
        <v>0</v>
      </c>
      <c r="C14" s="224"/>
      <c r="D14" s="19"/>
      <c r="J14" s="20" t="s">
        <v>72</v>
      </c>
      <c r="K14" s="17" t="s">
        <v>66</v>
      </c>
      <c r="L14" s="17" t="s">
        <v>58</v>
      </c>
      <c r="M14" s="21" t="s">
        <v>59</v>
      </c>
      <c r="N14" s="21" t="s">
        <v>60</v>
      </c>
      <c r="O14" s="21" t="s">
        <v>61</v>
      </c>
      <c r="P14" s="21" t="s">
        <v>62</v>
      </c>
      <c r="Q14" s="21" t="s">
        <v>63</v>
      </c>
      <c r="R14" s="21" t="s">
        <v>76</v>
      </c>
    </row>
    <row r="15" spans="2:18" ht="31.5" customHeight="1">
      <c r="K15" s="14">
        <f>IF(F4&lt;=90,ROUND(ROUNDDOWN($B11/3,1)+ROUNDDOWN(($C11+$D11)/6,1)+ROUNDDOWN($E11/20,1)+ROUNDDOWN(($F11+$G11)/30,1),0)+1+1,ROUND(ROUNDDOWN($B11/3,1)+ROUNDDOWN(($C11+$D11)/6,1)+ROUNDDOWN($E11/20,1)+ROUNDDOWN(($F11+$G11)/30,1),0)+1)</f>
        <v>2</v>
      </c>
      <c r="L15" s="14">
        <f>IF(F4&lt;=90,ROUND(ROUNDDOWN($B11/3,1)+ROUNDDOWN(($C11+$D11)/6,1)+ROUNDDOWN($E11/20,1)+ROUNDDOWN(($F11+$G11)/30,1),0)+1+1+2,ROUND(ROUNDDOWN($B11/3,1)+ROUNDDOWN(($C11+$D11)/6,1)+ROUNDDOWN($E11/20,1)+ROUNDDOWN(($F11+$G11)/30,1),0)+1+2)</f>
        <v>4</v>
      </c>
      <c r="M15" s="14">
        <f>ROUND(ROUNDDOWN($B11/3,1)+ROUNDDOWN(($C11+$D11)/6,1)+ROUNDDOWN($E11/20,1)+ROUNDDOWN(($F11+$G11)/30,1),0)+1</f>
        <v>1</v>
      </c>
      <c r="N15" s="14">
        <f>ROUND(ROUNDDOWN($B11/3,1)+ROUNDDOWN(($C11+$D11)/6,1)+ROUNDDOWN($E11/20,1)+ROUNDDOWN(($F11+$G11)/30,1),0)+1</f>
        <v>1</v>
      </c>
      <c r="O15" s="14">
        <f>ROUND(ROUNDDOWN($B11/3,1)+ROUNDDOWN(($C11+$D11)/6,1)+ROUNDDOWN($E11/20,1)+ROUNDDOWN(($F11+$G11)/30,1),0)+1+1</f>
        <v>2</v>
      </c>
      <c r="P15" s="14">
        <f>ROUND(ROUNDDOWN($B11/3,1)+ROUNDDOWN(($C11+$D11)/6,1)+ROUNDDOWN($E11/20,1)+ROUNDDOWN(($F11+$G11)/30,1),0)+1</f>
        <v>1</v>
      </c>
      <c r="Q15" s="14">
        <f>ROUND(ROUNDDOWN($B11/3,1)+ROUNDDOWN(($C11+$D11)/6,1)+ROUNDDOWN($E11/20,1)+ROUNDDOWN(($F11+$G11)/30,1),0)+1</f>
        <v>1</v>
      </c>
      <c r="R15" s="14">
        <f>IF(SUM(B11:D11)&gt;3,2,1)</f>
        <v>1</v>
      </c>
    </row>
    <row r="17" spans="2:8" ht="15.75" customHeight="1">
      <c r="B17" s="222"/>
      <c r="C17" s="222"/>
      <c r="D17" s="22"/>
      <c r="E17" s="22"/>
      <c r="F17" s="22"/>
      <c r="G17" s="22"/>
      <c r="H17" s="22"/>
    </row>
    <row r="18" spans="2:8" ht="14.25" customHeight="1"/>
  </sheetData>
  <sheetProtection sheet="1" selectLockedCells="1"/>
  <mergeCells count="15">
    <mergeCell ref="G1:I1"/>
    <mergeCell ref="B17:C17"/>
    <mergeCell ref="B14:C14"/>
    <mergeCell ref="B2:I2"/>
    <mergeCell ref="D7:E7"/>
    <mergeCell ref="F4:G4"/>
    <mergeCell ref="B4:C4"/>
    <mergeCell ref="B7:C7"/>
    <mergeCell ref="B13:H13"/>
    <mergeCell ref="B3:H3"/>
    <mergeCell ref="D4:E4"/>
    <mergeCell ref="D5:E5"/>
    <mergeCell ref="F5:G5"/>
    <mergeCell ref="B9:G9"/>
    <mergeCell ref="B1:E1"/>
  </mergeCells>
  <phoneticPr fontId="1"/>
  <dataValidations count="5">
    <dataValidation imeMode="halfAlpha" allowBlank="1" showInputMessage="1" showErrorMessage="1" sqref="B5:B6" xr:uid="{00000000-0002-0000-3300-000000000000}"/>
    <dataValidation type="list" imeMode="halfAlpha" allowBlank="1" showInputMessage="1" showErrorMessage="1" sqref="D7" xr:uid="{00000000-0002-0000-3300-000001000000}">
      <formula1>$J$7:$J$14</formula1>
    </dataValidation>
    <dataValidation type="whole" imeMode="halfAlpha" allowBlank="1" showInputMessage="1" showErrorMessage="1" sqref="G11 D11" xr:uid="{00000000-0002-0000-3300-000002000000}">
      <formula1>0</formula1>
      <formula2>200</formula2>
    </dataValidation>
    <dataValidation type="whole" imeMode="halfAlpha" allowBlank="1" showInputMessage="1" showErrorMessage="1" sqref="B11 C11" xr:uid="{BD2884DD-7F3F-444A-83D4-68E5E48E0E59}">
      <formula1>0</formula1>
      <formula2>300</formula2>
    </dataValidation>
    <dataValidation type="whole" imeMode="halfAlpha" allowBlank="1" showInputMessage="1" showErrorMessage="1" sqref="F4:G4 B11 C11 E11 F11 F5:G5" xr:uid="{B7B2333F-CBB7-4431-8C58-0CDD5897982A}">
      <formula1>0</formula1>
      <formula2>400</formula2>
    </dataValidation>
  </dataValidations>
  <printOptions horizontalCentered="1"/>
  <pageMargins left="0.11811023622047245" right="0.11811023622047245" top="0.35433070866141736" bottom="0.35433070866141736" header="0.31496062992125984" footer="0.31496062992125984"/>
  <pageSetup paperSize="9" scale="89" orientation="portrait" r:id="rId1"/>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6"/>
  <sheetViews>
    <sheetView view="pageBreakPreview" topLeftCell="A45" zoomScaleNormal="100" zoomScaleSheetLayoutView="100" workbookViewId="0">
      <selection activeCell="F6" sqref="F6"/>
    </sheetView>
  </sheetViews>
  <sheetFormatPr defaultColWidth="9" defaultRowHeight="13"/>
  <cols>
    <col min="1" max="1" width="3" style="30" customWidth="1"/>
    <col min="2" max="2" width="16.26953125" style="30" customWidth="1"/>
    <col min="3" max="3" width="15.36328125" style="30" customWidth="1"/>
    <col min="4" max="4" width="13" style="30" customWidth="1"/>
    <col min="5" max="6" width="10.6328125" style="30" customWidth="1"/>
    <col min="7" max="8" width="12.453125" style="30" customWidth="1"/>
    <col min="9" max="16384" width="9" style="30"/>
  </cols>
  <sheetData>
    <row r="1" spans="1:9">
      <c r="A1" s="30" t="s">
        <v>106</v>
      </c>
    </row>
    <row r="2" spans="1:9">
      <c r="A2" s="238">
        <f>②公定価格に含まれる人数!G1</f>
        <v>0</v>
      </c>
      <c r="B2" s="239"/>
      <c r="C2" s="240"/>
    </row>
    <row r="3" spans="1:9" ht="13.5" thickBot="1">
      <c r="C3" s="241"/>
      <c r="D3" s="242"/>
      <c r="E3" s="242"/>
      <c r="F3" s="242"/>
      <c r="G3" s="243"/>
      <c r="H3" s="243"/>
      <c r="I3" s="31"/>
    </row>
    <row r="4" spans="1:9" s="45" customFormat="1" ht="33.75" customHeight="1">
      <c r="G4" s="244" t="s">
        <v>93</v>
      </c>
      <c r="H4" s="245"/>
      <c r="I4" s="46"/>
    </row>
    <row r="5" spans="1:9" s="32" customFormat="1" ht="24">
      <c r="B5" s="33" t="s">
        <v>207</v>
      </c>
      <c r="C5" s="33" t="s">
        <v>208</v>
      </c>
      <c r="D5" s="34" t="s">
        <v>209</v>
      </c>
      <c r="E5" s="34" t="s">
        <v>210</v>
      </c>
      <c r="F5" s="142" t="s">
        <v>215</v>
      </c>
      <c r="G5" s="36" t="s">
        <v>211</v>
      </c>
      <c r="H5" s="37" t="s">
        <v>212</v>
      </c>
    </row>
    <row r="6" spans="1:9" ht="17.149999999999999" customHeight="1">
      <c r="A6" s="38">
        <v>1</v>
      </c>
      <c r="B6" s="90"/>
      <c r="C6" s="91"/>
      <c r="D6" s="92"/>
      <c r="E6" s="93"/>
      <c r="F6" s="94"/>
      <c r="G6" s="106"/>
      <c r="H6" s="95"/>
      <c r="I6" s="39" t="s">
        <v>4</v>
      </c>
    </row>
    <row r="7" spans="1:9" ht="17.149999999999999" customHeight="1">
      <c r="A7" s="38">
        <v>2</v>
      </c>
      <c r="B7" s="90"/>
      <c r="C7" s="91"/>
      <c r="D7" s="92"/>
      <c r="E7" s="93"/>
      <c r="F7" s="94"/>
      <c r="G7" s="106"/>
      <c r="H7" s="95"/>
      <c r="I7" s="40" t="s">
        <v>41</v>
      </c>
    </row>
    <row r="8" spans="1:9" ht="17.149999999999999" customHeight="1">
      <c r="A8" s="38">
        <v>3</v>
      </c>
      <c r="B8" s="90"/>
      <c r="C8" s="91"/>
      <c r="D8" s="92"/>
      <c r="E8" s="93"/>
      <c r="F8" s="94"/>
      <c r="G8" s="106"/>
      <c r="H8" s="95"/>
      <c r="I8" s="40" t="s">
        <v>17</v>
      </c>
    </row>
    <row r="9" spans="1:9" ht="17.149999999999999" customHeight="1">
      <c r="A9" s="38">
        <v>4</v>
      </c>
      <c r="B9" s="90"/>
      <c r="C9" s="91"/>
      <c r="D9" s="92"/>
      <c r="E9" s="93"/>
      <c r="F9" s="94"/>
      <c r="G9" s="106"/>
      <c r="H9" s="95"/>
      <c r="I9" s="40" t="s">
        <v>18</v>
      </c>
    </row>
    <row r="10" spans="1:9" ht="17.149999999999999" customHeight="1">
      <c r="A10" s="38">
        <v>5</v>
      </c>
      <c r="B10" s="90"/>
      <c r="C10" s="91"/>
      <c r="D10" s="92"/>
      <c r="E10" s="93"/>
      <c r="F10" s="94"/>
      <c r="G10" s="106"/>
      <c r="H10" s="95"/>
      <c r="I10" s="40" t="s">
        <v>53</v>
      </c>
    </row>
    <row r="11" spans="1:9" ht="17.149999999999999" customHeight="1">
      <c r="A11" s="38">
        <v>6</v>
      </c>
      <c r="B11" s="90"/>
      <c r="C11" s="91"/>
      <c r="D11" s="92"/>
      <c r="E11" s="93"/>
      <c r="F11" s="94"/>
      <c r="G11" s="106"/>
      <c r="H11" s="95"/>
      <c r="I11" s="40" t="s">
        <v>39</v>
      </c>
    </row>
    <row r="12" spans="1:9" ht="17.149999999999999" customHeight="1">
      <c r="A12" s="38">
        <v>7</v>
      </c>
      <c r="B12" s="90"/>
      <c r="C12" s="91"/>
      <c r="D12" s="92"/>
      <c r="E12" s="93"/>
      <c r="F12" s="94"/>
      <c r="G12" s="106"/>
      <c r="H12" s="95"/>
      <c r="I12" s="40" t="s">
        <v>45</v>
      </c>
    </row>
    <row r="13" spans="1:9" ht="17.149999999999999" customHeight="1">
      <c r="A13" s="38">
        <v>8</v>
      </c>
      <c r="B13" s="90"/>
      <c r="C13" s="91"/>
      <c r="D13" s="92"/>
      <c r="E13" s="93"/>
      <c r="F13" s="94"/>
      <c r="G13" s="106"/>
      <c r="H13" s="95"/>
      <c r="I13" s="40" t="s">
        <v>50</v>
      </c>
    </row>
    <row r="14" spans="1:9" ht="17.149999999999999" customHeight="1">
      <c r="A14" s="38">
        <v>9</v>
      </c>
      <c r="B14" s="90"/>
      <c r="C14" s="91"/>
      <c r="D14" s="91"/>
      <c r="E14" s="93"/>
      <c r="F14" s="96"/>
      <c r="G14" s="106"/>
      <c r="H14" s="95"/>
      <c r="I14" s="40" t="s">
        <v>52</v>
      </c>
    </row>
    <row r="15" spans="1:9" ht="17.149999999999999" customHeight="1">
      <c r="A15" s="38">
        <v>10</v>
      </c>
      <c r="B15" s="90"/>
      <c r="C15" s="91"/>
      <c r="D15" s="91"/>
      <c r="E15" s="93"/>
      <c r="F15" s="96"/>
      <c r="G15" s="106"/>
      <c r="H15" s="95"/>
      <c r="I15" s="40" t="s">
        <v>47</v>
      </c>
    </row>
    <row r="16" spans="1:9" ht="17.149999999999999" customHeight="1">
      <c r="A16" s="38">
        <v>11</v>
      </c>
      <c r="B16" s="90"/>
      <c r="C16" s="91"/>
      <c r="D16" s="91"/>
      <c r="E16" s="93"/>
      <c r="F16" s="94"/>
      <c r="G16" s="106"/>
      <c r="H16" s="95"/>
      <c r="I16" s="40" t="s">
        <v>46</v>
      </c>
    </row>
    <row r="17" spans="1:9" ht="17.149999999999999" customHeight="1">
      <c r="A17" s="38">
        <v>12</v>
      </c>
      <c r="B17" s="90"/>
      <c r="C17" s="91"/>
      <c r="D17" s="91"/>
      <c r="E17" s="93"/>
      <c r="F17" s="94"/>
      <c r="G17" s="106"/>
      <c r="H17" s="95"/>
      <c r="I17" s="40" t="s">
        <v>49</v>
      </c>
    </row>
    <row r="18" spans="1:9" ht="17.149999999999999" customHeight="1">
      <c r="A18" s="38">
        <v>13</v>
      </c>
      <c r="B18" s="90"/>
      <c r="C18" s="91"/>
      <c r="D18" s="91"/>
      <c r="E18" s="93"/>
      <c r="F18" s="94"/>
      <c r="G18" s="106"/>
      <c r="H18" s="95"/>
      <c r="I18" s="40" t="s">
        <v>48</v>
      </c>
    </row>
    <row r="19" spans="1:9" ht="17.149999999999999" customHeight="1">
      <c r="A19" s="41">
        <v>14</v>
      </c>
      <c r="B19" s="90"/>
      <c r="C19" s="91"/>
      <c r="D19" s="91"/>
      <c r="E19" s="93"/>
      <c r="F19" s="94"/>
      <c r="G19" s="106"/>
      <c r="H19" s="95"/>
      <c r="I19" s="40" t="s">
        <v>40</v>
      </c>
    </row>
    <row r="20" spans="1:9" ht="17.149999999999999" customHeight="1">
      <c r="A20" s="41">
        <v>15</v>
      </c>
      <c r="B20" s="90"/>
      <c r="C20" s="91"/>
      <c r="D20" s="91"/>
      <c r="E20" s="93"/>
      <c r="F20" s="94"/>
      <c r="G20" s="106"/>
      <c r="H20" s="95"/>
      <c r="I20" s="40" t="s">
        <v>86</v>
      </c>
    </row>
    <row r="21" spans="1:9" ht="17.149999999999999" customHeight="1">
      <c r="A21" s="41">
        <v>16</v>
      </c>
      <c r="B21" s="90"/>
      <c r="C21" s="91"/>
      <c r="D21" s="91"/>
      <c r="E21" s="93"/>
      <c r="F21" s="94"/>
      <c r="G21" s="106"/>
      <c r="H21" s="95"/>
      <c r="I21" s="40" t="s">
        <v>87</v>
      </c>
    </row>
    <row r="22" spans="1:9" ht="17.149999999999999" customHeight="1">
      <c r="A22" s="41">
        <v>17</v>
      </c>
      <c r="B22" s="90"/>
      <c r="C22" s="91"/>
      <c r="D22" s="91"/>
      <c r="E22" s="93"/>
      <c r="F22" s="94"/>
      <c r="G22" s="106"/>
      <c r="H22" s="95"/>
      <c r="I22" s="40"/>
    </row>
    <row r="23" spans="1:9" ht="17.149999999999999" customHeight="1">
      <c r="A23" s="41">
        <v>18</v>
      </c>
      <c r="B23" s="90"/>
      <c r="C23" s="91"/>
      <c r="D23" s="91"/>
      <c r="E23" s="93"/>
      <c r="F23" s="94"/>
      <c r="G23" s="106"/>
      <c r="H23" s="95"/>
      <c r="I23" s="40"/>
    </row>
    <row r="24" spans="1:9" ht="17.149999999999999" customHeight="1">
      <c r="A24" s="41">
        <v>19</v>
      </c>
      <c r="B24" s="90"/>
      <c r="C24" s="91"/>
      <c r="D24" s="91"/>
      <c r="E24" s="93"/>
      <c r="F24" s="94"/>
      <c r="G24" s="106"/>
      <c r="H24" s="95"/>
      <c r="I24" s="40"/>
    </row>
    <row r="25" spans="1:9" ht="17.149999999999999" customHeight="1">
      <c r="A25" s="41">
        <v>20</v>
      </c>
      <c r="B25" s="90"/>
      <c r="C25" s="91"/>
      <c r="D25" s="91"/>
      <c r="E25" s="93"/>
      <c r="F25" s="94"/>
      <c r="G25" s="106"/>
      <c r="H25" s="95"/>
      <c r="I25" s="40"/>
    </row>
    <row r="26" spans="1:9" ht="17.149999999999999" customHeight="1">
      <c r="A26" s="41">
        <v>21</v>
      </c>
      <c r="B26" s="90"/>
      <c r="C26" s="91"/>
      <c r="D26" s="91"/>
      <c r="E26" s="93"/>
      <c r="F26" s="94"/>
      <c r="G26" s="106"/>
      <c r="H26" s="95"/>
      <c r="I26" s="40"/>
    </row>
    <row r="27" spans="1:9" ht="17.149999999999999" customHeight="1">
      <c r="A27" s="41">
        <v>22</v>
      </c>
      <c r="B27" s="90"/>
      <c r="C27" s="91"/>
      <c r="D27" s="91"/>
      <c r="E27" s="93"/>
      <c r="F27" s="94"/>
      <c r="G27" s="106"/>
      <c r="H27" s="95"/>
      <c r="I27" s="40"/>
    </row>
    <row r="28" spans="1:9" ht="17.149999999999999" customHeight="1">
      <c r="A28" s="41">
        <v>23</v>
      </c>
      <c r="B28" s="90"/>
      <c r="C28" s="91"/>
      <c r="D28" s="91"/>
      <c r="E28" s="93"/>
      <c r="F28" s="94"/>
      <c r="G28" s="106"/>
      <c r="H28" s="95"/>
      <c r="I28" s="40"/>
    </row>
    <row r="29" spans="1:9" ht="17.149999999999999" customHeight="1">
      <c r="A29" s="41">
        <v>24</v>
      </c>
      <c r="B29" s="90"/>
      <c r="C29" s="91"/>
      <c r="D29" s="91"/>
      <c r="E29" s="93"/>
      <c r="F29" s="94"/>
      <c r="G29" s="106"/>
      <c r="H29" s="95"/>
      <c r="I29" s="40"/>
    </row>
    <row r="30" spans="1:9" ht="17.149999999999999" customHeight="1">
      <c r="A30" s="41">
        <v>25</v>
      </c>
      <c r="B30" s="90"/>
      <c r="C30" s="91"/>
      <c r="D30" s="91"/>
      <c r="E30" s="93"/>
      <c r="F30" s="94"/>
      <c r="G30" s="106"/>
      <c r="H30" s="95"/>
      <c r="I30" s="40"/>
    </row>
    <row r="31" spans="1:9" ht="17.149999999999999" customHeight="1">
      <c r="A31" s="41">
        <v>26</v>
      </c>
      <c r="B31" s="90"/>
      <c r="C31" s="91"/>
      <c r="D31" s="91"/>
      <c r="E31" s="93"/>
      <c r="F31" s="94"/>
      <c r="G31" s="106"/>
      <c r="H31" s="95"/>
      <c r="I31" s="40"/>
    </row>
    <row r="32" spans="1:9" ht="17.149999999999999" customHeight="1">
      <c r="A32" s="41">
        <v>27</v>
      </c>
      <c r="B32" s="90"/>
      <c r="C32" s="91"/>
      <c r="D32" s="91"/>
      <c r="E32" s="93"/>
      <c r="F32" s="94"/>
      <c r="G32" s="106"/>
      <c r="H32" s="95"/>
      <c r="I32" s="40"/>
    </row>
    <row r="33" spans="1:10" ht="17.149999999999999" customHeight="1">
      <c r="A33" s="41">
        <v>28</v>
      </c>
      <c r="B33" s="90"/>
      <c r="C33" s="91"/>
      <c r="D33" s="91"/>
      <c r="E33" s="93"/>
      <c r="F33" s="94"/>
      <c r="G33" s="106"/>
      <c r="H33" s="95"/>
      <c r="I33" s="40"/>
    </row>
    <row r="34" spans="1:10" ht="17.149999999999999" customHeight="1">
      <c r="A34" s="41">
        <v>29</v>
      </c>
      <c r="B34" s="90"/>
      <c r="C34" s="91"/>
      <c r="D34" s="91"/>
      <c r="E34" s="93"/>
      <c r="F34" s="94"/>
      <c r="G34" s="106"/>
      <c r="H34" s="95"/>
      <c r="I34" s="40"/>
    </row>
    <row r="35" spans="1:10" ht="17.149999999999999" customHeight="1">
      <c r="A35" s="41">
        <v>30</v>
      </c>
      <c r="B35" s="90"/>
      <c r="C35" s="91"/>
      <c r="D35" s="91"/>
      <c r="E35" s="93"/>
      <c r="F35" s="94"/>
      <c r="G35" s="106"/>
      <c r="H35" s="97"/>
      <c r="I35" s="40"/>
    </row>
    <row r="36" spans="1:10" ht="26.25" customHeight="1">
      <c r="A36" s="42"/>
      <c r="C36" s="24"/>
      <c r="D36" s="24"/>
      <c r="E36" s="25"/>
      <c r="F36" s="26"/>
      <c r="G36" s="49">
        <f>SUM(G6:G35)</f>
        <v>0</v>
      </c>
      <c r="H36" s="50">
        <f>SUM(H6:H35)</f>
        <v>0</v>
      </c>
      <c r="I36" s="27"/>
      <c r="J36" s="40"/>
    </row>
  </sheetData>
  <sheetProtection sheet="1" selectLockedCells="1"/>
  <mergeCells count="4">
    <mergeCell ref="A2:C2"/>
    <mergeCell ref="C3:F3"/>
    <mergeCell ref="G3:H3"/>
    <mergeCell ref="G4:H4"/>
  </mergeCells>
  <phoneticPr fontId="1"/>
  <dataValidations count="2">
    <dataValidation type="list" allowBlank="1" showInputMessage="1" showErrorMessage="1" sqref="B6:B35" xr:uid="{00000000-0002-0000-3400-000000000000}">
      <formula1>$I$20:$I$21</formula1>
    </dataValidation>
    <dataValidation type="list" allowBlank="1" showInputMessage="1" showErrorMessage="1" sqref="D6:D36" xr:uid="{00000000-0002-0000-3400-000001000000}">
      <formula1>I$6:I$19</formula1>
    </dataValidation>
  </dataValidations>
  <pageMargins left="0.7" right="0.7" top="0.75" bottom="0.75" header="0.3" footer="0.3"/>
  <pageSetup paperSize="9" scale="84" orientation="portrait" r:id="rId1"/>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B1:V30"/>
  <sheetViews>
    <sheetView view="pageBreakPreview" zoomScale="40" zoomScaleNormal="40" zoomScaleSheetLayoutView="40" workbookViewId="0">
      <selection activeCell="C1" sqref="C1:L1"/>
    </sheetView>
  </sheetViews>
  <sheetFormatPr defaultColWidth="9" defaultRowHeight="13"/>
  <cols>
    <col min="1" max="2" width="3.7265625" customWidth="1"/>
    <col min="3" max="10" width="19.6328125" style="6" customWidth="1"/>
    <col min="11" max="16" width="19.6328125" customWidth="1"/>
    <col min="17" max="17" width="11" customWidth="1"/>
    <col min="18" max="18" width="3.36328125" customWidth="1"/>
    <col min="19" max="20" width="9" customWidth="1"/>
    <col min="21" max="21" width="3.6328125" customWidth="1"/>
    <col min="22" max="23" width="9" customWidth="1"/>
  </cols>
  <sheetData>
    <row r="1" spans="2:17" ht="96.75" customHeight="1">
      <c r="B1" s="4"/>
      <c r="C1" s="267" t="s">
        <v>227</v>
      </c>
      <c r="D1" s="267"/>
      <c r="E1" s="267"/>
      <c r="F1" s="267"/>
      <c r="G1" s="267"/>
      <c r="H1" s="267"/>
      <c r="I1" s="267"/>
      <c r="J1" s="267"/>
      <c r="K1" s="267"/>
      <c r="L1" s="268"/>
      <c r="M1" s="173" t="s">
        <v>51</v>
      </c>
      <c r="N1" s="173"/>
      <c r="O1" s="173">
        <f>②公定価格に含まれる人数!G1</f>
        <v>0</v>
      </c>
      <c r="P1" s="173"/>
      <c r="Q1" s="173"/>
    </row>
    <row r="2" spans="2:17" ht="96.75" customHeight="1">
      <c r="B2" s="4"/>
      <c r="C2" s="29" t="s">
        <v>102</v>
      </c>
      <c r="D2" s="29"/>
      <c r="E2" s="29"/>
      <c r="F2" s="29"/>
      <c r="G2" s="29"/>
      <c r="H2" s="29"/>
      <c r="I2" s="29"/>
      <c r="J2" s="29"/>
      <c r="K2" s="29"/>
      <c r="L2" s="29"/>
      <c r="M2" s="29"/>
      <c r="N2" s="29"/>
      <c r="O2" s="29"/>
      <c r="P2" s="29"/>
      <c r="Q2" s="4"/>
    </row>
    <row r="3" spans="2:17" ht="54" customHeight="1">
      <c r="B3" s="4"/>
      <c r="C3" s="253" t="s">
        <v>23</v>
      </c>
      <c r="D3" s="253"/>
      <c r="E3" s="253" t="s">
        <v>101</v>
      </c>
      <c r="F3" s="253"/>
      <c r="G3" s="253" t="s">
        <v>24</v>
      </c>
      <c r="H3" s="253"/>
      <c r="I3" s="269" t="s">
        <v>25</v>
      </c>
      <c r="J3" s="270"/>
      <c r="K3" s="271" t="s">
        <v>26</v>
      </c>
      <c r="L3" s="272"/>
      <c r="M3" s="271" t="s">
        <v>27</v>
      </c>
      <c r="N3" s="272"/>
      <c r="O3" s="273" t="s">
        <v>28</v>
      </c>
      <c r="P3" s="274"/>
    </row>
    <row r="4" spans="2:17" ht="114" customHeight="1">
      <c r="B4" s="4"/>
      <c r="C4" s="262" t="s">
        <v>38</v>
      </c>
      <c r="D4" s="263"/>
      <c r="E4" s="263" t="s">
        <v>37</v>
      </c>
      <c r="F4" s="263"/>
      <c r="G4" s="263" t="s">
        <v>33</v>
      </c>
      <c r="H4" s="263"/>
      <c r="I4" s="275" t="s">
        <v>34</v>
      </c>
      <c r="J4" s="276"/>
      <c r="K4" s="277" t="s">
        <v>36</v>
      </c>
      <c r="L4" s="278"/>
      <c r="M4" s="277" t="s">
        <v>35</v>
      </c>
      <c r="N4" s="278"/>
      <c r="O4" s="264" t="s">
        <v>31</v>
      </c>
      <c r="P4" s="265"/>
    </row>
    <row r="5" spans="2:17" ht="82.5" customHeight="1">
      <c r="B5" s="4"/>
      <c r="C5" s="251" t="b">
        <f>②公定価格に含まれる人数!B14</f>
        <v>0</v>
      </c>
      <c r="D5" s="251"/>
      <c r="E5" s="252">
        <f>C5*①研修調書!AB11*3</f>
        <v>0</v>
      </c>
      <c r="F5" s="252"/>
      <c r="G5" s="252">
        <f>'③代替職員調書（全研修）'!$G$36</f>
        <v>0</v>
      </c>
      <c r="H5" s="253"/>
      <c r="I5" s="254">
        <f>IF(G5-E5&gt;0,G5-E5,0)</f>
        <v>0</v>
      </c>
      <c r="J5" s="255"/>
      <c r="K5" s="254">
        <f>①研修調書!Z2</f>
        <v>0</v>
      </c>
      <c r="L5" s="255"/>
      <c r="M5" s="254">
        <f>①研修調書!Z3</f>
        <v>0</v>
      </c>
      <c r="N5" s="255"/>
      <c r="O5" s="254">
        <f>K5+M5</f>
        <v>0</v>
      </c>
      <c r="P5" s="256"/>
    </row>
    <row r="6" spans="2:17" ht="15.75" customHeight="1">
      <c r="B6" s="4"/>
      <c r="C6" s="51"/>
      <c r="D6" s="51"/>
      <c r="E6" s="51"/>
      <c r="F6" s="51"/>
      <c r="G6" s="51"/>
      <c r="H6" s="51"/>
      <c r="I6" s="51"/>
      <c r="J6" s="51"/>
      <c r="K6" s="51"/>
      <c r="L6" s="51"/>
      <c r="M6" s="4"/>
      <c r="N6" s="4"/>
      <c r="O6" s="4"/>
      <c r="P6" s="4"/>
      <c r="Q6" s="4"/>
    </row>
    <row r="7" spans="2:17" ht="23.5">
      <c r="B7" s="4"/>
      <c r="C7" s="4"/>
      <c r="D7" s="4"/>
      <c r="E7" s="4"/>
      <c r="F7" s="4"/>
      <c r="G7" s="4"/>
      <c r="H7" s="4"/>
      <c r="I7" s="4"/>
      <c r="J7" s="4"/>
      <c r="K7" s="4"/>
      <c r="L7" s="4"/>
      <c r="M7" s="4"/>
      <c r="N7" s="4"/>
      <c r="O7" s="4"/>
      <c r="P7" s="4"/>
      <c r="Q7" s="4"/>
    </row>
    <row r="8" spans="2:17" ht="54" customHeight="1">
      <c r="B8" s="4"/>
      <c r="C8" s="259" t="s">
        <v>29</v>
      </c>
      <c r="D8" s="259"/>
      <c r="G8" s="4"/>
      <c r="H8" s="4"/>
      <c r="I8" s="4"/>
      <c r="J8" s="4"/>
      <c r="K8" s="4"/>
      <c r="L8" s="4"/>
      <c r="M8" s="4"/>
      <c r="N8" s="4"/>
      <c r="O8" s="4"/>
      <c r="P8" s="4"/>
      <c r="Q8" s="4"/>
    </row>
    <row r="9" spans="2:17" ht="111.75" customHeight="1">
      <c r="B9" s="4"/>
      <c r="C9" s="266" t="s">
        <v>104</v>
      </c>
      <c r="D9" s="266"/>
      <c r="E9" s="54"/>
      <c r="F9" s="55"/>
      <c r="G9" s="55"/>
      <c r="H9" s="4"/>
      <c r="I9" s="4"/>
      <c r="J9" s="4"/>
      <c r="K9" s="4"/>
      <c r="L9" s="4"/>
      <c r="M9" s="4"/>
      <c r="N9" s="4"/>
      <c r="O9" s="4"/>
      <c r="P9" s="4"/>
      <c r="Q9" s="4"/>
    </row>
    <row r="10" spans="2:17" ht="82.5" customHeight="1">
      <c r="B10" s="4"/>
      <c r="C10" s="252">
        <f>MIN(I5,O5)</f>
        <v>0</v>
      </c>
      <c r="D10" s="253"/>
      <c r="E10" s="246" t="s">
        <v>103</v>
      </c>
      <c r="F10" s="247"/>
      <c r="G10" s="56"/>
      <c r="H10" s="4"/>
      <c r="I10" s="4"/>
      <c r="J10" s="4"/>
      <c r="K10" s="4"/>
      <c r="L10" s="4"/>
      <c r="M10" s="4"/>
      <c r="N10" s="4"/>
      <c r="O10" s="4"/>
      <c r="P10" s="4"/>
      <c r="Q10" s="4"/>
    </row>
    <row r="11" spans="2:17" ht="24" thickBot="1">
      <c r="B11" s="4"/>
      <c r="C11" s="4"/>
      <c r="D11" s="4"/>
      <c r="E11" s="4"/>
      <c r="F11" s="4"/>
      <c r="G11" s="4"/>
      <c r="H11" s="4"/>
      <c r="I11" s="4"/>
      <c r="J11" s="4"/>
      <c r="K11" s="4"/>
      <c r="L11" s="4"/>
      <c r="M11" s="4"/>
      <c r="N11" s="4"/>
      <c r="O11" s="4"/>
      <c r="P11" s="4"/>
      <c r="Q11" s="4"/>
    </row>
    <row r="12" spans="2:17" ht="82.5" customHeight="1">
      <c r="B12" s="4"/>
      <c r="C12" s="260" t="s">
        <v>100</v>
      </c>
      <c r="D12" s="261"/>
      <c r="E12" s="4"/>
      <c r="F12" s="4"/>
      <c r="G12" s="4"/>
      <c r="H12" s="4"/>
      <c r="I12" s="4"/>
      <c r="J12" s="4"/>
      <c r="K12" s="4"/>
      <c r="L12" s="4"/>
      <c r="M12" s="4"/>
      <c r="N12" s="4"/>
      <c r="O12" s="4"/>
      <c r="P12" s="4"/>
      <c r="Q12" s="4"/>
    </row>
    <row r="13" spans="2:17" ht="82.5" customHeight="1">
      <c r="B13" s="4"/>
      <c r="C13" s="249" t="s">
        <v>32</v>
      </c>
      <c r="D13" s="250"/>
      <c r="E13" s="4"/>
      <c r="F13" s="4"/>
      <c r="G13" s="4"/>
      <c r="H13" s="4"/>
      <c r="I13" s="4"/>
      <c r="J13" s="4"/>
      <c r="K13" s="4"/>
      <c r="L13" s="4"/>
      <c r="M13" s="4"/>
      <c r="N13" s="4"/>
      <c r="O13" s="4"/>
      <c r="P13" s="4"/>
      <c r="Q13" s="4"/>
    </row>
    <row r="14" spans="2:17" ht="82.5" customHeight="1" thickBot="1">
      <c r="B14" s="4"/>
      <c r="C14" s="257">
        <f>C10/①研修調書!AB11*①研修調書!AB12</f>
        <v>0</v>
      </c>
      <c r="D14" s="258"/>
      <c r="E14" s="248" t="s">
        <v>105</v>
      </c>
      <c r="F14" s="247"/>
      <c r="G14" s="56"/>
      <c r="H14" s="4"/>
      <c r="I14" s="4"/>
      <c r="J14" s="4"/>
      <c r="K14" s="4"/>
      <c r="L14" s="4"/>
      <c r="M14" s="4"/>
      <c r="N14" s="4"/>
      <c r="O14" s="4"/>
      <c r="P14" s="4"/>
      <c r="Q14" s="4"/>
    </row>
    <row r="15" spans="2:17" ht="23.5">
      <c r="B15" s="4"/>
      <c r="C15" s="4"/>
      <c r="D15" s="4"/>
      <c r="E15" s="4"/>
      <c r="F15" s="4"/>
      <c r="G15" s="4"/>
      <c r="H15" s="4"/>
      <c r="I15" s="4"/>
      <c r="J15" s="4"/>
      <c r="K15" s="4"/>
      <c r="L15" s="4"/>
      <c r="M15" s="4"/>
      <c r="N15" s="4"/>
      <c r="O15" s="4"/>
      <c r="P15" s="4"/>
      <c r="Q15" s="4"/>
    </row>
    <row r="16" spans="2:17" ht="23.5">
      <c r="B16" s="4"/>
      <c r="C16" s="4"/>
      <c r="D16" s="4"/>
      <c r="E16" s="4"/>
      <c r="F16" s="4"/>
      <c r="G16" s="4"/>
      <c r="H16" s="4"/>
      <c r="I16" s="4"/>
      <c r="J16" s="4"/>
      <c r="K16" s="4"/>
      <c r="L16" s="4"/>
      <c r="M16" s="4"/>
      <c r="N16" s="4"/>
      <c r="O16" s="4"/>
      <c r="P16" s="4"/>
      <c r="Q16" s="4"/>
    </row>
    <row r="17" spans="2:22" ht="23.5">
      <c r="B17" s="4"/>
      <c r="C17" s="4"/>
      <c r="D17" s="4"/>
      <c r="E17" s="4"/>
      <c r="F17" s="4"/>
      <c r="G17" s="4"/>
      <c r="H17" s="4"/>
      <c r="I17" s="4"/>
      <c r="J17" s="4"/>
      <c r="K17" s="4"/>
      <c r="L17" s="4"/>
      <c r="M17" s="4"/>
      <c r="N17" s="4"/>
      <c r="O17" s="4"/>
      <c r="P17" s="4"/>
      <c r="Q17" s="4"/>
    </row>
    <row r="18" spans="2:22" ht="23.5">
      <c r="B18" s="4"/>
      <c r="C18" s="4"/>
      <c r="D18" s="4"/>
      <c r="E18" s="4"/>
      <c r="F18" s="4"/>
      <c r="G18" s="4"/>
      <c r="H18" s="4"/>
      <c r="I18" s="4"/>
      <c r="J18" s="4"/>
      <c r="K18" s="4"/>
      <c r="L18" s="4"/>
      <c r="M18" s="4"/>
      <c r="N18" s="4"/>
      <c r="O18" s="4"/>
      <c r="P18" s="4"/>
      <c r="Q18" s="4"/>
    </row>
    <row r="30" spans="2:22" s="6" customFormat="1">
      <c r="B30"/>
      <c r="K30"/>
      <c r="L30"/>
      <c r="M30"/>
      <c r="N30"/>
      <c r="O30"/>
      <c r="P30"/>
      <c r="Q30"/>
      <c r="R30"/>
      <c r="S30"/>
      <c r="T30"/>
      <c r="U30"/>
      <c r="V30"/>
    </row>
  </sheetData>
  <sheetProtection sheet="1" selectLockedCells="1"/>
  <mergeCells count="32">
    <mergeCell ref="O4:P4"/>
    <mergeCell ref="C9:D9"/>
    <mergeCell ref="C1:L1"/>
    <mergeCell ref="M1:N1"/>
    <mergeCell ref="C3:D3"/>
    <mergeCell ref="E3:F3"/>
    <mergeCell ref="G3:H3"/>
    <mergeCell ref="I3:J3"/>
    <mergeCell ref="K3:L3"/>
    <mergeCell ref="M3:N3"/>
    <mergeCell ref="O3:P3"/>
    <mergeCell ref="E4:F4"/>
    <mergeCell ref="G4:H4"/>
    <mergeCell ref="I4:J4"/>
    <mergeCell ref="K4:L4"/>
    <mergeCell ref="M4:N4"/>
    <mergeCell ref="E10:F10"/>
    <mergeCell ref="E14:F14"/>
    <mergeCell ref="O1:Q1"/>
    <mergeCell ref="C13:D13"/>
    <mergeCell ref="C5:D5"/>
    <mergeCell ref="E5:F5"/>
    <mergeCell ref="G5:H5"/>
    <mergeCell ref="I5:J5"/>
    <mergeCell ref="K5:L5"/>
    <mergeCell ref="M5:N5"/>
    <mergeCell ref="O5:P5"/>
    <mergeCell ref="C10:D10"/>
    <mergeCell ref="C14:D14"/>
    <mergeCell ref="C8:D8"/>
    <mergeCell ref="C12:D12"/>
    <mergeCell ref="C4:D4"/>
  </mergeCells>
  <phoneticPr fontId="1"/>
  <pageMargins left="0.70866141732283472" right="0.70866141732283472" top="0.35433070866141736" bottom="0" header="0.31496062992125984" footer="0.31496062992125984"/>
  <pageSetup paperSize="9" scale="45" fitToHeight="10" orientation="landscape" cellComments="asDisplayed" r:id="rId1"/>
  <drawing r:id="rId2"/>
  <legacy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37"/>
  <sheetViews>
    <sheetView view="pageBreakPreview" zoomScale="85" zoomScaleNormal="100" zoomScaleSheetLayoutView="85" workbookViewId="0">
      <selection activeCell="K12" sqref="K12"/>
    </sheetView>
  </sheetViews>
  <sheetFormatPr defaultColWidth="9" defaultRowHeight="13"/>
  <cols>
    <col min="1" max="1" width="3" style="30" customWidth="1"/>
    <col min="2" max="2" width="16.26953125" style="30" customWidth="1"/>
    <col min="3" max="3" width="12.36328125" style="30" customWidth="1"/>
    <col min="4" max="4" width="13" style="30" customWidth="1"/>
    <col min="5" max="6" width="10.6328125" style="30" customWidth="1"/>
    <col min="7" max="8" width="9.7265625" style="30" customWidth="1"/>
    <col min="9" max="9" width="12.453125" style="30" customWidth="1"/>
    <col min="10" max="10" width="4.90625" style="30" customWidth="1"/>
    <col min="11" max="11" width="12.453125" style="30" customWidth="1"/>
    <col min="12" max="12" width="4.90625" style="30" customWidth="1"/>
    <col min="13" max="15" width="10.6328125" style="30" customWidth="1"/>
    <col min="16" max="16384" width="9" style="30"/>
  </cols>
  <sheetData>
    <row r="1" spans="1:16">
      <c r="A1" s="279" t="s">
        <v>111</v>
      </c>
      <c r="B1" s="279"/>
      <c r="C1" s="279"/>
      <c r="D1" s="279"/>
      <c r="E1" s="279"/>
    </row>
    <row r="2" spans="1:16" ht="16.5">
      <c r="A2" s="238">
        <f>②公定価格に含まれる人数!G1</f>
        <v>0</v>
      </c>
      <c r="B2" s="239"/>
      <c r="C2" s="240"/>
      <c r="I2" s="63" t="s">
        <v>88</v>
      </c>
      <c r="J2" s="65"/>
      <c r="K2" s="64">
        <f>④基準額算出シート!C10</f>
        <v>0</v>
      </c>
      <c r="L2" s="64"/>
      <c r="M2" s="65" t="s">
        <v>89</v>
      </c>
      <c r="N2" s="65"/>
      <c r="O2" s="66"/>
    </row>
    <row r="3" spans="1:16" ht="13.5" thickBot="1">
      <c r="C3" s="241"/>
      <c r="D3" s="242"/>
      <c r="E3" s="242"/>
      <c r="F3" s="242"/>
      <c r="G3" s="243"/>
      <c r="H3" s="243"/>
      <c r="I3" s="31"/>
      <c r="J3" s="31"/>
      <c r="K3" s="31"/>
      <c r="L3" s="31"/>
      <c r="M3" s="31"/>
      <c r="N3" s="31"/>
      <c r="O3" s="31"/>
      <c r="P3" s="31"/>
    </row>
    <row r="4" spans="1:16" s="45" customFormat="1" ht="33.75" customHeight="1" thickBot="1">
      <c r="G4" s="280"/>
      <c r="H4" s="281"/>
      <c r="I4" s="282" t="s">
        <v>88</v>
      </c>
      <c r="J4" s="283"/>
      <c r="K4" s="283"/>
      <c r="L4" s="283"/>
      <c r="M4" s="283"/>
      <c r="N4" s="283"/>
      <c r="O4" s="284"/>
      <c r="P4" s="46"/>
    </row>
    <row r="5" spans="1:16" s="32" customFormat="1" ht="12">
      <c r="B5" s="98" t="s">
        <v>98</v>
      </c>
      <c r="C5" s="98" t="s">
        <v>99</v>
      </c>
      <c r="D5" s="34" t="s">
        <v>1</v>
      </c>
      <c r="E5" s="34" t="s">
        <v>79</v>
      </c>
      <c r="F5" s="35" t="s">
        <v>80</v>
      </c>
      <c r="G5" s="57" t="s">
        <v>82</v>
      </c>
      <c r="H5" s="58" t="s">
        <v>91</v>
      </c>
      <c r="I5" s="59" t="s">
        <v>83</v>
      </c>
      <c r="J5" s="135"/>
      <c r="K5" s="136" t="s">
        <v>91</v>
      </c>
      <c r="L5" s="81"/>
      <c r="M5" s="80" t="s">
        <v>84</v>
      </c>
      <c r="N5" s="81" t="s">
        <v>85</v>
      </c>
      <c r="O5" s="82"/>
    </row>
    <row r="6" spans="1:16" ht="17.149999999999999" customHeight="1">
      <c r="A6" s="38">
        <v>1</v>
      </c>
      <c r="B6" s="38">
        <f>VLOOKUP(A6,'③代替職員調書（全研修）'!$A$6:$H$35,2)</f>
        <v>0</v>
      </c>
      <c r="C6" s="70">
        <f>VLOOKUP(A6,'③代替職員調書（全研修）'!$A$6:$H$35,3)</f>
        <v>0</v>
      </c>
      <c r="D6" s="71">
        <f>VLOOKUP(A6,'③代替職員調書（全研修）'!$A$6:$H$35,4)</f>
        <v>0</v>
      </c>
      <c r="E6" s="72">
        <f>VLOOKUP(A6,'③代替職員調書（全研修）'!$A$6:$H$35,5)</f>
        <v>0</v>
      </c>
      <c r="F6" s="73">
        <f>VLOOKUP(A6,'③代替職員調書（全研修）'!$A$6:$H$35,6)</f>
        <v>0</v>
      </c>
      <c r="G6" s="107">
        <f>VLOOKUP(A6,'③代替職員調書（全研修）'!$A$6:$H$35,7)</f>
        <v>0</v>
      </c>
      <c r="H6" s="74">
        <f>VLOOKUP(A6,'③代替職員調書（全研修）'!$A$6:$H$35,8)</f>
        <v>0</v>
      </c>
      <c r="I6" s="62"/>
      <c r="J6" s="145" t="str">
        <f>IF(G6&gt;=I6,"○","×")</f>
        <v>○</v>
      </c>
      <c r="K6" s="137"/>
      <c r="L6" s="144" t="str">
        <f>IF(H6&gt;=K6,"○","×")</f>
        <v>○</v>
      </c>
      <c r="M6" s="83">
        <f>E6*I6*24</f>
        <v>0</v>
      </c>
      <c r="N6" s="84">
        <f>F6*K6</f>
        <v>0</v>
      </c>
      <c r="O6" s="85">
        <f>M6+N6</f>
        <v>0</v>
      </c>
      <c r="P6" s="39" t="s">
        <v>4</v>
      </c>
    </row>
    <row r="7" spans="1:16" ht="17.149999999999999" customHeight="1">
      <c r="A7" s="38">
        <v>2</v>
      </c>
      <c r="B7" s="38">
        <f>VLOOKUP(A7,'③代替職員調書（全研修）'!$A$6:$H$35,2)</f>
        <v>0</v>
      </c>
      <c r="C7" s="70">
        <f>VLOOKUP(A7,'③代替職員調書（全研修）'!$A$6:$H$35,3)</f>
        <v>0</v>
      </c>
      <c r="D7" s="71">
        <f>VLOOKUP(A7,'③代替職員調書（全研修）'!$A$6:$H$35,4)</f>
        <v>0</v>
      </c>
      <c r="E7" s="72">
        <f>VLOOKUP(A7,'③代替職員調書（全研修）'!$A$6:$H$35,5)</f>
        <v>0</v>
      </c>
      <c r="F7" s="73">
        <f>VLOOKUP(A7,'③代替職員調書（全研修）'!$A$6:$H$35,6)</f>
        <v>0</v>
      </c>
      <c r="G7" s="107">
        <f>VLOOKUP(A7,'③代替職員調書（全研修）'!$A$6:$H$35,7)</f>
        <v>0</v>
      </c>
      <c r="H7" s="74">
        <f>VLOOKUP(A7,'③代替職員調書（全研修）'!$A$6:$H$35,8)</f>
        <v>0</v>
      </c>
      <c r="I7" s="62"/>
      <c r="J7" s="145" t="str">
        <f t="shared" ref="J7:J35" si="0">IF(G7&gt;=I7,"○","×")</f>
        <v>○</v>
      </c>
      <c r="K7" s="137"/>
      <c r="L7" s="144" t="str">
        <f t="shared" ref="L7:L35" si="1">IF(H7&gt;=K7,"○","×")</f>
        <v>○</v>
      </c>
      <c r="M7" s="83">
        <f t="shared" ref="M7:M35" si="2">E7*I7*24</f>
        <v>0</v>
      </c>
      <c r="N7" s="84">
        <f t="shared" ref="N7:N35" si="3">F7*K7</f>
        <v>0</v>
      </c>
      <c r="O7" s="85">
        <f t="shared" ref="O7:O35" si="4">M7+N7</f>
        <v>0</v>
      </c>
      <c r="P7" s="40" t="s">
        <v>41</v>
      </c>
    </row>
    <row r="8" spans="1:16" ht="17.149999999999999" customHeight="1">
      <c r="A8" s="38">
        <v>3</v>
      </c>
      <c r="B8" s="38">
        <f>VLOOKUP(A8,'③代替職員調書（全研修）'!$A$6:$H$35,2)</f>
        <v>0</v>
      </c>
      <c r="C8" s="70">
        <f>VLOOKUP(A8,'③代替職員調書（全研修）'!$A$6:$H$35,3)</f>
        <v>0</v>
      </c>
      <c r="D8" s="71">
        <f>VLOOKUP(A8,'③代替職員調書（全研修）'!$A$6:$H$35,4)</f>
        <v>0</v>
      </c>
      <c r="E8" s="72">
        <f>VLOOKUP(A8,'③代替職員調書（全研修）'!$A$6:$H$35,5)</f>
        <v>0</v>
      </c>
      <c r="F8" s="73">
        <f>VLOOKUP(A8,'③代替職員調書（全研修）'!$A$6:$H$35,6)</f>
        <v>0</v>
      </c>
      <c r="G8" s="107">
        <f>VLOOKUP(A8,'③代替職員調書（全研修）'!$A$6:$H$35,7)</f>
        <v>0</v>
      </c>
      <c r="H8" s="74">
        <f>VLOOKUP(A8,'③代替職員調書（全研修）'!$A$6:$H$35,8)</f>
        <v>0</v>
      </c>
      <c r="I8" s="62"/>
      <c r="J8" s="145" t="str">
        <f t="shared" si="0"/>
        <v>○</v>
      </c>
      <c r="K8" s="137"/>
      <c r="L8" s="144" t="str">
        <f t="shared" si="1"/>
        <v>○</v>
      </c>
      <c r="M8" s="83">
        <f t="shared" si="2"/>
        <v>0</v>
      </c>
      <c r="N8" s="84">
        <f t="shared" si="3"/>
        <v>0</v>
      </c>
      <c r="O8" s="85">
        <f t="shared" si="4"/>
        <v>0</v>
      </c>
      <c r="P8" s="40" t="s">
        <v>17</v>
      </c>
    </row>
    <row r="9" spans="1:16" ht="17.149999999999999" customHeight="1">
      <c r="A9" s="38">
        <v>4</v>
      </c>
      <c r="B9" s="38">
        <f>VLOOKUP(A9,'③代替職員調書（全研修）'!$A$6:$H$35,2)</f>
        <v>0</v>
      </c>
      <c r="C9" s="70">
        <f>VLOOKUP(A9,'③代替職員調書（全研修）'!$A$6:$H$35,3)</f>
        <v>0</v>
      </c>
      <c r="D9" s="71">
        <f>VLOOKUP(A9,'③代替職員調書（全研修）'!$A$6:$H$35,4)</f>
        <v>0</v>
      </c>
      <c r="E9" s="72">
        <f>VLOOKUP(A9,'③代替職員調書（全研修）'!$A$6:$H$35,5)</f>
        <v>0</v>
      </c>
      <c r="F9" s="73">
        <f>VLOOKUP(A9,'③代替職員調書（全研修）'!$A$6:$H$35,6)</f>
        <v>0</v>
      </c>
      <c r="G9" s="107">
        <f>VLOOKUP(A9,'③代替職員調書（全研修）'!$A$6:$H$35,7)</f>
        <v>0</v>
      </c>
      <c r="H9" s="74">
        <f>VLOOKUP(A9,'③代替職員調書（全研修）'!$A$6:$H$35,8)</f>
        <v>0</v>
      </c>
      <c r="I9" s="62"/>
      <c r="J9" s="145" t="str">
        <f t="shared" si="0"/>
        <v>○</v>
      </c>
      <c r="K9" s="137"/>
      <c r="L9" s="144" t="str">
        <f t="shared" si="1"/>
        <v>○</v>
      </c>
      <c r="M9" s="83">
        <f t="shared" ref="M9:M14" si="5">E9*I9*24</f>
        <v>0</v>
      </c>
      <c r="N9" s="84">
        <f t="shared" ref="N9:N14" si="6">F9*K9</f>
        <v>0</v>
      </c>
      <c r="O9" s="85">
        <f t="shared" si="4"/>
        <v>0</v>
      </c>
      <c r="P9" s="40" t="s">
        <v>18</v>
      </c>
    </row>
    <row r="10" spans="1:16" ht="17.149999999999999" customHeight="1">
      <c r="A10" s="38">
        <v>5</v>
      </c>
      <c r="B10" s="38">
        <f>VLOOKUP(A10,'③代替職員調書（全研修）'!$A$6:$H$35,2)</f>
        <v>0</v>
      </c>
      <c r="C10" s="70">
        <f>VLOOKUP(A10,'③代替職員調書（全研修）'!$A$6:$H$35,3)</f>
        <v>0</v>
      </c>
      <c r="D10" s="71">
        <f>VLOOKUP(A10,'③代替職員調書（全研修）'!$A$6:$H$35,4)</f>
        <v>0</v>
      </c>
      <c r="E10" s="72">
        <f>VLOOKUP(A10,'③代替職員調書（全研修）'!$A$6:$H$35,5)</f>
        <v>0</v>
      </c>
      <c r="F10" s="73">
        <f>VLOOKUP(A10,'③代替職員調書（全研修）'!$A$6:$H$35,6)</f>
        <v>0</v>
      </c>
      <c r="G10" s="107">
        <f>VLOOKUP(A10,'③代替職員調書（全研修）'!$A$6:$H$35,7)</f>
        <v>0</v>
      </c>
      <c r="H10" s="74">
        <f>VLOOKUP(A10,'③代替職員調書（全研修）'!$A$6:$H$35,8)</f>
        <v>0</v>
      </c>
      <c r="I10" s="62"/>
      <c r="J10" s="145" t="str">
        <f t="shared" si="0"/>
        <v>○</v>
      </c>
      <c r="K10" s="137"/>
      <c r="L10" s="144" t="str">
        <f t="shared" si="1"/>
        <v>○</v>
      </c>
      <c r="M10" s="83">
        <f t="shared" si="5"/>
        <v>0</v>
      </c>
      <c r="N10" s="84">
        <f t="shared" si="6"/>
        <v>0</v>
      </c>
      <c r="O10" s="85">
        <f t="shared" si="4"/>
        <v>0</v>
      </c>
      <c r="P10" s="40" t="s">
        <v>53</v>
      </c>
    </row>
    <row r="11" spans="1:16" ht="17.149999999999999" customHeight="1">
      <c r="A11" s="38">
        <v>6</v>
      </c>
      <c r="B11" s="38">
        <f>VLOOKUP(A11,'③代替職員調書（全研修）'!$A$6:$H$35,2)</f>
        <v>0</v>
      </c>
      <c r="C11" s="70">
        <f>VLOOKUP(A11,'③代替職員調書（全研修）'!$A$6:$H$35,3)</f>
        <v>0</v>
      </c>
      <c r="D11" s="71">
        <f>VLOOKUP(A11,'③代替職員調書（全研修）'!$A$6:$H$35,4)</f>
        <v>0</v>
      </c>
      <c r="E11" s="72">
        <f>VLOOKUP(A11,'③代替職員調書（全研修）'!$A$6:$H$35,5)</f>
        <v>0</v>
      </c>
      <c r="F11" s="73">
        <f>VLOOKUP(A11,'③代替職員調書（全研修）'!$A$6:$H$35,6)</f>
        <v>0</v>
      </c>
      <c r="G11" s="107">
        <f>VLOOKUP(A11,'③代替職員調書（全研修）'!$A$6:$H$35,7)</f>
        <v>0</v>
      </c>
      <c r="H11" s="74">
        <f>VLOOKUP(A11,'③代替職員調書（全研修）'!$A$6:$H$35,8)</f>
        <v>0</v>
      </c>
      <c r="I11" s="62"/>
      <c r="J11" s="145" t="str">
        <f t="shared" si="0"/>
        <v>○</v>
      </c>
      <c r="K11" s="137"/>
      <c r="L11" s="144" t="str">
        <f t="shared" si="1"/>
        <v>○</v>
      </c>
      <c r="M11" s="83">
        <f t="shared" si="5"/>
        <v>0</v>
      </c>
      <c r="N11" s="84">
        <f t="shared" si="6"/>
        <v>0</v>
      </c>
      <c r="O11" s="85">
        <f t="shared" si="4"/>
        <v>0</v>
      </c>
      <c r="P11" s="40" t="s">
        <v>39</v>
      </c>
    </row>
    <row r="12" spans="1:16" ht="17.149999999999999" customHeight="1">
      <c r="A12" s="38">
        <v>7</v>
      </c>
      <c r="B12" s="38">
        <f>VLOOKUP(A12,'③代替職員調書（全研修）'!$A$6:$H$35,2)</f>
        <v>0</v>
      </c>
      <c r="C12" s="70">
        <f>VLOOKUP(A12,'③代替職員調書（全研修）'!$A$6:$H$35,3)</f>
        <v>0</v>
      </c>
      <c r="D12" s="71">
        <f>VLOOKUP(A12,'③代替職員調書（全研修）'!$A$6:$H$35,4)</f>
        <v>0</v>
      </c>
      <c r="E12" s="72">
        <f>VLOOKUP(A12,'③代替職員調書（全研修）'!$A$6:$H$35,5)</f>
        <v>0</v>
      </c>
      <c r="F12" s="73">
        <f>VLOOKUP(A12,'③代替職員調書（全研修）'!$A$6:$H$35,6)</f>
        <v>0</v>
      </c>
      <c r="G12" s="107">
        <f>VLOOKUP(A12,'③代替職員調書（全研修）'!$A$6:$H$35,7)</f>
        <v>0</v>
      </c>
      <c r="H12" s="74">
        <f>VLOOKUP(A12,'③代替職員調書（全研修）'!$A$6:$H$35,8)</f>
        <v>0</v>
      </c>
      <c r="I12" s="62"/>
      <c r="J12" s="145" t="str">
        <f t="shared" si="0"/>
        <v>○</v>
      </c>
      <c r="K12" s="137"/>
      <c r="L12" s="144" t="str">
        <f t="shared" si="1"/>
        <v>○</v>
      </c>
      <c r="M12" s="83">
        <f t="shared" si="5"/>
        <v>0</v>
      </c>
      <c r="N12" s="84">
        <f t="shared" si="6"/>
        <v>0</v>
      </c>
      <c r="O12" s="85">
        <f t="shared" si="4"/>
        <v>0</v>
      </c>
      <c r="P12" s="40" t="s">
        <v>45</v>
      </c>
    </row>
    <row r="13" spans="1:16" ht="17.149999999999999" customHeight="1">
      <c r="A13" s="38">
        <v>8</v>
      </c>
      <c r="B13" s="38">
        <f>VLOOKUP(A13,'③代替職員調書（全研修）'!$A$6:$H$35,2)</f>
        <v>0</v>
      </c>
      <c r="C13" s="70">
        <f>VLOOKUP(A13,'③代替職員調書（全研修）'!$A$6:$H$35,3)</f>
        <v>0</v>
      </c>
      <c r="D13" s="71">
        <f>VLOOKUP(A13,'③代替職員調書（全研修）'!$A$6:$H$35,4)</f>
        <v>0</v>
      </c>
      <c r="E13" s="72">
        <f>VLOOKUP(A13,'③代替職員調書（全研修）'!$A$6:$H$35,5)</f>
        <v>0</v>
      </c>
      <c r="F13" s="73">
        <f>VLOOKUP(A13,'③代替職員調書（全研修）'!$A$6:$H$35,6)</f>
        <v>0</v>
      </c>
      <c r="G13" s="107">
        <f>VLOOKUP(A13,'③代替職員調書（全研修）'!$A$6:$H$35,7)</f>
        <v>0</v>
      </c>
      <c r="H13" s="74">
        <f>VLOOKUP(A13,'③代替職員調書（全研修）'!$A$6:$H$35,8)</f>
        <v>0</v>
      </c>
      <c r="I13" s="62"/>
      <c r="J13" s="145" t="str">
        <f t="shared" si="0"/>
        <v>○</v>
      </c>
      <c r="K13" s="137"/>
      <c r="L13" s="144" t="str">
        <f t="shared" si="1"/>
        <v>○</v>
      </c>
      <c r="M13" s="83">
        <f t="shared" si="5"/>
        <v>0</v>
      </c>
      <c r="N13" s="84">
        <f t="shared" si="6"/>
        <v>0</v>
      </c>
      <c r="O13" s="85">
        <f t="shared" si="4"/>
        <v>0</v>
      </c>
      <c r="P13" s="40" t="s">
        <v>50</v>
      </c>
    </row>
    <row r="14" spans="1:16" ht="17.149999999999999" customHeight="1">
      <c r="A14" s="38">
        <v>9</v>
      </c>
      <c r="B14" s="38">
        <f>VLOOKUP(A14,'③代替職員調書（全研修）'!$A$6:$H$35,2)</f>
        <v>0</v>
      </c>
      <c r="C14" s="70">
        <f>VLOOKUP(A14,'③代替職員調書（全研修）'!$A$6:$H$35,3)</f>
        <v>0</v>
      </c>
      <c r="D14" s="71">
        <f>VLOOKUP(A14,'③代替職員調書（全研修）'!$A$6:$H$35,4)</f>
        <v>0</v>
      </c>
      <c r="E14" s="72">
        <f>VLOOKUP(A14,'③代替職員調書（全研修）'!$A$6:$H$35,5)</f>
        <v>0</v>
      </c>
      <c r="F14" s="73">
        <f>VLOOKUP(A14,'③代替職員調書（全研修）'!$A$6:$H$35,6)</f>
        <v>0</v>
      </c>
      <c r="G14" s="107">
        <f>VLOOKUP(A14,'③代替職員調書（全研修）'!$A$6:$H$35,7)</f>
        <v>0</v>
      </c>
      <c r="H14" s="74">
        <f>VLOOKUP(A14,'③代替職員調書（全研修）'!$A$6:$H$35,8)</f>
        <v>0</v>
      </c>
      <c r="I14" s="62"/>
      <c r="J14" s="145" t="str">
        <f t="shared" si="0"/>
        <v>○</v>
      </c>
      <c r="K14" s="137"/>
      <c r="L14" s="144" t="str">
        <f t="shared" si="1"/>
        <v>○</v>
      </c>
      <c r="M14" s="83">
        <f t="shared" si="5"/>
        <v>0</v>
      </c>
      <c r="N14" s="84">
        <f t="shared" si="6"/>
        <v>0</v>
      </c>
      <c r="O14" s="85">
        <f t="shared" si="4"/>
        <v>0</v>
      </c>
      <c r="P14" s="40" t="s">
        <v>52</v>
      </c>
    </row>
    <row r="15" spans="1:16" ht="17.149999999999999" customHeight="1">
      <c r="A15" s="38">
        <v>10</v>
      </c>
      <c r="B15" s="38">
        <f>VLOOKUP(A15,'③代替職員調書（全研修）'!$A$6:$H$35,2)</f>
        <v>0</v>
      </c>
      <c r="C15" s="70">
        <f>VLOOKUP(A15,'③代替職員調書（全研修）'!$A$6:$H$35,3)</f>
        <v>0</v>
      </c>
      <c r="D15" s="71">
        <f>VLOOKUP(A15,'③代替職員調書（全研修）'!$A$6:$H$35,4)</f>
        <v>0</v>
      </c>
      <c r="E15" s="72">
        <f>VLOOKUP(A15,'③代替職員調書（全研修）'!$A$6:$H$35,5)</f>
        <v>0</v>
      </c>
      <c r="F15" s="73">
        <f>VLOOKUP(A15,'③代替職員調書（全研修）'!$A$6:$H$35,6)</f>
        <v>0</v>
      </c>
      <c r="G15" s="107">
        <f>VLOOKUP(A15,'③代替職員調書（全研修）'!$A$6:$H$35,7)</f>
        <v>0</v>
      </c>
      <c r="H15" s="74">
        <f>VLOOKUP(A15,'③代替職員調書（全研修）'!$A$6:$H$35,8)</f>
        <v>0</v>
      </c>
      <c r="I15" s="62"/>
      <c r="J15" s="145" t="str">
        <f t="shared" si="0"/>
        <v>○</v>
      </c>
      <c r="K15" s="137"/>
      <c r="L15" s="144" t="str">
        <f t="shared" si="1"/>
        <v>○</v>
      </c>
      <c r="M15" s="83">
        <f t="shared" si="2"/>
        <v>0</v>
      </c>
      <c r="N15" s="84">
        <f t="shared" si="3"/>
        <v>0</v>
      </c>
      <c r="O15" s="85">
        <f t="shared" si="4"/>
        <v>0</v>
      </c>
      <c r="P15" s="40" t="s">
        <v>47</v>
      </c>
    </row>
    <row r="16" spans="1:16" ht="17.149999999999999" customHeight="1">
      <c r="A16" s="38">
        <v>11</v>
      </c>
      <c r="B16" s="38">
        <f>VLOOKUP(A16,'③代替職員調書（全研修）'!$A$6:$H$35,2)</f>
        <v>0</v>
      </c>
      <c r="C16" s="70">
        <f>VLOOKUP(A16,'③代替職員調書（全研修）'!$A$6:$H$35,3)</f>
        <v>0</v>
      </c>
      <c r="D16" s="71">
        <f>VLOOKUP(A16,'③代替職員調書（全研修）'!$A$6:$H$35,4)</f>
        <v>0</v>
      </c>
      <c r="E16" s="72">
        <f>VLOOKUP(A16,'③代替職員調書（全研修）'!$A$6:$H$35,5)</f>
        <v>0</v>
      </c>
      <c r="F16" s="73">
        <f>VLOOKUP(A16,'③代替職員調書（全研修）'!$A$6:$H$35,6)</f>
        <v>0</v>
      </c>
      <c r="G16" s="107">
        <f>VLOOKUP(A16,'③代替職員調書（全研修）'!$A$6:$H$35,7)</f>
        <v>0</v>
      </c>
      <c r="H16" s="74">
        <f>VLOOKUP(A16,'③代替職員調書（全研修）'!$A$6:$H$35,8)</f>
        <v>0</v>
      </c>
      <c r="I16" s="62"/>
      <c r="J16" s="145" t="str">
        <f t="shared" si="0"/>
        <v>○</v>
      </c>
      <c r="K16" s="137"/>
      <c r="L16" s="144" t="str">
        <f t="shared" si="1"/>
        <v>○</v>
      </c>
      <c r="M16" s="83">
        <f t="shared" si="2"/>
        <v>0</v>
      </c>
      <c r="N16" s="84">
        <f t="shared" si="3"/>
        <v>0</v>
      </c>
      <c r="O16" s="85">
        <f t="shared" si="4"/>
        <v>0</v>
      </c>
      <c r="P16" s="40" t="s">
        <v>46</v>
      </c>
    </row>
    <row r="17" spans="1:16" ht="17.149999999999999" customHeight="1">
      <c r="A17" s="38">
        <v>12</v>
      </c>
      <c r="B17" s="38">
        <f>VLOOKUP(A17,'③代替職員調書（全研修）'!$A$6:$H$35,2)</f>
        <v>0</v>
      </c>
      <c r="C17" s="70">
        <f>VLOOKUP(A17,'③代替職員調書（全研修）'!$A$6:$H$35,3)</f>
        <v>0</v>
      </c>
      <c r="D17" s="71">
        <f>VLOOKUP(A17,'③代替職員調書（全研修）'!$A$6:$H$35,4)</f>
        <v>0</v>
      </c>
      <c r="E17" s="72">
        <f>VLOOKUP(A17,'③代替職員調書（全研修）'!$A$6:$H$35,5)</f>
        <v>0</v>
      </c>
      <c r="F17" s="73">
        <f>VLOOKUP(A17,'③代替職員調書（全研修）'!$A$6:$H$35,6)</f>
        <v>0</v>
      </c>
      <c r="G17" s="107">
        <f>VLOOKUP(A17,'③代替職員調書（全研修）'!$A$6:$H$35,7)</f>
        <v>0</v>
      </c>
      <c r="H17" s="74">
        <f>VLOOKUP(A17,'③代替職員調書（全研修）'!$A$6:$H$35,8)</f>
        <v>0</v>
      </c>
      <c r="I17" s="62"/>
      <c r="J17" s="145" t="str">
        <f t="shared" si="0"/>
        <v>○</v>
      </c>
      <c r="K17" s="137"/>
      <c r="L17" s="144" t="str">
        <f t="shared" si="1"/>
        <v>○</v>
      </c>
      <c r="M17" s="83">
        <f>E17*I17*24</f>
        <v>0</v>
      </c>
      <c r="N17" s="84">
        <f>F17*K17</f>
        <v>0</v>
      </c>
      <c r="O17" s="85">
        <f t="shared" si="4"/>
        <v>0</v>
      </c>
      <c r="P17" s="40" t="s">
        <v>49</v>
      </c>
    </row>
    <row r="18" spans="1:16" ht="17.149999999999999" customHeight="1">
      <c r="A18" s="38">
        <v>13</v>
      </c>
      <c r="B18" s="38">
        <f>VLOOKUP(A18,'③代替職員調書（全研修）'!$A$6:$H$35,2)</f>
        <v>0</v>
      </c>
      <c r="C18" s="70">
        <f>VLOOKUP(A18,'③代替職員調書（全研修）'!$A$6:$H$35,3)</f>
        <v>0</v>
      </c>
      <c r="D18" s="71">
        <f>VLOOKUP(A18,'③代替職員調書（全研修）'!$A$6:$H$35,4)</f>
        <v>0</v>
      </c>
      <c r="E18" s="72">
        <f>VLOOKUP(A18,'③代替職員調書（全研修）'!$A$6:$H$35,5)</f>
        <v>0</v>
      </c>
      <c r="F18" s="73">
        <f>VLOOKUP(A18,'③代替職員調書（全研修）'!$A$6:$H$35,6)</f>
        <v>0</v>
      </c>
      <c r="G18" s="107">
        <f>VLOOKUP(A18,'③代替職員調書（全研修）'!$A$6:$H$35,7)</f>
        <v>0</v>
      </c>
      <c r="H18" s="74">
        <f>VLOOKUP(A18,'③代替職員調書（全研修）'!$A$6:$H$35,8)</f>
        <v>0</v>
      </c>
      <c r="I18" s="62"/>
      <c r="J18" s="145" t="str">
        <f t="shared" si="0"/>
        <v>○</v>
      </c>
      <c r="K18" s="137"/>
      <c r="L18" s="144" t="str">
        <f t="shared" si="1"/>
        <v>○</v>
      </c>
      <c r="M18" s="83">
        <f>E18*I18*24</f>
        <v>0</v>
      </c>
      <c r="N18" s="84">
        <f>F18*K18</f>
        <v>0</v>
      </c>
      <c r="O18" s="85">
        <f t="shared" si="4"/>
        <v>0</v>
      </c>
      <c r="P18" s="40" t="s">
        <v>48</v>
      </c>
    </row>
    <row r="19" spans="1:16" ht="17.149999999999999" customHeight="1">
      <c r="A19" s="41">
        <v>14</v>
      </c>
      <c r="B19" s="38">
        <f>VLOOKUP(A19,'③代替職員調書（全研修）'!$A$6:$H$35,2)</f>
        <v>0</v>
      </c>
      <c r="C19" s="70">
        <f>VLOOKUP(A19,'③代替職員調書（全研修）'!$A$6:$H$35,3)</f>
        <v>0</v>
      </c>
      <c r="D19" s="71">
        <f>VLOOKUP(A19,'③代替職員調書（全研修）'!$A$6:$H$35,4)</f>
        <v>0</v>
      </c>
      <c r="E19" s="72">
        <f>VLOOKUP(A19,'③代替職員調書（全研修）'!$A$6:$H$35,5)</f>
        <v>0</v>
      </c>
      <c r="F19" s="73">
        <f>VLOOKUP(A19,'③代替職員調書（全研修）'!$A$6:$H$35,6)</f>
        <v>0</v>
      </c>
      <c r="G19" s="107">
        <f>VLOOKUP(A19,'③代替職員調書（全研修）'!$A$6:$H$35,7)</f>
        <v>0</v>
      </c>
      <c r="H19" s="74">
        <f>VLOOKUP(A19,'③代替職員調書（全研修）'!$A$6:$H$35,8)</f>
        <v>0</v>
      </c>
      <c r="I19" s="62"/>
      <c r="J19" s="145" t="str">
        <f t="shared" si="0"/>
        <v>○</v>
      </c>
      <c r="K19" s="137"/>
      <c r="L19" s="144" t="str">
        <f t="shared" si="1"/>
        <v>○</v>
      </c>
      <c r="M19" s="83">
        <f>E19*I19*24</f>
        <v>0</v>
      </c>
      <c r="N19" s="84">
        <f>F19*K19</f>
        <v>0</v>
      </c>
      <c r="O19" s="85">
        <f t="shared" si="4"/>
        <v>0</v>
      </c>
      <c r="P19" s="40" t="s">
        <v>40</v>
      </c>
    </row>
    <row r="20" spans="1:16" ht="17.149999999999999" customHeight="1">
      <c r="A20" s="41">
        <v>15</v>
      </c>
      <c r="B20" s="38">
        <f>VLOOKUP(A20,'③代替職員調書（全研修）'!$A$6:$H$35,2)</f>
        <v>0</v>
      </c>
      <c r="C20" s="70">
        <f>VLOOKUP(A20,'③代替職員調書（全研修）'!$A$6:$H$35,3)</f>
        <v>0</v>
      </c>
      <c r="D20" s="71">
        <f>VLOOKUP(A20,'③代替職員調書（全研修）'!$A$6:$H$35,4)</f>
        <v>0</v>
      </c>
      <c r="E20" s="72">
        <f>VLOOKUP(A20,'③代替職員調書（全研修）'!$A$6:$H$35,5)</f>
        <v>0</v>
      </c>
      <c r="F20" s="73">
        <f>VLOOKUP(A20,'③代替職員調書（全研修）'!$A$6:$H$35,6)</f>
        <v>0</v>
      </c>
      <c r="G20" s="107">
        <f>VLOOKUP(A20,'③代替職員調書（全研修）'!$A$6:$H$35,7)</f>
        <v>0</v>
      </c>
      <c r="H20" s="74">
        <f>VLOOKUP(A20,'③代替職員調書（全研修）'!$A$6:$H$35,8)</f>
        <v>0</v>
      </c>
      <c r="I20" s="62"/>
      <c r="J20" s="145" t="str">
        <f t="shared" si="0"/>
        <v>○</v>
      </c>
      <c r="K20" s="137"/>
      <c r="L20" s="144" t="str">
        <f t="shared" si="1"/>
        <v>○</v>
      </c>
      <c r="M20" s="83">
        <f t="shared" si="2"/>
        <v>0</v>
      </c>
      <c r="N20" s="84">
        <f t="shared" si="3"/>
        <v>0</v>
      </c>
      <c r="O20" s="85">
        <f t="shared" si="4"/>
        <v>0</v>
      </c>
      <c r="P20" s="40" t="s">
        <v>86</v>
      </c>
    </row>
    <row r="21" spans="1:16" ht="17.149999999999999" customHeight="1">
      <c r="A21" s="41">
        <v>16</v>
      </c>
      <c r="B21" s="38">
        <f>VLOOKUP(A21,'③代替職員調書（全研修）'!$A$6:$H$35,2)</f>
        <v>0</v>
      </c>
      <c r="C21" s="70">
        <f>VLOOKUP(A21,'③代替職員調書（全研修）'!$A$6:$H$35,3)</f>
        <v>0</v>
      </c>
      <c r="D21" s="71">
        <f>VLOOKUP(A21,'③代替職員調書（全研修）'!$A$6:$H$35,4)</f>
        <v>0</v>
      </c>
      <c r="E21" s="72">
        <f>VLOOKUP(A21,'③代替職員調書（全研修）'!$A$6:$H$35,5)</f>
        <v>0</v>
      </c>
      <c r="F21" s="73">
        <f>VLOOKUP(A21,'③代替職員調書（全研修）'!$A$6:$H$35,6)</f>
        <v>0</v>
      </c>
      <c r="G21" s="107">
        <f>VLOOKUP(A21,'③代替職員調書（全研修）'!$A$6:$H$35,7)</f>
        <v>0</v>
      </c>
      <c r="H21" s="74">
        <f>VLOOKUP(A21,'③代替職員調書（全研修）'!$A$6:$H$35,8)</f>
        <v>0</v>
      </c>
      <c r="I21" s="62"/>
      <c r="J21" s="145" t="str">
        <f t="shared" si="0"/>
        <v>○</v>
      </c>
      <c r="K21" s="137"/>
      <c r="L21" s="144" t="str">
        <f t="shared" si="1"/>
        <v>○</v>
      </c>
      <c r="M21" s="83">
        <f t="shared" si="2"/>
        <v>0</v>
      </c>
      <c r="N21" s="84">
        <f t="shared" si="3"/>
        <v>0</v>
      </c>
      <c r="O21" s="85">
        <f t="shared" si="4"/>
        <v>0</v>
      </c>
      <c r="P21" s="40" t="s">
        <v>87</v>
      </c>
    </row>
    <row r="22" spans="1:16" ht="17.149999999999999" customHeight="1">
      <c r="A22" s="41">
        <v>17</v>
      </c>
      <c r="B22" s="38">
        <f>VLOOKUP(A22,'③代替職員調書（全研修）'!$A$6:$H$35,2)</f>
        <v>0</v>
      </c>
      <c r="C22" s="70">
        <f>VLOOKUP(A22,'③代替職員調書（全研修）'!$A$6:$H$35,3)</f>
        <v>0</v>
      </c>
      <c r="D22" s="71">
        <f>VLOOKUP(A22,'③代替職員調書（全研修）'!$A$6:$H$35,4)</f>
        <v>0</v>
      </c>
      <c r="E22" s="72">
        <f>VLOOKUP(A22,'③代替職員調書（全研修）'!$A$6:$H$35,5)</f>
        <v>0</v>
      </c>
      <c r="F22" s="73">
        <f>VLOOKUP(A22,'③代替職員調書（全研修）'!$A$6:$H$35,6)</f>
        <v>0</v>
      </c>
      <c r="G22" s="107">
        <f>VLOOKUP(A22,'③代替職員調書（全研修）'!$A$6:$H$35,7)</f>
        <v>0</v>
      </c>
      <c r="H22" s="74">
        <f>VLOOKUP(A22,'③代替職員調書（全研修）'!$A$6:$H$35,8)</f>
        <v>0</v>
      </c>
      <c r="I22" s="62"/>
      <c r="J22" s="145" t="str">
        <f t="shared" si="0"/>
        <v>○</v>
      </c>
      <c r="K22" s="137"/>
      <c r="L22" s="144" t="str">
        <f t="shared" si="1"/>
        <v>○</v>
      </c>
      <c r="M22" s="83">
        <f t="shared" si="2"/>
        <v>0</v>
      </c>
      <c r="N22" s="84">
        <f t="shared" si="3"/>
        <v>0</v>
      </c>
      <c r="O22" s="85">
        <f t="shared" si="4"/>
        <v>0</v>
      </c>
      <c r="P22" s="40"/>
    </row>
    <row r="23" spans="1:16" ht="17.149999999999999" customHeight="1">
      <c r="A23" s="41">
        <v>18</v>
      </c>
      <c r="B23" s="38">
        <f>VLOOKUP(A23,'③代替職員調書（全研修）'!$A$6:$H$35,2)</f>
        <v>0</v>
      </c>
      <c r="C23" s="70">
        <f>VLOOKUP(A23,'③代替職員調書（全研修）'!$A$6:$H$35,3)</f>
        <v>0</v>
      </c>
      <c r="D23" s="71">
        <f>VLOOKUP(A23,'③代替職員調書（全研修）'!$A$6:$H$35,4)</f>
        <v>0</v>
      </c>
      <c r="E23" s="72">
        <f>VLOOKUP(A23,'③代替職員調書（全研修）'!$A$6:$H$35,5)</f>
        <v>0</v>
      </c>
      <c r="F23" s="73">
        <f>VLOOKUP(A23,'③代替職員調書（全研修）'!$A$6:$H$35,6)</f>
        <v>0</v>
      </c>
      <c r="G23" s="107">
        <f>VLOOKUP(A23,'③代替職員調書（全研修）'!$A$6:$H$35,7)</f>
        <v>0</v>
      </c>
      <c r="H23" s="74">
        <f>VLOOKUP(A23,'③代替職員調書（全研修）'!$A$6:$H$35,8)</f>
        <v>0</v>
      </c>
      <c r="I23" s="62"/>
      <c r="J23" s="145" t="str">
        <f t="shared" si="0"/>
        <v>○</v>
      </c>
      <c r="K23" s="137"/>
      <c r="L23" s="144" t="str">
        <f t="shared" si="1"/>
        <v>○</v>
      </c>
      <c r="M23" s="83">
        <f t="shared" si="2"/>
        <v>0</v>
      </c>
      <c r="N23" s="84">
        <f t="shared" si="3"/>
        <v>0</v>
      </c>
      <c r="O23" s="85">
        <f t="shared" si="4"/>
        <v>0</v>
      </c>
      <c r="P23" s="40"/>
    </row>
    <row r="24" spans="1:16" ht="17.149999999999999" customHeight="1">
      <c r="A24" s="41">
        <v>19</v>
      </c>
      <c r="B24" s="38">
        <f>VLOOKUP(A24,'③代替職員調書（全研修）'!$A$6:$H$35,2)</f>
        <v>0</v>
      </c>
      <c r="C24" s="70">
        <f>VLOOKUP(A24,'③代替職員調書（全研修）'!$A$6:$H$35,3)</f>
        <v>0</v>
      </c>
      <c r="D24" s="71">
        <f>VLOOKUP(A24,'③代替職員調書（全研修）'!$A$6:$H$35,4)</f>
        <v>0</v>
      </c>
      <c r="E24" s="72">
        <f>VLOOKUP(A24,'③代替職員調書（全研修）'!$A$6:$H$35,5)</f>
        <v>0</v>
      </c>
      <c r="F24" s="73">
        <f>VLOOKUP(A24,'③代替職員調書（全研修）'!$A$6:$H$35,6)</f>
        <v>0</v>
      </c>
      <c r="G24" s="107">
        <f>VLOOKUP(A24,'③代替職員調書（全研修）'!$A$6:$H$35,7)</f>
        <v>0</v>
      </c>
      <c r="H24" s="74">
        <f>VLOOKUP(A24,'③代替職員調書（全研修）'!$A$6:$H$35,8)</f>
        <v>0</v>
      </c>
      <c r="I24" s="62"/>
      <c r="J24" s="145" t="str">
        <f t="shared" si="0"/>
        <v>○</v>
      </c>
      <c r="K24" s="137"/>
      <c r="L24" s="144" t="str">
        <f t="shared" si="1"/>
        <v>○</v>
      </c>
      <c r="M24" s="83">
        <f t="shared" si="2"/>
        <v>0</v>
      </c>
      <c r="N24" s="84">
        <f t="shared" si="3"/>
        <v>0</v>
      </c>
      <c r="O24" s="85">
        <f t="shared" si="4"/>
        <v>0</v>
      </c>
      <c r="P24" s="40"/>
    </row>
    <row r="25" spans="1:16" ht="17.149999999999999" customHeight="1">
      <c r="A25" s="41">
        <v>20</v>
      </c>
      <c r="B25" s="38">
        <f>VLOOKUP(A25,'③代替職員調書（全研修）'!$A$6:$H$35,2)</f>
        <v>0</v>
      </c>
      <c r="C25" s="70">
        <f>VLOOKUP(A25,'③代替職員調書（全研修）'!$A$6:$H$35,3)</f>
        <v>0</v>
      </c>
      <c r="D25" s="71">
        <f>VLOOKUP(A25,'③代替職員調書（全研修）'!$A$6:$H$35,4)</f>
        <v>0</v>
      </c>
      <c r="E25" s="72">
        <f>VLOOKUP(A25,'③代替職員調書（全研修）'!$A$6:$H$35,5)</f>
        <v>0</v>
      </c>
      <c r="F25" s="73">
        <f>VLOOKUP(A25,'③代替職員調書（全研修）'!$A$6:$H$35,6)</f>
        <v>0</v>
      </c>
      <c r="G25" s="107">
        <f>VLOOKUP(A25,'③代替職員調書（全研修）'!$A$6:$H$35,7)</f>
        <v>0</v>
      </c>
      <c r="H25" s="74">
        <f>VLOOKUP(A25,'③代替職員調書（全研修）'!$A$6:$H$35,8)</f>
        <v>0</v>
      </c>
      <c r="I25" s="62"/>
      <c r="J25" s="145" t="str">
        <f t="shared" si="0"/>
        <v>○</v>
      </c>
      <c r="K25" s="137"/>
      <c r="L25" s="144" t="str">
        <f t="shared" si="1"/>
        <v>○</v>
      </c>
      <c r="M25" s="83">
        <f t="shared" si="2"/>
        <v>0</v>
      </c>
      <c r="N25" s="84">
        <f t="shared" si="3"/>
        <v>0</v>
      </c>
      <c r="O25" s="85">
        <f t="shared" si="4"/>
        <v>0</v>
      </c>
      <c r="P25" s="40"/>
    </row>
    <row r="26" spans="1:16" ht="17.149999999999999" customHeight="1">
      <c r="A26" s="41">
        <v>21</v>
      </c>
      <c r="B26" s="38">
        <f>VLOOKUP(A26,'③代替職員調書（全研修）'!$A$6:$H$35,2)</f>
        <v>0</v>
      </c>
      <c r="C26" s="70">
        <f>VLOOKUP(A26,'③代替職員調書（全研修）'!$A$6:$H$35,3)</f>
        <v>0</v>
      </c>
      <c r="D26" s="71">
        <f>VLOOKUP(A26,'③代替職員調書（全研修）'!$A$6:$H$35,4)</f>
        <v>0</v>
      </c>
      <c r="E26" s="72">
        <f>VLOOKUP(A26,'③代替職員調書（全研修）'!$A$6:$H$35,5)</f>
        <v>0</v>
      </c>
      <c r="F26" s="73">
        <f>VLOOKUP(A26,'③代替職員調書（全研修）'!$A$6:$H$35,6)</f>
        <v>0</v>
      </c>
      <c r="G26" s="107">
        <f>VLOOKUP(A26,'③代替職員調書（全研修）'!$A$6:$H$35,7)</f>
        <v>0</v>
      </c>
      <c r="H26" s="74">
        <f>VLOOKUP(A26,'③代替職員調書（全研修）'!$A$6:$H$35,8)</f>
        <v>0</v>
      </c>
      <c r="I26" s="62"/>
      <c r="J26" s="145" t="str">
        <f t="shared" si="0"/>
        <v>○</v>
      </c>
      <c r="K26" s="137"/>
      <c r="L26" s="144" t="str">
        <f t="shared" si="1"/>
        <v>○</v>
      </c>
      <c r="M26" s="83">
        <f t="shared" si="2"/>
        <v>0</v>
      </c>
      <c r="N26" s="84">
        <f t="shared" si="3"/>
        <v>0</v>
      </c>
      <c r="O26" s="85">
        <f t="shared" si="4"/>
        <v>0</v>
      </c>
      <c r="P26" s="40"/>
    </row>
    <row r="27" spans="1:16" ht="17.149999999999999" customHeight="1">
      <c r="A27" s="41">
        <v>22</v>
      </c>
      <c r="B27" s="38">
        <f>VLOOKUP(A27,'③代替職員調書（全研修）'!$A$6:$H$35,2)</f>
        <v>0</v>
      </c>
      <c r="C27" s="70">
        <f>VLOOKUP(A27,'③代替職員調書（全研修）'!$A$6:$H$35,3)</f>
        <v>0</v>
      </c>
      <c r="D27" s="71">
        <f>VLOOKUP(A27,'③代替職員調書（全研修）'!$A$6:$H$35,4)</f>
        <v>0</v>
      </c>
      <c r="E27" s="72">
        <f>VLOOKUP(A27,'③代替職員調書（全研修）'!$A$6:$H$35,5)</f>
        <v>0</v>
      </c>
      <c r="F27" s="73">
        <f>VLOOKUP(A27,'③代替職員調書（全研修）'!$A$6:$H$35,6)</f>
        <v>0</v>
      </c>
      <c r="G27" s="107">
        <f>VLOOKUP(A27,'③代替職員調書（全研修）'!$A$6:$H$35,7)</f>
        <v>0</v>
      </c>
      <c r="H27" s="74">
        <f>VLOOKUP(A27,'③代替職員調書（全研修）'!$A$6:$H$35,8)</f>
        <v>0</v>
      </c>
      <c r="I27" s="62"/>
      <c r="J27" s="145" t="str">
        <f t="shared" si="0"/>
        <v>○</v>
      </c>
      <c r="K27" s="137"/>
      <c r="L27" s="144" t="str">
        <f t="shared" si="1"/>
        <v>○</v>
      </c>
      <c r="M27" s="83">
        <f t="shared" si="2"/>
        <v>0</v>
      </c>
      <c r="N27" s="84">
        <f t="shared" si="3"/>
        <v>0</v>
      </c>
      <c r="O27" s="85">
        <f t="shared" si="4"/>
        <v>0</v>
      </c>
      <c r="P27" s="40"/>
    </row>
    <row r="28" spans="1:16" ht="17.149999999999999" customHeight="1">
      <c r="A28" s="41">
        <v>23</v>
      </c>
      <c r="B28" s="38">
        <f>VLOOKUP(A28,'③代替職員調書（全研修）'!$A$6:$H$35,2)</f>
        <v>0</v>
      </c>
      <c r="C28" s="70">
        <f>VLOOKUP(A28,'③代替職員調書（全研修）'!$A$6:$H$35,3)</f>
        <v>0</v>
      </c>
      <c r="D28" s="71">
        <f>VLOOKUP(A28,'③代替職員調書（全研修）'!$A$6:$H$35,4)</f>
        <v>0</v>
      </c>
      <c r="E28" s="72">
        <f>VLOOKUP(A28,'③代替職員調書（全研修）'!$A$6:$H$35,5)</f>
        <v>0</v>
      </c>
      <c r="F28" s="73">
        <f>VLOOKUP(A28,'③代替職員調書（全研修）'!$A$6:$H$35,6)</f>
        <v>0</v>
      </c>
      <c r="G28" s="107">
        <f>VLOOKUP(A28,'③代替職員調書（全研修）'!$A$6:$H$35,7)</f>
        <v>0</v>
      </c>
      <c r="H28" s="74">
        <f>VLOOKUP(A28,'③代替職員調書（全研修）'!$A$6:$H$35,8)</f>
        <v>0</v>
      </c>
      <c r="I28" s="62"/>
      <c r="J28" s="145" t="str">
        <f t="shared" si="0"/>
        <v>○</v>
      </c>
      <c r="K28" s="137"/>
      <c r="L28" s="144" t="str">
        <f t="shared" si="1"/>
        <v>○</v>
      </c>
      <c r="M28" s="83">
        <f t="shared" si="2"/>
        <v>0</v>
      </c>
      <c r="N28" s="84">
        <f t="shared" si="3"/>
        <v>0</v>
      </c>
      <c r="O28" s="85">
        <f t="shared" si="4"/>
        <v>0</v>
      </c>
      <c r="P28" s="40"/>
    </row>
    <row r="29" spans="1:16" ht="17.149999999999999" customHeight="1">
      <c r="A29" s="41">
        <v>24</v>
      </c>
      <c r="B29" s="38">
        <f>VLOOKUP(A29,'③代替職員調書（全研修）'!$A$6:$H$35,2)</f>
        <v>0</v>
      </c>
      <c r="C29" s="70">
        <f>VLOOKUP(A29,'③代替職員調書（全研修）'!$A$6:$H$35,3)</f>
        <v>0</v>
      </c>
      <c r="D29" s="71">
        <f>VLOOKUP(A29,'③代替職員調書（全研修）'!$A$6:$H$35,4)</f>
        <v>0</v>
      </c>
      <c r="E29" s="72">
        <f>VLOOKUP(A29,'③代替職員調書（全研修）'!$A$6:$H$35,5)</f>
        <v>0</v>
      </c>
      <c r="F29" s="73">
        <f>VLOOKUP(A29,'③代替職員調書（全研修）'!$A$6:$H$35,6)</f>
        <v>0</v>
      </c>
      <c r="G29" s="107">
        <f>VLOOKUP(A29,'③代替職員調書（全研修）'!$A$6:$H$35,7)</f>
        <v>0</v>
      </c>
      <c r="H29" s="74">
        <f>VLOOKUP(A29,'③代替職員調書（全研修）'!$A$6:$H$35,8)</f>
        <v>0</v>
      </c>
      <c r="I29" s="62"/>
      <c r="J29" s="145" t="str">
        <f t="shared" si="0"/>
        <v>○</v>
      </c>
      <c r="K29" s="137"/>
      <c r="L29" s="144" t="str">
        <f t="shared" si="1"/>
        <v>○</v>
      </c>
      <c r="M29" s="83">
        <f t="shared" si="2"/>
        <v>0</v>
      </c>
      <c r="N29" s="84">
        <f t="shared" si="3"/>
        <v>0</v>
      </c>
      <c r="O29" s="85">
        <f t="shared" si="4"/>
        <v>0</v>
      </c>
      <c r="P29" s="40"/>
    </row>
    <row r="30" spans="1:16" ht="17.149999999999999" customHeight="1">
      <c r="A30" s="41">
        <v>25</v>
      </c>
      <c r="B30" s="38">
        <f>VLOOKUP(A30,'③代替職員調書（全研修）'!$A$6:$H$35,2)</f>
        <v>0</v>
      </c>
      <c r="C30" s="70">
        <f>VLOOKUP(A30,'③代替職員調書（全研修）'!$A$6:$H$35,3)</f>
        <v>0</v>
      </c>
      <c r="D30" s="71">
        <f>VLOOKUP(A30,'③代替職員調書（全研修）'!$A$6:$H$35,4)</f>
        <v>0</v>
      </c>
      <c r="E30" s="72">
        <f>VLOOKUP(A30,'③代替職員調書（全研修）'!$A$6:$H$35,5)</f>
        <v>0</v>
      </c>
      <c r="F30" s="73">
        <f>VLOOKUP(A30,'③代替職員調書（全研修）'!$A$6:$H$35,6)</f>
        <v>0</v>
      </c>
      <c r="G30" s="107">
        <f>VLOOKUP(A30,'③代替職員調書（全研修）'!$A$6:$H$35,7)</f>
        <v>0</v>
      </c>
      <c r="H30" s="74">
        <f>VLOOKUP(A30,'③代替職員調書（全研修）'!$A$6:$H$35,8)</f>
        <v>0</v>
      </c>
      <c r="I30" s="62"/>
      <c r="J30" s="145" t="str">
        <f t="shared" si="0"/>
        <v>○</v>
      </c>
      <c r="K30" s="137"/>
      <c r="L30" s="144" t="str">
        <f t="shared" si="1"/>
        <v>○</v>
      </c>
      <c r="M30" s="83">
        <f t="shared" si="2"/>
        <v>0</v>
      </c>
      <c r="N30" s="84">
        <f t="shared" si="3"/>
        <v>0</v>
      </c>
      <c r="O30" s="85">
        <f t="shared" si="4"/>
        <v>0</v>
      </c>
      <c r="P30" s="40"/>
    </row>
    <row r="31" spans="1:16" ht="17.149999999999999" customHeight="1">
      <c r="A31" s="41">
        <v>26</v>
      </c>
      <c r="B31" s="38">
        <f>VLOOKUP(A31,'③代替職員調書（全研修）'!$A$6:$H$35,2)</f>
        <v>0</v>
      </c>
      <c r="C31" s="70">
        <f>VLOOKUP(A31,'③代替職員調書（全研修）'!$A$6:$H$35,3)</f>
        <v>0</v>
      </c>
      <c r="D31" s="71">
        <f>VLOOKUP(A31,'③代替職員調書（全研修）'!$A$6:$H$35,4)</f>
        <v>0</v>
      </c>
      <c r="E31" s="72">
        <f>VLOOKUP(A31,'③代替職員調書（全研修）'!$A$6:$H$35,5)</f>
        <v>0</v>
      </c>
      <c r="F31" s="73">
        <f>VLOOKUP(A31,'③代替職員調書（全研修）'!$A$6:$H$35,6)</f>
        <v>0</v>
      </c>
      <c r="G31" s="107">
        <f>VLOOKUP(A31,'③代替職員調書（全研修）'!$A$6:$H$35,7)</f>
        <v>0</v>
      </c>
      <c r="H31" s="74">
        <f>VLOOKUP(A31,'③代替職員調書（全研修）'!$A$6:$H$35,8)</f>
        <v>0</v>
      </c>
      <c r="I31" s="62"/>
      <c r="J31" s="145" t="str">
        <f t="shared" si="0"/>
        <v>○</v>
      </c>
      <c r="K31" s="137"/>
      <c r="L31" s="144" t="str">
        <f t="shared" si="1"/>
        <v>○</v>
      </c>
      <c r="M31" s="83">
        <f t="shared" si="2"/>
        <v>0</v>
      </c>
      <c r="N31" s="84">
        <f t="shared" si="3"/>
        <v>0</v>
      </c>
      <c r="O31" s="85">
        <f t="shared" si="4"/>
        <v>0</v>
      </c>
      <c r="P31" s="40"/>
    </row>
    <row r="32" spans="1:16" ht="17.149999999999999" customHeight="1">
      <c r="A32" s="41">
        <v>27</v>
      </c>
      <c r="B32" s="38">
        <f>VLOOKUP(A32,'③代替職員調書（全研修）'!$A$6:$H$35,2)</f>
        <v>0</v>
      </c>
      <c r="C32" s="70">
        <f>VLOOKUP(A32,'③代替職員調書（全研修）'!$A$6:$H$35,3)</f>
        <v>0</v>
      </c>
      <c r="D32" s="71">
        <f>VLOOKUP(A32,'③代替職員調書（全研修）'!$A$6:$H$35,4)</f>
        <v>0</v>
      </c>
      <c r="E32" s="72">
        <f>VLOOKUP(A32,'③代替職員調書（全研修）'!$A$6:$H$35,5)</f>
        <v>0</v>
      </c>
      <c r="F32" s="73">
        <f>VLOOKUP(A32,'③代替職員調書（全研修）'!$A$6:$H$35,6)</f>
        <v>0</v>
      </c>
      <c r="G32" s="107">
        <f>VLOOKUP(A32,'③代替職員調書（全研修）'!$A$6:$H$35,7)</f>
        <v>0</v>
      </c>
      <c r="H32" s="74">
        <f>VLOOKUP(A32,'③代替職員調書（全研修）'!$A$6:$H$35,8)</f>
        <v>0</v>
      </c>
      <c r="I32" s="62"/>
      <c r="J32" s="145" t="str">
        <f t="shared" si="0"/>
        <v>○</v>
      </c>
      <c r="K32" s="137"/>
      <c r="L32" s="144" t="str">
        <f t="shared" si="1"/>
        <v>○</v>
      </c>
      <c r="M32" s="83">
        <f t="shared" si="2"/>
        <v>0</v>
      </c>
      <c r="N32" s="84">
        <f t="shared" si="3"/>
        <v>0</v>
      </c>
      <c r="O32" s="85">
        <f t="shared" si="4"/>
        <v>0</v>
      </c>
      <c r="P32" s="40"/>
    </row>
    <row r="33" spans="1:17" ht="17.149999999999999" customHeight="1">
      <c r="A33" s="41">
        <v>28</v>
      </c>
      <c r="B33" s="38">
        <f>VLOOKUP(A33,'③代替職員調書（全研修）'!$A$6:$H$35,2)</f>
        <v>0</v>
      </c>
      <c r="C33" s="70">
        <f>VLOOKUP(A33,'③代替職員調書（全研修）'!$A$6:$H$35,3)</f>
        <v>0</v>
      </c>
      <c r="D33" s="71">
        <f>VLOOKUP(A33,'③代替職員調書（全研修）'!$A$6:$H$35,4)</f>
        <v>0</v>
      </c>
      <c r="E33" s="72">
        <f>VLOOKUP(A33,'③代替職員調書（全研修）'!$A$6:$H$35,5)</f>
        <v>0</v>
      </c>
      <c r="F33" s="73">
        <f>VLOOKUP(A33,'③代替職員調書（全研修）'!$A$6:$H$35,6)</f>
        <v>0</v>
      </c>
      <c r="G33" s="107">
        <f>VLOOKUP(A33,'③代替職員調書（全研修）'!$A$6:$H$35,7)</f>
        <v>0</v>
      </c>
      <c r="H33" s="74">
        <f>VLOOKUP(A33,'③代替職員調書（全研修）'!$A$6:$H$35,8)</f>
        <v>0</v>
      </c>
      <c r="I33" s="62"/>
      <c r="J33" s="145" t="str">
        <f t="shared" si="0"/>
        <v>○</v>
      </c>
      <c r="K33" s="137"/>
      <c r="L33" s="144" t="str">
        <f t="shared" si="1"/>
        <v>○</v>
      </c>
      <c r="M33" s="83">
        <f t="shared" si="2"/>
        <v>0</v>
      </c>
      <c r="N33" s="84">
        <f t="shared" si="3"/>
        <v>0</v>
      </c>
      <c r="O33" s="85">
        <f t="shared" si="4"/>
        <v>0</v>
      </c>
      <c r="P33" s="40"/>
    </row>
    <row r="34" spans="1:17" ht="17.149999999999999" customHeight="1">
      <c r="A34" s="41">
        <v>29</v>
      </c>
      <c r="B34" s="38">
        <f>VLOOKUP(A34,'③代替職員調書（全研修）'!$A$6:$H$35,2)</f>
        <v>0</v>
      </c>
      <c r="C34" s="70">
        <f>VLOOKUP(A34,'③代替職員調書（全研修）'!$A$6:$H$35,3)</f>
        <v>0</v>
      </c>
      <c r="D34" s="71">
        <f>VLOOKUP(A34,'③代替職員調書（全研修）'!$A$6:$H$35,4)</f>
        <v>0</v>
      </c>
      <c r="E34" s="72">
        <f>VLOOKUP(A34,'③代替職員調書（全研修）'!$A$6:$H$35,5)</f>
        <v>0</v>
      </c>
      <c r="F34" s="73">
        <f>VLOOKUP(A34,'③代替職員調書（全研修）'!$A$6:$H$35,6)</f>
        <v>0</v>
      </c>
      <c r="G34" s="107">
        <f>VLOOKUP(A34,'③代替職員調書（全研修）'!$A$6:$H$35,7)</f>
        <v>0</v>
      </c>
      <c r="H34" s="74">
        <f>VLOOKUP(A34,'③代替職員調書（全研修）'!$A$6:$H$35,8)</f>
        <v>0</v>
      </c>
      <c r="I34" s="62"/>
      <c r="J34" s="145" t="str">
        <f t="shared" si="0"/>
        <v>○</v>
      </c>
      <c r="K34" s="137"/>
      <c r="L34" s="144" t="str">
        <f t="shared" si="1"/>
        <v>○</v>
      </c>
      <c r="M34" s="83">
        <f t="shared" si="2"/>
        <v>0</v>
      </c>
      <c r="N34" s="84">
        <f t="shared" si="3"/>
        <v>0</v>
      </c>
      <c r="O34" s="85">
        <f t="shared" si="4"/>
        <v>0</v>
      </c>
      <c r="P34" s="40"/>
    </row>
    <row r="35" spans="1:17" ht="17.149999999999999" customHeight="1" thickBot="1">
      <c r="A35" s="41">
        <v>30</v>
      </c>
      <c r="B35" s="38">
        <f>VLOOKUP(A35,'③代替職員調書（全研修）'!$A$6:$H$35,2)</f>
        <v>0</v>
      </c>
      <c r="C35" s="70">
        <f>VLOOKUP(A35,'③代替職員調書（全研修）'!$A$6:$H$35,3)</f>
        <v>0</v>
      </c>
      <c r="D35" s="71">
        <f>VLOOKUP(A35,'③代替職員調書（全研修）'!$A$6:$H$35,4)</f>
        <v>0</v>
      </c>
      <c r="E35" s="72">
        <f>VLOOKUP(A35,'③代替職員調書（全研修）'!$A$6:$H$35,5)</f>
        <v>0</v>
      </c>
      <c r="F35" s="73">
        <f>VLOOKUP(A35,'③代替職員調書（全研修）'!$A$6:$H$35,6)</f>
        <v>0</v>
      </c>
      <c r="G35" s="108">
        <f>VLOOKUP(A35,'③代替職員調書（全研修）'!$A$6:$H$35,7)</f>
        <v>0</v>
      </c>
      <c r="H35" s="75">
        <f>VLOOKUP(A35,'③代替職員調書（全研修）'!$A$6:$H$35,8)</f>
        <v>0</v>
      </c>
      <c r="I35" s="62"/>
      <c r="J35" s="145" t="str">
        <f t="shared" si="0"/>
        <v>○</v>
      </c>
      <c r="K35" s="137"/>
      <c r="L35" s="144" t="str">
        <f t="shared" si="1"/>
        <v>○</v>
      </c>
      <c r="M35" s="86">
        <f t="shared" si="2"/>
        <v>0</v>
      </c>
      <c r="N35" s="87">
        <f t="shared" si="3"/>
        <v>0</v>
      </c>
      <c r="O35" s="88">
        <f t="shared" si="4"/>
        <v>0</v>
      </c>
      <c r="P35" s="40"/>
    </row>
    <row r="36" spans="1:17" ht="26.25" customHeight="1" thickBot="1">
      <c r="A36" s="61"/>
      <c r="C36" s="24"/>
      <c r="D36" s="24"/>
      <c r="E36" s="76"/>
      <c r="F36" s="77"/>
      <c r="G36" s="78">
        <f>SUM(G6:G35)</f>
        <v>0</v>
      </c>
      <c r="H36" s="79">
        <f>SUM(H6:H35)</f>
        <v>0</v>
      </c>
      <c r="I36" s="60">
        <f>SUM(I6:I35)</f>
        <v>0</v>
      </c>
      <c r="J36" s="143" t="str">
        <f>IF(K2=I36,"○","×")</f>
        <v>○</v>
      </c>
      <c r="K36" s="138">
        <f>SUM(K6:K35)</f>
        <v>0</v>
      </c>
      <c r="L36" s="50"/>
      <c r="M36" s="83">
        <f t="shared" ref="M36:O36" si="7">SUM(M6:M35)</f>
        <v>0</v>
      </c>
      <c r="N36" s="84">
        <f t="shared" si="7"/>
        <v>0</v>
      </c>
      <c r="O36" s="84">
        <f t="shared" si="7"/>
        <v>0</v>
      </c>
      <c r="P36" s="27"/>
      <c r="Q36" s="40"/>
    </row>
    <row r="37" spans="1:17" ht="9" customHeight="1">
      <c r="A37" s="39"/>
      <c r="B37" s="39"/>
      <c r="C37" s="39"/>
      <c r="D37" s="39"/>
      <c r="E37" s="39"/>
      <c r="F37" s="39"/>
      <c r="G37" s="39"/>
      <c r="H37" s="39"/>
      <c r="I37" s="39"/>
      <c r="J37" s="39"/>
      <c r="K37" s="39"/>
      <c r="L37" s="39"/>
      <c r="M37" s="39"/>
      <c r="N37" s="39"/>
      <c r="O37" s="39"/>
      <c r="P37" s="39"/>
    </row>
  </sheetData>
  <sheetProtection sheet="1" selectLockedCells="1"/>
  <mergeCells count="6">
    <mergeCell ref="A1:E1"/>
    <mergeCell ref="G4:H4"/>
    <mergeCell ref="C3:F3"/>
    <mergeCell ref="G3:H3"/>
    <mergeCell ref="I4:O4"/>
    <mergeCell ref="A2:C2"/>
  </mergeCells>
  <phoneticPr fontId="1"/>
  <dataValidations count="2">
    <dataValidation type="list" allowBlank="1" showInputMessage="1" showErrorMessage="1" sqref="D6:D36" xr:uid="{00000000-0002-0000-3600-000000000000}">
      <formula1>P$6:P$19</formula1>
    </dataValidation>
    <dataValidation type="list" allowBlank="1" showInputMessage="1" showErrorMessage="1" sqref="B6:B35" xr:uid="{00000000-0002-0000-3600-000001000000}">
      <formula1>$P$20:$P$21</formula1>
    </dataValidation>
  </dataValidations>
  <pageMargins left="0.7" right="0.7" top="0.75" bottom="0.75" header="0.3" footer="0.3"/>
  <pageSetup paperSize="9" scale="80" orientation="landscape" r:id="rId1"/>
  <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sheetPr>
  <dimension ref="B1:AE60"/>
  <sheetViews>
    <sheetView view="pageBreakPreview" zoomScale="55" zoomScaleNormal="40" zoomScaleSheetLayoutView="55" workbookViewId="0">
      <selection activeCell="K5" sqref="K5:L5"/>
    </sheetView>
  </sheetViews>
  <sheetFormatPr defaultColWidth="9" defaultRowHeight="16.5"/>
  <cols>
    <col min="1" max="2" width="3.7265625" customWidth="1"/>
    <col min="3" max="3" width="16.90625" style="6" customWidth="1"/>
    <col min="4" max="10" width="11" style="6" customWidth="1"/>
    <col min="11" max="11" width="11" customWidth="1"/>
    <col min="12" max="12" width="10" customWidth="1"/>
    <col min="13" max="24" width="11" customWidth="1"/>
    <col min="25" max="25" width="19" style="7" customWidth="1"/>
    <col min="26" max="26" width="15.7265625" customWidth="1"/>
    <col min="27" max="27" width="3.36328125" customWidth="1"/>
    <col min="28" max="29" width="9" customWidth="1"/>
    <col min="30" max="30" width="3.6328125" customWidth="1"/>
    <col min="31" max="32" width="9" customWidth="1"/>
  </cols>
  <sheetData>
    <row r="1" spans="2:26" ht="39" customHeight="1">
      <c r="B1" s="4"/>
      <c r="C1" s="267" t="s">
        <v>228</v>
      </c>
      <c r="D1" s="267"/>
      <c r="E1" s="267"/>
      <c r="F1" s="267"/>
      <c r="G1" s="267"/>
      <c r="H1" s="267"/>
      <c r="I1" s="267"/>
      <c r="J1" s="267"/>
      <c r="K1" s="267"/>
      <c r="L1" s="268"/>
      <c r="M1" s="173" t="s">
        <v>51</v>
      </c>
      <c r="N1" s="173"/>
      <c r="O1" s="173">
        <f>②公定価格に含まれる人数!G1</f>
        <v>0</v>
      </c>
      <c r="P1" s="173"/>
      <c r="Q1" s="173"/>
      <c r="R1" s="173"/>
      <c r="S1" s="173"/>
      <c r="T1" s="52"/>
      <c r="U1" s="52"/>
      <c r="V1" s="52"/>
      <c r="W1" s="52"/>
      <c r="X1" s="52"/>
      <c r="Y1" s="4"/>
      <c r="Z1" s="4"/>
    </row>
    <row r="2" spans="2:26" ht="61.5" customHeight="1" thickBot="1">
      <c r="B2" s="67"/>
      <c r="C2" s="68" t="s">
        <v>92</v>
      </c>
      <c r="D2" s="68"/>
      <c r="E2" s="29"/>
      <c r="F2" s="29"/>
      <c r="G2" s="29"/>
      <c r="H2" s="29"/>
      <c r="I2" s="29"/>
      <c r="J2" s="29"/>
      <c r="K2" s="29"/>
      <c r="L2" s="29"/>
      <c r="M2" s="29"/>
      <c r="N2" s="29"/>
      <c r="O2" s="29"/>
      <c r="P2" s="29"/>
      <c r="Q2" s="29"/>
      <c r="R2" s="29"/>
      <c r="S2" s="4"/>
      <c r="T2" s="51"/>
      <c r="U2" s="4"/>
      <c r="V2" s="4"/>
      <c r="Y2"/>
    </row>
    <row r="3" spans="2:26" ht="52.5" customHeight="1">
      <c r="B3" s="4"/>
      <c r="C3" s="253" t="s">
        <v>23</v>
      </c>
      <c r="D3" s="253"/>
      <c r="E3" s="253" t="s">
        <v>90</v>
      </c>
      <c r="F3" s="253"/>
      <c r="G3" s="253" t="s">
        <v>24</v>
      </c>
      <c r="H3" s="253"/>
      <c r="I3" s="269" t="s">
        <v>25</v>
      </c>
      <c r="J3" s="270"/>
      <c r="K3" s="271" t="s">
        <v>26</v>
      </c>
      <c r="L3" s="272"/>
      <c r="M3" s="271" t="s">
        <v>27</v>
      </c>
      <c r="N3" s="272"/>
      <c r="O3" s="273" t="s">
        <v>28</v>
      </c>
      <c r="P3" s="274"/>
      <c r="Q3" s="273" t="s">
        <v>29</v>
      </c>
      <c r="R3" s="295"/>
      <c r="S3" s="260" t="s">
        <v>30</v>
      </c>
      <c r="T3" s="261"/>
      <c r="Y3"/>
    </row>
    <row r="4" spans="2:26" ht="114" customHeight="1">
      <c r="B4" s="4"/>
      <c r="C4" s="304" t="s">
        <v>38</v>
      </c>
      <c r="D4" s="305"/>
      <c r="E4" s="305" t="s">
        <v>37</v>
      </c>
      <c r="F4" s="305"/>
      <c r="G4" s="305" t="s">
        <v>33</v>
      </c>
      <c r="H4" s="305"/>
      <c r="I4" s="306" t="s">
        <v>34</v>
      </c>
      <c r="J4" s="307"/>
      <c r="K4" s="299" t="s">
        <v>36</v>
      </c>
      <c r="L4" s="300"/>
      <c r="M4" s="299" t="s">
        <v>35</v>
      </c>
      <c r="N4" s="300"/>
      <c r="O4" s="296" t="s">
        <v>31</v>
      </c>
      <c r="P4" s="301"/>
      <c r="Q4" s="296" t="s">
        <v>107</v>
      </c>
      <c r="R4" s="297"/>
      <c r="S4" s="302" t="s">
        <v>32</v>
      </c>
      <c r="T4" s="303"/>
      <c r="Y4"/>
    </row>
    <row r="5" spans="2:26" ht="30.75" customHeight="1" thickBot="1">
      <c r="B5" s="4"/>
      <c r="C5" s="251" t="b">
        <f>④基準額算出シート!C5</f>
        <v>0</v>
      </c>
      <c r="D5" s="251"/>
      <c r="E5" s="252">
        <f>④基準額算出シート!E5</f>
        <v>0</v>
      </c>
      <c r="F5" s="252"/>
      <c r="G5" s="252">
        <f>④基準額算出シート!G5</f>
        <v>0</v>
      </c>
      <c r="H5" s="253"/>
      <c r="I5" s="254">
        <f>④基準額算出シート!I5</f>
        <v>0</v>
      </c>
      <c r="J5" s="255"/>
      <c r="K5" s="254">
        <f>④基準額算出シート!K5</f>
        <v>0</v>
      </c>
      <c r="L5" s="255"/>
      <c r="M5" s="254">
        <f>④基準額算出シート!M5</f>
        <v>0</v>
      </c>
      <c r="N5" s="255"/>
      <c r="O5" s="254">
        <f>④基準額算出シート!O5</f>
        <v>0</v>
      </c>
      <c r="P5" s="256"/>
      <c r="Q5" s="254">
        <f>④基準額算出シート!C10</f>
        <v>0</v>
      </c>
      <c r="R5" s="298"/>
      <c r="S5" s="257">
        <f>④基準額算出シート!C14</f>
        <v>0</v>
      </c>
      <c r="T5" s="258"/>
      <c r="Y5"/>
    </row>
    <row r="6" spans="2:26" ht="15.75" customHeight="1">
      <c r="B6" s="4"/>
      <c r="C6" s="51"/>
      <c r="D6" s="51"/>
      <c r="E6" s="51"/>
      <c r="F6" s="51"/>
      <c r="G6" s="51"/>
      <c r="H6" s="51"/>
      <c r="I6" s="51"/>
      <c r="J6" s="51"/>
      <c r="K6" s="51"/>
      <c r="L6" s="51"/>
      <c r="M6" s="4"/>
      <c r="N6" s="4"/>
      <c r="O6" s="4"/>
      <c r="P6" s="4"/>
      <c r="Q6" s="4"/>
      <c r="R6" s="4"/>
      <c r="S6" s="53"/>
      <c r="T6" s="4"/>
      <c r="U6" s="4"/>
      <c r="V6" s="4"/>
      <c r="W6" s="4"/>
      <c r="X6" s="4"/>
      <c r="Y6" s="4"/>
      <c r="Z6" s="4"/>
    </row>
    <row r="7" spans="2:26" ht="33" customHeight="1" thickBot="1">
      <c r="B7" s="309" t="s">
        <v>108</v>
      </c>
      <c r="C7" s="309"/>
      <c r="D7" s="309"/>
      <c r="E7" s="309"/>
      <c r="F7" s="309"/>
      <c r="G7" s="309"/>
      <c r="H7" s="309"/>
      <c r="I7" s="309"/>
      <c r="J7" s="309"/>
      <c r="K7" s="309"/>
      <c r="L7" s="309"/>
      <c r="M7" s="309"/>
      <c r="N7" s="309"/>
      <c r="O7" s="309"/>
      <c r="P7" s="4"/>
      <c r="Q7" s="291"/>
      <c r="R7" s="291"/>
      <c r="S7" s="308"/>
      <c r="T7" s="291"/>
      <c r="U7" s="291"/>
      <c r="V7" s="290"/>
      <c r="W7" s="290"/>
      <c r="X7" s="290"/>
      <c r="Y7" s="290"/>
      <c r="Z7" s="290"/>
    </row>
    <row r="8" spans="2:26" ht="33" customHeight="1" thickBot="1">
      <c r="B8" s="28"/>
      <c r="C8" s="313" t="s">
        <v>95</v>
      </c>
      <c r="D8" s="313"/>
      <c r="E8" s="310">
        <f>'⑤代替職員調書（補助対象時間） '!O36</f>
        <v>0</v>
      </c>
      <c r="F8" s="311"/>
      <c r="G8" s="312"/>
      <c r="H8" s="44" t="s">
        <v>96</v>
      </c>
      <c r="I8" s="28"/>
      <c r="J8" s="28"/>
      <c r="K8" s="28"/>
      <c r="L8" s="28"/>
      <c r="M8" s="28"/>
      <c r="N8" s="28"/>
      <c r="O8" s="4"/>
      <c r="P8" s="4"/>
      <c r="Q8" s="291"/>
      <c r="R8" s="291"/>
      <c r="S8" s="292"/>
      <c r="T8" s="293"/>
      <c r="U8" s="293"/>
      <c r="V8" s="290"/>
      <c r="W8" s="290"/>
      <c r="X8" s="290"/>
      <c r="Y8" s="290"/>
      <c r="Z8" s="290"/>
    </row>
    <row r="9" spans="2:26" ht="33" customHeight="1">
      <c r="B9" s="4"/>
      <c r="C9" s="290" t="s">
        <v>94</v>
      </c>
      <c r="D9" s="290"/>
      <c r="E9" s="4"/>
      <c r="F9" s="4"/>
      <c r="G9" s="4"/>
      <c r="H9" s="4"/>
      <c r="I9" s="4"/>
      <c r="J9" s="4"/>
      <c r="K9" s="4"/>
      <c r="L9" s="4"/>
      <c r="M9" s="4"/>
      <c r="N9" s="4"/>
      <c r="O9" s="43"/>
      <c r="P9" s="43"/>
      <c r="Q9" s="43"/>
      <c r="R9" s="43"/>
      <c r="S9" s="43"/>
      <c r="T9" s="43"/>
      <c r="U9" s="43"/>
      <c r="V9" s="43"/>
      <c r="W9" s="4"/>
      <c r="X9" s="4"/>
      <c r="Y9" s="4"/>
    </row>
    <row r="10" spans="2:26" ht="66" customHeight="1">
      <c r="B10" s="4"/>
      <c r="C10" s="4"/>
      <c r="D10" s="4"/>
      <c r="E10" s="4"/>
      <c r="F10" s="4"/>
      <c r="G10" s="4"/>
      <c r="H10" s="4"/>
      <c r="I10" s="4"/>
      <c r="J10" s="4"/>
      <c r="K10" s="4"/>
      <c r="L10" s="4"/>
      <c r="M10" s="4"/>
      <c r="N10" s="4"/>
      <c r="O10" s="4"/>
      <c r="P10" s="43"/>
      <c r="Q10" s="43"/>
      <c r="R10" s="43"/>
      <c r="S10" s="43"/>
      <c r="T10" s="43"/>
      <c r="U10" s="43"/>
      <c r="V10" s="43"/>
      <c r="W10" s="43"/>
      <c r="X10" s="4"/>
      <c r="Y10" s="4"/>
      <c r="Z10" s="4"/>
    </row>
    <row r="11" spans="2:26" ht="23.5">
      <c r="B11" s="294"/>
      <c r="C11" s="294"/>
      <c r="D11" s="294"/>
      <c r="E11" s="294"/>
      <c r="F11" s="294"/>
      <c r="G11" s="294"/>
      <c r="H11" s="294"/>
      <c r="I11" s="294"/>
      <c r="J11" s="294"/>
      <c r="K11" s="294"/>
      <c r="L11" s="294"/>
      <c r="M11" s="294"/>
      <c r="N11" s="294"/>
      <c r="O11" s="294"/>
      <c r="P11" s="294"/>
      <c r="Q11" s="294"/>
      <c r="R11" s="294"/>
      <c r="S11" s="294"/>
      <c r="T11" s="294"/>
      <c r="U11" s="294"/>
      <c r="V11" s="4"/>
      <c r="W11" s="4"/>
      <c r="Y11"/>
    </row>
    <row r="12" spans="2:26" ht="23.5">
      <c r="B12" s="4"/>
      <c r="C12" s="4"/>
      <c r="D12" s="4"/>
      <c r="E12" s="4"/>
      <c r="F12" s="4"/>
      <c r="G12" s="4"/>
      <c r="H12" s="4"/>
      <c r="I12" s="4"/>
      <c r="J12" s="4"/>
      <c r="K12" s="4"/>
      <c r="L12" s="4"/>
      <c r="M12" s="4"/>
      <c r="N12" s="4"/>
      <c r="O12" s="4"/>
      <c r="P12" s="4"/>
      <c r="Q12" s="4"/>
      <c r="R12" s="4"/>
      <c r="S12" s="4"/>
      <c r="T12" s="4"/>
      <c r="U12" s="4"/>
      <c r="V12" s="4"/>
      <c r="W12" s="4"/>
      <c r="Y12"/>
    </row>
    <row r="13" spans="2:26" ht="23.5">
      <c r="B13" s="4"/>
      <c r="C13" s="4"/>
      <c r="D13" s="4"/>
      <c r="E13" s="4"/>
      <c r="F13" s="4"/>
      <c r="G13" s="4"/>
      <c r="H13" s="4"/>
      <c r="I13" s="4"/>
      <c r="J13" s="4"/>
      <c r="K13" s="4"/>
      <c r="L13" s="4"/>
      <c r="M13" s="4"/>
      <c r="N13" s="4"/>
      <c r="O13" s="4"/>
      <c r="P13" s="4"/>
      <c r="Q13" s="4"/>
      <c r="R13" s="4"/>
      <c r="S13" s="4"/>
      <c r="T13" s="4"/>
      <c r="U13" s="4"/>
      <c r="V13" s="4"/>
      <c r="W13" s="4"/>
      <c r="Y13"/>
    </row>
    <row r="14" spans="2:26" ht="23.5">
      <c r="B14" s="4"/>
      <c r="C14" s="4"/>
      <c r="D14" s="4"/>
      <c r="E14" s="4"/>
      <c r="F14" s="4"/>
      <c r="G14" s="4"/>
      <c r="H14" s="4"/>
      <c r="I14" s="4"/>
      <c r="J14" s="4"/>
      <c r="K14" s="4"/>
      <c r="L14" s="4"/>
      <c r="M14" s="4"/>
      <c r="N14" s="4"/>
      <c r="O14" s="4"/>
      <c r="P14" s="4"/>
      <c r="Q14" s="4"/>
      <c r="R14" s="4"/>
      <c r="S14" s="4"/>
      <c r="T14" s="4"/>
      <c r="U14" s="4"/>
      <c r="V14" s="4"/>
      <c r="W14" s="4"/>
      <c r="Y14"/>
    </row>
    <row r="15" spans="2:26" ht="23.5">
      <c r="B15" s="4"/>
      <c r="C15" s="4"/>
      <c r="D15" s="4"/>
      <c r="E15" s="4"/>
      <c r="F15" s="4"/>
      <c r="G15" s="4"/>
      <c r="H15" s="4"/>
      <c r="I15" s="4"/>
      <c r="J15" s="4"/>
      <c r="K15" s="4"/>
      <c r="L15" s="4"/>
      <c r="M15" s="4"/>
      <c r="N15" s="4"/>
      <c r="O15" s="4"/>
      <c r="P15" s="4"/>
      <c r="Q15" s="4"/>
      <c r="R15" s="4"/>
      <c r="S15" s="4"/>
      <c r="T15" s="4"/>
      <c r="U15" s="4"/>
      <c r="V15" s="4"/>
      <c r="W15" s="4"/>
      <c r="X15" s="47"/>
      <c r="Y15" s="47"/>
      <c r="Z15" s="48"/>
    </row>
    <row r="16" spans="2:26" ht="23.5">
      <c r="B16" s="4"/>
      <c r="C16" s="4"/>
      <c r="D16" s="4"/>
      <c r="E16" s="4"/>
      <c r="F16" s="4"/>
      <c r="G16" s="4"/>
      <c r="H16" s="4"/>
      <c r="I16" s="4"/>
      <c r="J16" s="4"/>
      <c r="K16" s="4"/>
      <c r="L16" s="4"/>
      <c r="M16" s="4"/>
      <c r="N16" s="4"/>
      <c r="O16" s="4"/>
      <c r="P16" s="4"/>
      <c r="Q16" s="4"/>
      <c r="R16" s="4"/>
      <c r="S16" s="4"/>
      <c r="T16" s="4"/>
      <c r="U16" s="4"/>
      <c r="V16" s="4"/>
      <c r="W16" s="4"/>
      <c r="X16" s="47"/>
      <c r="Y16" s="47"/>
      <c r="Z16" s="48"/>
    </row>
    <row r="17" spans="2:26" ht="23.5">
      <c r="B17" s="4"/>
      <c r="C17" s="4"/>
      <c r="D17" s="4"/>
      <c r="E17" s="4"/>
      <c r="F17" s="4"/>
      <c r="G17" s="4"/>
      <c r="H17" s="4"/>
      <c r="I17" s="4"/>
      <c r="J17" s="4"/>
      <c r="K17" s="4"/>
      <c r="L17" s="4"/>
      <c r="M17" s="4"/>
      <c r="N17" s="4"/>
      <c r="O17" s="4"/>
      <c r="P17" s="4"/>
      <c r="Q17" s="4"/>
      <c r="R17" s="4"/>
      <c r="S17" s="4"/>
      <c r="T17" s="4"/>
      <c r="U17" s="4"/>
      <c r="V17" s="4"/>
      <c r="W17" s="4"/>
      <c r="X17" s="47"/>
      <c r="Y17" s="47"/>
      <c r="Z17" s="48"/>
    </row>
    <row r="18" spans="2:26" ht="23.5">
      <c r="B18" s="4"/>
      <c r="C18" s="4"/>
      <c r="D18" s="4"/>
      <c r="E18" s="4"/>
      <c r="F18" s="4"/>
      <c r="G18" s="4"/>
      <c r="H18" s="4"/>
      <c r="I18" s="4"/>
      <c r="J18" s="4"/>
      <c r="K18" s="4"/>
      <c r="L18" s="4"/>
      <c r="M18" s="4"/>
      <c r="N18" s="4"/>
      <c r="O18" s="4"/>
      <c r="P18" s="4"/>
      <c r="Q18" s="4"/>
      <c r="R18" s="4"/>
      <c r="S18" s="4"/>
      <c r="T18" s="4"/>
      <c r="U18" s="4"/>
      <c r="V18" s="4"/>
      <c r="W18" s="4"/>
      <c r="X18" s="47"/>
      <c r="Y18" s="47"/>
      <c r="Z18" s="48"/>
    </row>
    <row r="19" spans="2:26" ht="23.5">
      <c r="B19" s="4"/>
      <c r="C19" s="4"/>
      <c r="D19" s="4"/>
      <c r="E19" s="4"/>
      <c r="F19" s="4"/>
      <c r="G19" s="4"/>
      <c r="H19" s="4"/>
      <c r="I19" s="4"/>
      <c r="J19" s="4"/>
      <c r="K19" s="4"/>
      <c r="L19" s="4"/>
      <c r="M19" s="4"/>
      <c r="N19" s="4"/>
      <c r="O19" s="4"/>
      <c r="P19" s="4"/>
      <c r="Q19" s="4"/>
      <c r="R19" s="4"/>
      <c r="S19" s="4"/>
      <c r="T19" s="4"/>
      <c r="U19" s="4"/>
      <c r="V19" s="4"/>
      <c r="W19" s="4"/>
      <c r="X19" s="47"/>
      <c r="Y19" s="47"/>
      <c r="Z19" s="48"/>
    </row>
    <row r="20" spans="2:26" ht="23.5">
      <c r="B20" s="4"/>
      <c r="C20" s="4"/>
      <c r="D20" s="4"/>
      <c r="E20" s="4"/>
      <c r="F20" s="4"/>
      <c r="G20" s="4"/>
      <c r="H20" s="4"/>
      <c r="I20" s="4"/>
      <c r="J20" s="4"/>
      <c r="K20" s="4"/>
      <c r="L20" s="4"/>
      <c r="M20" s="4"/>
      <c r="N20" s="4"/>
      <c r="O20" s="4"/>
      <c r="P20" s="4"/>
      <c r="Q20" s="4"/>
      <c r="R20" s="4"/>
      <c r="S20" s="4"/>
      <c r="T20" s="4"/>
      <c r="U20" s="4"/>
      <c r="V20" s="4"/>
      <c r="W20" s="4"/>
      <c r="X20" s="47"/>
      <c r="Y20" s="47"/>
      <c r="Z20" s="48"/>
    </row>
    <row r="21" spans="2:26" ht="23.5">
      <c r="B21" s="4"/>
      <c r="C21" s="4"/>
      <c r="D21" s="4"/>
      <c r="E21" s="4"/>
      <c r="F21" s="4"/>
      <c r="G21" s="4"/>
      <c r="H21" s="4"/>
      <c r="I21" s="4"/>
      <c r="J21" s="4"/>
      <c r="K21" s="4"/>
      <c r="L21" s="4"/>
      <c r="M21" s="4"/>
      <c r="N21" s="4"/>
      <c r="O21" s="4"/>
      <c r="P21" s="4"/>
      <c r="Q21" s="4"/>
      <c r="R21" s="4"/>
      <c r="S21" s="4"/>
      <c r="T21" s="4"/>
      <c r="U21" s="4"/>
      <c r="V21" s="4"/>
      <c r="W21" s="4"/>
      <c r="X21" s="47"/>
      <c r="Y21" s="47"/>
      <c r="Z21" s="48"/>
    </row>
    <row r="22" spans="2:26" ht="23.5">
      <c r="B22" s="4"/>
      <c r="C22" s="4"/>
      <c r="D22" s="4"/>
      <c r="E22" s="4"/>
      <c r="F22" s="4"/>
      <c r="G22" s="4"/>
      <c r="H22" s="4"/>
      <c r="I22" s="4"/>
      <c r="J22" s="4"/>
      <c r="K22" s="4"/>
      <c r="L22" s="4"/>
      <c r="M22" s="4"/>
      <c r="N22" s="4"/>
      <c r="O22" s="4"/>
      <c r="P22" s="4"/>
      <c r="Q22" s="4"/>
      <c r="R22" s="4"/>
      <c r="S22" s="4"/>
      <c r="T22" s="4"/>
      <c r="U22" s="4"/>
      <c r="V22" s="4"/>
      <c r="W22" s="4"/>
      <c r="X22" s="47"/>
      <c r="Y22" s="47"/>
      <c r="Z22" s="48"/>
    </row>
    <row r="23" spans="2:26" ht="23.5">
      <c r="B23" s="4"/>
      <c r="C23" s="4"/>
      <c r="D23" s="4"/>
      <c r="E23" s="4"/>
      <c r="F23" s="4"/>
      <c r="G23" s="4"/>
      <c r="H23" s="4"/>
      <c r="I23" s="4"/>
      <c r="J23" s="4"/>
      <c r="K23" s="4"/>
      <c r="L23" s="4"/>
      <c r="M23" s="4"/>
      <c r="N23" s="4"/>
      <c r="O23" s="4"/>
      <c r="P23" s="4"/>
      <c r="Q23" s="4"/>
      <c r="R23" s="4"/>
      <c r="S23" s="4"/>
      <c r="T23" s="4"/>
      <c r="U23" s="4"/>
      <c r="V23" s="4"/>
      <c r="W23" s="4"/>
      <c r="X23" s="47"/>
      <c r="Y23" s="47"/>
      <c r="Z23" s="48"/>
    </row>
    <row r="24" spans="2:26" ht="23.5">
      <c r="B24" s="4"/>
      <c r="C24" s="4"/>
      <c r="D24" s="4"/>
      <c r="E24" s="4"/>
      <c r="F24" s="4"/>
      <c r="G24" s="4"/>
      <c r="H24" s="4"/>
      <c r="I24" s="4"/>
      <c r="J24" s="4"/>
      <c r="K24" s="4"/>
      <c r="L24" s="4"/>
      <c r="M24" s="4"/>
      <c r="N24" s="4"/>
      <c r="O24" s="4"/>
      <c r="P24" s="4"/>
      <c r="Q24" s="4"/>
      <c r="R24" s="4"/>
      <c r="S24" s="4"/>
      <c r="T24" s="4"/>
      <c r="U24" s="4"/>
      <c r="V24" s="4"/>
      <c r="W24" s="4"/>
      <c r="X24" s="47"/>
      <c r="Y24" s="47"/>
      <c r="Z24" s="48"/>
    </row>
    <row r="25" spans="2:26" ht="23.5">
      <c r="B25" s="4"/>
      <c r="C25" s="4"/>
      <c r="D25" s="4"/>
      <c r="E25" s="4"/>
      <c r="F25" s="4"/>
      <c r="G25" s="4"/>
      <c r="H25" s="4"/>
      <c r="I25" s="4"/>
      <c r="J25" s="4"/>
      <c r="K25" s="4"/>
      <c r="L25" s="4"/>
      <c r="M25" s="4"/>
      <c r="N25" s="4"/>
      <c r="O25" s="4"/>
      <c r="P25" s="4"/>
      <c r="Q25" s="4"/>
      <c r="R25" s="4"/>
      <c r="S25" s="4"/>
      <c r="T25" s="4"/>
      <c r="U25" s="4"/>
      <c r="V25" s="4"/>
      <c r="W25" s="4"/>
      <c r="X25" s="47"/>
      <c r="Y25" s="47"/>
      <c r="Z25" s="48"/>
    </row>
    <row r="26" spans="2:26" ht="23.5">
      <c r="B26" s="4"/>
      <c r="C26" s="4"/>
      <c r="D26" s="4"/>
      <c r="E26" s="4"/>
      <c r="F26" s="4"/>
      <c r="G26" s="4"/>
      <c r="H26" s="4"/>
      <c r="I26" s="4"/>
      <c r="J26" s="4"/>
      <c r="K26" s="4"/>
      <c r="L26" s="4"/>
      <c r="M26" s="4"/>
      <c r="N26" s="4"/>
      <c r="O26" s="4"/>
      <c r="P26" s="4"/>
      <c r="Q26" s="4"/>
      <c r="R26" s="4"/>
      <c r="S26" s="4"/>
      <c r="T26" s="4"/>
      <c r="U26" s="4"/>
      <c r="V26" s="4"/>
      <c r="W26" s="4"/>
      <c r="X26" s="47"/>
      <c r="Y26" s="47"/>
      <c r="Z26" s="48"/>
    </row>
    <row r="27" spans="2:26" ht="23.5">
      <c r="B27" s="4"/>
      <c r="C27" s="4"/>
      <c r="D27" s="4"/>
      <c r="E27" s="4"/>
      <c r="F27" s="4"/>
      <c r="G27" s="4"/>
      <c r="H27" s="4"/>
      <c r="I27" s="4"/>
      <c r="J27" s="4"/>
      <c r="K27" s="4"/>
      <c r="L27" s="4"/>
      <c r="M27" s="4"/>
      <c r="N27" s="4"/>
      <c r="O27" s="4"/>
      <c r="P27" s="4"/>
      <c r="Q27" s="4"/>
      <c r="R27" s="4"/>
      <c r="S27" s="4"/>
      <c r="T27" s="4"/>
      <c r="U27" s="4"/>
      <c r="V27" s="4"/>
      <c r="W27" s="4"/>
      <c r="X27" s="47"/>
      <c r="Y27" s="47"/>
      <c r="Z27" s="48"/>
    </row>
    <row r="28" spans="2:26" ht="23.5">
      <c r="B28" s="4"/>
      <c r="C28" s="4"/>
      <c r="D28" s="4"/>
      <c r="E28" s="4"/>
      <c r="F28" s="4"/>
      <c r="G28" s="4"/>
      <c r="H28" s="4"/>
      <c r="I28" s="4"/>
      <c r="J28" s="4"/>
      <c r="K28" s="4"/>
      <c r="L28" s="4"/>
      <c r="M28" s="4"/>
      <c r="N28" s="4"/>
      <c r="O28" s="4"/>
      <c r="P28" s="4"/>
      <c r="Q28" s="4"/>
      <c r="R28" s="4"/>
      <c r="S28" s="4"/>
      <c r="T28" s="4"/>
      <c r="U28" s="4"/>
      <c r="V28" s="4"/>
      <c r="W28" s="4"/>
      <c r="X28" s="47"/>
      <c r="Y28" s="47"/>
      <c r="Z28" s="48"/>
    </row>
    <row r="29" spans="2:26" ht="23.5">
      <c r="B29" s="4"/>
      <c r="C29" s="4"/>
      <c r="D29" s="4"/>
      <c r="E29" s="4"/>
      <c r="F29" s="4"/>
      <c r="G29" s="4"/>
      <c r="H29" s="4"/>
      <c r="I29" s="4"/>
      <c r="J29" s="4"/>
      <c r="K29" s="4"/>
      <c r="L29" s="4"/>
      <c r="M29" s="4"/>
      <c r="N29" s="4"/>
      <c r="O29" s="4"/>
      <c r="P29" s="4"/>
      <c r="Q29" s="4"/>
      <c r="R29" s="4"/>
      <c r="S29" s="4"/>
      <c r="T29" s="4"/>
      <c r="U29" s="4"/>
      <c r="V29" s="4"/>
      <c r="W29" s="4"/>
      <c r="X29" s="47"/>
      <c r="Y29" s="47"/>
      <c r="Z29" s="48"/>
    </row>
    <row r="30" spans="2:26" ht="23.5">
      <c r="B30" s="4"/>
      <c r="C30" s="4"/>
      <c r="D30" s="4"/>
      <c r="E30" s="4"/>
      <c r="F30" s="4"/>
      <c r="G30" s="4"/>
      <c r="H30" s="4"/>
      <c r="I30" s="4"/>
      <c r="J30" s="4"/>
      <c r="K30" s="4"/>
      <c r="L30" s="4"/>
      <c r="M30" s="4"/>
      <c r="N30" s="4"/>
      <c r="O30" s="4"/>
      <c r="P30" s="4"/>
      <c r="Q30" s="4"/>
      <c r="R30" s="4"/>
      <c r="S30" s="4"/>
      <c r="T30" s="4"/>
      <c r="U30" s="4"/>
      <c r="V30" s="4"/>
      <c r="W30" s="4"/>
      <c r="X30" s="47"/>
      <c r="Y30" s="47"/>
      <c r="Z30" s="48"/>
    </row>
    <row r="31" spans="2:26" ht="23.5">
      <c r="B31" s="4"/>
      <c r="C31" s="4"/>
      <c r="D31" s="4"/>
      <c r="E31" s="4"/>
      <c r="F31" s="4"/>
      <c r="G31" s="4"/>
      <c r="H31" s="4"/>
      <c r="I31" s="4"/>
      <c r="J31" s="4"/>
      <c r="K31" s="4"/>
      <c r="L31" s="4"/>
      <c r="M31" s="4"/>
      <c r="N31" s="4"/>
      <c r="O31" s="4"/>
      <c r="P31" s="4"/>
      <c r="Q31" s="4"/>
      <c r="R31" s="4"/>
      <c r="S31" s="4"/>
      <c r="T31" s="4"/>
      <c r="U31" s="4"/>
      <c r="V31" s="4"/>
      <c r="W31" s="4"/>
      <c r="X31" s="47"/>
      <c r="Y31" s="47"/>
      <c r="Z31" s="48"/>
    </row>
    <row r="32" spans="2:26" ht="23.5">
      <c r="B32" s="4"/>
      <c r="C32" s="4"/>
      <c r="D32" s="4"/>
      <c r="E32" s="4"/>
      <c r="F32" s="4"/>
      <c r="G32" s="4"/>
      <c r="H32" s="4"/>
      <c r="I32" s="4"/>
      <c r="J32" s="4"/>
      <c r="K32" s="4"/>
      <c r="L32" s="4"/>
      <c r="M32" s="4"/>
      <c r="N32" s="4"/>
      <c r="O32" s="4"/>
      <c r="P32" s="4"/>
      <c r="Q32" s="4"/>
      <c r="R32" s="4"/>
      <c r="S32" s="4"/>
      <c r="T32" s="4"/>
      <c r="U32" s="4"/>
      <c r="V32" s="4"/>
      <c r="W32" s="4"/>
      <c r="X32" s="47"/>
      <c r="Y32" s="47"/>
      <c r="Z32" s="48"/>
    </row>
    <row r="33" spans="2:26" ht="23.5">
      <c r="B33" s="4"/>
      <c r="C33" s="4"/>
      <c r="D33" s="4"/>
      <c r="E33" s="4"/>
      <c r="F33" s="4"/>
      <c r="G33" s="4"/>
      <c r="H33" s="4"/>
      <c r="I33" s="4"/>
      <c r="J33" s="4"/>
      <c r="K33" s="4"/>
      <c r="L33" s="4"/>
      <c r="M33" s="4"/>
      <c r="N33" s="4"/>
      <c r="O33" s="4"/>
      <c r="P33" s="4"/>
      <c r="Q33" s="4"/>
      <c r="R33" s="4"/>
      <c r="S33" s="4"/>
      <c r="T33" s="4"/>
      <c r="U33" s="4"/>
      <c r="V33" s="4"/>
      <c r="W33" s="4"/>
      <c r="X33" s="47"/>
      <c r="Y33" s="47"/>
      <c r="Z33" s="48"/>
    </row>
    <row r="34" spans="2:26" ht="23.5">
      <c r="B34" s="4"/>
      <c r="C34" s="4"/>
      <c r="D34" s="4"/>
      <c r="E34" s="4"/>
      <c r="F34" s="4"/>
      <c r="G34" s="4"/>
      <c r="H34" s="4"/>
      <c r="I34" s="4"/>
      <c r="J34" s="4"/>
      <c r="K34" s="4"/>
      <c r="L34" s="4"/>
      <c r="M34" s="4"/>
      <c r="N34" s="4"/>
      <c r="O34" s="4"/>
      <c r="P34" s="4"/>
      <c r="Q34" s="4"/>
      <c r="R34" s="4"/>
      <c r="S34" s="4"/>
      <c r="T34" s="4"/>
      <c r="U34" s="4"/>
      <c r="V34" s="4"/>
      <c r="W34" s="4"/>
      <c r="X34" s="47"/>
      <c r="Y34" s="47"/>
      <c r="Z34" s="48"/>
    </row>
    <row r="35" spans="2:26" ht="23.5">
      <c r="B35" s="4"/>
      <c r="C35" s="4"/>
      <c r="D35" s="4"/>
      <c r="E35" s="4"/>
      <c r="F35" s="4"/>
      <c r="G35" s="4"/>
      <c r="H35" s="4"/>
      <c r="I35" s="4"/>
      <c r="J35" s="4"/>
      <c r="K35" s="4"/>
      <c r="L35" s="4"/>
      <c r="M35" s="4"/>
      <c r="N35" s="4"/>
      <c r="O35" s="4"/>
      <c r="P35" s="4"/>
      <c r="Q35" s="4"/>
      <c r="R35" s="4"/>
      <c r="S35" s="4"/>
      <c r="T35" s="4"/>
      <c r="U35" s="4"/>
      <c r="V35" s="4"/>
      <c r="W35" s="4"/>
      <c r="X35" s="47"/>
      <c r="Y35" s="47"/>
      <c r="Z35" s="48"/>
    </row>
    <row r="36" spans="2:26" ht="23.5">
      <c r="B36" s="4"/>
      <c r="C36" s="4"/>
      <c r="D36" s="4"/>
      <c r="E36" s="4"/>
      <c r="F36" s="4"/>
      <c r="G36" s="4"/>
      <c r="H36" s="4"/>
      <c r="I36" s="4"/>
      <c r="J36" s="4"/>
      <c r="K36" s="4"/>
      <c r="L36" s="4"/>
      <c r="M36" s="4"/>
      <c r="N36" s="4"/>
      <c r="O36" s="4"/>
      <c r="P36" s="4"/>
      <c r="Q36" s="4"/>
      <c r="R36" s="4"/>
      <c r="S36" s="4"/>
      <c r="T36" s="4"/>
      <c r="U36" s="4"/>
      <c r="V36" s="4"/>
      <c r="W36" s="4"/>
      <c r="X36" s="47"/>
      <c r="Y36" s="47"/>
      <c r="Z36" s="48"/>
    </row>
    <row r="37" spans="2:26" ht="23.5">
      <c r="B37" s="4"/>
      <c r="C37" s="4"/>
      <c r="D37" s="4"/>
      <c r="E37" s="4"/>
      <c r="F37" s="4"/>
      <c r="G37" s="4"/>
      <c r="H37" s="4"/>
      <c r="I37" s="4"/>
      <c r="J37" s="4"/>
      <c r="K37" s="4"/>
      <c r="L37" s="4"/>
      <c r="M37" s="4"/>
      <c r="N37" s="4"/>
      <c r="O37" s="4"/>
      <c r="P37" s="4"/>
      <c r="Q37" s="4"/>
      <c r="R37" s="4"/>
      <c r="S37" s="4"/>
      <c r="T37" s="4"/>
      <c r="U37" s="4"/>
      <c r="V37" s="4"/>
      <c r="W37" s="4"/>
      <c r="X37" s="47"/>
      <c r="Y37" s="47"/>
      <c r="Z37" s="48"/>
    </row>
    <row r="38" spans="2:26" ht="24" thickBot="1">
      <c r="B38" s="4"/>
      <c r="C38" s="4"/>
      <c r="D38" s="4"/>
      <c r="E38" s="4"/>
      <c r="F38" s="4"/>
      <c r="G38" s="4"/>
      <c r="H38" s="4"/>
      <c r="I38" s="4"/>
      <c r="J38" s="4"/>
      <c r="K38" s="4"/>
      <c r="L38" s="4"/>
      <c r="M38" s="4"/>
      <c r="N38" s="4"/>
      <c r="O38" s="4"/>
      <c r="P38" s="4"/>
      <c r="Q38" s="4"/>
      <c r="R38" s="4"/>
      <c r="S38" s="4"/>
      <c r="T38" s="4"/>
      <c r="U38" s="4"/>
      <c r="V38" s="4"/>
      <c r="W38" s="4"/>
      <c r="X38" s="47"/>
      <c r="Y38" s="47"/>
      <c r="Z38" s="48"/>
    </row>
    <row r="39" spans="2:26" ht="69" customHeight="1" thickBot="1">
      <c r="B39" s="69">
        <v>3</v>
      </c>
      <c r="C39" s="285" t="s">
        <v>109</v>
      </c>
      <c r="D39" s="286"/>
      <c r="E39" s="287">
        <f>ROUNDDOWN(MIN(S5,E8),-3)</f>
        <v>0</v>
      </c>
      <c r="F39" s="288"/>
      <c r="G39" s="289"/>
      <c r="H39" s="290" t="s">
        <v>97</v>
      </c>
      <c r="I39" s="290"/>
      <c r="J39" s="290"/>
      <c r="K39" s="290"/>
      <c r="L39" s="290"/>
      <c r="M39" s="4"/>
      <c r="N39" s="4"/>
      <c r="O39" s="4"/>
      <c r="P39" s="4"/>
      <c r="Q39" s="4"/>
      <c r="R39" s="4"/>
      <c r="S39" s="4"/>
      <c r="T39" s="4"/>
      <c r="U39" s="4"/>
      <c r="V39" s="4"/>
      <c r="W39" s="4"/>
      <c r="X39" s="47"/>
      <c r="Y39" s="47"/>
      <c r="Z39" s="48"/>
    </row>
    <row r="40" spans="2:26" ht="23.5">
      <c r="B40" s="4"/>
      <c r="C40" s="290" t="s">
        <v>112</v>
      </c>
      <c r="D40" s="290"/>
      <c r="E40" s="290"/>
      <c r="F40" s="290"/>
      <c r="G40" s="290"/>
      <c r="H40" s="290"/>
      <c r="I40" s="290"/>
      <c r="J40" s="290"/>
      <c r="K40" s="290"/>
      <c r="L40" s="290"/>
      <c r="M40" s="4"/>
      <c r="N40" s="4"/>
      <c r="O40" s="4"/>
      <c r="P40" s="4"/>
      <c r="Q40" s="4"/>
      <c r="R40" s="4"/>
      <c r="S40" s="4"/>
      <c r="T40" s="4"/>
      <c r="U40" s="4"/>
      <c r="V40" s="4"/>
      <c r="W40" s="4"/>
      <c r="X40" s="47"/>
      <c r="Y40" s="47"/>
      <c r="Z40" s="48"/>
    </row>
    <row r="41" spans="2:26" ht="23.5">
      <c r="B41" s="4"/>
      <c r="C41" s="4"/>
      <c r="D41" s="4"/>
      <c r="E41" s="4"/>
      <c r="F41" s="4"/>
      <c r="G41" s="4"/>
      <c r="H41" s="4"/>
      <c r="I41" s="4"/>
      <c r="J41" s="4"/>
      <c r="K41" s="4"/>
      <c r="L41" s="4"/>
      <c r="M41" s="4"/>
      <c r="N41" s="4"/>
      <c r="O41" s="4"/>
      <c r="P41" s="4"/>
      <c r="Q41" s="4"/>
      <c r="R41" s="4"/>
      <c r="S41" s="4"/>
      <c r="T41" s="4"/>
      <c r="U41" s="4"/>
      <c r="V41" s="4"/>
      <c r="W41" s="4"/>
      <c r="X41" s="47"/>
      <c r="Y41" s="47"/>
      <c r="Z41" s="48"/>
    </row>
    <row r="42" spans="2:26" ht="23.5">
      <c r="B42" s="4"/>
      <c r="C42" s="4"/>
      <c r="D42" s="4"/>
      <c r="E42" s="4"/>
      <c r="F42" s="4"/>
      <c r="G42" s="4"/>
      <c r="H42" s="4"/>
      <c r="I42" s="4"/>
      <c r="J42" s="4"/>
      <c r="K42" s="4"/>
      <c r="L42" s="4"/>
      <c r="M42" s="4"/>
      <c r="N42" s="4"/>
      <c r="O42" s="4"/>
      <c r="P42" s="4"/>
      <c r="Q42" s="4"/>
      <c r="R42" s="4"/>
      <c r="S42" s="4"/>
      <c r="T42" s="4"/>
      <c r="U42" s="4"/>
      <c r="V42" s="4"/>
      <c r="W42" s="4"/>
      <c r="X42" s="47"/>
      <c r="Y42" s="47"/>
      <c r="Z42" s="48"/>
    </row>
    <row r="43" spans="2:26" ht="23.5">
      <c r="B43" s="4"/>
      <c r="C43" s="4"/>
      <c r="D43" s="4"/>
      <c r="E43" s="4"/>
      <c r="F43" s="4"/>
      <c r="G43" s="4"/>
      <c r="H43" s="4"/>
      <c r="I43" s="4"/>
      <c r="J43" s="4"/>
      <c r="K43" s="4"/>
      <c r="L43" s="4"/>
      <c r="M43" s="4"/>
      <c r="N43" s="4"/>
      <c r="O43" s="4"/>
      <c r="P43" s="4"/>
      <c r="Q43" s="4"/>
      <c r="R43" s="4"/>
      <c r="S43" s="4"/>
      <c r="T43" s="4"/>
      <c r="U43" s="4"/>
      <c r="V43" s="4"/>
      <c r="W43" s="4"/>
      <c r="X43" s="47"/>
      <c r="Y43" s="47"/>
      <c r="Z43" s="48"/>
    </row>
    <row r="44" spans="2:26" ht="23.5">
      <c r="B44" s="4"/>
      <c r="C44" s="4"/>
      <c r="D44" s="4"/>
      <c r="E44" s="4"/>
      <c r="F44" s="291"/>
      <c r="G44" s="291"/>
      <c r="H44" s="292"/>
      <c r="I44" s="293"/>
      <c r="J44" s="293"/>
      <c r="K44" s="290"/>
      <c r="L44" s="290"/>
      <c r="M44" s="290"/>
      <c r="N44" s="290"/>
      <c r="O44" s="290"/>
      <c r="P44" s="4"/>
      <c r="Q44" s="4"/>
      <c r="R44" s="4"/>
      <c r="S44" s="4"/>
      <c r="T44" s="4"/>
      <c r="U44" s="4"/>
      <c r="V44" s="4"/>
      <c r="W44" s="4"/>
      <c r="X44" s="47"/>
      <c r="Y44" s="47"/>
      <c r="Z44" s="48"/>
    </row>
    <row r="45" spans="2:26" ht="23.5">
      <c r="B45" s="4"/>
      <c r="C45" s="4"/>
      <c r="D45" s="4"/>
      <c r="E45" s="4"/>
      <c r="F45" s="4"/>
      <c r="G45" s="4"/>
      <c r="H45" s="4"/>
      <c r="I45" s="4"/>
      <c r="J45" s="4"/>
      <c r="K45" s="4"/>
      <c r="L45" s="4"/>
      <c r="M45" s="4"/>
      <c r="N45" s="4"/>
      <c r="O45" s="4"/>
      <c r="P45" s="4"/>
      <c r="Q45" s="4"/>
      <c r="R45" s="4"/>
      <c r="S45" s="4"/>
      <c r="T45" s="4"/>
      <c r="U45" s="4"/>
      <c r="V45" s="4"/>
      <c r="W45" s="4"/>
      <c r="X45" s="47"/>
      <c r="Y45" s="47"/>
      <c r="Z45" s="48"/>
    </row>
    <row r="46" spans="2:26" ht="23.5">
      <c r="B46" s="4"/>
      <c r="C46" s="4"/>
      <c r="D46" s="4"/>
      <c r="E46" s="4"/>
      <c r="F46" s="4"/>
      <c r="G46" s="4"/>
      <c r="H46" s="4"/>
      <c r="I46" s="4"/>
      <c r="J46" s="4"/>
      <c r="K46" s="4"/>
      <c r="L46" s="4"/>
      <c r="M46" s="4"/>
      <c r="N46" s="4"/>
      <c r="O46" s="4"/>
      <c r="P46" s="4"/>
      <c r="Q46" s="4"/>
      <c r="R46" s="4"/>
      <c r="S46" s="4"/>
      <c r="T46" s="4"/>
      <c r="U46" s="4"/>
      <c r="V46" s="4"/>
      <c r="W46" s="4"/>
      <c r="X46" s="47"/>
      <c r="Y46" s="47"/>
      <c r="Z46" s="48"/>
    </row>
    <row r="47" spans="2:26" ht="23.5">
      <c r="B47" s="4"/>
      <c r="C47" s="4"/>
      <c r="D47" s="4"/>
      <c r="E47" s="4"/>
      <c r="F47" s="4"/>
      <c r="G47" s="4"/>
      <c r="H47" s="4"/>
      <c r="I47" s="4"/>
      <c r="J47" s="4"/>
      <c r="K47" s="4"/>
      <c r="L47" s="4"/>
      <c r="M47" s="4"/>
      <c r="N47" s="4"/>
      <c r="O47" s="4"/>
      <c r="P47" s="4"/>
      <c r="Q47" s="4"/>
      <c r="R47" s="4"/>
      <c r="S47" s="4"/>
      <c r="T47" s="4"/>
      <c r="U47" s="4"/>
      <c r="V47" s="4"/>
      <c r="W47" s="4"/>
      <c r="X47" s="47"/>
      <c r="Y47" s="47"/>
      <c r="Z47" s="48"/>
    </row>
    <row r="48" spans="2:26" ht="23.5">
      <c r="B48" s="4"/>
      <c r="C48" s="4"/>
      <c r="D48" s="4"/>
      <c r="E48" s="4"/>
      <c r="F48" s="4"/>
      <c r="G48" s="4"/>
      <c r="H48" s="4"/>
      <c r="I48" s="4"/>
      <c r="J48" s="4"/>
      <c r="K48" s="4"/>
      <c r="L48" s="4"/>
      <c r="M48" s="4"/>
      <c r="N48" s="4"/>
      <c r="O48" s="4"/>
      <c r="P48" s="4"/>
      <c r="Q48" s="4"/>
      <c r="R48" s="4"/>
      <c r="S48" s="4"/>
      <c r="T48" s="4"/>
      <c r="U48" s="4"/>
      <c r="V48" s="4"/>
      <c r="W48" s="4"/>
      <c r="X48" s="47"/>
      <c r="Y48" s="47"/>
      <c r="Z48" s="48"/>
    </row>
    <row r="60" spans="2:31" s="6" customFormat="1">
      <c r="B60"/>
      <c r="K60"/>
      <c r="L60"/>
      <c r="M60"/>
      <c r="N60"/>
      <c r="O60"/>
      <c r="P60"/>
      <c r="Q60"/>
      <c r="R60"/>
      <c r="S60"/>
      <c r="T60"/>
      <c r="U60"/>
      <c r="V60"/>
      <c r="W60"/>
      <c r="X60"/>
      <c r="Y60" s="7"/>
      <c r="Z60"/>
      <c r="AA60"/>
      <c r="AB60"/>
      <c r="AC60"/>
      <c r="AD60"/>
      <c r="AE60"/>
    </row>
  </sheetData>
  <sheetProtection sheet="1" selectLockedCells="1"/>
  <mergeCells count="48">
    <mergeCell ref="O1:S1"/>
    <mergeCell ref="S7:U7"/>
    <mergeCell ref="V7:Z7"/>
    <mergeCell ref="Q7:R7"/>
    <mergeCell ref="Q8:R8"/>
    <mergeCell ref="S8:U8"/>
    <mergeCell ref="V8:Z8"/>
    <mergeCell ref="B7:O7"/>
    <mergeCell ref="E8:G8"/>
    <mergeCell ref="C8:D8"/>
    <mergeCell ref="C9:D9"/>
    <mergeCell ref="C4:D4"/>
    <mergeCell ref="E4:F4"/>
    <mergeCell ref="C5:D5"/>
    <mergeCell ref="M1:N1"/>
    <mergeCell ref="E5:F5"/>
    <mergeCell ref="G4:H4"/>
    <mergeCell ref="G5:H5"/>
    <mergeCell ref="C1:L1"/>
    <mergeCell ref="I3:J3"/>
    <mergeCell ref="I4:J4"/>
    <mergeCell ref="I5:J5"/>
    <mergeCell ref="K3:L3"/>
    <mergeCell ref="M3:N3"/>
    <mergeCell ref="K4:L4"/>
    <mergeCell ref="B11:U11"/>
    <mergeCell ref="O5:P5"/>
    <mergeCell ref="Q3:R3"/>
    <mergeCell ref="Q4:R4"/>
    <mergeCell ref="Q5:R5"/>
    <mergeCell ref="S3:T3"/>
    <mergeCell ref="M4:N4"/>
    <mergeCell ref="K5:L5"/>
    <mergeCell ref="M5:N5"/>
    <mergeCell ref="O3:P3"/>
    <mergeCell ref="O4:P4"/>
    <mergeCell ref="S4:T4"/>
    <mergeCell ref="S5:T5"/>
    <mergeCell ref="C3:D3"/>
    <mergeCell ref="E3:F3"/>
    <mergeCell ref="G3:H3"/>
    <mergeCell ref="C39:D39"/>
    <mergeCell ref="E39:G39"/>
    <mergeCell ref="H39:L39"/>
    <mergeCell ref="F44:G44"/>
    <mergeCell ref="H44:J44"/>
    <mergeCell ref="K44:O44"/>
    <mergeCell ref="C40:L40"/>
  </mergeCells>
  <phoneticPr fontId="1"/>
  <pageMargins left="0.70866141732283472" right="0.70866141732283472" top="0.35433070866141736" bottom="0" header="0.31496062992125984" footer="0.31496062992125984"/>
  <pageSetup paperSize="9" scale="45" fitToHeight="10" orientation="landscape" cellComments="asDisplayed" r:id="rId1"/>
  <drawing r:id="rId2"/>
  <legacy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40"/>
  <sheetViews>
    <sheetView view="pageBreakPreview" topLeftCell="A4" zoomScale="85" zoomScaleNormal="100" zoomScaleSheetLayoutView="85" workbookViewId="0">
      <selection activeCell="V13" sqref="V13:AD15"/>
    </sheetView>
  </sheetViews>
  <sheetFormatPr defaultColWidth="2.90625" defaultRowHeight="13"/>
  <cols>
    <col min="1" max="27" width="2.90625" style="99"/>
    <col min="28" max="28" width="3.6328125" style="99" customWidth="1"/>
    <col min="29" max="29" width="2.90625" style="99"/>
    <col min="30" max="30" width="3.6328125" style="99" customWidth="1"/>
    <col min="31" max="16384" width="2.90625" style="99"/>
  </cols>
  <sheetData>
    <row r="1" spans="1:31">
      <c r="T1" s="147"/>
      <c r="U1" s="147"/>
      <c r="V1" s="147"/>
      <c r="W1" s="316" t="s">
        <v>222</v>
      </c>
      <c r="X1" s="316"/>
      <c r="Z1" s="147" t="s">
        <v>221</v>
      </c>
      <c r="AB1" s="147" t="s">
        <v>220</v>
      </c>
      <c r="AD1" s="147" t="s">
        <v>219</v>
      </c>
    </row>
    <row r="3" spans="1:31">
      <c r="B3" s="99" t="s">
        <v>113</v>
      </c>
    </row>
    <row r="6" spans="1:31">
      <c r="S6" s="100"/>
      <c r="T6" s="100"/>
      <c r="U6" s="100"/>
      <c r="V6" s="100"/>
      <c r="W6" s="100"/>
      <c r="X6" s="100"/>
      <c r="Y6" s="100"/>
      <c r="Z6" s="100"/>
      <c r="AA6" s="100"/>
      <c r="AB6" s="100"/>
      <c r="AC6" s="100"/>
      <c r="AD6" s="100"/>
    </row>
    <row r="8" spans="1:31">
      <c r="A8" s="314" t="s">
        <v>206</v>
      </c>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row>
    <row r="9" spans="1:3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row>
    <row r="10" spans="1:3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row>
    <row r="13" spans="1:31">
      <c r="B13" s="101" t="s">
        <v>114</v>
      </c>
      <c r="R13" s="315" t="s">
        <v>115</v>
      </c>
      <c r="S13" s="315"/>
      <c r="T13" s="315"/>
      <c r="U13" s="315"/>
      <c r="V13" s="317"/>
      <c r="W13" s="318"/>
      <c r="X13" s="318"/>
      <c r="Y13" s="318"/>
      <c r="Z13" s="318"/>
      <c r="AA13" s="318"/>
      <c r="AB13" s="318"/>
      <c r="AC13" s="318"/>
      <c r="AD13" s="318"/>
      <c r="AE13" s="150"/>
    </row>
    <row r="14" spans="1:31">
      <c r="B14" s="101"/>
      <c r="V14" s="319"/>
      <c r="W14" s="320"/>
      <c r="X14" s="320"/>
      <c r="Y14" s="320"/>
      <c r="Z14" s="320"/>
      <c r="AA14" s="320"/>
      <c r="AB14" s="320"/>
      <c r="AC14" s="320"/>
      <c r="AD14" s="320"/>
      <c r="AE14" s="151"/>
    </row>
    <row r="15" spans="1:31">
      <c r="V15" s="321"/>
      <c r="W15" s="322"/>
      <c r="X15" s="322"/>
      <c r="Y15" s="322"/>
      <c r="Z15" s="322"/>
      <c r="AA15" s="322"/>
      <c r="AB15" s="322"/>
      <c r="AC15" s="322"/>
      <c r="AD15" s="322"/>
      <c r="AE15" s="152"/>
    </row>
    <row r="16" spans="1:31">
      <c r="R16" s="315" t="s">
        <v>116</v>
      </c>
      <c r="S16" s="315"/>
      <c r="T16" s="315"/>
      <c r="U16" s="315"/>
      <c r="V16" s="323"/>
      <c r="W16" s="324"/>
      <c r="X16" s="324"/>
      <c r="Y16" s="324"/>
      <c r="Z16" s="324"/>
      <c r="AA16" s="324"/>
      <c r="AB16" s="324"/>
      <c r="AC16" s="324"/>
      <c r="AD16" s="324"/>
      <c r="AE16" s="153"/>
    </row>
    <row r="17" spans="2:31">
      <c r="R17" s="102"/>
      <c r="S17" s="102"/>
      <c r="T17" s="102"/>
      <c r="U17" s="102"/>
      <c r="V17" s="325"/>
      <c r="W17" s="326"/>
      <c r="X17" s="326"/>
      <c r="Y17" s="326"/>
      <c r="Z17" s="326"/>
      <c r="AA17" s="326"/>
      <c r="AB17" s="326"/>
      <c r="AC17" s="326"/>
      <c r="AD17" s="326"/>
      <c r="AE17" s="154"/>
    </row>
    <row r="18" spans="2:31">
      <c r="V18" s="327"/>
      <c r="W18" s="328"/>
      <c r="X18" s="328"/>
      <c r="Y18" s="328"/>
      <c r="Z18" s="328"/>
      <c r="AA18" s="328"/>
      <c r="AB18" s="328"/>
      <c r="AC18" s="328"/>
      <c r="AD18" s="328"/>
      <c r="AE18" s="154"/>
    </row>
    <row r="19" spans="2:31">
      <c r="Q19" s="330" t="s">
        <v>117</v>
      </c>
      <c r="R19" s="330"/>
      <c r="S19" s="330"/>
      <c r="T19" s="330"/>
      <c r="V19" s="331"/>
      <c r="W19" s="331"/>
      <c r="X19" s="331"/>
      <c r="Y19" s="331"/>
      <c r="Z19" s="337"/>
      <c r="AA19" s="338"/>
      <c r="AB19" s="338"/>
      <c r="AC19" s="338"/>
      <c r="AD19" s="339"/>
      <c r="AE19" s="155"/>
    </row>
    <row r="21" spans="2:31">
      <c r="Q21" s="315" t="s">
        <v>118</v>
      </c>
      <c r="R21" s="315"/>
      <c r="S21" s="315"/>
      <c r="T21" s="315"/>
      <c r="V21" s="332" t="str">
        <f>IF(①研修調書!L1="","",①研修調書!L1)</f>
        <v/>
      </c>
      <c r="W21" s="332"/>
      <c r="X21" s="332"/>
      <c r="Y21" s="332"/>
      <c r="Z21" s="332"/>
      <c r="AA21" s="332"/>
      <c r="AB21" s="332"/>
      <c r="AC21" s="332"/>
      <c r="AD21" s="332"/>
    </row>
    <row r="22" spans="2:31">
      <c r="R22" s="103"/>
      <c r="S22" s="103"/>
      <c r="T22" s="103"/>
      <c r="U22" s="103"/>
    </row>
    <row r="23" spans="2:31">
      <c r="R23" s="100" t="s">
        <v>233</v>
      </c>
      <c r="S23" s="102"/>
      <c r="T23" s="102"/>
      <c r="U23" s="102"/>
      <c r="V23" s="334"/>
      <c r="W23" s="335"/>
      <c r="X23" s="335"/>
      <c r="Y23" s="335"/>
      <c r="Z23" s="335"/>
      <c r="AA23" s="335"/>
      <c r="AB23" s="335"/>
      <c r="AC23" s="335"/>
      <c r="AD23" s="336"/>
    </row>
    <row r="27" spans="2:31">
      <c r="B27" s="333" t="s">
        <v>230</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row>
    <row r="28" spans="2:31">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2:31">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row>
    <row r="30" spans="2:31">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row>
    <row r="34" spans="2:15">
      <c r="B34" s="102" t="s">
        <v>119</v>
      </c>
      <c r="G34" s="329">
        <f>⑥所要額調書!E39</f>
        <v>0</v>
      </c>
      <c r="H34" s="329"/>
      <c r="I34" s="329"/>
      <c r="J34" s="329"/>
      <c r="K34" s="329"/>
      <c r="L34" s="329"/>
      <c r="M34" s="329"/>
      <c r="N34" s="329"/>
      <c r="O34" s="99" t="s">
        <v>120</v>
      </c>
    </row>
    <row r="37" spans="2:15">
      <c r="B37" s="99" t="s">
        <v>121</v>
      </c>
    </row>
    <row r="38" spans="2:15">
      <c r="B38" s="99" t="s">
        <v>122</v>
      </c>
    </row>
    <row r="40" spans="2:15">
      <c r="B40" s="99" t="s">
        <v>123</v>
      </c>
    </row>
  </sheetData>
  <sheetProtection sheet="1" objects="1" scenarios="1" selectLockedCells="1"/>
  <mergeCells count="14">
    <mergeCell ref="G34:N34"/>
    <mergeCell ref="Q19:T19"/>
    <mergeCell ref="V19:Y19"/>
    <mergeCell ref="Q21:T21"/>
    <mergeCell ref="V21:AD21"/>
    <mergeCell ref="B27:AD30"/>
    <mergeCell ref="V23:AD23"/>
    <mergeCell ref="Z19:AD19"/>
    <mergeCell ref="A8:AE8"/>
    <mergeCell ref="R13:U13"/>
    <mergeCell ref="R16:U16"/>
    <mergeCell ref="W1:X1"/>
    <mergeCell ref="V13:AD15"/>
    <mergeCell ref="V16:AD18"/>
  </mergeCells>
  <phoneticPr fontId="1"/>
  <pageMargins left="0.70866141732283472" right="0.70866141732283472" top="0.74803149606299213" bottom="0.74803149606299213" header="0.31496062992125984" footer="0.31496062992125984"/>
  <pageSetup paperSize="9" scale="98" orientation="portrait" draft="1"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A4D42-ADA8-4921-AEF6-D9E3E25A701D}">
  <dimension ref="A1:AE44"/>
  <sheetViews>
    <sheetView view="pageBreakPreview" topLeftCell="A13" zoomScale="85" zoomScaleNormal="100" zoomScaleSheetLayoutView="85" workbookViewId="0">
      <selection activeCell="Z19" sqref="Z19:AD19"/>
    </sheetView>
  </sheetViews>
  <sheetFormatPr defaultColWidth="2.90625" defaultRowHeight="13"/>
  <cols>
    <col min="1" max="27" width="2.90625" style="99"/>
    <col min="28" max="28" width="3.6328125" style="99" customWidth="1"/>
    <col min="29" max="29" width="2.90625" style="99"/>
    <col min="30" max="30" width="3.6328125" style="99" customWidth="1"/>
    <col min="31" max="16384" width="2.90625" style="99"/>
  </cols>
  <sheetData>
    <row r="1" spans="1:31">
      <c r="V1" s="316" t="s">
        <v>222</v>
      </c>
      <c r="W1" s="316"/>
      <c r="X1" s="148">
        <v>8</v>
      </c>
      <c r="Y1" s="147" t="s">
        <v>221</v>
      </c>
      <c r="Z1" s="148">
        <v>3</v>
      </c>
      <c r="AA1" s="147" t="s">
        <v>220</v>
      </c>
      <c r="AB1" s="148">
        <v>31</v>
      </c>
      <c r="AC1" s="147" t="s">
        <v>219</v>
      </c>
    </row>
    <row r="3" spans="1:31">
      <c r="B3" s="99" t="s">
        <v>216</v>
      </c>
    </row>
    <row r="6" spans="1:31">
      <c r="S6" s="100"/>
      <c r="T6" s="100"/>
      <c r="U6" s="100"/>
      <c r="V6" s="100"/>
      <c r="W6" s="100"/>
      <c r="X6" s="100"/>
      <c r="Y6" s="100"/>
      <c r="Z6" s="100"/>
      <c r="AA6" s="100"/>
      <c r="AB6" s="100"/>
      <c r="AC6" s="100"/>
      <c r="AD6" s="100"/>
    </row>
    <row r="8" spans="1:31">
      <c r="A8" s="314" t="s">
        <v>217</v>
      </c>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row>
    <row r="9" spans="1:3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row>
    <row r="10" spans="1:3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row>
    <row r="13" spans="1:31">
      <c r="B13" s="101" t="s">
        <v>114</v>
      </c>
      <c r="R13" s="315" t="s">
        <v>115</v>
      </c>
      <c r="S13" s="315"/>
      <c r="T13" s="315"/>
      <c r="U13" s="315"/>
      <c r="V13" s="317"/>
      <c r="W13" s="318"/>
      <c r="X13" s="318"/>
      <c r="Y13" s="318"/>
      <c r="Z13" s="318"/>
      <c r="AA13" s="318"/>
      <c r="AB13" s="318"/>
      <c r="AC13" s="318"/>
      <c r="AD13" s="318"/>
      <c r="AE13" s="150"/>
    </row>
    <row r="14" spans="1:31">
      <c r="B14" s="101"/>
      <c r="V14" s="319"/>
      <c r="W14" s="320"/>
      <c r="X14" s="320"/>
      <c r="Y14" s="320"/>
      <c r="Z14" s="320"/>
      <c r="AA14" s="320"/>
      <c r="AB14" s="320"/>
      <c r="AC14" s="320"/>
      <c r="AD14" s="320"/>
      <c r="AE14" s="151"/>
    </row>
    <row r="15" spans="1:31">
      <c r="V15" s="321"/>
      <c r="W15" s="322"/>
      <c r="X15" s="322"/>
      <c r="Y15" s="322"/>
      <c r="Z15" s="322"/>
      <c r="AA15" s="322"/>
      <c r="AB15" s="322"/>
      <c r="AC15" s="322"/>
      <c r="AD15" s="322"/>
      <c r="AE15" s="152"/>
    </row>
    <row r="16" spans="1:31">
      <c r="R16" s="315" t="s">
        <v>116</v>
      </c>
      <c r="S16" s="315"/>
      <c r="T16" s="315"/>
      <c r="U16" s="315"/>
      <c r="V16" s="323"/>
      <c r="W16" s="324"/>
      <c r="X16" s="324"/>
      <c r="Y16" s="324"/>
      <c r="Z16" s="324"/>
      <c r="AA16" s="324"/>
      <c r="AB16" s="324"/>
      <c r="AC16" s="324"/>
      <c r="AD16" s="324"/>
      <c r="AE16" s="153"/>
    </row>
    <row r="17" spans="2:31">
      <c r="R17" s="102"/>
      <c r="S17" s="102"/>
      <c r="T17" s="102"/>
      <c r="U17" s="102"/>
      <c r="V17" s="325"/>
      <c r="W17" s="326"/>
      <c r="X17" s="326"/>
      <c r="Y17" s="326"/>
      <c r="Z17" s="326"/>
      <c r="AA17" s="326"/>
      <c r="AB17" s="326"/>
      <c r="AC17" s="326"/>
      <c r="AD17" s="326"/>
      <c r="AE17" s="154"/>
    </row>
    <row r="18" spans="2:31">
      <c r="V18" s="327"/>
      <c r="W18" s="328"/>
      <c r="X18" s="328"/>
      <c r="Y18" s="328"/>
      <c r="Z18" s="328"/>
      <c r="AA18" s="328"/>
      <c r="AB18" s="328"/>
      <c r="AC18" s="328"/>
      <c r="AD18" s="328"/>
      <c r="AE18" s="157"/>
    </row>
    <row r="19" spans="2:31">
      <c r="Q19" s="330" t="s">
        <v>117</v>
      </c>
      <c r="R19" s="330"/>
      <c r="S19" s="330"/>
      <c r="T19" s="330"/>
      <c r="V19" s="331"/>
      <c r="W19" s="331"/>
      <c r="X19" s="331"/>
      <c r="Y19" s="331"/>
      <c r="Z19" s="337"/>
      <c r="AA19" s="338"/>
      <c r="AB19" s="338"/>
      <c r="AC19" s="338"/>
      <c r="AD19" s="338"/>
      <c r="AE19" s="156"/>
    </row>
    <row r="20" spans="2:31">
      <c r="R20" s="102"/>
      <c r="S20" s="102"/>
      <c r="T20" s="102"/>
      <c r="U20" s="102"/>
    </row>
    <row r="21" spans="2:31">
      <c r="Q21" s="314" t="s">
        <v>118</v>
      </c>
      <c r="R21" s="314"/>
      <c r="S21" s="314"/>
      <c r="T21" s="314"/>
      <c r="V21" s="332" t="str">
        <f>⑦様式1交付申請書!V21</f>
        <v/>
      </c>
      <c r="W21" s="332"/>
      <c r="X21" s="332"/>
      <c r="Y21" s="332"/>
      <c r="Z21" s="332"/>
      <c r="AA21" s="332"/>
      <c r="AB21" s="332"/>
      <c r="AC21" s="332"/>
      <c r="AD21" s="332"/>
    </row>
    <row r="22" spans="2:31">
      <c r="R22" s="103"/>
      <c r="S22" s="103"/>
      <c r="T22" s="103"/>
      <c r="U22" s="103"/>
    </row>
    <row r="23" spans="2:31">
      <c r="R23" s="100" t="s">
        <v>233</v>
      </c>
      <c r="S23" s="102"/>
      <c r="T23" s="102"/>
      <c r="U23" s="102"/>
      <c r="V23" s="334"/>
      <c r="W23" s="335"/>
      <c r="X23" s="335"/>
      <c r="Y23" s="335"/>
      <c r="Z23" s="335"/>
      <c r="AA23" s="335"/>
      <c r="AB23" s="335"/>
      <c r="AC23" s="335"/>
      <c r="AD23" s="336"/>
    </row>
    <row r="27" spans="2:31">
      <c r="B27" s="333" t="s">
        <v>223</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row>
    <row r="28" spans="2:31">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2:31">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row>
    <row r="30" spans="2:31">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row>
    <row r="34" spans="2:31">
      <c r="B34" s="102" t="s">
        <v>225</v>
      </c>
      <c r="G34" s="105"/>
      <c r="H34" s="105"/>
      <c r="I34" s="105"/>
      <c r="J34" s="329">
        <f>⑥所要額調書!E39</f>
        <v>0</v>
      </c>
      <c r="K34" s="329"/>
      <c r="L34" s="329"/>
      <c r="M34" s="329"/>
      <c r="N34" s="329"/>
      <c r="O34" s="329"/>
      <c r="P34" s="329"/>
      <c r="Q34" s="329"/>
      <c r="R34" s="99" t="s">
        <v>120</v>
      </c>
    </row>
    <row r="37" spans="2:31" ht="13" customHeight="1">
      <c r="B37" s="102" t="s">
        <v>224</v>
      </c>
      <c r="H37" s="340" t="s">
        <v>229</v>
      </c>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2"/>
    </row>
    <row r="38" spans="2:31">
      <c r="H38" s="343"/>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5"/>
    </row>
    <row r="39" spans="2:31">
      <c r="H39" s="346"/>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8"/>
    </row>
    <row r="41" spans="2:31">
      <c r="B41" s="99" t="s">
        <v>218</v>
      </c>
    </row>
    <row r="42" spans="2:31">
      <c r="B42" s="99" t="s">
        <v>122</v>
      </c>
    </row>
    <row r="44" spans="2:31">
      <c r="B44" s="99" t="s">
        <v>123</v>
      </c>
    </row>
  </sheetData>
  <sheetProtection sheet="1" objects="1" scenarios="1" selectLockedCells="1"/>
  <mergeCells count="15">
    <mergeCell ref="V1:W1"/>
    <mergeCell ref="H37:AE39"/>
    <mergeCell ref="Q19:T19"/>
    <mergeCell ref="V19:Y19"/>
    <mergeCell ref="V21:AD21"/>
    <mergeCell ref="B27:AD30"/>
    <mergeCell ref="J34:Q34"/>
    <mergeCell ref="Q21:T21"/>
    <mergeCell ref="V23:AD23"/>
    <mergeCell ref="Z19:AD19"/>
    <mergeCell ref="A8:AE8"/>
    <mergeCell ref="R13:U13"/>
    <mergeCell ref="R16:U16"/>
    <mergeCell ref="V13:AD15"/>
    <mergeCell ref="V16:AD18"/>
  </mergeCells>
  <phoneticPr fontId="1"/>
  <pageMargins left="0.70866141732283472" right="0.70866141732283472" top="0.74803149606299213" bottom="0.74803149606299213" header="0.31496062992125984" footer="0.31496062992125984"/>
  <pageSetup paperSize="9" scale="98" orientation="portrait" draft="1"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E42"/>
  <sheetViews>
    <sheetView view="pageBreakPreview" topLeftCell="A16" zoomScale="85" zoomScaleNormal="100" zoomScaleSheetLayoutView="85" workbookViewId="0">
      <selection activeCell="V16" sqref="V16:AD18"/>
    </sheetView>
  </sheetViews>
  <sheetFormatPr defaultColWidth="2.90625" defaultRowHeight="13"/>
  <cols>
    <col min="1" max="27" width="2.90625" style="99"/>
    <col min="28" max="28" width="3.6328125" style="99" customWidth="1"/>
    <col min="29" max="29" width="2.90625" style="99"/>
    <col min="30" max="30" width="3.6328125" style="99" customWidth="1"/>
    <col min="31" max="16384" width="2.90625" style="99"/>
  </cols>
  <sheetData>
    <row r="1" spans="1:31">
      <c r="V1" s="316" t="s">
        <v>222</v>
      </c>
      <c r="W1" s="316"/>
      <c r="X1" s="148">
        <v>8</v>
      </c>
      <c r="Y1" s="147" t="s">
        <v>221</v>
      </c>
      <c r="Z1" s="148">
        <v>3</v>
      </c>
      <c r="AA1" s="147" t="s">
        <v>220</v>
      </c>
      <c r="AB1" s="148">
        <v>31</v>
      </c>
      <c r="AC1" s="147" t="s">
        <v>219</v>
      </c>
    </row>
    <row r="3" spans="1:31">
      <c r="B3" s="99" t="s">
        <v>124</v>
      </c>
    </row>
    <row r="6" spans="1:31">
      <c r="S6" s="100"/>
      <c r="T6" s="100"/>
      <c r="U6" s="100"/>
      <c r="V6" s="100"/>
      <c r="W6" s="100"/>
      <c r="X6" s="100"/>
      <c r="Y6" s="100"/>
      <c r="Z6" s="100"/>
      <c r="AA6" s="100"/>
      <c r="AB6" s="100"/>
      <c r="AC6" s="100"/>
      <c r="AD6" s="100"/>
    </row>
    <row r="8" spans="1:31">
      <c r="A8" s="314" t="s">
        <v>125</v>
      </c>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row>
    <row r="9" spans="1:3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row>
    <row r="10" spans="1:3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row>
    <row r="13" spans="1:31">
      <c r="B13" s="101" t="s">
        <v>132</v>
      </c>
      <c r="R13" s="314" t="s">
        <v>115</v>
      </c>
      <c r="S13" s="314"/>
      <c r="T13" s="314"/>
      <c r="U13" s="314"/>
      <c r="V13" s="323"/>
      <c r="W13" s="324"/>
      <c r="X13" s="324"/>
      <c r="Y13" s="324"/>
      <c r="Z13" s="324"/>
      <c r="AA13" s="324"/>
      <c r="AB13" s="324"/>
      <c r="AC13" s="324"/>
      <c r="AD13" s="324"/>
      <c r="AE13" s="153"/>
    </row>
    <row r="14" spans="1:31">
      <c r="B14" s="101"/>
      <c r="V14" s="325"/>
      <c r="W14" s="326"/>
      <c r="X14" s="326"/>
      <c r="Y14" s="326"/>
      <c r="Z14" s="326"/>
      <c r="AA14" s="326"/>
      <c r="AB14" s="326"/>
      <c r="AC14" s="326"/>
      <c r="AD14" s="326"/>
      <c r="AE14" s="154"/>
    </row>
    <row r="15" spans="1:31">
      <c r="V15" s="327"/>
      <c r="W15" s="328"/>
      <c r="X15" s="328"/>
      <c r="Y15" s="328"/>
      <c r="Z15" s="328"/>
      <c r="AA15" s="328"/>
      <c r="AB15" s="328"/>
      <c r="AC15" s="328"/>
      <c r="AD15" s="328"/>
      <c r="AE15" s="157"/>
    </row>
    <row r="16" spans="1:31">
      <c r="R16" s="314" t="s">
        <v>116</v>
      </c>
      <c r="S16" s="314"/>
      <c r="T16" s="314"/>
      <c r="U16" s="314"/>
      <c r="V16" s="323"/>
      <c r="W16" s="324"/>
      <c r="X16" s="324"/>
      <c r="Y16" s="324"/>
      <c r="Z16" s="324"/>
      <c r="AA16" s="324"/>
      <c r="AB16" s="324"/>
      <c r="AC16" s="324"/>
      <c r="AD16" s="324"/>
      <c r="AE16" s="153"/>
    </row>
    <row r="17" spans="2:31">
      <c r="V17" s="325"/>
      <c r="W17" s="326"/>
      <c r="X17" s="326"/>
      <c r="Y17" s="326"/>
      <c r="Z17" s="326"/>
      <c r="AA17" s="326"/>
      <c r="AB17" s="326"/>
      <c r="AC17" s="326"/>
      <c r="AD17" s="326"/>
      <c r="AE17" s="154"/>
    </row>
    <row r="18" spans="2:31">
      <c r="V18" s="327"/>
      <c r="W18" s="328"/>
      <c r="X18" s="328"/>
      <c r="Y18" s="328"/>
      <c r="Z18" s="328"/>
      <c r="AA18" s="328"/>
      <c r="AB18" s="328"/>
      <c r="AC18" s="328"/>
      <c r="AD18" s="328"/>
      <c r="AE18" s="154"/>
    </row>
    <row r="19" spans="2:31">
      <c r="R19" s="330" t="s">
        <v>117</v>
      </c>
      <c r="S19" s="330"/>
      <c r="T19" s="330"/>
      <c r="U19" s="330"/>
      <c r="V19" s="331"/>
      <c r="W19" s="331"/>
      <c r="X19" s="331"/>
      <c r="Y19" s="331"/>
      <c r="Z19" s="337"/>
      <c r="AA19" s="338"/>
      <c r="AB19" s="338"/>
      <c r="AC19" s="338"/>
      <c r="AD19" s="339"/>
      <c r="AE19" s="155"/>
    </row>
    <row r="21" spans="2:31">
      <c r="R21" s="314" t="s">
        <v>118</v>
      </c>
      <c r="S21" s="314"/>
      <c r="T21" s="314"/>
      <c r="U21" s="314"/>
      <c r="V21" s="331" t="str">
        <f>⑧様式4変更申請書!V21</f>
        <v/>
      </c>
      <c r="W21" s="331"/>
      <c r="X21" s="331"/>
      <c r="Y21" s="331"/>
      <c r="Z21" s="331"/>
      <c r="AA21" s="331"/>
      <c r="AB21" s="331"/>
      <c r="AC21" s="331"/>
      <c r="AD21" s="331"/>
    </row>
    <row r="22" spans="2:31">
      <c r="R22" s="104"/>
      <c r="S22" s="104"/>
      <c r="T22" s="104"/>
      <c r="U22" s="104"/>
    </row>
    <row r="23" spans="2:31">
      <c r="S23" s="100" t="s">
        <v>233</v>
      </c>
      <c r="V23" s="334"/>
      <c r="W23" s="335"/>
      <c r="X23" s="335"/>
      <c r="Y23" s="335"/>
      <c r="Z23" s="335"/>
      <c r="AA23" s="335"/>
      <c r="AB23" s="335"/>
      <c r="AC23" s="335"/>
      <c r="AD23" s="336"/>
    </row>
    <row r="27" spans="2:31">
      <c r="B27" s="333" t="s">
        <v>226</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row>
    <row r="28" spans="2:31">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2:31">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row>
    <row r="30" spans="2:31">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row>
    <row r="34" spans="2:18">
      <c r="B34" s="99">
        <v>1</v>
      </c>
      <c r="C34" s="99" t="s">
        <v>126</v>
      </c>
      <c r="G34" s="105"/>
      <c r="H34" s="105"/>
      <c r="I34" s="105"/>
      <c r="J34" s="329">
        <f>⑦様式1交付申請書!G34</f>
        <v>0</v>
      </c>
      <c r="K34" s="329"/>
      <c r="L34" s="329"/>
      <c r="M34" s="329"/>
      <c r="N34" s="329"/>
      <c r="O34" s="329"/>
      <c r="P34" s="329"/>
      <c r="Q34" s="329"/>
      <c r="R34" s="99" t="s">
        <v>120</v>
      </c>
    </row>
    <row r="37" spans="2:18">
      <c r="B37" s="99">
        <v>2</v>
      </c>
      <c r="C37" s="99" t="s">
        <v>127</v>
      </c>
      <c r="J37" s="329">
        <f>J34</f>
        <v>0</v>
      </c>
      <c r="K37" s="329"/>
      <c r="L37" s="329"/>
      <c r="M37" s="329"/>
      <c r="N37" s="329"/>
      <c r="O37" s="329"/>
      <c r="P37" s="329"/>
      <c r="Q37" s="329"/>
      <c r="R37" s="99" t="s">
        <v>120</v>
      </c>
    </row>
    <row r="39" spans="2:18">
      <c r="B39" s="99">
        <v>3</v>
      </c>
      <c r="C39" s="99" t="s">
        <v>128</v>
      </c>
    </row>
    <row r="40" spans="2:18">
      <c r="B40" s="99" t="s">
        <v>129</v>
      </c>
    </row>
    <row r="41" spans="2:18">
      <c r="B41" s="99" t="s">
        <v>130</v>
      </c>
    </row>
    <row r="42" spans="2:18">
      <c r="B42" s="99" t="s">
        <v>131</v>
      </c>
    </row>
  </sheetData>
  <sheetProtection sheet="1" objects="1" scenarios="1" selectLockedCells="1"/>
  <mergeCells count="15">
    <mergeCell ref="J34:Q34"/>
    <mergeCell ref="J37:Q37"/>
    <mergeCell ref="R19:U19"/>
    <mergeCell ref="V19:Y19"/>
    <mergeCell ref="R21:U21"/>
    <mergeCell ref="V21:AD21"/>
    <mergeCell ref="B27:AD30"/>
    <mergeCell ref="V23:AD23"/>
    <mergeCell ref="Z19:AD19"/>
    <mergeCell ref="V1:W1"/>
    <mergeCell ref="A8:AE8"/>
    <mergeCell ref="R13:U13"/>
    <mergeCell ref="R16:U16"/>
    <mergeCell ref="V13:AD15"/>
    <mergeCell ref="V16:AD18"/>
  </mergeCells>
  <phoneticPr fontId="1"/>
  <pageMargins left="0.70866141732283472" right="0.70866141732283472" top="0.74803149606299213" bottom="0.74803149606299213" header="0.31496062992125984" footer="0.31496062992125984"/>
  <pageSetup paperSize="9" scale="98" orientation="portrait" draft="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31"/>
  <sheetViews>
    <sheetView view="pageBreakPreview" zoomScale="80" zoomScaleNormal="100" zoomScaleSheetLayoutView="80" workbookViewId="0">
      <selection activeCell="G8" sqref="G8"/>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159</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09"/>
      <c r="C9" s="210"/>
      <c r="D9" s="211"/>
      <c r="E9" s="189"/>
      <c r="F9" s="190"/>
      <c r="G9" s="120"/>
      <c r="H9" s="129" t="str">
        <f t="shared" si="0"/>
        <v/>
      </c>
      <c r="I9" s="121"/>
      <c r="J9" s="121"/>
      <c r="K9" s="124"/>
      <c r="M9" s="125"/>
      <c r="P9" s="113" t="s">
        <v>53</v>
      </c>
    </row>
    <row r="10" spans="1:16" ht="27.75" customHeight="1">
      <c r="A10" s="115" t="s">
        <v>7</v>
      </c>
      <c r="B10" s="209"/>
      <c r="C10" s="210"/>
      <c r="D10" s="211"/>
      <c r="E10" s="189"/>
      <c r="F10" s="190"/>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24"/>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500-000000000000}">
      <formula1>$P$5:$P$20</formula1>
    </dataValidation>
    <dataValidation imeMode="on" allowBlank="1" showInputMessage="1" showErrorMessage="1" sqref="C4 K8:K17 K21:K30 E8:E17 B21:B30 E21:E30" xr:uid="{00000000-0002-0000-0500-000001000000}"/>
    <dataValidation imeMode="halfAlpha" allowBlank="1" showInputMessage="1" showErrorMessage="1" sqref="I8:J17 G8:G17 G21:G30" xr:uid="{00000000-0002-0000-0500-000002000000}"/>
    <dataValidation type="list" imeMode="on" allowBlank="1" showInputMessage="1" sqref="B8:B17" xr:uid="{00000000-0002-0000-05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E40"/>
  <sheetViews>
    <sheetView view="pageBreakPreview" topLeftCell="A19" zoomScale="85" zoomScaleNormal="100" zoomScaleSheetLayoutView="85" workbookViewId="0">
      <selection activeCell="V16" sqref="V16:AD18"/>
    </sheetView>
  </sheetViews>
  <sheetFormatPr defaultColWidth="2.90625" defaultRowHeight="13"/>
  <cols>
    <col min="1" max="16384" width="2.90625" style="99"/>
  </cols>
  <sheetData>
    <row r="1" spans="1:31">
      <c r="V1" s="316" t="s">
        <v>222</v>
      </c>
      <c r="W1" s="316"/>
      <c r="X1" s="149">
        <v>8</v>
      </c>
      <c r="Y1" s="147" t="s">
        <v>221</v>
      </c>
      <c r="Z1" s="149">
        <v>3</v>
      </c>
      <c r="AA1" s="147" t="s">
        <v>220</v>
      </c>
      <c r="AB1" s="149">
        <v>31</v>
      </c>
      <c r="AC1" s="147" t="s">
        <v>219</v>
      </c>
    </row>
    <row r="3" spans="1:31">
      <c r="B3" s="99" t="s">
        <v>133</v>
      </c>
    </row>
    <row r="6" spans="1:31">
      <c r="S6" s="100"/>
      <c r="T6" s="100"/>
      <c r="U6" s="100"/>
      <c r="V6" s="100"/>
      <c r="W6" s="100"/>
      <c r="X6" s="100"/>
      <c r="Y6" s="100"/>
      <c r="Z6" s="100"/>
      <c r="AA6" s="100"/>
      <c r="AB6" s="100"/>
      <c r="AC6" s="100"/>
      <c r="AD6" s="100"/>
    </row>
    <row r="8" spans="1:31">
      <c r="A8" s="314" t="s">
        <v>134</v>
      </c>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row>
    <row r="9" spans="1:3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row>
    <row r="10" spans="1:3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row>
    <row r="13" spans="1:31">
      <c r="B13" s="101" t="s">
        <v>132</v>
      </c>
      <c r="R13" s="314" t="s">
        <v>115</v>
      </c>
      <c r="S13" s="314"/>
      <c r="T13" s="314"/>
      <c r="U13" s="314"/>
      <c r="V13" s="323"/>
      <c r="W13" s="324"/>
      <c r="X13" s="324"/>
      <c r="Y13" s="324"/>
      <c r="Z13" s="324"/>
      <c r="AA13" s="324"/>
      <c r="AB13" s="324"/>
      <c r="AC13" s="324"/>
      <c r="AD13" s="349"/>
      <c r="AE13" s="352"/>
    </row>
    <row r="14" spans="1:31">
      <c r="B14" s="101"/>
      <c r="V14" s="325"/>
      <c r="W14" s="326"/>
      <c r="X14" s="326"/>
      <c r="Y14" s="326"/>
      <c r="Z14" s="326"/>
      <c r="AA14" s="326"/>
      <c r="AB14" s="326"/>
      <c r="AC14" s="326"/>
      <c r="AD14" s="350"/>
      <c r="AE14" s="353"/>
    </row>
    <row r="15" spans="1:31">
      <c r="V15" s="327"/>
      <c r="W15" s="328"/>
      <c r="X15" s="328"/>
      <c r="Y15" s="328"/>
      <c r="Z15" s="328"/>
      <c r="AA15" s="328"/>
      <c r="AB15" s="328"/>
      <c r="AC15" s="328"/>
      <c r="AD15" s="351"/>
      <c r="AE15" s="354"/>
    </row>
    <row r="16" spans="1:31">
      <c r="R16" s="314" t="s">
        <v>116</v>
      </c>
      <c r="S16" s="314"/>
      <c r="T16" s="314"/>
      <c r="U16" s="314"/>
      <c r="V16" s="323"/>
      <c r="W16" s="324"/>
      <c r="X16" s="324"/>
      <c r="Y16" s="324"/>
      <c r="Z16" s="324"/>
      <c r="AA16" s="324"/>
      <c r="AB16" s="324"/>
      <c r="AC16" s="324"/>
      <c r="AD16" s="324"/>
      <c r="AE16" s="153"/>
    </row>
    <row r="17" spans="2:31">
      <c r="V17" s="325"/>
      <c r="W17" s="326"/>
      <c r="X17" s="326"/>
      <c r="Y17" s="326"/>
      <c r="Z17" s="326"/>
      <c r="AA17" s="326"/>
      <c r="AB17" s="326"/>
      <c r="AC17" s="326"/>
      <c r="AD17" s="326"/>
      <c r="AE17" s="154"/>
    </row>
    <row r="18" spans="2:31">
      <c r="V18" s="325"/>
      <c r="W18" s="326"/>
      <c r="X18" s="326"/>
      <c r="Y18" s="326"/>
      <c r="Z18" s="326"/>
      <c r="AA18" s="326"/>
      <c r="AB18" s="326"/>
      <c r="AC18" s="326"/>
      <c r="AD18" s="326"/>
      <c r="AE18" s="154"/>
    </row>
    <row r="19" spans="2:31">
      <c r="R19" s="330" t="s">
        <v>117</v>
      </c>
      <c r="S19" s="330"/>
      <c r="T19" s="330"/>
      <c r="U19" s="330"/>
      <c r="V19" s="331"/>
      <c r="W19" s="331"/>
      <c r="X19" s="331"/>
      <c r="Y19" s="331"/>
      <c r="Z19" s="337"/>
      <c r="AA19" s="338"/>
      <c r="AB19" s="338"/>
      <c r="AC19" s="338"/>
      <c r="AD19" s="339"/>
      <c r="AE19" s="155"/>
    </row>
    <row r="21" spans="2:31">
      <c r="R21" s="314" t="s">
        <v>118</v>
      </c>
      <c r="S21" s="314"/>
      <c r="T21" s="314"/>
      <c r="U21" s="314"/>
      <c r="V21" s="331" t="str">
        <f>⑨様式7実績報告書!V21</f>
        <v/>
      </c>
      <c r="W21" s="331"/>
      <c r="X21" s="331"/>
      <c r="Y21" s="331"/>
      <c r="Z21" s="331"/>
      <c r="AA21" s="331"/>
      <c r="AB21" s="331"/>
      <c r="AC21" s="331"/>
      <c r="AD21" s="331"/>
    </row>
    <row r="22" spans="2:31">
      <c r="R22" s="104"/>
      <c r="S22" s="104"/>
      <c r="T22" s="104"/>
      <c r="U22" s="104"/>
    </row>
    <row r="23" spans="2:31">
      <c r="S23" s="100" t="s">
        <v>233</v>
      </c>
      <c r="V23" s="334"/>
      <c r="W23" s="335"/>
      <c r="X23" s="335"/>
      <c r="Y23" s="335"/>
      <c r="Z23" s="335"/>
      <c r="AA23" s="335"/>
      <c r="AB23" s="335"/>
      <c r="AC23" s="335"/>
      <c r="AD23" s="336"/>
    </row>
    <row r="27" spans="2:31">
      <c r="B27" s="333" t="s">
        <v>231</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row>
    <row r="28" spans="2:31">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2:31">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row>
    <row r="30" spans="2:31">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row>
    <row r="34" spans="2:15">
      <c r="B34" s="99" t="s">
        <v>119</v>
      </c>
      <c r="C34" s="99" t="s">
        <v>135</v>
      </c>
      <c r="G34" s="329">
        <f>⑨様式7実績報告書!J34</f>
        <v>0</v>
      </c>
      <c r="H34" s="329"/>
      <c r="I34" s="329"/>
      <c r="J34" s="329"/>
      <c r="K34" s="329"/>
      <c r="L34" s="329"/>
      <c r="M34" s="329"/>
      <c r="N34" s="329"/>
      <c r="O34" s="99" t="s">
        <v>120</v>
      </c>
    </row>
    <row r="37" spans="2:15">
      <c r="B37" s="99" t="s">
        <v>121</v>
      </c>
      <c r="C37" s="99" t="s">
        <v>136</v>
      </c>
      <c r="G37" s="329">
        <f>G34</f>
        <v>0</v>
      </c>
      <c r="H37" s="329"/>
      <c r="I37" s="329"/>
      <c r="J37" s="329"/>
      <c r="K37" s="329"/>
      <c r="L37" s="329"/>
      <c r="M37" s="329"/>
      <c r="N37" s="329"/>
      <c r="O37" s="99" t="s">
        <v>120</v>
      </c>
    </row>
    <row r="40" spans="2:15">
      <c r="B40" s="99" t="s">
        <v>123</v>
      </c>
    </row>
  </sheetData>
  <sheetProtection sheet="1" objects="1" scenarios="1" selectLockedCells="1"/>
  <mergeCells count="16">
    <mergeCell ref="G34:N34"/>
    <mergeCell ref="G37:N37"/>
    <mergeCell ref="V19:Y19"/>
    <mergeCell ref="R21:U21"/>
    <mergeCell ref="V21:AD21"/>
    <mergeCell ref="B27:AD30"/>
    <mergeCell ref="R19:U19"/>
    <mergeCell ref="Z19:AD19"/>
    <mergeCell ref="V23:AD23"/>
    <mergeCell ref="V1:W1"/>
    <mergeCell ref="A8:AE8"/>
    <mergeCell ref="R13:U13"/>
    <mergeCell ref="R16:U16"/>
    <mergeCell ref="V13:AD15"/>
    <mergeCell ref="AE13:AE15"/>
    <mergeCell ref="V16:AD18"/>
  </mergeCells>
  <phoneticPr fontId="1"/>
  <pageMargins left="0.70866141732283472" right="0.70866141732283472" top="0.74803149606299213" bottom="0.74803149606299213" header="0.31496062992125984" footer="0.31496062992125984"/>
  <pageSetup paperSize="9" orientation="portrait" draft="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160</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98"/>
      <c r="F9" s="199"/>
      <c r="G9" s="120"/>
      <c r="H9" s="129" t="str">
        <f t="shared" si="0"/>
        <v/>
      </c>
      <c r="I9" s="121"/>
      <c r="J9" s="121"/>
      <c r="K9" s="124"/>
      <c r="M9" s="125"/>
      <c r="P9" s="113" t="s">
        <v>53</v>
      </c>
    </row>
    <row r="10" spans="1:16" ht="27.75" customHeight="1">
      <c r="A10" s="115" t="s">
        <v>7</v>
      </c>
      <c r="B10" s="212"/>
      <c r="C10" s="213"/>
      <c r="D10" s="214"/>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600-000000000000}">
      <formula1>$P$5:$P$20</formula1>
    </dataValidation>
    <dataValidation type="list" imeMode="on" allowBlank="1" showInputMessage="1" sqref="B8:B17" xr:uid="{00000000-0002-0000-0600-000001000000}">
      <formula1>$M$5:$M$7</formula1>
    </dataValidation>
    <dataValidation imeMode="halfAlpha" allowBlank="1" showInputMessage="1" showErrorMessage="1" sqref="I8:J17 G8:G17 G21:G30" xr:uid="{00000000-0002-0000-0600-000002000000}"/>
    <dataValidation imeMode="on" allowBlank="1" showInputMessage="1" showErrorMessage="1" sqref="C4 K8:K11 K21:K30 K13:K17 E8:E17 B21:B30 E21:E30" xr:uid="{00000000-0002-0000-0600-000003000000}"/>
  </dataValidations>
  <pageMargins left="0.7" right="0.7" top="0.75" bottom="0.75" header="0.3" footer="0.3"/>
  <pageSetup paperSize="9" scale="84" orientation="landscape" r:id="rId1"/>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161</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09"/>
      <c r="C9" s="210"/>
      <c r="D9" s="211"/>
      <c r="E9" s="198"/>
      <c r="F9" s="199"/>
      <c r="G9" s="120"/>
      <c r="H9" s="129" t="str">
        <f t="shared" si="0"/>
        <v/>
      </c>
      <c r="I9" s="121"/>
      <c r="J9" s="121"/>
      <c r="K9" s="124"/>
      <c r="M9" s="125"/>
      <c r="P9" s="113" t="s">
        <v>53</v>
      </c>
    </row>
    <row r="10" spans="1:16" ht="27.75" customHeight="1">
      <c r="A10" s="115" t="s">
        <v>7</v>
      </c>
      <c r="B10" s="209"/>
      <c r="C10" s="210"/>
      <c r="D10" s="211"/>
      <c r="E10" s="198"/>
      <c r="F10" s="199"/>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700-000000000000}">
      <formula1>$P$5:$P$20</formula1>
    </dataValidation>
    <dataValidation imeMode="on" allowBlank="1" showInputMessage="1" showErrorMessage="1" sqref="C4 K8:K11 K21:K30 K13:K17 E8:E17 B21:B30 E21:E30" xr:uid="{00000000-0002-0000-0700-000001000000}"/>
    <dataValidation imeMode="halfAlpha" allowBlank="1" showInputMessage="1" showErrorMessage="1" sqref="I8:J17 G8:G17 G21:G30" xr:uid="{00000000-0002-0000-0700-000002000000}"/>
    <dataValidation type="list" imeMode="on" allowBlank="1" showInputMessage="1" sqref="B8:B17" xr:uid="{00000000-0002-0000-0700-000003000000}">
      <formula1>$M$5:$M$7</formula1>
    </dataValidation>
  </dataValidations>
  <pageMargins left="0.7" right="0.7" top="0.75" bottom="0.75" header="0.3" footer="0.3"/>
  <pageSetup paperSize="9" scale="84" orientation="landscape" r:id="rId1"/>
  <rowBreaks count="1" manualBreakCount="1">
    <brk id="3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P31"/>
  <sheetViews>
    <sheetView view="pageBreakPreview" zoomScale="80" zoomScaleNormal="100" zoomScaleSheetLayoutView="80" workbookViewId="0">
      <selection activeCell="L1" sqref="L1:P1"/>
    </sheetView>
  </sheetViews>
  <sheetFormatPr defaultColWidth="9" defaultRowHeight="13"/>
  <cols>
    <col min="1" max="1" width="7.26953125" style="112" customWidth="1"/>
    <col min="2" max="2" width="14.36328125" style="113" customWidth="1"/>
    <col min="3" max="3" width="7.90625" style="113" customWidth="1"/>
    <col min="4" max="4" width="11.7265625" style="113" customWidth="1"/>
    <col min="5" max="5" width="8.36328125" style="113" customWidth="1"/>
    <col min="6" max="6" width="15.90625" style="113" customWidth="1"/>
    <col min="7" max="7" width="11.08984375" style="113" customWidth="1"/>
    <col min="8" max="8" width="5.26953125" style="113" customWidth="1"/>
    <col min="9" max="10" width="7.453125" style="113" customWidth="1"/>
    <col min="11" max="11" width="61.08984375" style="113" customWidth="1"/>
    <col min="12" max="12" width="9" style="113"/>
    <col min="13" max="16" width="0" style="113" hidden="1" customWidth="1"/>
    <col min="17" max="16384" width="9" style="113"/>
  </cols>
  <sheetData>
    <row r="1" spans="1:16" ht="4.5" customHeight="1"/>
    <row r="2" spans="1:16" ht="21">
      <c r="A2" s="203" t="s">
        <v>142</v>
      </c>
      <c r="B2" s="208"/>
      <c r="C2" s="208"/>
      <c r="D2" s="208"/>
      <c r="E2" s="208"/>
      <c r="F2" s="208"/>
      <c r="G2" s="208"/>
      <c r="H2" s="208"/>
      <c r="I2" s="208"/>
      <c r="J2" s="208"/>
      <c r="K2" s="208"/>
    </row>
    <row r="3" spans="1:16" ht="7.5" customHeight="1">
      <c r="B3" s="114"/>
      <c r="C3" s="114"/>
      <c r="D3" s="114"/>
      <c r="E3" s="114"/>
      <c r="F3" s="114"/>
      <c r="G3" s="114"/>
      <c r="H3" s="114"/>
      <c r="I3" s="114"/>
      <c r="J3" s="114"/>
      <c r="K3" s="114"/>
    </row>
    <row r="4" spans="1:16" ht="21" customHeight="1">
      <c r="A4" s="128" t="s">
        <v>162</v>
      </c>
      <c r="B4" s="115" t="s">
        <v>0</v>
      </c>
      <c r="C4" s="204"/>
      <c r="D4" s="205"/>
      <c r="F4" s="115" t="s">
        <v>1</v>
      </c>
      <c r="G4" s="204"/>
      <c r="H4" s="205"/>
    </row>
    <row r="5" spans="1:16" ht="9.75" customHeight="1">
      <c r="M5" s="113" t="s">
        <v>144</v>
      </c>
      <c r="P5" s="116" t="s">
        <v>4</v>
      </c>
    </row>
    <row r="6" spans="1:16" ht="18" customHeight="1">
      <c r="A6" s="191" t="s">
        <v>145</v>
      </c>
      <c r="B6" s="191"/>
      <c r="C6" s="117"/>
      <c r="D6" s="117"/>
      <c r="I6" s="206" t="s">
        <v>146</v>
      </c>
      <c r="J6" s="206"/>
      <c r="K6" s="206"/>
      <c r="M6" s="113" t="s">
        <v>147</v>
      </c>
      <c r="P6" s="113" t="s">
        <v>41</v>
      </c>
    </row>
    <row r="7" spans="1:16" ht="47.25" customHeight="1">
      <c r="A7" s="115" t="s">
        <v>148</v>
      </c>
      <c r="B7" s="207" t="s">
        <v>149</v>
      </c>
      <c r="C7" s="193"/>
      <c r="D7" s="194"/>
      <c r="E7" s="192" t="s">
        <v>150</v>
      </c>
      <c r="F7" s="194"/>
      <c r="G7" s="184" t="s">
        <v>151</v>
      </c>
      <c r="H7" s="185"/>
      <c r="I7" s="118" t="s">
        <v>5</v>
      </c>
      <c r="J7" s="119" t="s">
        <v>6</v>
      </c>
      <c r="K7" s="115" t="s">
        <v>152</v>
      </c>
      <c r="P7" s="113" t="s">
        <v>17</v>
      </c>
    </row>
    <row r="8" spans="1:16" ht="27.75" customHeight="1">
      <c r="A8" s="115" t="s">
        <v>153</v>
      </c>
      <c r="B8" s="212"/>
      <c r="C8" s="213"/>
      <c r="D8" s="214"/>
      <c r="E8" s="198"/>
      <c r="F8" s="199"/>
      <c r="G8" s="120"/>
      <c r="H8" s="129" t="str">
        <f t="shared" ref="H8:H9" si="0">IF(G8="","",G8)</f>
        <v/>
      </c>
      <c r="I8" s="121"/>
      <c r="J8" s="121"/>
      <c r="K8" s="122"/>
      <c r="M8" s="123"/>
      <c r="P8" s="113" t="s">
        <v>18</v>
      </c>
    </row>
    <row r="9" spans="1:16" ht="27.75" customHeight="1">
      <c r="A9" s="115" t="s">
        <v>8</v>
      </c>
      <c r="B9" s="212"/>
      <c r="C9" s="213"/>
      <c r="D9" s="214"/>
      <c r="E9" s="189"/>
      <c r="F9" s="190"/>
      <c r="G9" s="120"/>
      <c r="H9" s="129" t="str">
        <f t="shared" si="0"/>
        <v/>
      </c>
      <c r="I9" s="121"/>
      <c r="J9" s="121"/>
      <c r="K9" s="124"/>
      <c r="M9" s="125"/>
      <c r="P9" s="113" t="s">
        <v>53</v>
      </c>
    </row>
    <row r="10" spans="1:16" ht="27.75" customHeight="1">
      <c r="A10" s="115" t="s">
        <v>7</v>
      </c>
      <c r="B10" s="212"/>
      <c r="C10" s="213"/>
      <c r="D10" s="214"/>
      <c r="E10" s="189"/>
      <c r="F10" s="190"/>
      <c r="G10" s="120"/>
      <c r="H10" s="129" t="str">
        <f>IF(G10="","",G10)</f>
        <v/>
      </c>
      <c r="I10" s="121"/>
      <c r="J10" s="121"/>
      <c r="K10" s="124"/>
      <c r="P10" s="113" t="s">
        <v>39</v>
      </c>
    </row>
    <row r="11" spans="1:16" ht="27.75" customHeight="1">
      <c r="A11" s="115" t="s">
        <v>9</v>
      </c>
      <c r="B11" s="209"/>
      <c r="C11" s="210"/>
      <c r="D11" s="211"/>
      <c r="E11" s="189"/>
      <c r="F11" s="190"/>
      <c r="G11" s="120"/>
      <c r="H11" s="129" t="str">
        <f t="shared" ref="H11:H17" si="1">IF(G11="","",G11)</f>
        <v/>
      </c>
      <c r="I11" s="121"/>
      <c r="J11" s="121"/>
      <c r="K11" s="124"/>
      <c r="P11" s="113" t="s">
        <v>45</v>
      </c>
    </row>
    <row r="12" spans="1:16" ht="27.75" customHeight="1">
      <c r="A12" s="115" t="s">
        <v>10</v>
      </c>
      <c r="B12" s="209"/>
      <c r="C12" s="210"/>
      <c r="D12" s="211"/>
      <c r="E12" s="189"/>
      <c r="F12" s="190"/>
      <c r="G12" s="120"/>
      <c r="H12" s="129" t="str">
        <f t="shared" si="1"/>
        <v/>
      </c>
      <c r="I12" s="121"/>
      <c r="J12" s="121"/>
      <c r="K12" s="131"/>
      <c r="P12" s="113" t="s">
        <v>50</v>
      </c>
    </row>
    <row r="13" spans="1:16" ht="27.75" customHeight="1">
      <c r="A13" s="115" t="s">
        <v>11</v>
      </c>
      <c r="B13" s="209"/>
      <c r="C13" s="210"/>
      <c r="D13" s="211"/>
      <c r="E13" s="189"/>
      <c r="F13" s="190"/>
      <c r="G13" s="120"/>
      <c r="H13" s="129" t="str">
        <f t="shared" si="1"/>
        <v/>
      </c>
      <c r="I13" s="121"/>
      <c r="J13" s="121"/>
      <c r="K13" s="124"/>
      <c r="P13" s="113" t="s">
        <v>52</v>
      </c>
    </row>
    <row r="14" spans="1:16" ht="27.75" customHeight="1">
      <c r="A14" s="115" t="s">
        <v>13</v>
      </c>
      <c r="B14" s="209"/>
      <c r="C14" s="210"/>
      <c r="D14" s="211"/>
      <c r="E14" s="189"/>
      <c r="F14" s="190"/>
      <c r="G14" s="120"/>
      <c r="H14" s="129" t="str">
        <f t="shared" si="1"/>
        <v/>
      </c>
      <c r="I14" s="121"/>
      <c r="J14" s="121"/>
      <c r="K14" s="124"/>
      <c r="P14" s="113" t="s">
        <v>47</v>
      </c>
    </row>
    <row r="15" spans="1:16" ht="27.75" customHeight="1">
      <c r="A15" s="115" t="s">
        <v>14</v>
      </c>
      <c r="B15" s="209"/>
      <c r="C15" s="210"/>
      <c r="D15" s="211"/>
      <c r="E15" s="189"/>
      <c r="F15" s="190"/>
      <c r="G15" s="120"/>
      <c r="H15" s="129" t="str">
        <f t="shared" si="1"/>
        <v/>
      </c>
      <c r="I15" s="121"/>
      <c r="J15" s="121"/>
      <c r="K15" s="124"/>
      <c r="P15" s="113" t="s">
        <v>46</v>
      </c>
    </row>
    <row r="16" spans="1:16" ht="27.75" customHeight="1">
      <c r="A16" s="115" t="s">
        <v>15</v>
      </c>
      <c r="B16" s="209"/>
      <c r="C16" s="210"/>
      <c r="D16" s="211"/>
      <c r="E16" s="189"/>
      <c r="F16" s="190"/>
      <c r="G16" s="120"/>
      <c r="H16" s="129" t="str">
        <f t="shared" si="1"/>
        <v/>
      </c>
      <c r="I16" s="121"/>
      <c r="J16" s="121"/>
      <c r="K16" s="124"/>
      <c r="P16" s="113" t="s">
        <v>49</v>
      </c>
    </row>
    <row r="17" spans="1:16" ht="27.75" customHeight="1">
      <c r="A17" s="115" t="s">
        <v>16</v>
      </c>
      <c r="B17" s="209"/>
      <c r="C17" s="210"/>
      <c r="D17" s="211"/>
      <c r="E17" s="189"/>
      <c r="F17" s="190"/>
      <c r="G17" s="120"/>
      <c r="H17" s="129" t="str">
        <f t="shared" si="1"/>
        <v/>
      </c>
      <c r="I17" s="121"/>
      <c r="J17" s="121"/>
      <c r="K17" s="124"/>
      <c r="P17" s="113" t="s">
        <v>48</v>
      </c>
    </row>
    <row r="18" spans="1:16" ht="8.25" customHeight="1">
      <c r="P18" s="113" t="s">
        <v>40</v>
      </c>
    </row>
    <row r="19" spans="1:16" ht="20.25" customHeight="1">
      <c r="A19" s="191" t="s">
        <v>154</v>
      </c>
      <c r="B19" s="191"/>
      <c r="C19" s="117"/>
      <c r="D19" s="117"/>
    </row>
    <row r="20" spans="1:16" ht="20.25" customHeight="1">
      <c r="A20" s="119" t="s">
        <v>148</v>
      </c>
      <c r="B20" s="192" t="s">
        <v>155</v>
      </c>
      <c r="C20" s="193"/>
      <c r="D20" s="194"/>
      <c r="E20" s="192" t="s">
        <v>150</v>
      </c>
      <c r="F20" s="194"/>
      <c r="G20" s="184" t="s">
        <v>151</v>
      </c>
      <c r="H20" s="185"/>
      <c r="I20" s="115" t="s">
        <v>5</v>
      </c>
      <c r="J20" s="115" t="s">
        <v>6</v>
      </c>
      <c r="K20" s="126" t="s">
        <v>152</v>
      </c>
    </row>
    <row r="21" spans="1:16" ht="17.25" customHeight="1">
      <c r="A21" s="115" t="s">
        <v>153</v>
      </c>
      <c r="B21" s="181"/>
      <c r="C21" s="182"/>
      <c r="D21" s="183"/>
      <c r="E21" s="181"/>
      <c r="F21" s="183"/>
      <c r="G21" s="120"/>
      <c r="H21" s="129" t="str">
        <f t="shared" ref="H21:H30" si="2">IF(G21="","",G21)</f>
        <v/>
      </c>
      <c r="I21" s="127"/>
      <c r="J21" s="127"/>
      <c r="K21" s="130"/>
    </row>
    <row r="22" spans="1:16" ht="17.25" customHeight="1">
      <c r="A22" s="115" t="s">
        <v>8</v>
      </c>
      <c r="B22" s="181"/>
      <c r="C22" s="182"/>
      <c r="D22" s="183"/>
      <c r="E22" s="181"/>
      <c r="F22" s="183"/>
      <c r="G22" s="120"/>
      <c r="H22" s="129" t="str">
        <f t="shared" si="2"/>
        <v/>
      </c>
      <c r="I22" s="127"/>
      <c r="J22" s="127"/>
      <c r="K22" s="130"/>
    </row>
    <row r="23" spans="1:16" ht="17.25" customHeight="1">
      <c r="A23" s="115" t="s">
        <v>7</v>
      </c>
      <c r="B23" s="181"/>
      <c r="C23" s="182"/>
      <c r="D23" s="183"/>
      <c r="E23" s="181"/>
      <c r="F23" s="183"/>
      <c r="G23" s="120"/>
      <c r="H23" s="129" t="str">
        <f t="shared" si="2"/>
        <v/>
      </c>
      <c r="I23" s="127"/>
      <c r="J23" s="127"/>
      <c r="K23" s="130"/>
    </row>
    <row r="24" spans="1:16" ht="17.25" customHeight="1">
      <c r="A24" s="115" t="s">
        <v>9</v>
      </c>
      <c r="B24" s="181"/>
      <c r="C24" s="182"/>
      <c r="D24" s="183"/>
      <c r="E24" s="181"/>
      <c r="F24" s="183"/>
      <c r="G24" s="120"/>
      <c r="H24" s="129" t="str">
        <f t="shared" si="2"/>
        <v/>
      </c>
      <c r="I24" s="127"/>
      <c r="J24" s="127"/>
      <c r="K24" s="130"/>
    </row>
    <row r="25" spans="1:16" ht="17.25" customHeight="1">
      <c r="A25" s="115" t="s">
        <v>10</v>
      </c>
      <c r="B25" s="181"/>
      <c r="C25" s="182"/>
      <c r="D25" s="183"/>
      <c r="E25" s="181"/>
      <c r="F25" s="183"/>
      <c r="G25" s="120"/>
      <c r="H25" s="129" t="str">
        <f t="shared" si="2"/>
        <v/>
      </c>
      <c r="I25" s="127"/>
      <c r="J25" s="127"/>
      <c r="K25" s="130"/>
    </row>
    <row r="26" spans="1:16" ht="17.25" customHeight="1">
      <c r="A26" s="115" t="s">
        <v>11</v>
      </c>
      <c r="B26" s="181"/>
      <c r="C26" s="182"/>
      <c r="D26" s="183"/>
      <c r="E26" s="181"/>
      <c r="F26" s="183"/>
      <c r="G26" s="120"/>
      <c r="H26" s="129" t="str">
        <f t="shared" si="2"/>
        <v/>
      </c>
      <c r="I26" s="127"/>
      <c r="J26" s="127"/>
      <c r="K26" s="130"/>
    </row>
    <row r="27" spans="1:16" ht="17.25" customHeight="1">
      <c r="A27" s="115" t="s">
        <v>13</v>
      </c>
      <c r="B27" s="181"/>
      <c r="C27" s="182"/>
      <c r="D27" s="183"/>
      <c r="E27" s="181"/>
      <c r="F27" s="183"/>
      <c r="G27" s="120"/>
      <c r="H27" s="129" t="str">
        <f t="shared" si="2"/>
        <v/>
      </c>
      <c r="I27" s="127"/>
      <c r="J27" s="127"/>
      <c r="K27" s="130"/>
    </row>
    <row r="28" spans="1:16" ht="17.25" customHeight="1">
      <c r="A28" s="115" t="s">
        <v>14</v>
      </c>
      <c r="B28" s="181"/>
      <c r="C28" s="182"/>
      <c r="D28" s="183"/>
      <c r="E28" s="181"/>
      <c r="F28" s="183"/>
      <c r="G28" s="120"/>
      <c r="H28" s="129" t="str">
        <f t="shared" si="2"/>
        <v/>
      </c>
      <c r="I28" s="127"/>
      <c r="J28" s="127"/>
      <c r="K28" s="130"/>
    </row>
    <row r="29" spans="1:16" ht="17.25" customHeight="1">
      <c r="A29" s="115" t="s">
        <v>15</v>
      </c>
      <c r="B29" s="178"/>
      <c r="C29" s="179"/>
      <c r="D29" s="180"/>
      <c r="E29" s="178"/>
      <c r="F29" s="180"/>
      <c r="G29" s="120"/>
      <c r="H29" s="129" t="str">
        <f t="shared" si="2"/>
        <v/>
      </c>
      <c r="I29" s="127"/>
      <c r="J29" s="127"/>
      <c r="K29" s="130"/>
    </row>
    <row r="30" spans="1:16" ht="17.25" customHeight="1">
      <c r="A30" s="115" t="s">
        <v>16</v>
      </c>
      <c r="B30" s="178"/>
      <c r="C30" s="179"/>
      <c r="D30" s="180"/>
      <c r="E30" s="178"/>
      <c r="F30" s="180"/>
      <c r="G30" s="120"/>
      <c r="H30" s="129" t="str">
        <f t="shared" si="2"/>
        <v/>
      </c>
      <c r="I30" s="127"/>
      <c r="J30" s="127"/>
      <c r="K30" s="130"/>
    </row>
    <row r="31" spans="1:16" ht="20.25" customHeight="1"/>
  </sheetData>
  <sheetProtection sheet="1" objects="1" scenarios="1" selectLockedCells="1"/>
  <mergeCells count="52">
    <mergeCell ref="B7:D7"/>
    <mergeCell ref="E7:F7"/>
    <mergeCell ref="G7:H7"/>
    <mergeCell ref="A2:K2"/>
    <mergeCell ref="C4:D4"/>
    <mergeCell ref="G4:H4"/>
    <mergeCell ref="A6:B6"/>
    <mergeCell ref="I6:K6"/>
    <mergeCell ref="B8:D8"/>
    <mergeCell ref="E8:F8"/>
    <mergeCell ref="B9:D9"/>
    <mergeCell ref="E9:F9"/>
    <mergeCell ref="B10:D10"/>
    <mergeCell ref="E10:F10"/>
    <mergeCell ref="B11:D11"/>
    <mergeCell ref="E11:F11"/>
    <mergeCell ref="B12:D12"/>
    <mergeCell ref="E12:F12"/>
    <mergeCell ref="B13:D13"/>
    <mergeCell ref="E13:F13"/>
    <mergeCell ref="G20:H20"/>
    <mergeCell ref="B14:D14"/>
    <mergeCell ref="E14:F14"/>
    <mergeCell ref="B15:D15"/>
    <mergeCell ref="E15:F15"/>
    <mergeCell ref="B16:D16"/>
    <mergeCell ref="E16:F16"/>
    <mergeCell ref="B17:D17"/>
    <mergeCell ref="E17:F17"/>
    <mergeCell ref="A19:B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30:D30"/>
    <mergeCell ref="E30:F30"/>
    <mergeCell ref="B27:D27"/>
    <mergeCell ref="E27:F27"/>
    <mergeCell ref="B28:D28"/>
    <mergeCell ref="E28:F28"/>
    <mergeCell ref="B29:D29"/>
    <mergeCell ref="E29:F29"/>
  </mergeCells>
  <phoneticPr fontId="1"/>
  <dataValidations count="4">
    <dataValidation type="list" imeMode="on" allowBlank="1" showInputMessage="1" showErrorMessage="1" sqref="G4" xr:uid="{00000000-0002-0000-0800-000000000000}">
      <formula1>$P$5:$P$20</formula1>
    </dataValidation>
    <dataValidation type="list" imeMode="on" allowBlank="1" showInputMessage="1" sqref="B8:B17" xr:uid="{00000000-0002-0000-0800-000001000000}">
      <formula1>$M$5:$M$7</formula1>
    </dataValidation>
    <dataValidation imeMode="halfAlpha" allowBlank="1" showInputMessage="1" showErrorMessage="1" sqref="I8:J17 G8:G17 G21:G30" xr:uid="{00000000-0002-0000-0800-000002000000}"/>
    <dataValidation imeMode="on" allowBlank="1" showInputMessage="1" showErrorMessage="1" sqref="C4 K8:K11 K21:K30 K13:K17 E8:E17 B21:B30 E21:E30" xr:uid="{00000000-0002-0000-0800-000003000000}"/>
  </dataValidations>
  <pageMargins left="0.7" right="0.7" top="0.75" bottom="0.75" header="0.3" footer="0.3"/>
  <pageSetup paperSize="9" scale="84" orientation="landscape" r:id="rId1"/>
  <rowBreaks count="1" manualBreakCount="1">
    <brk id="3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61</vt:i4>
      </vt:variant>
    </vt:vector>
  </HeadingPairs>
  <TitlesOfParts>
    <vt:vector size="121" baseType="lpstr">
      <vt:lpstr>①研修調書</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②公定価格に含まれる人数</vt:lpstr>
      <vt:lpstr>③代替職員調書（全研修）</vt:lpstr>
      <vt:lpstr>④基準額算出シート</vt:lpstr>
      <vt:lpstr>⑤代替職員調書（補助対象時間） </vt:lpstr>
      <vt:lpstr>⑥所要額調書</vt:lpstr>
      <vt:lpstr>⑦様式1交付申請書</vt:lpstr>
      <vt:lpstr>⑧様式4変更申請書</vt:lpstr>
      <vt:lpstr>⑨様式7実績報告書</vt:lpstr>
      <vt:lpstr>⑩様式9請求書</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①研修調書!Print_Area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②公定価格に含まれる人数!Print_Area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'③代替職員調書（全研修）'!Print_Area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④基準額算出シート!Print_Area</vt:lpstr>
      <vt:lpstr>'5'!Print_Area</vt:lpstr>
      <vt:lpstr>'50'!Print_Area</vt:lpstr>
      <vt:lpstr>'⑤代替職員調書（補助対象時間） '!Print_Area</vt:lpstr>
      <vt:lpstr>'6'!Print_Area</vt:lpstr>
      <vt:lpstr>⑥所要額調書!Print_Area</vt:lpstr>
      <vt:lpstr>'7'!Print_Area</vt:lpstr>
      <vt:lpstr>⑦様式1交付申請書!Print_Area</vt:lpstr>
      <vt:lpstr>'8'!Print_Area</vt:lpstr>
      <vt:lpstr>⑧様式4変更申請書!Print_Area</vt:lpstr>
      <vt:lpstr>'9'!Print_Area</vt:lpstr>
      <vt:lpstr>⑨様式7実績報告書!Print_Area</vt:lpstr>
      <vt:lpstr>⑩様式9請求書!Print_Area</vt:lpstr>
      <vt:lpstr>①研修調書!Print_Titles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2025-06-16T06:21:08Z</dcterms:created>
  <dcterms:modified xsi:type="dcterms:W3CDTF">2025-06-26T02:17:55Z</dcterms:modified>
</cp:coreProperties>
</file>