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drawings/drawing7.xml" ContentType="application/vnd.openxmlformats-officedocument.drawing+xml"/>
  <Override PartName="/xl/comments7.xml" ContentType="application/vnd.openxmlformats-officedocument.spreadsheetml.comments+xml"/>
  <Override PartName="/xl/drawings/drawing8.xml" ContentType="application/vnd.openxmlformats-officedocument.drawing+xml"/>
  <Override PartName="/xl/comments8.xml" ContentType="application/vnd.openxmlformats-officedocument.spreadsheetml.comments+xml"/>
  <Override PartName="/xl/drawings/drawing9.xml" ContentType="application/vnd.openxmlformats-officedocument.drawing+xml"/>
  <Override PartName="/xl/comments9.xml" ContentType="application/vnd.openxmlformats-officedocument.spreadsheetml.comments+xml"/>
  <Override PartName="/xl/drawings/drawing10.xml" ContentType="application/vnd.openxmlformats-officedocument.drawing+xml"/>
  <Override PartName="/xl/comments10.xml" ContentType="application/vnd.openxmlformats-officedocument.spreadsheetml.comments+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328"/>
  <workbookPr filterPrivacy="1" defaultThemeVersion="124226"/>
  <xr:revisionPtr revIDLastSave="0" documentId="13_ncr:1_{84EBED4A-3B56-442D-83F1-284A6828B3EC}" xr6:coauthVersionLast="47" xr6:coauthVersionMax="47" xr10:uidLastSave="{00000000-0000-0000-0000-000000000000}"/>
  <bookViews>
    <workbookView xWindow="-110" yWindow="-110" windowWidth="19420" windowHeight="10300" xr2:uid="{00000000-000D-0000-FFFF-FFFF00000000}"/>
  </bookViews>
  <sheets>
    <sheet name="【様式１号】交付申請書" sheetId="9" r:id="rId1"/>
    <sheet name="算出内訳表（当初）" sheetId="10" r:id="rId2"/>
    <sheet name="①金額確認シート(認可園システム導入)(当初)" sheetId="18" r:id="rId3"/>
    <sheet name="②金額確認シート(認可外システム導入) (当初)" sheetId="19" r:id="rId4"/>
    <sheet name="システム等導入計画書" sheetId="15" r:id="rId5"/>
    <sheet name="【様式４号】変更交付申請書" sheetId="11" r:id="rId6"/>
    <sheet name="算出内訳表（変更）" sheetId="12" r:id="rId7"/>
    <sheet name="①金額確認シート(認可園システム導入) (変更)" sheetId="20" r:id="rId8"/>
    <sheet name="②金額確認シート(認可外システム導入)  (変更)" sheetId="21" r:id="rId9"/>
    <sheet name="【様式９号】実績報告書" sheetId="13" r:id="rId10"/>
    <sheet name="算出内訳表（実績）" sheetId="16" r:id="rId11"/>
    <sheet name="【様式１１号】交付請求書" sheetId="8" r:id="rId12"/>
  </sheets>
  <externalReferences>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s>
  <definedNames>
    <definedName name="__xlnm.Print_Area_1">"給付"</definedName>
    <definedName name="_xlnm._FilterDatabase" localSheetId="1" hidden="1">'算出内訳表（当初）'!$N$6:$Q$6</definedName>
    <definedName name="_Order1" hidden="1">0</definedName>
    <definedName name="a" localSheetId="8">#REF!</definedName>
    <definedName name="a" localSheetId="3">#REF!</definedName>
    <definedName name="a">#REF!</definedName>
    <definedName name="aa" localSheetId="8">#REF!</definedName>
    <definedName name="aa" localSheetId="3">#REF!</definedName>
    <definedName name="aa">#REF!</definedName>
    <definedName name="aaa" hidden="1">{#N/A,#N/A,TRUE,"表紙";#N/A,#N/A,TRUE,"ﾌｧｲﾙ一覧";#N/A,#N/A,TRUE,"補足説明";#N/A,#N/A,TRUE,"顧客ﾏｽﾀ";#N/A,#N/A,TRUE,"団体ﾏｽﾀ";#N/A,#N/A,TRUE,"事業実施";#N/A,#N/A,TRUE,"測定受診状況";#N/A,#N/A,TRUE,"操作者ﾏｽﾀ";#N/A,#N/A,TRUE,"翻訳ﾏｽﾀ";#N/A,#N/A,TRUE,"翻訳ﾏｽﾀ(ﾃﾞｰﾀ一覧)"}</definedName>
    <definedName name="aaaa" localSheetId="8">#REF!</definedName>
    <definedName name="aaaa" localSheetId="3">#REF!</definedName>
    <definedName name="aaaa">#REF!</definedName>
    <definedName name="aaaaa" localSheetId="8">#REF!</definedName>
    <definedName name="aaaaa" localSheetId="3">#REF!</definedName>
    <definedName name="aaaaa">#REF!</definedName>
    <definedName name="b" hidden="1">{"'フローチャート'!$A$1:$AO$191"}</definedName>
    <definedName name="bb" hidden="1">{"'フローチャート'!$A$1:$AO$191"}</definedName>
    <definedName name="H" hidden="1">{"'フローチャート'!$A$1:$AO$191"}</definedName>
    <definedName name="HTML_CodePage" hidden="1">932</definedName>
    <definedName name="HTML_Control" hidden="1">{"'フローチャート'!$A$1:$AO$191"}</definedName>
    <definedName name="HTML_Description" hidden="1">""</definedName>
    <definedName name="HTML_Email" hidden="1">""</definedName>
    <definedName name="HTML_Header" hidden="1">"フローチャート"</definedName>
    <definedName name="HTML_LastUpdate" hidden="1">"00/07/22"</definedName>
    <definedName name="HTML_LineAfter" hidden="1">FALSE</definedName>
    <definedName name="HTML_LineBefore" hidden="1">FALSE</definedName>
    <definedName name="HTML_Name" hidden="1">"三井貴司"</definedName>
    <definedName name="HTML_OBDlg2" hidden="1">TRUE</definedName>
    <definedName name="HTML_OBDlg4" hidden="1">TRUE</definedName>
    <definedName name="HTML_OS" hidden="1">0</definedName>
    <definedName name="HTML_PathFile" hidden="1">"G:\PROJECT\BlueShark\システムデザインシート\三井作成中\ｈｔｍｌ\MyHTML.htm"</definedName>
    <definedName name="HTML_Title" hidden="1">"フローチャート"</definedName>
    <definedName name="HTML1_1" hidden="1">"[問題点一覧.xls]HTML!$A$1:$I$7"</definedName>
    <definedName name="HTML1_10" hidden="1">""</definedName>
    <definedName name="HTML1_11" hidden="1">1</definedName>
    <definedName name="HTML1_12" hidden="1">"C:\WORK\MyHTML.htm"</definedName>
    <definedName name="HTML1_2" hidden="1">1</definedName>
    <definedName name="HTML1_3" hidden="1">"問題点一覧.xls"</definedName>
    <definedName name="HTML1_4" hidden="1">"HTML"</definedName>
    <definedName name="HTML1_5" hidden="1">""</definedName>
    <definedName name="HTML1_6" hidden="1">-4146</definedName>
    <definedName name="HTML1_7" hidden="1">-4146</definedName>
    <definedName name="HTML1_8" hidden="1">"97/06/06"</definedName>
    <definedName name="HTML1_9" hidden="1">"東営本）公共システム部"</definedName>
    <definedName name="HTML2_1" hidden="1">"[問題点一覧.xls]HTML!$A$1:$I$5"</definedName>
    <definedName name="HTML2_10" hidden="1">"kazuyosi@yokohama.se.fujitsu.co.jp"</definedName>
    <definedName name="HTML2_11" hidden="1">1</definedName>
    <definedName name="HTML2_12" hidden="1">"C:\WORK\MyHTML.htm"</definedName>
    <definedName name="HTML2_2" hidden="1">1</definedName>
    <definedName name="HTML2_3" hidden="1">"問題点一覧.xls"</definedName>
    <definedName name="HTML2_4" hidden="1">"横浜市交通局システム更新"</definedName>
    <definedName name="HTML2_5" hidden="1">""</definedName>
    <definedName name="HTML2_6" hidden="1">1</definedName>
    <definedName name="HTML2_7" hidden="1">1</definedName>
    <definedName name="HTML2_8" hidden="1">"97/06/06"</definedName>
    <definedName name="HTML2_9" hidden="1">"松本一善"</definedName>
    <definedName name="HTML3_1" hidden="1">"[問題点一覧.xls]HTML!$A$1:$I$4"</definedName>
    <definedName name="HTML3_10" hidden="1">""</definedName>
    <definedName name="HTML3_11" hidden="1">1</definedName>
    <definedName name="HTML3_12" hidden="1">"G:\部内窓口\iso-wg\www\koutsu.htm"</definedName>
    <definedName name="HTML3_2" hidden="1">1</definedName>
    <definedName name="HTML3_3" hidden="1">"問題点一覧.xls"</definedName>
    <definedName name="HTML3_4" hidden="1">"横浜市交通局プロジェクト"</definedName>
    <definedName name="HTML3_5" hidden="1">""</definedName>
    <definedName name="HTML3_6" hidden="1">-4146</definedName>
    <definedName name="HTML3_7" hidden="1">-4146</definedName>
    <definedName name="HTML3_8" hidden="1">"97/06/13"</definedName>
    <definedName name="HTML3_9" hidden="1">"東営本）公共システム部"</definedName>
    <definedName name="HTML4_1" hidden="1">"[問題点一覧.xls]横浜市交通局プロジェクト!$A$1:$I$4"</definedName>
    <definedName name="HTML4_10" hidden="1">""</definedName>
    <definedName name="HTML4_11" hidden="1">1</definedName>
    <definedName name="HTML4_12" hidden="1">"G:\部内窓口\iso-wg\www\koutsu.htm"</definedName>
    <definedName name="HTML4_2" hidden="1">1</definedName>
    <definedName name="HTML4_3" hidden="1">"問題点一覧"</definedName>
    <definedName name="HTML4_4" hidden="1">"横浜市交通局プロジェクト"</definedName>
    <definedName name="HTML4_5" hidden="1">""</definedName>
    <definedName name="HTML4_6" hidden="1">-4146</definedName>
    <definedName name="HTML4_7" hidden="1">-4146</definedName>
    <definedName name="HTML4_8" hidden="1">"97/06/13"</definedName>
    <definedName name="HTML4_9" hidden="1">"東営本）公共システム部"</definedName>
    <definedName name="HTMLCount" hidden="1">4</definedName>
    <definedName name="I" hidden="1">{"'フローチャート'!$A$1:$AO$191"}</definedName>
    <definedName name="nn" hidden="1">{"'フローチャート'!$A$1:$AO$191"}</definedName>
    <definedName name="_xlnm.Print_Area" localSheetId="11">【様式１１号】交付請求書!$A$1:$AF$54</definedName>
    <definedName name="_xlnm.Print_Area" localSheetId="0">【様式１号】交付申請書!$A$1:$AF$54</definedName>
    <definedName name="_xlnm.Print_Area" localSheetId="5">【様式４号】変更交付申請書!$A$1:$AF$54</definedName>
    <definedName name="_xlnm.Print_Area" localSheetId="9">【様式９号】実績報告書!$A$1:$AF$56</definedName>
    <definedName name="_xlnm.Print_Area" localSheetId="7">'①金額確認シート(認可園システム導入) (変更)'!$A$1:$H$24</definedName>
    <definedName name="_xlnm.Print_Area" localSheetId="2">'①金額確認シート(認可園システム導入)(当初)'!$A$1:$H$26</definedName>
    <definedName name="_xlnm.Print_Area" localSheetId="8">'②金額確認シート(認可外システム導入)  (変更)'!$A$1:$F$25</definedName>
    <definedName name="_xlnm.Print_Area" localSheetId="3">'②金額確認シート(認可外システム導入) (当初)'!$A$1:$F$24</definedName>
    <definedName name="_xlnm.Print_Area" localSheetId="4">システム等導入計画書!$A$1:$AF$46</definedName>
    <definedName name="_xlnm.Print_Area" localSheetId="10">'算出内訳表（実績）'!$A$1:$L$17</definedName>
    <definedName name="_xlnm.Print_Area" localSheetId="1">'算出内訳表（当初）'!$A$1:$L$22</definedName>
    <definedName name="_xlnm.Print_Area" localSheetId="6">'算出内訳表（変更）'!$A$1:$L$17</definedName>
    <definedName name="q" hidden="1">{"'フローチャート'!$A$1:$AO$191"}</definedName>
    <definedName name="t" hidden="1">{"'フローチャート'!$A$1:$AO$191"}</definedName>
    <definedName name="wrn.世田谷ＤＢ設計書." hidden="1">{#N/A,#N/A,TRUE,"表紙";#N/A,#N/A,TRUE,"ﾌｧｲﾙ一覧";#N/A,#N/A,TRUE,"補足説明";#N/A,#N/A,TRUE,"顧客ﾏｽﾀ";#N/A,#N/A,TRUE,"団体ﾏｽﾀ";#N/A,#N/A,TRUE,"事業実施";#N/A,#N/A,TRUE,"測定受診状況";#N/A,#N/A,TRUE,"操作者ﾏｽﾀ";#N/A,#N/A,TRUE,"翻訳ﾏｽﾀ";#N/A,#N/A,TRUE,"翻訳ﾏｽﾀ(ﾃﾞｰﾀ一覧)"}</definedName>
    <definedName name="ｚｚ" hidden="1">{"'Sheet1'!$A$1:$I$163"}</definedName>
    <definedName name="あ" localSheetId="8">#REF!</definedName>
    <definedName name="あ" localSheetId="3">#REF!</definedName>
    <definedName name="あ">#REF!</definedName>
    <definedName name="あああ" hidden="1">{#N/A,#N/A,TRUE,"表紙";#N/A,#N/A,TRUE,"ﾌｧｲﾙ一覧";#N/A,#N/A,TRUE,"補足説明";#N/A,#N/A,TRUE,"顧客ﾏｽﾀ";#N/A,#N/A,TRUE,"団体ﾏｽﾀ";#N/A,#N/A,TRUE,"事業実施";#N/A,#N/A,TRUE,"測定受診状況";#N/A,#N/A,TRUE,"操作者ﾏｽﾀ";#N/A,#N/A,TRUE,"翻訳ﾏｽﾀ";#N/A,#N/A,TRUE,"翻訳ﾏｽﾀ(ﾃﾞｰﾀ一覧)"}</definedName>
    <definedName name="あり" localSheetId="8">#REF!</definedName>
    <definedName name="あり" localSheetId="3">#REF!</definedName>
    <definedName name="あり">#REF!</definedName>
    <definedName name="あり・なし">'[1]１～３号・対応表'!$I$3:$I$4</definedName>
    <definedName name="う" localSheetId="8">#REF!</definedName>
    <definedName name="う" localSheetId="3">#REF!</definedName>
    <definedName name="う">#REF!</definedName>
    <definedName name="うち" localSheetId="8">#REF!</definedName>
    <definedName name="うち" localSheetId="3">#REF!</definedName>
    <definedName name="うち">#REF!</definedName>
    <definedName name="え" hidden="1">{"'フローチャート'!$A$1:$AO$191"}</definedName>
    <definedName name="えっｄ" hidden="1">{"'Sheet1'!$A$1:$I$163"}</definedName>
    <definedName name="カテゴリ">[2]リスト!$C$4:$C$15</definedName>
    <definedName name="チーム保育人数">'[3]１～３号・対応表'!$N$3:$N$7</definedName>
    <definedName name="なし" localSheetId="8">#REF!</definedName>
    <definedName name="なし" localSheetId="3">#REF!</definedName>
    <definedName name="なし">#REF!</definedName>
    <definedName name="一般" localSheetId="8">#REF!</definedName>
    <definedName name="一般" localSheetId="3">#REF!</definedName>
    <definedName name="一般">#REF!</definedName>
    <definedName name="一般1" localSheetId="8">#REF!</definedName>
    <definedName name="一般1" localSheetId="3">#REF!</definedName>
    <definedName name="一般1">#REF!</definedName>
    <definedName name="一般10" localSheetId="8">#REF!</definedName>
    <definedName name="一般10" localSheetId="3">#REF!</definedName>
    <definedName name="一般10">#REF!</definedName>
    <definedName name="一般11" localSheetId="8">#REF!</definedName>
    <definedName name="一般11" localSheetId="3">#REF!</definedName>
    <definedName name="一般11">#REF!</definedName>
    <definedName name="一般12" localSheetId="8">#REF!</definedName>
    <definedName name="一般12" localSheetId="3">#REF!</definedName>
    <definedName name="一般12">#REF!</definedName>
    <definedName name="一般2" localSheetId="8">#REF!</definedName>
    <definedName name="一般2" localSheetId="3">#REF!</definedName>
    <definedName name="一般2">#REF!</definedName>
    <definedName name="一般3" localSheetId="8">#REF!</definedName>
    <definedName name="一般3" localSheetId="3">#REF!</definedName>
    <definedName name="一般3">#REF!</definedName>
    <definedName name="一般4" localSheetId="8">#REF!</definedName>
    <definedName name="一般4" localSheetId="3">#REF!</definedName>
    <definedName name="一般4">#REF!</definedName>
    <definedName name="一般5" localSheetId="8">#REF!</definedName>
    <definedName name="一般5" localSheetId="3">#REF!</definedName>
    <definedName name="一般5">#REF!</definedName>
    <definedName name="一般6" localSheetId="8">#REF!</definedName>
    <definedName name="一般6" localSheetId="3">#REF!</definedName>
    <definedName name="一般6">#REF!</definedName>
    <definedName name="一般7" localSheetId="8">#REF!</definedName>
    <definedName name="一般7" localSheetId="3">#REF!</definedName>
    <definedName name="一般7">#REF!</definedName>
    <definedName name="一般8" localSheetId="8">#REF!</definedName>
    <definedName name="一般8" localSheetId="3">#REF!</definedName>
    <definedName name="一般8">#REF!</definedName>
    <definedName name="一般9" localSheetId="8">#REF!</definedName>
    <definedName name="一般9" localSheetId="3">#REF!</definedName>
    <definedName name="一般9">#REF!</definedName>
    <definedName name="稲毛区企業主導型" localSheetId="8">#REF!</definedName>
    <definedName name="稲毛区企業主導型" localSheetId="3">#REF!</definedName>
    <definedName name="稲毛区企業主導型">#REF!</definedName>
    <definedName name="稲毛区給付方幼稚園" localSheetId="8">#REF!</definedName>
    <definedName name="稲毛区給付方幼稚園" localSheetId="3">#REF!</definedName>
    <definedName name="稲毛区給付方幼稚園">#REF!</definedName>
    <definedName name="稲毛区役所" hidden="1">{"'Sheet1'!$A$1:$I$163"}</definedName>
    <definedName name="引上率">[4]単価引上率!$B$2</definedName>
    <definedName name="花見川区企業主導型" localSheetId="8">#REF!</definedName>
    <definedName name="花見川区企業主導型" localSheetId="3">#REF!</definedName>
    <definedName name="花見川区企業主導型">#REF!</definedName>
    <definedName name="花見川区保育ルーム" localSheetId="8">#REF!</definedName>
    <definedName name="花見川区保育ルーム" localSheetId="3">#REF!</definedName>
    <definedName name="花見川区保育ルーム">#REF!</definedName>
    <definedName name="該当">'[5]決定通知(2号)'!$Z$8</definedName>
    <definedName name="管外" localSheetId="8">#REF!</definedName>
    <definedName name="管外" localSheetId="3">#REF!</definedName>
    <definedName name="管外">#REF!</definedName>
    <definedName name="管外5" localSheetId="8">#REF!</definedName>
    <definedName name="管外5" localSheetId="3">#REF!</definedName>
    <definedName name="管外5">#REF!</definedName>
    <definedName name="基本データ">[6]最新基本データ!$A$5:$AM$60</definedName>
    <definedName name="既交付額・精算額">[7]支払い一覧!$A$166:$P$220</definedName>
    <definedName name="技">[2]リスト!$F$4:$F$8</definedName>
    <definedName name="技用途">[2]リスト!$G$4:$G$8</definedName>
    <definedName name="給食週当たり実施日数">'[1]１～３号・対応表'!$L$3:$L$8</definedName>
    <definedName name="給食日数">'[3]１～３号・対応表'!$L$3:$L$8</definedName>
    <definedName name="業務">[2]リスト!$B$4:$B$31</definedName>
    <definedName name="区">[8]編集!$F$160:$F$165</definedName>
    <definedName name="区リスト">[2]リスト!$F$15:$F$20</definedName>
    <definedName name="月" localSheetId="8">#REF!</definedName>
    <definedName name="月" localSheetId="3">#REF!</definedName>
    <definedName name="月">#REF!</definedName>
    <definedName name="研修サーバ" hidden="1">{"'フローチャート'!$A$1:$AO$191"}</definedName>
    <definedName name="減価償却費地域区分">[9]対応表!$P$3:$P$6</definedName>
    <definedName name="交付">[7]交付決定内訳一覧!$A$4:$I$35+[7]交付決定内訳一覧!$A$4:$I$42</definedName>
    <definedName name="交付決定額">[7]交付決定内訳一覧!$A$4:$I$55</definedName>
    <definedName name="交付申請書" localSheetId="8">[10]リスト!#REF!</definedName>
    <definedName name="交付申請書" localSheetId="3">[10]リスト!#REF!</definedName>
    <definedName name="交付申請書">[10]リスト!#REF!</definedName>
    <definedName name="高齢者者等の年間総雇用時間数">[11]対応表!$S$3:$S$6</definedName>
    <definedName name="合計4" localSheetId="8">#REF!</definedName>
    <definedName name="合計4" localSheetId="3">#REF!</definedName>
    <definedName name="合計4">#REF!</definedName>
    <definedName name="合計5" localSheetId="8">#REF!</definedName>
    <definedName name="合計5" localSheetId="3">#REF!</definedName>
    <definedName name="合計5">#REF!</definedName>
    <definedName name="合計6" localSheetId="8">#REF!</definedName>
    <definedName name="合計6" localSheetId="3">#REF!</definedName>
    <definedName name="合計6">#REF!</definedName>
    <definedName name="合番" localSheetId="8">#REF!</definedName>
    <definedName name="合番" localSheetId="3">#REF!</definedName>
    <definedName name="合番">#REF!</definedName>
    <definedName name="合番5" localSheetId="8">#REF!</definedName>
    <definedName name="合番5" localSheetId="3">#REF!</definedName>
    <definedName name="合番5">#REF!</definedName>
    <definedName name="事業所一覧">[12]事業所データ!$C$3:$E$83</definedName>
    <definedName name="質改善">[11]対応表!$J$3:$J$4</definedName>
    <definedName name="質改善前後">[9]対応表!$J$3:$J$4</definedName>
    <definedName name="人一">[13]変更申請人数一覧!$A$5:$AM$54</definedName>
    <definedName name="第１四半期">[7]支払い一覧!$A$4:$P$55</definedName>
    <definedName name="第２四半期">[7]支払い一覧!$A$59:$P$110</definedName>
    <definedName name="第３四半期">[7]支払い一覧!$A$114:$P$165</definedName>
    <definedName name="単131" localSheetId="8">#REF!</definedName>
    <definedName name="単131" localSheetId="3">#REF!</definedName>
    <definedName name="単131">#REF!</definedName>
    <definedName name="単132" localSheetId="8">#REF!</definedName>
    <definedName name="単132" localSheetId="3">#REF!</definedName>
    <definedName name="単132">#REF!</definedName>
    <definedName name="単133" localSheetId="8">#REF!</definedName>
    <definedName name="単133" localSheetId="3">#REF!</definedName>
    <definedName name="単133">#REF!</definedName>
    <definedName name="単134" localSheetId="8">#REF!</definedName>
    <definedName name="単134" localSheetId="3">#REF!</definedName>
    <definedName name="単134">#REF!</definedName>
    <definedName name="単135" localSheetId="8">#REF!</definedName>
    <definedName name="単135" localSheetId="3">#REF!</definedName>
    <definedName name="単135">#REF!</definedName>
    <definedName name="地域区分">[11]対応表!$C$3:$C$9</definedName>
    <definedName name="地域区分_減価償却費加算">[11]対応表!$P$3:$P$6</definedName>
    <definedName name="地域区分_賃借料加算">[11]対応表!$Q$3:$Q$6</definedName>
    <definedName name="中央" localSheetId="8">[10]リスト!#REF!</definedName>
    <definedName name="中央" localSheetId="3">[10]リスト!#REF!</definedName>
    <definedName name="中央">[10]リスト!#REF!</definedName>
    <definedName name="中央区企業主導型" localSheetId="8">#REF!</definedName>
    <definedName name="中央区企業主導型" localSheetId="3">#REF!</definedName>
    <definedName name="中央区企業主導型">#REF!</definedName>
    <definedName name="中央区保育ルーム" localSheetId="8">#REF!</definedName>
    <definedName name="中央区保育ルーム" localSheetId="3">#REF!</definedName>
    <definedName name="中央区保育ルーム">#REF!</definedName>
    <definedName name="賃借料地域区分">[9]対応表!$Q$3:$Q$6</definedName>
    <definedName name="当初">[7]交付決定内訳一覧!$A$4:$I$55</definedName>
    <definedName name="当単">[14]保育単価!$A$4:$T$51</definedName>
    <definedName name="内番１" localSheetId="8">#REF!</definedName>
    <definedName name="内番１" localSheetId="3">#REF!</definedName>
    <definedName name="内番１">#REF!</definedName>
    <definedName name="内番2" localSheetId="8">#REF!</definedName>
    <definedName name="内番2" localSheetId="3">#REF!</definedName>
    <definedName name="内番2">#REF!</definedName>
    <definedName name="入所児童処遇特別時間数">[9]対応表!$S$3:$S$6</definedName>
    <definedName name="入所児童数" localSheetId="8">#REF!</definedName>
    <definedName name="入所児童数" localSheetId="3">#REF!</definedName>
    <definedName name="入所児童数">#REF!</definedName>
    <definedName name="入所児童数10月" localSheetId="8">#REF!</definedName>
    <definedName name="入所児童数10月" localSheetId="3">#REF!</definedName>
    <definedName name="入所児童数10月">#REF!</definedName>
    <definedName name="入所児童数11月" localSheetId="8">#REF!</definedName>
    <definedName name="入所児童数11月" localSheetId="3">#REF!</definedName>
    <definedName name="入所児童数11月">#REF!</definedName>
    <definedName name="入所児童数12月" localSheetId="8">#REF!</definedName>
    <definedName name="入所児童数12月" localSheetId="3">#REF!</definedName>
    <definedName name="入所児童数12月">#REF!</definedName>
    <definedName name="入所児童数1月" localSheetId="8">#REF!</definedName>
    <definedName name="入所児童数1月" localSheetId="3">#REF!</definedName>
    <definedName name="入所児童数1月">#REF!</definedName>
    <definedName name="入所児童数2月" localSheetId="8">#REF!</definedName>
    <definedName name="入所児童数2月" localSheetId="3">#REF!</definedName>
    <definedName name="入所児童数2月">#REF!</definedName>
    <definedName name="入所児童数3月" localSheetId="8">#REF!</definedName>
    <definedName name="入所児童数3月" localSheetId="3">#REF!</definedName>
    <definedName name="入所児童数3月">#REF!</definedName>
    <definedName name="入所児童数5月" localSheetId="8">#REF!</definedName>
    <definedName name="入所児童数5月" localSheetId="3">#REF!</definedName>
    <definedName name="入所児童数5月">#REF!</definedName>
    <definedName name="入所児童数6月" localSheetId="8">#REF!</definedName>
    <definedName name="入所児童数6月" localSheetId="3">#REF!</definedName>
    <definedName name="入所児童数6月">#REF!</definedName>
    <definedName name="入所児童数7月" localSheetId="8">#REF!</definedName>
    <definedName name="入所児童数7月" localSheetId="3">#REF!</definedName>
    <definedName name="入所児童数7月">#REF!</definedName>
    <definedName name="入所児童数8月" localSheetId="8">#REF!</definedName>
    <definedName name="入所児童数8月" localSheetId="3">#REF!</definedName>
    <definedName name="入所児童数8月">#REF!</definedName>
    <definedName name="入所児童数9月" localSheetId="8">#REF!</definedName>
    <definedName name="入所児童数9月" localSheetId="3">#REF!</definedName>
    <definedName name="入所児童数9月">#REF!</definedName>
    <definedName name="認可機能">'[3]１～３号・対応表'!$O$3:$O$4</definedName>
    <definedName name="認可施設_機能部分">'[1]１～３号・対応表'!$P$3:$P$4</definedName>
    <definedName name="番号">[13]決定通知!$G$3</definedName>
    <definedName name="美浜区企業主導型" localSheetId="8">#REF!</definedName>
    <definedName name="美浜区企業主導型" localSheetId="3">#REF!</definedName>
    <definedName name="美浜区企業主導型">#REF!</definedName>
    <definedName name="美浜区保育ルーム" localSheetId="8">#REF!</definedName>
    <definedName name="美浜区保育ルーム" localSheetId="3">#REF!</definedName>
    <definedName name="美浜区保育ルーム">#REF!</definedName>
    <definedName name="標準_都市部">[11]対応表!$R$3:$R$4</definedName>
    <definedName name="標準都市部">[9]対応表!$R$3:$R$4</definedName>
    <definedName name="変更">[13]変更決定一覧!$A$4:$O$53</definedName>
    <definedName name="変更決">[7]変更決定一覧!$A$4:$L$54</definedName>
    <definedName name="保育単価表４月" localSheetId="8">#REF!</definedName>
    <definedName name="保育単価表４月" localSheetId="3">#REF!</definedName>
    <definedName name="保育単価表４月">#REF!</definedName>
    <definedName name="保番">[13]別表１・２!$M$3</definedName>
    <definedName name="民単">[14]単価民改!$A$4:$T$51</definedName>
    <definedName name="有無">[11]対応表!$I$3:$I$4</definedName>
    <definedName name="緑区企業主導型" localSheetId="8">#REF!</definedName>
    <definedName name="緑区企業主導型" localSheetId="3">#REF!</definedName>
    <definedName name="緑区企業主導型">#REF!</definedName>
    <definedName name="緑区保育ルーム" localSheetId="8">#REF!</definedName>
    <definedName name="緑区保育ルーム" localSheetId="3">#REF!</definedName>
    <definedName name="緑区保育ルーム">#REF!</definedName>
    <definedName name="冷暖房費加算用地域区分">[11]対応表!$M$3:$M$7</definedName>
    <definedName name="冷暖房費地域区分">[9]対応表!$M$3:$M$7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20" i="11" l="1"/>
  <c r="V19" i="13" s="1"/>
  <c r="V17" i="11"/>
  <c r="V16" i="13" s="1"/>
  <c r="C6" i="21" l="1"/>
  <c r="C9" i="12"/>
  <c r="C7" i="12"/>
  <c r="C14" i="21"/>
  <c r="G8" i="20"/>
  <c r="G9" i="20"/>
  <c r="F7" i="10"/>
  <c r="F8" i="10"/>
  <c r="B6" i="21" l="1"/>
  <c r="B14" i="21"/>
  <c r="C13" i="21"/>
  <c r="B13" i="21"/>
  <c r="C12" i="21"/>
  <c r="B12" i="21"/>
  <c r="C11" i="21"/>
  <c r="B11" i="21"/>
  <c r="C10" i="21"/>
  <c r="B10" i="21"/>
  <c r="C9" i="21"/>
  <c r="B9" i="21"/>
  <c r="C8" i="21"/>
  <c r="B8" i="21"/>
  <c r="C7" i="21"/>
  <c r="B7" i="21"/>
  <c r="B6" i="20"/>
  <c r="D14" i="20"/>
  <c r="C14" i="20"/>
  <c r="B14" i="20"/>
  <c r="D13" i="20"/>
  <c r="C13" i="20"/>
  <c r="B13" i="20"/>
  <c r="D12" i="20"/>
  <c r="C12" i="20"/>
  <c r="B12" i="20"/>
  <c r="D11" i="20"/>
  <c r="C11" i="20"/>
  <c r="B11" i="20"/>
  <c r="D10" i="20"/>
  <c r="C10" i="20"/>
  <c r="B10" i="20"/>
  <c r="D9" i="20"/>
  <c r="C9" i="20"/>
  <c r="B9" i="20"/>
  <c r="D8" i="20"/>
  <c r="C8" i="20"/>
  <c r="B8" i="20"/>
  <c r="D7" i="20"/>
  <c r="C7" i="20"/>
  <c r="B7" i="20"/>
  <c r="C6" i="20"/>
  <c r="C9" i="16" l="1"/>
  <c r="C7" i="16"/>
  <c r="D15" i="20" l="1"/>
  <c r="C15" i="21"/>
  <c r="C2" i="21"/>
  <c r="C2" i="20"/>
  <c r="C15" i="19"/>
  <c r="C2" i="19"/>
  <c r="C6" i="12" l="1"/>
  <c r="C6" i="16" s="1"/>
  <c r="D19" i="20"/>
  <c r="C8" i="12"/>
  <c r="C8" i="16" s="1"/>
  <c r="C19" i="21"/>
  <c r="C22" i="21" s="1"/>
  <c r="D19" i="19"/>
  <c r="D22" i="19" s="1"/>
  <c r="K24" i="19"/>
  <c r="C8" i="10"/>
  <c r="J24" i="21"/>
  <c r="K26" i="19"/>
  <c r="C2" i="18"/>
  <c r="D15" i="18"/>
  <c r="D19" i="18" s="1"/>
  <c r="D22" i="20" l="1"/>
  <c r="I6" i="12" s="1"/>
  <c r="F6" i="12"/>
  <c r="I8" i="12"/>
  <c r="I8" i="16" s="1"/>
  <c r="I8" i="10"/>
  <c r="C6" i="10"/>
  <c r="I23" i="20"/>
  <c r="F8" i="12"/>
  <c r="F8" i="16" s="1"/>
  <c r="F6" i="10" l="1"/>
  <c r="D22" i="18"/>
  <c r="K23" i="20"/>
  <c r="F6" i="16" l="1"/>
  <c r="I6" i="16" l="1"/>
  <c r="I6" i="10"/>
  <c r="C10" i="16" l="1"/>
  <c r="R35" i="13"/>
  <c r="K35" i="13" s="1"/>
  <c r="R29" i="13" l="1"/>
  <c r="C10" i="12"/>
  <c r="C10" i="10"/>
  <c r="F9" i="12"/>
  <c r="F9" i="10"/>
  <c r="I9" i="10" s="1"/>
  <c r="R38" i="11"/>
  <c r="F7" i="12"/>
  <c r="I7" i="10"/>
  <c r="B2" i="10"/>
  <c r="E4" i="15"/>
  <c r="I7" i="12" l="1"/>
  <c r="F7" i="16"/>
  <c r="I9" i="12"/>
  <c r="F9" i="16"/>
  <c r="K29" i="13"/>
  <c r="I10" i="10"/>
  <c r="F10" i="10"/>
  <c r="R32" i="11"/>
  <c r="F10" i="12"/>
  <c r="V10" i="11"/>
  <c r="V9" i="13" s="1"/>
  <c r="V9" i="8" s="1"/>
  <c r="Z15" i="11"/>
  <c r="Z14" i="13" s="1"/>
  <c r="Z14" i="8" s="1"/>
  <c r="V15" i="11"/>
  <c r="V14" i="13" s="1"/>
  <c r="V14" i="8" s="1"/>
  <c r="V13" i="11"/>
  <c r="V12" i="13" s="1"/>
  <c r="V12" i="8" l="1"/>
  <c r="V19" i="8"/>
  <c r="I10" i="12"/>
  <c r="R41" i="11"/>
  <c r="I9" i="16"/>
  <c r="R38" i="13" s="1"/>
  <c r="K38" i="13" s="1"/>
  <c r="F10" i="16"/>
  <c r="R35" i="11"/>
  <c r="I7" i="16"/>
  <c r="B2" i="12"/>
  <c r="S36" i="9"/>
  <c r="K41" i="11" s="1"/>
  <c r="S34" i="9"/>
  <c r="K38" i="11" s="1"/>
  <c r="Y38" i="11" s="1"/>
  <c r="S32" i="9"/>
  <c r="K35" i="11" s="1"/>
  <c r="S30" i="9"/>
  <c r="K32" i="11" s="1"/>
  <c r="Y32" i="11" s="1"/>
  <c r="R44" i="11" l="1"/>
  <c r="P28" i="11" s="1"/>
  <c r="Y41" i="11"/>
  <c r="Y35" i="11"/>
  <c r="R32" i="13"/>
  <c r="I10" i="16"/>
  <c r="B2" i="16"/>
  <c r="V16" i="8"/>
  <c r="K44" i="11"/>
  <c r="S38" i="9"/>
  <c r="P27" i="9" s="1"/>
  <c r="V75" i="13"/>
  <c r="AA73" i="13"/>
  <c r="V73" i="13"/>
  <c r="V71" i="13"/>
  <c r="V68" i="13"/>
  <c r="Y44" i="11" l="1"/>
  <c r="K32" i="13"/>
  <c r="K41" i="13" s="1"/>
  <c r="R41" i="13"/>
  <c r="N30" i="8" s="1"/>
  <c r="V77" i="9"/>
  <c r="Z75" i="9"/>
  <c r="V75" i="9"/>
  <c r="V73" i="9"/>
  <c r="V70" i="9"/>
  <c r="N36" i="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P27" authorId="0" shapeId="0" xr:uid="{2A31F165-D13A-4C98-B102-DCDA8128AC90}">
      <text>
        <r>
          <rPr>
            <b/>
            <sz val="12"/>
            <color indexed="81"/>
            <rFont val="MS P ゴシック"/>
            <family val="3"/>
            <charset val="128"/>
          </rPr>
          <t>「算出内訳表（当初）」シートを入力すると自動計算</t>
        </r>
      </text>
    </comment>
    <comment ref="AD40" authorId="0" shapeId="0" xr:uid="{D3A3EDC6-0C44-413C-BDFF-02472A5476A7}">
      <text>
        <r>
          <rPr>
            <b/>
            <sz val="11"/>
            <color indexed="81"/>
            <rFont val="MS P ゴシック"/>
            <family val="3"/>
            <charset val="128"/>
          </rPr>
          <t>支払予定日を入力してください</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F4" authorId="0" shapeId="0" xr:uid="{561034BF-450B-464D-B5D9-054B0FC01612}">
      <text>
        <r>
          <rPr>
            <b/>
            <sz val="9"/>
            <color indexed="81"/>
            <rFont val="MS P ゴシック"/>
            <family val="3"/>
            <charset val="128"/>
          </rPr>
          <t>自動計算</t>
        </r>
      </text>
    </comment>
    <comment ref="I4" authorId="0" shapeId="0" xr:uid="{0902D14C-893B-4721-B28C-2825C82C3A27}">
      <text>
        <r>
          <rPr>
            <b/>
            <sz val="9"/>
            <color indexed="81"/>
            <rFont val="MS P ゴシック"/>
            <family val="3"/>
            <charset val="128"/>
          </rPr>
          <t>自動計算</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F4" authorId="0" shapeId="0" xr:uid="{7F8DF402-AE49-460D-B644-F575D1E83002}">
      <text>
        <r>
          <rPr>
            <b/>
            <sz val="9"/>
            <color indexed="81"/>
            <rFont val="MS P ゴシック"/>
            <family val="3"/>
            <charset val="128"/>
          </rPr>
          <t>自動計算</t>
        </r>
      </text>
    </comment>
    <comment ref="I4" authorId="0" shapeId="0" xr:uid="{68149206-8DE2-4F13-A8DF-EBA64280CAA8}">
      <text>
        <r>
          <rPr>
            <b/>
            <sz val="9"/>
            <color indexed="81"/>
            <rFont val="MS P ゴシック"/>
            <family val="3"/>
            <charset val="128"/>
          </rPr>
          <t>自動計算</t>
        </r>
      </text>
    </comment>
    <comment ref="A6" authorId="0" shapeId="0" xr:uid="{0E797548-2E43-4749-8096-99FD4D974AA3}">
      <text>
        <r>
          <rPr>
            <b/>
            <sz val="9"/>
            <color indexed="81"/>
            <rFont val="MS P ゴシック"/>
            <family val="3"/>
            <charset val="128"/>
          </rPr>
          <t>別シートに入力してください。(自動で反映されます。)</t>
        </r>
        <r>
          <rPr>
            <sz val="9"/>
            <color indexed="81"/>
            <rFont val="MS P ゴシック"/>
            <family val="3"/>
            <charset val="128"/>
          </rPr>
          <t xml:space="preserve">
</t>
        </r>
      </text>
    </comment>
    <comment ref="A8" authorId="0" shapeId="0" xr:uid="{1F27224B-B2DE-4500-BBD3-F05A6473F33D}">
      <text>
        <r>
          <rPr>
            <b/>
            <sz val="9"/>
            <color indexed="81"/>
            <rFont val="MS P ゴシック"/>
            <family val="3"/>
            <charset val="128"/>
          </rPr>
          <t>別シートに入力してください。(自動で反映されます。)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6" authorId="0" shapeId="0" xr:uid="{79295273-A929-4BB4-9D0D-438931E55E6D}">
      <text>
        <r>
          <rPr>
            <b/>
            <sz val="9"/>
            <color indexed="81"/>
            <rFont val="MS P ゴシック"/>
            <family val="3"/>
            <charset val="128"/>
          </rPr>
          <t>選択してください。</t>
        </r>
      </text>
    </comment>
    <comment ref="G6" authorId="0" shapeId="0" xr:uid="{35FD8843-9BF9-4352-A585-4AF4435F9CA5}">
      <text>
        <r>
          <rPr>
            <b/>
            <sz val="9"/>
            <color indexed="81"/>
            <rFont val="MS P ゴシック"/>
            <family val="3"/>
            <charset val="128"/>
          </rPr>
          <t>選択してください。</t>
        </r>
      </text>
    </comment>
    <comment ref="G7" authorId="0" shapeId="0" xr:uid="{0428F1AB-0135-4BB2-A2BF-34E2F35CCCDE}">
      <text>
        <r>
          <rPr>
            <b/>
            <sz val="9"/>
            <color indexed="81"/>
            <rFont val="MS P ゴシック"/>
            <family val="3"/>
            <charset val="128"/>
          </rPr>
          <t xml:space="preserve">選択してください。
</t>
        </r>
      </text>
    </comment>
    <comment ref="D22" authorId="0" shapeId="0" xr:uid="{056F0233-676B-486C-93C8-0B8E3653471A}">
      <text>
        <r>
          <rPr>
            <b/>
            <sz val="9"/>
            <color indexed="81"/>
            <rFont val="MS P ゴシック"/>
            <family val="3"/>
            <charset val="128"/>
          </rPr>
          <t>千円未満切り捨てです。</t>
        </r>
        <r>
          <rPr>
            <sz val="9"/>
            <color indexed="81"/>
            <rFont val="MS P ゴシック"/>
            <family val="3"/>
            <charset val="128"/>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22" authorId="0" shapeId="0" xr:uid="{DB7FE261-F86A-4B34-84E8-EE1428123068}">
      <text>
        <r>
          <rPr>
            <b/>
            <sz val="9"/>
            <color indexed="81"/>
            <rFont val="MS P ゴシック"/>
            <family val="3"/>
            <charset val="128"/>
          </rPr>
          <t>千円未満切り捨てです。</t>
        </r>
        <r>
          <rPr>
            <sz val="9"/>
            <color indexed="81"/>
            <rFont val="MS P ゴシック"/>
            <family val="3"/>
            <charset val="128"/>
          </rPr>
          <t xml:space="preserve">
</t>
        </r>
      </text>
    </comment>
    <comment ref="K23" authorId="0" shapeId="0" xr:uid="{1D3E683D-6CF2-4073-A422-46BF591F06A4}">
      <text>
        <r>
          <rPr>
            <b/>
            <sz val="9"/>
            <color indexed="81"/>
            <rFont val="MS P ゴシック"/>
            <family val="3"/>
            <charset val="128"/>
          </rPr>
          <t>上限超えた分も含めた補助対象額</t>
        </r>
        <r>
          <rPr>
            <sz val="9"/>
            <color indexed="81"/>
            <rFont val="MS P ゴシック"/>
            <family val="3"/>
            <charset val="128"/>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P28" authorId="0" shapeId="0" xr:uid="{4CC320E9-EFDC-4EA9-AF1A-FF094B59D792}">
      <text>
        <r>
          <rPr>
            <b/>
            <sz val="12"/>
            <color indexed="81"/>
            <rFont val="MS P ゴシック"/>
            <family val="3"/>
            <charset val="128"/>
          </rPr>
          <t>「算出内訳表（変更）」シートを入力すると自動計算</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F4" authorId="0" shapeId="0" xr:uid="{31269AA0-B85B-4083-8652-AA4A0464852B}">
      <text>
        <r>
          <rPr>
            <b/>
            <sz val="9"/>
            <color indexed="81"/>
            <rFont val="MS P ゴシック"/>
            <family val="3"/>
            <charset val="128"/>
          </rPr>
          <t>自動計算</t>
        </r>
      </text>
    </comment>
    <comment ref="I4" authorId="0" shapeId="0" xr:uid="{310A84EE-BFE0-4194-A8A7-C3C5D765F41F}">
      <text>
        <r>
          <rPr>
            <b/>
            <sz val="9"/>
            <color indexed="81"/>
            <rFont val="MS P ゴシック"/>
            <family val="3"/>
            <charset val="128"/>
          </rPr>
          <t>自動計算</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5" authorId="0" shapeId="0" xr:uid="{7A6D2197-5959-4886-89B9-826611FE37B6}">
      <text>
        <r>
          <rPr>
            <b/>
            <sz val="9"/>
            <color indexed="81"/>
            <rFont val="MS P ゴシック"/>
            <family val="3"/>
            <charset val="128"/>
          </rPr>
          <t>用途に関して、1つのセットで金額の内訳が分けられない場合は、③を選択してください。</t>
        </r>
        <r>
          <rPr>
            <sz val="9"/>
            <color indexed="81"/>
            <rFont val="MS P ゴシック"/>
            <family val="3"/>
            <charset val="128"/>
          </rPr>
          <t xml:space="preserve">
</t>
        </r>
      </text>
    </comment>
    <comment ref="G8" authorId="0" shapeId="0" xr:uid="{7FDAE58A-31E1-47F5-97A7-28B1C72C5C3A}">
      <text>
        <r>
          <rPr>
            <b/>
            <sz val="9"/>
            <color indexed="81"/>
            <rFont val="MS P ゴシック"/>
            <family val="3"/>
            <charset val="128"/>
          </rPr>
          <t>選択してください。</t>
        </r>
      </text>
    </comment>
    <comment ref="G9" authorId="0" shapeId="0" xr:uid="{B655AF30-D91D-4902-B015-19015833EA98}">
      <text>
        <r>
          <rPr>
            <b/>
            <sz val="9"/>
            <color indexed="81"/>
            <rFont val="MS P ゴシック"/>
            <family val="3"/>
            <charset val="128"/>
          </rPr>
          <t>選択してください。</t>
        </r>
      </text>
    </comment>
    <comment ref="I21" authorId="0" shapeId="0" xr:uid="{D15CC2CD-30D9-4A11-8044-6AB3B08E8510}">
      <text>
        <r>
          <rPr>
            <b/>
            <sz val="9"/>
            <color indexed="81"/>
            <rFont val="MS P ゴシック"/>
            <family val="3"/>
            <charset val="128"/>
          </rPr>
          <t>③④は上限まで登降園に計上し、はみ出た分は②として計上。(①の方が補助率がよいため。)</t>
        </r>
        <r>
          <rPr>
            <sz val="9"/>
            <color indexed="81"/>
            <rFont val="MS P ゴシック"/>
            <family val="3"/>
            <charset val="128"/>
          </rPr>
          <t xml:space="preserve">
</t>
        </r>
      </text>
    </comment>
    <comment ref="D22" authorId="0" shapeId="0" xr:uid="{6C406A76-738B-44A1-A83F-76685D799B7A}">
      <text>
        <r>
          <rPr>
            <b/>
            <sz val="9"/>
            <color indexed="81"/>
            <rFont val="MS P ゴシック"/>
            <family val="3"/>
            <charset val="128"/>
          </rPr>
          <t>千円未満切り捨てです。</t>
        </r>
        <r>
          <rPr>
            <sz val="9"/>
            <color indexed="81"/>
            <rFont val="MS P ゴシック"/>
            <family val="3"/>
            <charset val="128"/>
          </rPr>
          <t xml:space="preserve">
</t>
        </r>
      </text>
    </comment>
    <comment ref="K22" authorId="0" shapeId="0" xr:uid="{CEA98947-C8BE-4D6A-986F-59127EC71468}">
      <text>
        <r>
          <rPr>
            <b/>
            <sz val="9"/>
            <color indexed="81"/>
            <rFont val="MS P ゴシック"/>
            <family val="3"/>
            <charset val="128"/>
          </rPr>
          <t>上限超えた分も含めた補助対象額</t>
        </r>
        <r>
          <rPr>
            <sz val="9"/>
            <color indexed="81"/>
            <rFont val="MS P ゴシック"/>
            <family val="3"/>
            <charset val="128"/>
          </rPr>
          <t xml:space="preserve">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22" authorId="0" shapeId="0" xr:uid="{326D2245-F8F8-4E08-A93C-BDB0A5B0867C}">
      <text>
        <r>
          <rPr>
            <b/>
            <sz val="9"/>
            <color indexed="81"/>
            <rFont val="MS P ゴシック"/>
            <family val="3"/>
            <charset val="128"/>
          </rPr>
          <t>千円未満切り捨てです。</t>
        </r>
        <r>
          <rPr>
            <sz val="9"/>
            <color indexed="81"/>
            <rFont val="MS P ゴシック"/>
            <family val="3"/>
            <charset val="128"/>
          </rPr>
          <t xml:space="preserve">
</t>
        </r>
      </text>
    </comment>
    <comment ref="J23" authorId="0" shapeId="0" xr:uid="{C0B01231-4BB9-4E37-B1D1-AED65F8A05DB}">
      <text>
        <r>
          <rPr>
            <b/>
            <sz val="9"/>
            <color indexed="81"/>
            <rFont val="MS P ゴシック"/>
            <family val="3"/>
            <charset val="128"/>
          </rPr>
          <t>上限超えた分も含めた補助対象額</t>
        </r>
        <r>
          <rPr>
            <sz val="9"/>
            <color indexed="81"/>
            <rFont val="MS P ゴシック"/>
            <family val="3"/>
            <charset val="128"/>
          </rPr>
          <t xml:space="preserve">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R28" authorId="0" shapeId="0" xr:uid="{7E53A9C2-F075-47D6-94E3-8979EC9E750B}">
      <text>
        <r>
          <rPr>
            <b/>
            <sz val="12"/>
            <color indexed="81"/>
            <rFont val="MS P ゴシック"/>
            <family val="3"/>
            <charset val="128"/>
          </rPr>
          <t>「算出内訳表（実績）」シートを入力すると自動計算</t>
        </r>
      </text>
    </comment>
    <comment ref="AC44" authorId="0" shapeId="0" xr:uid="{31356D1B-E79D-43A5-8E76-DD73C53B430C}">
      <text>
        <r>
          <rPr>
            <b/>
            <sz val="12"/>
            <color indexed="81"/>
            <rFont val="MS P ゴシック"/>
            <family val="3"/>
            <charset val="128"/>
          </rPr>
          <t>こちらの日付の入力は不要です</t>
        </r>
      </text>
    </comment>
    <comment ref="M53" authorId="0" shapeId="0" xr:uid="{38FB8935-F880-495D-9434-AF051D1E4706}">
      <text>
        <r>
          <rPr>
            <b/>
            <sz val="9"/>
            <color indexed="81"/>
            <rFont val="MS P ゴシック"/>
            <family val="3"/>
            <charset val="128"/>
          </rPr>
          <t>交付申請時に提出したものから変更ない場合は不要</t>
        </r>
      </text>
    </comment>
  </commentList>
</comments>
</file>

<file path=xl/sharedStrings.xml><?xml version="1.0" encoding="utf-8"?>
<sst xmlns="http://schemas.openxmlformats.org/spreadsheetml/2006/main" count="386" uniqueCount="158">
  <si>
    <t>様式第１号</t>
    <rPh sb="0" eb="2">
      <t>ヨウシキ</t>
    </rPh>
    <rPh sb="2" eb="3">
      <t>ダイ</t>
    </rPh>
    <rPh sb="4" eb="5">
      <t>ゴウ</t>
    </rPh>
    <phoneticPr fontId="9"/>
  </si>
  <si>
    <t>日</t>
    <rPh sb="0" eb="1">
      <t>ニチ</t>
    </rPh>
    <phoneticPr fontId="9"/>
  </si>
  <si>
    <t>月</t>
    <rPh sb="0" eb="1">
      <t>ガツ</t>
    </rPh>
    <phoneticPr fontId="9"/>
  </si>
  <si>
    <t>年</t>
    <rPh sb="0" eb="1">
      <t>ネン</t>
    </rPh>
    <phoneticPr fontId="9"/>
  </si>
  <si>
    <t>（あて先）　千　葉　市　長</t>
    <rPh sb="3" eb="4">
      <t>サキ</t>
    </rPh>
    <rPh sb="6" eb="7">
      <t>セン</t>
    </rPh>
    <rPh sb="8" eb="9">
      <t>ハ</t>
    </rPh>
    <rPh sb="10" eb="11">
      <t>シ</t>
    </rPh>
    <rPh sb="12" eb="13">
      <t>チョウ</t>
    </rPh>
    <phoneticPr fontId="9"/>
  </si>
  <si>
    <t>印</t>
    <rPh sb="0" eb="1">
      <t>イン</t>
    </rPh>
    <phoneticPr fontId="9"/>
  </si>
  <si>
    <t>法人所在地</t>
    <rPh sb="0" eb="2">
      <t>ホウジン</t>
    </rPh>
    <rPh sb="2" eb="5">
      <t>ショザイチ</t>
    </rPh>
    <phoneticPr fontId="9"/>
  </si>
  <si>
    <t>法人名</t>
    <rPh sb="0" eb="2">
      <t>ホウジン</t>
    </rPh>
    <rPh sb="2" eb="3">
      <t>メイ</t>
    </rPh>
    <phoneticPr fontId="9"/>
  </si>
  <si>
    <t>代表者職氏名</t>
    <rPh sb="0" eb="3">
      <t>ダイヒョウシャ</t>
    </rPh>
    <rPh sb="3" eb="4">
      <t>ショク</t>
    </rPh>
    <rPh sb="4" eb="6">
      <t>シメイ</t>
    </rPh>
    <phoneticPr fontId="9"/>
  </si>
  <si>
    <t>園名</t>
    <rPh sb="0" eb="2">
      <t>エンメイ</t>
    </rPh>
    <phoneticPr fontId="9"/>
  </si>
  <si>
    <t>記</t>
    <rPh sb="0" eb="1">
      <t>キ</t>
    </rPh>
    <phoneticPr fontId="9"/>
  </si>
  <si>
    <t>１　交付申請額</t>
    <phoneticPr fontId="9"/>
  </si>
  <si>
    <t>２　事業完了予定日</t>
    <phoneticPr fontId="9"/>
  </si>
  <si>
    <t>　(２)(１)のうち補助対象経費</t>
    <phoneticPr fontId="9"/>
  </si>
  <si>
    <t>　(１)導入に要する経費の総額</t>
    <phoneticPr fontId="9"/>
  </si>
  <si>
    <t>３　添付書類</t>
    <rPh sb="2" eb="4">
      <t>テンプ</t>
    </rPh>
    <rPh sb="4" eb="6">
      <t>ショルイ</t>
    </rPh>
    <phoneticPr fontId="9"/>
  </si>
  <si>
    <t>(１)</t>
    <phoneticPr fontId="9"/>
  </si>
  <si>
    <t>(２)</t>
    <phoneticPr fontId="9"/>
  </si>
  <si>
    <t>(３)</t>
    <phoneticPr fontId="9"/>
  </si>
  <si>
    <t>システム導入計画書（様式第１号別紙）</t>
    <phoneticPr fontId="9"/>
  </si>
  <si>
    <t>保育業務支援システムの見積書</t>
    <phoneticPr fontId="9"/>
  </si>
  <si>
    <t>保育業務支援システムの見積書の内訳明細書</t>
    <phoneticPr fontId="9"/>
  </si>
  <si>
    <t>保育業務支援システムに搭載されている機能等を詳細に確認できる資料（仕様書等）</t>
    <phoneticPr fontId="9"/>
  </si>
  <si>
    <t xml:space="preserve">(４)
</t>
    <phoneticPr fontId="9"/>
  </si>
  <si>
    <t>円</t>
    <rPh sb="0" eb="1">
      <t>エン</t>
    </rPh>
    <phoneticPr fontId="9"/>
  </si>
  <si>
    <r>
      <t>　</t>
    </r>
    <r>
      <rPr>
        <sz val="11"/>
        <color theme="1"/>
        <rFont val="ＭＳ 明朝"/>
        <family val="1"/>
        <charset val="128"/>
      </rPr>
      <t>(３)要補助額</t>
    </r>
    <r>
      <rPr>
        <sz val="10"/>
        <color theme="1"/>
        <rFont val="ＭＳ 明朝"/>
        <family val="1"/>
        <charset val="128"/>
      </rPr>
      <t xml:space="preserve">
　　※(２)の４分の３の額。ただし、
　　　上限を750,000円とし、千円
　　　未満は切り捨てる。</t>
    </r>
    <phoneticPr fontId="9"/>
  </si>
  <si>
    <t>計画策定者
(職名及び氏名)</t>
    <phoneticPr fontId="9"/>
  </si>
  <si>
    <t>メーカーの名称</t>
    <rPh sb="5" eb="7">
      <t>メイショウ</t>
    </rPh>
    <phoneticPr fontId="9"/>
  </si>
  <si>
    <t>様式第９号</t>
    <rPh sb="0" eb="2">
      <t>ヨウシキ</t>
    </rPh>
    <rPh sb="2" eb="3">
      <t>ダイ</t>
    </rPh>
    <rPh sb="4" eb="5">
      <t>ゴウ</t>
    </rPh>
    <phoneticPr fontId="9"/>
  </si>
  <si>
    <t>千葉市保育所等におけるＩＣＴ化推進事業補助金交付申請書</t>
    <rPh sb="0" eb="1">
      <t>セン</t>
    </rPh>
    <phoneticPr fontId="9"/>
  </si>
  <si>
    <t>千葉市保育所等におけるＩＣＴ化推進事業補助金実績報告書</t>
    <rPh sb="0" eb="2">
      <t>チバ</t>
    </rPh>
    <rPh sb="22" eb="24">
      <t>ジッセキ</t>
    </rPh>
    <rPh sb="24" eb="27">
      <t>ホウコクショ</t>
    </rPh>
    <phoneticPr fontId="9"/>
  </si>
  <si>
    <t>日付千葉市指令こ幼運第</t>
    <rPh sb="0" eb="1">
      <t>ニチ</t>
    </rPh>
    <rPh sb="1" eb="2">
      <t>ツケ</t>
    </rPh>
    <rPh sb="2" eb="5">
      <t>チバシ</t>
    </rPh>
    <rPh sb="5" eb="7">
      <t>シレイ</t>
    </rPh>
    <rPh sb="8" eb="9">
      <t>ヨウ</t>
    </rPh>
    <rPh sb="9" eb="10">
      <t>ウン</t>
    </rPh>
    <rPh sb="10" eb="11">
      <t>ダイ</t>
    </rPh>
    <phoneticPr fontId="9"/>
  </si>
  <si>
    <t>号をもって交付決定のあった、</t>
    <rPh sb="0" eb="1">
      <t>ゴウ</t>
    </rPh>
    <phoneticPr fontId="9"/>
  </si>
  <si>
    <t>１　交付決定額</t>
    <rPh sb="4" eb="6">
      <t>ケッテイ</t>
    </rPh>
    <phoneticPr fontId="9"/>
  </si>
  <si>
    <t>２　決算額</t>
    <rPh sb="2" eb="4">
      <t>ケッサン</t>
    </rPh>
    <phoneticPr fontId="9"/>
  </si>
  <si>
    <t>　(１)導入に要した経費の総額</t>
    <phoneticPr fontId="9"/>
  </si>
  <si>
    <t>３　事業完了日</t>
    <phoneticPr fontId="9"/>
  </si>
  <si>
    <t>４　添付書類</t>
    <rPh sb="2" eb="4">
      <t>テンプ</t>
    </rPh>
    <rPh sb="4" eb="6">
      <t>ショルイ</t>
    </rPh>
    <phoneticPr fontId="9"/>
  </si>
  <si>
    <t>保育業務支援システム導入に係る経費支払書（領収書等）</t>
    <phoneticPr fontId="9"/>
  </si>
  <si>
    <t xml:space="preserve">(１)
</t>
    <phoneticPr fontId="9"/>
  </si>
  <si>
    <t>保育業支援システムの納品書（備品等の購入費も補助対象経費に含む場合は、備品等の納品書も添付すること。）</t>
    <phoneticPr fontId="9"/>
  </si>
  <si>
    <t xml:space="preserve">(２)
</t>
    <phoneticPr fontId="9"/>
  </si>
  <si>
    <t xml:space="preserve">(３)
</t>
    <phoneticPr fontId="9"/>
  </si>
  <si>
    <t>様式第１１号</t>
    <rPh sb="0" eb="2">
      <t>ヨウシキ</t>
    </rPh>
    <rPh sb="2" eb="3">
      <t>ダイ</t>
    </rPh>
    <rPh sb="5" eb="6">
      <t>ゴウ</t>
    </rPh>
    <phoneticPr fontId="9"/>
  </si>
  <si>
    <t>千葉市保育所等におけるＩＣＴ化推進事業補助金交付請求書</t>
    <rPh sb="0" eb="2">
      <t>チバ</t>
    </rPh>
    <rPh sb="22" eb="24">
      <t>コウフ</t>
    </rPh>
    <rPh sb="24" eb="27">
      <t>セイキュウショ</t>
    </rPh>
    <phoneticPr fontId="9"/>
  </si>
  <si>
    <t>日付千葉市達こ幼運第</t>
    <rPh sb="0" eb="1">
      <t>ニチ</t>
    </rPh>
    <rPh sb="1" eb="2">
      <t>ツケ</t>
    </rPh>
    <rPh sb="2" eb="5">
      <t>チバシ</t>
    </rPh>
    <rPh sb="5" eb="6">
      <t>タツ</t>
    </rPh>
    <rPh sb="7" eb="8">
      <t>ヨウ</t>
    </rPh>
    <rPh sb="8" eb="9">
      <t>ウン</t>
    </rPh>
    <rPh sb="9" eb="10">
      <t>ダイ</t>
    </rPh>
    <phoneticPr fontId="9"/>
  </si>
  <si>
    <t>１　補助金の確定額</t>
    <rPh sb="2" eb="5">
      <t>ホジョキン</t>
    </rPh>
    <rPh sb="6" eb="8">
      <t>カクテイ</t>
    </rPh>
    <rPh sb="8" eb="9">
      <t>ガク</t>
    </rPh>
    <phoneticPr fontId="9"/>
  </si>
  <si>
    <t>２　補助金の既交付額</t>
    <rPh sb="2" eb="5">
      <t>ホジョキン</t>
    </rPh>
    <rPh sb="6" eb="7">
      <t>キ</t>
    </rPh>
    <rPh sb="7" eb="10">
      <t>コウフガク</t>
    </rPh>
    <phoneticPr fontId="9"/>
  </si>
  <si>
    <t>交付</t>
    <rPh sb="0" eb="2">
      <t>コウフ</t>
    </rPh>
    <phoneticPr fontId="9"/>
  </si>
  <si>
    <t>３　今回の請求額</t>
    <rPh sb="2" eb="4">
      <t>コンカイ</t>
    </rPh>
    <rPh sb="5" eb="7">
      <t>セイキュウ</t>
    </rPh>
    <rPh sb="7" eb="8">
      <t>ガク</t>
    </rPh>
    <phoneticPr fontId="9"/>
  </si>
  <si>
    <t>　千葉市保育所等におけるＩＣＴ化推進事業補助金の交付を受けたいので、千葉市保育所等におけるＩＣＴ化推進事業補助金交付要綱第７条の規定により、下記のとおり申請します。</t>
    <phoneticPr fontId="9"/>
  </si>
  <si>
    <t>千葉市保育所等におけるＩＣＴ化推進事業補助金に関する事業報告及び収支決算について、千葉市保育所等におけるＩＣＴ化推進事業補助金交付要綱第１５条第１項の規定により、次のとおり報告します。</t>
    <phoneticPr fontId="9"/>
  </si>
  <si>
    <t>代表者職・氏名</t>
    <rPh sb="0" eb="3">
      <t>ダイヒョウシャ</t>
    </rPh>
    <rPh sb="3" eb="4">
      <t>ショク</t>
    </rPh>
    <rPh sb="5" eb="7">
      <t>シメイ</t>
    </rPh>
    <phoneticPr fontId="9"/>
  </si>
  <si>
    <t>令和</t>
    <rPh sb="0" eb="2">
      <t>レイワ</t>
    </rPh>
    <phoneticPr fontId="9"/>
  </si>
  <si>
    <t>令和</t>
    <rPh sb="0" eb="2">
      <t>レイワ</t>
    </rPh>
    <phoneticPr fontId="9"/>
  </si>
  <si>
    <t>金</t>
    <rPh sb="0" eb="1">
      <t>キン</t>
    </rPh>
    <phoneticPr fontId="9"/>
  </si>
  <si>
    <t>円</t>
    <phoneticPr fontId="9"/>
  </si>
  <si>
    <t>保育所等における業務のＩＣＴ化を行うための保育業務支援システムの導入</t>
    <phoneticPr fontId="9"/>
  </si>
  <si>
    <t>金</t>
    <phoneticPr fontId="9"/>
  </si>
  <si>
    <t>多言語翻訳機の購入</t>
    <phoneticPr fontId="9"/>
  </si>
  <si>
    <t>認可外保育施設における業務のＩＣＴ化を行うための保育業務支援システムの導入</t>
    <phoneticPr fontId="9"/>
  </si>
  <si>
    <t>(４)</t>
    <phoneticPr fontId="9"/>
  </si>
  <si>
    <t>一時預かり事業の業務のＩＣＴ化を行うための保育業務支援システムの導入</t>
    <phoneticPr fontId="9"/>
  </si>
  <si>
    <t>合　　　計</t>
    <rPh sb="0" eb="1">
      <t>ゴウ</t>
    </rPh>
    <rPh sb="4" eb="5">
      <t>ケイ</t>
    </rPh>
    <phoneticPr fontId="9"/>
  </si>
  <si>
    <t>年</t>
    <phoneticPr fontId="9"/>
  </si>
  <si>
    <t>月</t>
    <phoneticPr fontId="9"/>
  </si>
  <si>
    <t>日</t>
    <phoneticPr fontId="9"/>
  </si>
  <si>
    <t>千葉市保育所等におけるＩＣＴ化推進費算出内訳書</t>
    <phoneticPr fontId="9"/>
  </si>
  <si>
    <t>(５)</t>
    <phoneticPr fontId="9"/>
  </si>
  <si>
    <t>園名</t>
    <phoneticPr fontId="9"/>
  </si>
  <si>
    <t>対象事業</t>
    <phoneticPr fontId="20"/>
  </si>
  <si>
    <t>（ア）導入に要する経費の総額</t>
    <rPh sb="3" eb="5">
      <t>ドウニュウ</t>
    </rPh>
    <rPh sb="6" eb="7">
      <t>ヨウ</t>
    </rPh>
    <rPh sb="9" eb="11">
      <t>ケイヒ</t>
    </rPh>
    <rPh sb="12" eb="14">
      <t>ソウガク</t>
    </rPh>
    <phoneticPr fontId="9"/>
  </si>
  <si>
    <t>（イ）（ｱ）のうち補助対象経費</t>
    <rPh sb="9" eb="11">
      <t>ホジョ</t>
    </rPh>
    <rPh sb="11" eb="13">
      <t>タイショウ</t>
    </rPh>
    <rPh sb="13" eb="15">
      <t>ケイヒ</t>
    </rPh>
    <phoneticPr fontId="9"/>
  </si>
  <si>
    <t>保育所等における業務のＩＣＴ化を行うための
保育業務支援システムの導入</t>
    <rPh sb="0" eb="2">
      <t>ホイク</t>
    </rPh>
    <rPh sb="2" eb="3">
      <t>ジョ</t>
    </rPh>
    <rPh sb="3" eb="4">
      <t>トウ</t>
    </rPh>
    <rPh sb="8" eb="10">
      <t>ギョウム</t>
    </rPh>
    <rPh sb="14" eb="15">
      <t>カ</t>
    </rPh>
    <rPh sb="16" eb="17">
      <t>オコナ</t>
    </rPh>
    <rPh sb="22" eb="24">
      <t>ホイク</t>
    </rPh>
    <rPh sb="24" eb="26">
      <t>ギョウム</t>
    </rPh>
    <rPh sb="26" eb="28">
      <t>シエン</t>
    </rPh>
    <rPh sb="33" eb="35">
      <t>ドウニュウ</t>
    </rPh>
    <phoneticPr fontId="20"/>
  </si>
  <si>
    <t>多言語翻訳機の購入</t>
    <phoneticPr fontId="22"/>
  </si>
  <si>
    <t>認可外保育施設における業務のＩＣＴ化を行うための
保育業務支援システムの導入</t>
    <phoneticPr fontId="22"/>
  </si>
  <si>
    <t>一時預かり事業の業務のＩＣＴ化を行うための
保育業務支援システムの導入</t>
    <phoneticPr fontId="20"/>
  </si>
  <si>
    <t>合計</t>
    <rPh sb="0" eb="2">
      <t>ゴウケイ</t>
    </rPh>
    <phoneticPr fontId="20"/>
  </si>
  <si>
    <t>様式第４号</t>
    <rPh sb="0" eb="2">
      <t>ヨウシキ</t>
    </rPh>
    <rPh sb="2" eb="3">
      <t>ダイ</t>
    </rPh>
    <rPh sb="4" eb="5">
      <t>ゴウ</t>
    </rPh>
    <phoneticPr fontId="9"/>
  </si>
  <si>
    <t>千葉市保育所等におけるＩＣＴ化推進事業補助金変更交付申請書</t>
    <rPh sb="0" eb="1">
      <t>セン</t>
    </rPh>
    <rPh sb="22" eb="24">
      <t>ヘンコウ</t>
    </rPh>
    <phoneticPr fontId="9"/>
  </si>
  <si>
    <t>日付千葉市指令こ幼運第</t>
    <phoneticPr fontId="9"/>
  </si>
  <si>
    <t>号</t>
    <rPh sb="0" eb="1">
      <t>ゴウ</t>
    </rPh>
    <phoneticPr fontId="9"/>
  </si>
  <si>
    <t>により、交付決定</t>
    <rPh sb="4" eb="6">
      <t>コウフ</t>
    </rPh>
    <rPh sb="6" eb="8">
      <t>ケッテイ</t>
    </rPh>
    <phoneticPr fontId="9"/>
  </si>
  <si>
    <t>１　変更交付申請額</t>
    <phoneticPr fontId="9"/>
  </si>
  <si>
    <t>対　象　事　業</t>
    <rPh sb="0" eb="1">
      <t>タイ</t>
    </rPh>
    <rPh sb="2" eb="3">
      <t>ゾウ</t>
    </rPh>
    <rPh sb="4" eb="5">
      <t>コト</t>
    </rPh>
    <rPh sb="6" eb="7">
      <t>ギョウ</t>
    </rPh>
    <phoneticPr fontId="9"/>
  </si>
  <si>
    <t>変更前交付決定額</t>
    <phoneticPr fontId="9"/>
  </si>
  <si>
    <t>変更後補助金所要額</t>
    <phoneticPr fontId="9"/>
  </si>
  <si>
    <t>差引所要額</t>
    <phoneticPr fontId="9"/>
  </si>
  <si>
    <t>合　　計</t>
    <rPh sb="0" eb="1">
      <t>ゴウ</t>
    </rPh>
    <rPh sb="3" eb="4">
      <t>ケイ</t>
    </rPh>
    <phoneticPr fontId="9"/>
  </si>
  <si>
    <t>２　変更内容及びその理由</t>
    <rPh sb="2" eb="4">
      <t>ヘンコウ</t>
    </rPh>
    <rPh sb="4" eb="6">
      <t>ナイヨウ</t>
    </rPh>
    <rPh sb="6" eb="7">
      <t>オヨ</t>
    </rPh>
    <rPh sb="10" eb="12">
      <t>リユウ</t>
    </rPh>
    <phoneticPr fontId="9"/>
  </si>
  <si>
    <t>変更申請額が変更となる積算根拠書類</t>
    <rPh sb="0" eb="2">
      <t>ヘンコウ</t>
    </rPh>
    <rPh sb="2" eb="4">
      <t>シンセイ</t>
    </rPh>
    <rPh sb="4" eb="5">
      <t>ガク</t>
    </rPh>
    <rPh sb="6" eb="8">
      <t>ヘンコウ</t>
    </rPh>
    <rPh sb="11" eb="13">
      <t>セキサン</t>
    </rPh>
    <rPh sb="13" eb="15">
      <t>コンキョ</t>
    </rPh>
    <rPh sb="15" eb="17">
      <t>ショルイ</t>
    </rPh>
    <phoneticPr fontId="9"/>
  </si>
  <si>
    <t>その他市長が必要と認める書類</t>
    <rPh sb="2" eb="3">
      <t>ホカ</t>
    </rPh>
    <rPh sb="3" eb="5">
      <t>シチョウ</t>
    </rPh>
    <rPh sb="6" eb="8">
      <t>ヒツヨウ</t>
    </rPh>
    <rPh sb="9" eb="10">
      <t>ミト</t>
    </rPh>
    <rPh sb="12" eb="14">
      <t>ショルイ</t>
    </rPh>
    <phoneticPr fontId="9"/>
  </si>
  <si>
    <t>をもって交付決定の</t>
    <phoneticPr fontId="9"/>
  </si>
  <si>
    <t>交付決定額</t>
    <phoneticPr fontId="9"/>
  </si>
  <si>
    <t>実績額</t>
    <rPh sb="0" eb="2">
      <t>ジッセキ</t>
    </rPh>
    <phoneticPr fontId="9"/>
  </si>
  <si>
    <t>差額</t>
    <phoneticPr fontId="9"/>
  </si>
  <si>
    <t>　事業完了日</t>
    <phoneticPr fontId="9"/>
  </si>
  <si>
    <t>　添付書類</t>
    <rPh sb="1" eb="3">
      <t>テンプ</t>
    </rPh>
    <rPh sb="3" eb="5">
      <t>ショルイ</t>
    </rPh>
    <phoneticPr fontId="9"/>
  </si>
  <si>
    <t xml:space="preserve">(２)
</t>
    <phoneticPr fontId="9"/>
  </si>
  <si>
    <t>千葉市保育所等におけるＩＣＴ化推進事業補助金について、千葉市保育所等におけるＩＣＴ化推進事業補助金交付要綱第１８条の規定により、下記のとおり請求します。</t>
    <phoneticPr fontId="9"/>
  </si>
  <si>
    <t>で交付確定を受けた、</t>
    <phoneticPr fontId="9"/>
  </si>
  <si>
    <t>　千葉市保育所等におけるＩＣＴ化推進事業補助金の交付を受けたいので、千葉市保育所等におけるＩＣＴ化推進事業補助金交付要綱第８条の規定により、下記のとおり申請します。</t>
    <phoneticPr fontId="9"/>
  </si>
  <si>
    <t>保育業務支援システム等導入計画書</t>
    <phoneticPr fontId="9"/>
  </si>
  <si>
    <t>保育業務支援システム等の見積書</t>
    <phoneticPr fontId="9"/>
  </si>
  <si>
    <t>保育業務支援システム等の見積書の内訳明細書</t>
    <rPh sb="10" eb="11">
      <t>トウ</t>
    </rPh>
    <phoneticPr fontId="9"/>
  </si>
  <si>
    <t>保育業務支援システム等に搭載されている機能等を詳細に確認できる資料（仕様書等）</t>
    <rPh sb="10" eb="11">
      <t>トウ</t>
    </rPh>
    <phoneticPr fontId="9"/>
  </si>
  <si>
    <t>保育所等におけるＩＣＴ化推進事業　保育業務支援システム等導入計画書</t>
    <rPh sb="0" eb="2">
      <t>ホイク</t>
    </rPh>
    <rPh sb="2" eb="3">
      <t>ジョ</t>
    </rPh>
    <rPh sb="3" eb="4">
      <t>トウ</t>
    </rPh>
    <rPh sb="11" eb="12">
      <t>カ</t>
    </rPh>
    <rPh sb="12" eb="14">
      <t>スイシン</t>
    </rPh>
    <rPh sb="14" eb="16">
      <t>ジギョウ</t>
    </rPh>
    <rPh sb="17" eb="19">
      <t>ホイク</t>
    </rPh>
    <rPh sb="19" eb="21">
      <t>ギョウム</t>
    </rPh>
    <rPh sb="21" eb="23">
      <t>シエン</t>
    </rPh>
    <rPh sb="27" eb="28">
      <t>トウ</t>
    </rPh>
    <rPh sb="28" eb="30">
      <t>ドウニュウ</t>
    </rPh>
    <rPh sb="30" eb="32">
      <t>ケイカク</t>
    </rPh>
    <rPh sb="32" eb="33">
      <t>ショ</t>
    </rPh>
    <phoneticPr fontId="9"/>
  </si>
  <si>
    <t>対象事業</t>
    <rPh sb="0" eb="2">
      <t>タイショウ</t>
    </rPh>
    <rPh sb="2" eb="4">
      <t>ジギョウ</t>
    </rPh>
    <phoneticPr fontId="9"/>
  </si>
  <si>
    <t>保育所等における
業務のＩＣＴ化</t>
    <phoneticPr fontId="9"/>
  </si>
  <si>
    <t>認可外保育施設における
業務のＩＣＴ化</t>
    <phoneticPr fontId="9"/>
  </si>
  <si>
    <t>一時預かり事業の
業務のＩＣＴ化</t>
    <phoneticPr fontId="9"/>
  </si>
  <si>
    <r>
      <t xml:space="preserve">システムの名称
</t>
    </r>
    <r>
      <rPr>
        <sz val="9"/>
        <color theme="1"/>
        <rFont val="ＭＳ 明朝"/>
        <family val="1"/>
        <charset val="128"/>
      </rPr>
      <t>（多言語翻訳機は
品名及び型式）</t>
    </r>
    <rPh sb="5" eb="7">
      <t>メイショウ</t>
    </rPh>
    <rPh sb="9" eb="12">
      <t>タゲンゴ</t>
    </rPh>
    <rPh sb="12" eb="15">
      <t>ホンヤクキ</t>
    </rPh>
    <rPh sb="17" eb="19">
      <t>ヒンメイ</t>
    </rPh>
    <rPh sb="19" eb="20">
      <t>オヨ</t>
    </rPh>
    <rPh sb="21" eb="23">
      <t>カタシキ</t>
    </rPh>
    <phoneticPr fontId="9"/>
  </si>
  <si>
    <t>システム等導入スケジュール</t>
    <rPh sb="4" eb="5">
      <t>トウ</t>
    </rPh>
    <phoneticPr fontId="9"/>
  </si>
  <si>
    <t>②導入時期</t>
    <phoneticPr fontId="9"/>
  </si>
  <si>
    <t>③試用期間</t>
    <phoneticPr fontId="9"/>
  </si>
  <si>
    <t>④本稼働開始時期</t>
    <phoneticPr fontId="9"/>
  </si>
  <si>
    <r>
      <rPr>
        <b/>
        <sz val="11"/>
        <color theme="1"/>
        <rFont val="ＭＳ 明朝"/>
        <family val="1"/>
        <charset val="128"/>
      </rPr>
      <t>保育士等の業務負担を軽減するための計画（多言語翻訳機に関しては記載不要）</t>
    </r>
    <r>
      <rPr>
        <sz val="11"/>
        <color theme="1"/>
        <rFont val="ＭＳ 明朝"/>
        <family val="1"/>
        <charset val="128"/>
      </rPr>
      <t xml:space="preserve">
</t>
    </r>
    <r>
      <rPr>
        <sz val="10"/>
        <color theme="1"/>
        <rFont val="ＭＳ 明朝"/>
        <family val="1"/>
        <charset val="128"/>
      </rPr>
      <t>※導入前の業務の運用状況や、導入後どのように負担が軽減されるかを具体的に記入すること。</t>
    </r>
    <phoneticPr fontId="9"/>
  </si>
  <si>
    <r>
      <rPr>
        <b/>
        <sz val="11"/>
        <color theme="1"/>
        <rFont val="ＭＳ 明朝"/>
        <family val="1"/>
        <charset val="128"/>
      </rPr>
      <t>システム販売事業者からの支援体制（多言語翻訳機に関しては記載不要）</t>
    </r>
    <r>
      <rPr>
        <sz val="11"/>
        <color theme="1"/>
        <rFont val="ＭＳ 明朝"/>
        <family val="1"/>
        <charset val="128"/>
      </rPr>
      <t xml:space="preserve">
</t>
    </r>
    <r>
      <rPr>
        <sz val="10"/>
        <color theme="1"/>
        <rFont val="ＭＳ 明朝"/>
        <family val="1"/>
        <charset val="128"/>
      </rPr>
      <t>※販売事業者によるシステム操作研修や問い合わせ対応のコールセンター等、アフターフォロー体制を具体的に記入すること。</t>
    </r>
    <phoneticPr fontId="9"/>
  </si>
  <si>
    <t>された補助金について、下記のとおり事業内容の変更をしたいので、千葉市保育所等におけるＩＣＴ化推進事業補助金交付要綱第１１条の規定により、申請します。</t>
    <phoneticPr fontId="9"/>
  </si>
  <si>
    <t>あった、千葉市保育所等におけるＩＣＴ化推進事業補助金に関する事業報告及び収支決算について、千葉市保育所等におけるＩＣＴ化推進事業補助金交付要綱第１６条第１項の規定により、次のとおり報告します。</t>
    <phoneticPr fontId="9"/>
  </si>
  <si>
    <t>保育業務支援システム等導入に係る経費支払書（領収書等）</t>
    <phoneticPr fontId="9"/>
  </si>
  <si>
    <t>保育業支援システム等の納品書（備品等の購入費も補助対象経費に含む場合は、備品等の納品書も添付すること。）</t>
    <phoneticPr fontId="9"/>
  </si>
  <si>
    <t>保育業務支援システム等に搭載されている機能等を詳細に確認できる資料（仕様書等）</t>
    <phoneticPr fontId="9"/>
  </si>
  <si>
    <t>令和</t>
    <rPh sb="0" eb="2">
      <t>レイワ</t>
    </rPh>
    <phoneticPr fontId="9"/>
  </si>
  <si>
    <t>あり</t>
    <phoneticPr fontId="9"/>
  </si>
  <si>
    <t>なし</t>
    <phoneticPr fontId="9"/>
  </si>
  <si>
    <r>
      <t xml:space="preserve">（ウ）要補助額
</t>
    </r>
    <r>
      <rPr>
        <sz val="9"/>
        <rFont val="ＭＳ Ｐ明朝"/>
        <family val="1"/>
        <charset val="128"/>
      </rPr>
      <t>※（ｲ）に補助率を乗じた額。
千円未満は切捨。</t>
    </r>
    <rPh sb="3" eb="4">
      <t>ヨウ</t>
    </rPh>
    <rPh sb="4" eb="6">
      <t>ホジョ</t>
    </rPh>
    <rPh sb="6" eb="7">
      <t>ガク</t>
    </rPh>
    <rPh sb="13" eb="15">
      <t>ホジョ</t>
    </rPh>
    <rPh sb="15" eb="16">
      <t>リツ</t>
    </rPh>
    <rPh sb="17" eb="18">
      <t>ジョウ</t>
    </rPh>
    <phoneticPr fontId="9"/>
  </si>
  <si>
    <t>園名</t>
    <rPh sb="0" eb="2">
      <t>エンメイ</t>
    </rPh>
    <phoneticPr fontId="22"/>
  </si>
  <si>
    <t>物品購入、リース初期費用</t>
    <rPh sb="0" eb="2">
      <t>ブッピン</t>
    </rPh>
    <rPh sb="2" eb="4">
      <t>コウニュウ</t>
    </rPh>
    <rPh sb="8" eb="10">
      <t>ショキ</t>
    </rPh>
    <rPh sb="10" eb="12">
      <t>ヒヨウ</t>
    </rPh>
    <phoneticPr fontId="22"/>
  </si>
  <si>
    <t>対象商品の名称</t>
    <rPh sb="0" eb="2">
      <t>タイショウ</t>
    </rPh>
    <rPh sb="2" eb="4">
      <t>ショウヒン</t>
    </rPh>
    <rPh sb="5" eb="7">
      <t>メイショウ</t>
    </rPh>
    <phoneticPr fontId="22"/>
  </si>
  <si>
    <t>用途</t>
    <rPh sb="0" eb="2">
      <t>ヨウト</t>
    </rPh>
    <phoneticPr fontId="22"/>
  </si>
  <si>
    <t>①登降園に係る機能</t>
    <rPh sb="1" eb="3">
      <t>トウコウ</t>
    </rPh>
    <rPh sb="3" eb="4">
      <t>エン</t>
    </rPh>
    <rPh sb="5" eb="6">
      <t>カカワ</t>
    </rPh>
    <rPh sb="7" eb="9">
      <t>キノウ</t>
    </rPh>
    <phoneticPr fontId="9"/>
  </si>
  <si>
    <t>②その他機能(保育に関する計画・記録、保護者との連絡)</t>
    <rPh sb="3" eb="4">
      <t>タ</t>
    </rPh>
    <rPh sb="4" eb="6">
      <t>キノウ</t>
    </rPh>
    <rPh sb="7" eb="9">
      <t>ホイク</t>
    </rPh>
    <rPh sb="10" eb="11">
      <t>カン</t>
    </rPh>
    <rPh sb="13" eb="15">
      <t>ケイカク</t>
    </rPh>
    <rPh sb="16" eb="18">
      <t>キロク</t>
    </rPh>
    <rPh sb="19" eb="22">
      <t>ホゴシャ</t>
    </rPh>
    <rPh sb="24" eb="26">
      <t>レンラク</t>
    </rPh>
    <phoneticPr fontId="9"/>
  </si>
  <si>
    <t>購入金額</t>
    <rPh sb="0" eb="2">
      <t>コウニュウ</t>
    </rPh>
    <rPh sb="2" eb="4">
      <t>キンガク</t>
    </rPh>
    <phoneticPr fontId="22"/>
  </si>
  <si>
    <t>③①②の機能(セットで機能を分けられない場合)</t>
    <rPh sb="4" eb="6">
      <t>キノウ</t>
    </rPh>
    <rPh sb="11" eb="13">
      <t>キノウ</t>
    </rPh>
    <rPh sb="14" eb="15">
      <t>ワ</t>
    </rPh>
    <rPh sb="20" eb="22">
      <t>バアイ</t>
    </rPh>
    <phoneticPr fontId="9"/>
  </si>
  <si>
    <t>④端末・その他導入経費等</t>
    <rPh sb="1" eb="3">
      <t>タンマツ</t>
    </rPh>
    <rPh sb="6" eb="7">
      <t>タ</t>
    </rPh>
    <rPh sb="7" eb="9">
      <t>ドウニュウ</t>
    </rPh>
    <rPh sb="9" eb="11">
      <t>ケイヒ</t>
    </rPh>
    <rPh sb="11" eb="12">
      <t>トウ</t>
    </rPh>
    <phoneticPr fontId="9"/>
  </si>
  <si>
    <t>①分　補助対象額</t>
    <rPh sb="1" eb="2">
      <t>ブン</t>
    </rPh>
    <rPh sb="3" eb="5">
      <t>ホジョ</t>
    </rPh>
    <rPh sb="5" eb="7">
      <t>タイショウ</t>
    </rPh>
    <rPh sb="7" eb="8">
      <t>ガク</t>
    </rPh>
    <phoneticPr fontId="22"/>
  </si>
  <si>
    <t>②分　補助対象額</t>
    <rPh sb="1" eb="2">
      <t>ブン</t>
    </rPh>
    <rPh sb="3" eb="5">
      <t>ホジョ</t>
    </rPh>
    <rPh sb="5" eb="7">
      <t>タイショウ</t>
    </rPh>
    <rPh sb="7" eb="8">
      <t>ガク</t>
    </rPh>
    <phoneticPr fontId="22"/>
  </si>
  <si>
    <t>導入した機能数</t>
    <rPh sb="0" eb="2">
      <t>ドウニュウ</t>
    </rPh>
    <rPh sb="4" eb="6">
      <t>キノウ</t>
    </rPh>
    <rPh sb="6" eb="7">
      <t>スウ</t>
    </rPh>
    <phoneticPr fontId="9"/>
  </si>
  <si>
    <t>補助対象経費(4/5)</t>
    <rPh sb="0" eb="2">
      <t>ホジョ</t>
    </rPh>
    <rPh sb="2" eb="4">
      <t>タイショウ</t>
    </rPh>
    <rPh sb="4" eb="6">
      <t>ケイヒ</t>
    </rPh>
    <phoneticPr fontId="9"/>
  </si>
  <si>
    <t>補助対象経費(3/4)</t>
    <rPh sb="0" eb="2">
      <t>ホジョ</t>
    </rPh>
    <rPh sb="2" eb="4">
      <t>タイショウ</t>
    </rPh>
    <rPh sb="4" eb="6">
      <t>ケイヒ</t>
    </rPh>
    <phoneticPr fontId="9"/>
  </si>
  <si>
    <t>③④をいくら充てるか</t>
    <rPh sb="6" eb="7">
      <t>ア</t>
    </rPh>
    <phoneticPr fontId="9"/>
  </si>
  <si>
    <t>端末購入</t>
    <rPh sb="0" eb="2">
      <t>タンマツ</t>
    </rPh>
    <rPh sb="2" eb="4">
      <t>コウニュウ</t>
    </rPh>
    <phoneticPr fontId="9"/>
  </si>
  <si>
    <t>②保育に係る計画・記録に関する機能</t>
    <rPh sb="1" eb="3">
      <t>ホイク</t>
    </rPh>
    <rPh sb="4" eb="5">
      <t>カカワ</t>
    </rPh>
    <rPh sb="6" eb="8">
      <t>ケイカク</t>
    </rPh>
    <rPh sb="9" eb="11">
      <t>キロク</t>
    </rPh>
    <rPh sb="12" eb="13">
      <t>カン</t>
    </rPh>
    <rPh sb="15" eb="17">
      <t>キノウ</t>
    </rPh>
    <phoneticPr fontId="9"/>
  </si>
  <si>
    <t>補助額【補助率：補助対象経費の3/4】</t>
    <rPh sb="0" eb="2">
      <t>ホジョ</t>
    </rPh>
    <rPh sb="2" eb="3">
      <t>ガク</t>
    </rPh>
    <rPh sb="4" eb="6">
      <t>ホジョ</t>
    </rPh>
    <rPh sb="6" eb="7">
      <t>リツ</t>
    </rPh>
    <rPh sb="8" eb="10">
      <t>ホジョ</t>
    </rPh>
    <rPh sb="10" eb="12">
      <t>タイショウ</t>
    </rPh>
    <rPh sb="12" eb="14">
      <t>ケイヒ</t>
    </rPh>
    <phoneticPr fontId="22"/>
  </si>
  <si>
    <t>②端末・その他導入経費等</t>
    <rPh sb="1" eb="3">
      <t>タンマツ</t>
    </rPh>
    <rPh sb="6" eb="7">
      <t>タ</t>
    </rPh>
    <rPh sb="7" eb="9">
      <t>ドウニュウ</t>
    </rPh>
    <rPh sb="9" eb="11">
      <t>ケイヒ</t>
    </rPh>
    <rPh sb="11" eb="12">
      <t>トウ</t>
    </rPh>
    <phoneticPr fontId="9"/>
  </si>
  <si>
    <t>導入に要する経費の総額</t>
    <rPh sb="0" eb="2">
      <t>ドウニュウ</t>
    </rPh>
    <rPh sb="3" eb="4">
      <t>ヨウ</t>
    </rPh>
    <rPh sb="6" eb="8">
      <t>ケイヒ</t>
    </rPh>
    <rPh sb="9" eb="11">
      <t>ソウガク</t>
    </rPh>
    <phoneticPr fontId="9"/>
  </si>
  <si>
    <t>（イ）（ア）のうち補助対象経費</t>
    <rPh sb="9" eb="11">
      <t>ホジョ</t>
    </rPh>
    <rPh sb="11" eb="13">
      <t>タイショウ</t>
    </rPh>
    <rPh sb="13" eb="15">
      <t>ケイヒ</t>
    </rPh>
    <phoneticPr fontId="22"/>
  </si>
  <si>
    <r>
      <t>ICT化推進事業金額適用金額確認シート(</t>
    </r>
    <r>
      <rPr>
        <b/>
        <sz val="11"/>
        <color theme="1"/>
        <rFont val="ＭＳ Ｐゴシック"/>
        <family val="3"/>
        <charset val="128"/>
        <scheme val="minor"/>
      </rPr>
      <t>認可園</t>
    </r>
    <r>
      <rPr>
        <sz val="11"/>
        <color theme="1"/>
        <rFont val="ＭＳ Ｐゴシック"/>
        <family val="2"/>
        <scheme val="minor"/>
      </rPr>
      <t>システム導入)</t>
    </r>
    <rPh sb="3" eb="4">
      <t>カ</t>
    </rPh>
    <rPh sb="4" eb="6">
      <t>スイシン</t>
    </rPh>
    <rPh sb="6" eb="8">
      <t>ジギョウ</t>
    </rPh>
    <rPh sb="8" eb="10">
      <t>キンガク</t>
    </rPh>
    <rPh sb="10" eb="12">
      <t>テキヨウ</t>
    </rPh>
    <rPh sb="12" eb="14">
      <t>キンガク</t>
    </rPh>
    <rPh sb="14" eb="16">
      <t>カクニン</t>
    </rPh>
    <rPh sb="20" eb="22">
      <t>ニンカ</t>
    </rPh>
    <rPh sb="22" eb="23">
      <t>エン</t>
    </rPh>
    <rPh sb="27" eb="29">
      <t>ドウニュウ</t>
    </rPh>
    <phoneticPr fontId="22"/>
  </si>
  <si>
    <r>
      <t>ICT化推進事業金額適用金額確認シート(</t>
    </r>
    <r>
      <rPr>
        <b/>
        <sz val="11"/>
        <color theme="1"/>
        <rFont val="ＭＳ Ｐゴシック"/>
        <family val="3"/>
        <charset val="128"/>
        <scheme val="minor"/>
      </rPr>
      <t>認可外</t>
    </r>
    <r>
      <rPr>
        <sz val="11"/>
        <color theme="1"/>
        <rFont val="ＭＳ Ｐゴシック"/>
        <family val="2"/>
        <scheme val="minor"/>
      </rPr>
      <t>システム導入)</t>
    </r>
    <rPh sb="3" eb="4">
      <t>カ</t>
    </rPh>
    <rPh sb="4" eb="6">
      <t>スイシン</t>
    </rPh>
    <rPh sb="6" eb="8">
      <t>ジギョウ</t>
    </rPh>
    <rPh sb="8" eb="10">
      <t>キンガク</t>
    </rPh>
    <rPh sb="10" eb="12">
      <t>テキヨウ</t>
    </rPh>
    <rPh sb="12" eb="14">
      <t>キンガク</t>
    </rPh>
    <rPh sb="14" eb="16">
      <t>カクニン</t>
    </rPh>
    <rPh sb="20" eb="22">
      <t>ニンカ</t>
    </rPh>
    <rPh sb="22" eb="23">
      <t>ガイ</t>
    </rPh>
    <rPh sb="27" eb="29">
      <t>ドウニュウ</t>
    </rPh>
    <phoneticPr fontId="22"/>
  </si>
  <si>
    <t>①システム導入経費</t>
    <rPh sb="5" eb="7">
      <t>ドウニュウ</t>
    </rPh>
    <rPh sb="7" eb="9">
      <t>ケイヒ</t>
    </rPh>
    <phoneticPr fontId="9"/>
  </si>
  <si>
    <t>補助対象経費</t>
    <rPh sb="0" eb="6">
      <t>ホジョタイショウケイヒ</t>
    </rPh>
    <phoneticPr fontId="22"/>
  </si>
  <si>
    <t>（イ）（ア）のうち補助対象経費</t>
    <rPh sb="9" eb="15">
      <t>ホジョタイショウケイヒ</t>
    </rPh>
    <phoneticPr fontId="22"/>
  </si>
  <si>
    <t>４機能</t>
  </si>
  <si>
    <t>あり</t>
  </si>
  <si>
    <t>園毎の固有番号</t>
    <rPh sb="0" eb="1">
      <t>エン</t>
    </rPh>
    <rPh sb="1" eb="2">
      <t>ゴト</t>
    </rPh>
    <rPh sb="3" eb="7">
      <t>コユウバンゴウ</t>
    </rPh>
    <phoneticPr fontId="9"/>
  </si>
  <si>
    <t>①契約時期
（令和７年３月以前の契約は補助対象外です。）</t>
    <phoneticPr fontId="9"/>
  </si>
  <si>
    <t>園毎の固有番号</t>
    <rPh sb="0" eb="2">
      <t>エンゴト</t>
    </rPh>
    <rPh sb="3" eb="7">
      <t>コユウバンゴウ</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</si>
</sst>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quot;金&quot;#,##0"/>
    <numFmt numFmtId="177" formatCode="#,##0&quot;円&quot;"/>
    <numFmt numFmtId="178" formatCode="#,###&quot;円&quot;_ "/>
    <numFmt numFmtId="179" formatCode="[$-411]ggge&quot;年&quot;m&quot;月&quot;d&quot;日&quot;&quot;頃&quot;;@"/>
    <numFmt numFmtId="180" formatCode="#,##0;\▲#,##0"/>
    <numFmt numFmtId="181" formatCode="#&quot;人&quot;"/>
  </numFmts>
  <fonts count="38">
    <font>
      <sz val="11"/>
      <color theme="1"/>
      <name val="ＭＳ Ｐゴシック"/>
      <family val="2"/>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2"/>
      <color theme="1"/>
      <name val="ＭＳ 明朝"/>
      <family val="1"/>
      <charset val="128"/>
    </font>
    <font>
      <sz val="10"/>
      <color theme="1"/>
      <name val="ＭＳ 明朝"/>
      <family val="1"/>
      <charset val="128"/>
    </font>
    <font>
      <sz val="6"/>
      <name val="ＭＳ Ｐゴシック"/>
      <family val="3"/>
      <charset val="128"/>
      <scheme val="minor"/>
    </font>
    <font>
      <sz val="11"/>
      <color theme="1"/>
      <name val="ＭＳ 明朝"/>
      <family val="1"/>
      <charset val="128"/>
    </font>
    <font>
      <sz val="9"/>
      <color theme="1"/>
      <name val="ＭＳ 明朝"/>
      <family val="1"/>
      <charset val="128"/>
    </font>
    <font>
      <sz val="14"/>
      <color theme="1"/>
      <name val="ＭＳ 明朝"/>
      <family val="1"/>
      <charset val="128"/>
    </font>
    <font>
      <b/>
      <sz val="11"/>
      <color theme="1"/>
      <name val="ＭＳ 明朝"/>
      <family val="1"/>
      <charset val="128"/>
    </font>
    <font>
      <sz val="6"/>
      <color rgb="FFFF0000"/>
      <name val="ＭＳ 明朝"/>
      <family val="1"/>
      <charset val="128"/>
    </font>
    <font>
      <sz val="11"/>
      <color theme="1"/>
      <name val="ＭＳ Ｐゴシック"/>
      <family val="2"/>
      <scheme val="minor"/>
    </font>
    <font>
      <sz val="20"/>
      <color theme="1"/>
      <name val="ＭＳ 明朝"/>
      <family val="1"/>
      <charset val="128"/>
    </font>
    <font>
      <sz val="11"/>
      <name val="ＭＳ Ｐゴシック"/>
      <family val="3"/>
      <charset val="128"/>
    </font>
    <font>
      <sz val="14"/>
      <name val="ＭＳ Ｐ明朝"/>
      <family val="1"/>
      <charset val="128"/>
    </font>
    <font>
      <sz val="11"/>
      <name val="ＭＳ Ｐ明朝"/>
      <family val="1"/>
      <charset val="128"/>
    </font>
    <font>
      <sz val="6"/>
      <name val="ＭＳ Ｐゴシック"/>
      <family val="3"/>
      <charset val="128"/>
    </font>
    <font>
      <sz val="9"/>
      <name val="ＭＳ Ｐ明朝"/>
      <family val="1"/>
      <charset val="128"/>
    </font>
    <font>
      <sz val="6"/>
      <name val="ＭＳ Ｐゴシック"/>
      <family val="2"/>
      <charset val="128"/>
      <scheme val="minor"/>
    </font>
    <font>
      <sz val="10"/>
      <name val="ＭＳ Ｐゴシック"/>
      <family val="3"/>
      <charset val="128"/>
    </font>
    <font>
      <b/>
      <sz val="14"/>
      <name val="ＭＳ Ｐ明朝"/>
      <family val="1"/>
      <charset val="128"/>
    </font>
    <font>
      <u/>
      <sz val="11"/>
      <name val="ＭＳ Ｐ明朝"/>
      <family val="1"/>
      <charset val="128"/>
    </font>
    <font>
      <sz val="6"/>
      <color theme="1"/>
      <name val="ＭＳ 明朝"/>
      <family val="1"/>
      <charset val="128"/>
    </font>
    <font>
      <sz val="16"/>
      <color theme="1"/>
      <name val="ＭＳ 明朝"/>
      <family val="1"/>
      <charset val="128"/>
    </font>
    <font>
      <b/>
      <sz val="11"/>
      <color indexed="81"/>
      <name val="MS P ゴシック"/>
      <family val="3"/>
      <charset val="128"/>
    </font>
    <font>
      <b/>
      <sz val="9"/>
      <color indexed="81"/>
      <name val="MS P ゴシック"/>
      <family val="3"/>
      <charset val="128"/>
    </font>
    <font>
      <b/>
      <sz val="12"/>
      <color indexed="81"/>
      <name val="MS P ゴシック"/>
      <family val="3"/>
      <charset val="128"/>
    </font>
    <font>
      <sz val="9"/>
      <color indexed="81"/>
      <name val="MS P ゴシック"/>
      <family val="3"/>
      <charset val="128"/>
    </font>
    <font>
      <sz val="11"/>
      <color theme="1"/>
      <name val="ＭＳ Ｐゴシック"/>
      <family val="3"/>
      <charset val="128"/>
      <scheme val="minor"/>
    </font>
    <font>
      <sz val="11"/>
      <name val="ＭＳ Ｐゴシック"/>
      <family val="3"/>
      <charset val="128"/>
      <scheme val="minor"/>
    </font>
    <font>
      <b/>
      <sz val="11"/>
      <color theme="1"/>
      <name val="ＭＳ Ｐゴシック"/>
      <family val="3"/>
      <charset val="128"/>
      <scheme val="minor"/>
    </font>
    <font>
      <sz val="10"/>
      <color theme="1"/>
      <name val="ＭＳ Ｐゴシック"/>
      <family val="3"/>
      <charset val="128"/>
      <scheme val="minor"/>
    </font>
    <font>
      <b/>
      <sz val="14"/>
      <color theme="1"/>
      <name val="ＭＳ Ｐゴシック"/>
      <family val="3"/>
      <charset val="128"/>
      <scheme val="minor"/>
    </font>
    <font>
      <b/>
      <sz val="12"/>
      <color theme="1"/>
      <name val="ＭＳ Ｐゴシック"/>
      <family val="3"/>
      <charset val="128"/>
      <scheme val="minor"/>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35">
    <border>
      <left/>
      <right/>
      <top/>
      <bottom/>
      <diagonal/>
    </border>
    <border>
      <left/>
      <right style="thin">
        <color indexed="64"/>
      </right>
      <top/>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style="double">
        <color indexed="64"/>
      </right>
      <top style="thin">
        <color indexed="64"/>
      </top>
      <bottom/>
      <diagonal/>
    </border>
    <border>
      <left style="double">
        <color indexed="64"/>
      </left>
      <right/>
      <top style="thin">
        <color indexed="64"/>
      </top>
      <bottom/>
      <diagonal/>
    </border>
    <border>
      <left/>
      <right style="double">
        <color indexed="64"/>
      </right>
      <top/>
      <bottom style="thin">
        <color indexed="64"/>
      </bottom>
      <diagonal/>
    </border>
    <border>
      <left style="double">
        <color indexed="64"/>
      </left>
      <right/>
      <top/>
      <bottom style="thin">
        <color indexed="64"/>
      </bottom>
      <diagonal/>
    </border>
    <border>
      <left/>
      <right style="double">
        <color indexed="64"/>
      </right>
      <top/>
      <bottom style="dotted">
        <color indexed="64"/>
      </bottom>
      <diagonal/>
    </border>
    <border>
      <left style="double">
        <color indexed="64"/>
      </left>
      <right/>
      <top/>
      <bottom style="dotted">
        <color indexed="64"/>
      </bottom>
      <diagonal/>
    </border>
    <border>
      <left/>
      <right style="double">
        <color indexed="64"/>
      </right>
      <top style="dotted">
        <color indexed="64"/>
      </top>
      <bottom/>
      <diagonal/>
    </border>
    <border>
      <left style="double">
        <color indexed="64"/>
      </left>
      <right/>
      <top style="dotted">
        <color indexed="64"/>
      </top>
      <bottom/>
      <diagonal/>
    </border>
    <border>
      <left/>
      <right style="double">
        <color indexed="64"/>
      </right>
      <top/>
      <bottom/>
      <diagonal/>
    </border>
    <border>
      <left style="double">
        <color indexed="64"/>
      </left>
      <right/>
      <top/>
      <bottom/>
      <diagonal/>
    </border>
    <border>
      <left style="medium">
        <color indexed="64"/>
      </left>
      <right style="medium">
        <color indexed="64"/>
      </right>
      <top style="medium">
        <color indexed="64"/>
      </top>
      <bottom style="medium">
        <color indexed="64"/>
      </bottom>
      <diagonal/>
    </border>
  </borders>
  <cellStyleXfs count="6">
    <xf numFmtId="0" fontId="0" fillId="0" borderId="0"/>
    <xf numFmtId="38" fontId="15" fillId="0" borderId="0" applyFont="0" applyFill="0" applyBorder="0" applyAlignment="0" applyProtection="0">
      <alignment vertical="center"/>
    </xf>
    <xf numFmtId="0" fontId="17" fillId="0" borderId="0"/>
    <xf numFmtId="0" fontId="6" fillId="0" borderId="0">
      <alignment vertical="center"/>
    </xf>
    <xf numFmtId="0" fontId="4" fillId="0" borderId="0">
      <alignment vertical="center"/>
    </xf>
    <xf numFmtId="38" fontId="4" fillId="0" borderId="0" applyFont="0" applyFill="0" applyBorder="0" applyAlignment="0" applyProtection="0">
      <alignment vertical="center"/>
    </xf>
  </cellStyleXfs>
  <cellXfs count="407">
    <xf numFmtId="0" fontId="0" fillId="0" borderId="0" xfId="0"/>
    <xf numFmtId="0" fontId="10" fillId="0" borderId="0" xfId="0" applyFont="1"/>
    <xf numFmtId="0" fontId="14" fillId="0" borderId="0" xfId="0" applyFont="1" applyAlignment="1">
      <alignment horizontal="center" vertical="center"/>
    </xf>
    <xf numFmtId="0" fontId="11" fillId="0" borderId="0" xfId="0" applyFont="1" applyAlignment="1">
      <alignment horizontal="center" vertical="center"/>
    </xf>
    <xf numFmtId="0" fontId="8" fillId="0" borderId="0" xfId="0" applyFont="1"/>
    <xf numFmtId="0" fontId="7" fillId="0" borderId="0" xfId="0" applyFont="1"/>
    <xf numFmtId="0" fontId="10" fillId="0" borderId="0" xfId="0" applyFont="1" applyAlignment="1">
      <alignment vertical="top" wrapText="1"/>
    </xf>
    <xf numFmtId="0" fontId="7" fillId="0" borderId="0" xfId="0" applyFont="1" applyAlignment="1">
      <alignment vertical="center"/>
    </xf>
    <xf numFmtId="0" fontId="10" fillId="0" borderId="0" xfId="0" applyFont="1" applyAlignment="1">
      <alignment vertical="center" wrapText="1"/>
    </xf>
    <xf numFmtId="0" fontId="8" fillId="0" borderId="0" xfId="0" applyFont="1" applyAlignment="1">
      <alignment vertical="center" wrapText="1"/>
    </xf>
    <xf numFmtId="176" fontId="12" fillId="0" borderId="0" xfId="0" applyNumberFormat="1" applyFont="1" applyAlignment="1">
      <alignment vertical="center"/>
    </xf>
    <xf numFmtId="0" fontId="12" fillId="0" borderId="0" xfId="0" applyFont="1" applyAlignment="1">
      <alignment vertical="center"/>
    </xf>
    <xf numFmtId="0" fontId="10" fillId="0" borderId="0" xfId="0" applyFont="1" applyAlignment="1">
      <alignment vertical="center"/>
    </xf>
    <xf numFmtId="49" fontId="10" fillId="0" borderId="0" xfId="0" applyNumberFormat="1" applyFont="1" applyAlignment="1">
      <alignment vertical="center" wrapText="1"/>
    </xf>
    <xf numFmtId="0" fontId="10" fillId="0" borderId="0" xfId="0" applyFont="1" applyAlignment="1">
      <alignment horizontal="center" vertical="top" wrapText="1"/>
    </xf>
    <xf numFmtId="0" fontId="10" fillId="0" borderId="0" xfId="0" applyFont="1" applyAlignment="1">
      <alignment horizontal="left" vertical="top" wrapText="1"/>
    </xf>
    <xf numFmtId="0" fontId="17" fillId="0" borderId="0" xfId="2" applyAlignment="1">
      <alignment shrinkToFit="1"/>
    </xf>
    <xf numFmtId="0" fontId="17" fillId="0" borderId="0" xfId="2"/>
    <xf numFmtId="0" fontId="17" fillId="0" borderId="7" xfId="2" applyBorder="1"/>
    <xf numFmtId="0" fontId="19" fillId="0" borderId="0" xfId="2" applyFont="1"/>
    <xf numFmtId="0" fontId="19" fillId="0" borderId="0" xfId="2" applyFont="1" applyAlignment="1">
      <alignment horizontal="center"/>
    </xf>
    <xf numFmtId="0" fontId="19" fillId="0" borderId="0" xfId="2" applyFont="1" applyAlignment="1">
      <alignment horizontal="center" shrinkToFit="1"/>
    </xf>
    <xf numFmtId="0" fontId="17" fillId="0" borderId="0" xfId="2" applyAlignment="1">
      <alignment horizontal="center" vertical="center"/>
    </xf>
    <xf numFmtId="0" fontId="23" fillId="0" borderId="0" xfId="2" applyFont="1" applyAlignment="1">
      <alignment horizontal="center" vertical="center"/>
    </xf>
    <xf numFmtId="0" fontId="25" fillId="0" borderId="0" xfId="2" applyFont="1"/>
    <xf numFmtId="0" fontId="10" fillId="0" borderId="0" xfId="0" applyFont="1" applyAlignment="1">
      <alignment vertical="center" shrinkToFit="1"/>
    </xf>
    <xf numFmtId="0" fontId="26" fillId="0" borderId="0" xfId="0" applyFont="1" applyAlignment="1">
      <alignment horizontal="center" vertical="center"/>
    </xf>
    <xf numFmtId="0" fontId="11" fillId="0" borderId="0" xfId="0" applyFont="1" applyAlignment="1">
      <alignment vertical="center"/>
    </xf>
    <xf numFmtId="0" fontId="17" fillId="0" borderId="0" xfId="2" applyAlignment="1">
      <alignment horizontal="left"/>
    </xf>
    <xf numFmtId="0" fontId="6" fillId="0" borderId="0" xfId="3">
      <alignment vertical="center"/>
    </xf>
    <xf numFmtId="0" fontId="0" fillId="0" borderId="0" xfId="3" applyFont="1">
      <alignment vertical="center"/>
    </xf>
    <xf numFmtId="0" fontId="32" fillId="0" borderId="0" xfId="3" applyFont="1">
      <alignment vertical="center"/>
    </xf>
    <xf numFmtId="0" fontId="0" fillId="0" borderId="16" xfId="3" applyFont="1" applyBorder="1">
      <alignment vertical="center"/>
    </xf>
    <xf numFmtId="0" fontId="0" fillId="0" borderId="16" xfId="3" applyFont="1" applyBorder="1" applyAlignment="1">
      <alignment vertical="center" wrapText="1"/>
    </xf>
    <xf numFmtId="0" fontId="34" fillId="0" borderId="0" xfId="3" applyFont="1">
      <alignment vertical="center"/>
    </xf>
    <xf numFmtId="0" fontId="32" fillId="0" borderId="16" xfId="3" applyFont="1" applyBorder="1">
      <alignment vertical="center"/>
    </xf>
    <xf numFmtId="177" fontId="32" fillId="0" borderId="16" xfId="3" applyNumberFormat="1" applyFont="1" applyBorder="1">
      <alignment vertical="center"/>
    </xf>
    <xf numFmtId="0" fontId="32" fillId="0" borderId="0" xfId="3" applyFont="1" applyAlignment="1">
      <alignment horizontal="right" vertical="center"/>
    </xf>
    <xf numFmtId="0" fontId="0" fillId="0" borderId="0" xfId="3" applyFont="1" applyAlignment="1">
      <alignment vertical="center" wrapText="1"/>
    </xf>
    <xf numFmtId="177" fontId="0" fillId="0" borderId="0" xfId="3" applyNumberFormat="1" applyFont="1">
      <alignment vertical="center"/>
    </xf>
    <xf numFmtId="177" fontId="32" fillId="0" borderId="0" xfId="3" applyNumberFormat="1" applyFont="1">
      <alignment vertical="center"/>
    </xf>
    <xf numFmtId="0" fontId="36" fillId="0" borderId="0" xfId="3" applyFont="1">
      <alignment vertical="center"/>
    </xf>
    <xf numFmtId="177" fontId="36" fillId="0" borderId="34" xfId="3" applyNumberFormat="1" applyFont="1" applyBorder="1">
      <alignment vertical="center"/>
    </xf>
    <xf numFmtId="0" fontId="0" fillId="3" borderId="0" xfId="3" applyFont="1" applyFill="1" applyAlignment="1">
      <alignment vertical="center" wrapText="1"/>
    </xf>
    <xf numFmtId="177" fontId="6" fillId="0" borderId="0" xfId="3" applyNumberFormat="1">
      <alignment vertical="center"/>
    </xf>
    <xf numFmtId="0" fontId="17" fillId="3" borderId="16" xfId="2" applyFill="1" applyBorder="1" applyAlignment="1" applyProtection="1">
      <alignment horizontal="center" vertical="center"/>
      <protection locked="0"/>
    </xf>
    <xf numFmtId="49" fontId="32" fillId="0" borderId="0" xfId="3" applyNumberFormat="1" applyFont="1">
      <alignment vertical="center"/>
    </xf>
    <xf numFmtId="0" fontId="5" fillId="0" borderId="0" xfId="3" applyFont="1">
      <alignment vertical="center"/>
    </xf>
    <xf numFmtId="0" fontId="5" fillId="0" borderId="16" xfId="3" applyFont="1" applyBorder="1">
      <alignment vertical="center"/>
    </xf>
    <xf numFmtId="177" fontId="6" fillId="0" borderId="16" xfId="3" applyNumberFormat="1" applyBorder="1">
      <alignment vertical="center"/>
    </xf>
    <xf numFmtId="0" fontId="32" fillId="0" borderId="16" xfId="3" applyFont="1" applyBorder="1" applyAlignment="1">
      <alignment horizontal="center" vertical="center"/>
    </xf>
    <xf numFmtId="0" fontId="33" fillId="0" borderId="0" xfId="3" applyFont="1">
      <alignment vertical="center"/>
    </xf>
    <xf numFmtId="0" fontId="35" fillId="0" borderId="16" xfId="3" applyFont="1" applyBorder="1" applyAlignment="1" applyProtection="1">
      <alignment vertical="center" wrapText="1" shrinkToFit="1"/>
      <protection locked="0"/>
    </xf>
    <xf numFmtId="0" fontId="35" fillId="0" borderId="16" xfId="3" applyFont="1" applyBorder="1" applyAlignment="1" applyProtection="1">
      <alignment vertical="center" wrapText="1"/>
      <protection locked="0"/>
    </xf>
    <xf numFmtId="177" fontId="35" fillId="0" borderId="16" xfId="3" applyNumberFormat="1" applyFont="1" applyBorder="1" applyProtection="1">
      <alignment vertical="center"/>
      <protection locked="0"/>
    </xf>
    <xf numFmtId="0" fontId="17" fillId="0" borderId="0" xfId="2" applyAlignment="1" applyProtection="1">
      <alignment horizontal="center" vertical="center"/>
      <protection locked="0"/>
    </xf>
    <xf numFmtId="181" fontId="33" fillId="3" borderId="0" xfId="3" applyNumberFormat="1" applyFont="1" applyFill="1">
      <alignment vertical="center"/>
    </xf>
    <xf numFmtId="0" fontId="32" fillId="0" borderId="16" xfId="3" applyFont="1" applyBorder="1" applyAlignment="1" applyProtection="1">
      <alignment horizontal="center" vertical="center"/>
      <protection locked="0"/>
    </xf>
    <xf numFmtId="178" fontId="17" fillId="0" borderId="0" xfId="2" applyNumberFormat="1"/>
    <xf numFmtId="0" fontId="3" fillId="0" borderId="0" xfId="3" applyFont="1">
      <alignment vertical="center"/>
    </xf>
    <xf numFmtId="0" fontId="3" fillId="0" borderId="16" xfId="3" applyFont="1" applyBorder="1" applyAlignment="1">
      <alignment horizontal="right" vertical="center"/>
    </xf>
    <xf numFmtId="0" fontId="0" fillId="0" borderId="16" xfId="3" applyFont="1" applyBorder="1" applyAlignment="1">
      <alignment horizontal="left" vertical="center"/>
    </xf>
    <xf numFmtId="0" fontId="2" fillId="0" borderId="0" xfId="3" applyFont="1">
      <alignment vertical="center"/>
    </xf>
    <xf numFmtId="0" fontId="17" fillId="3" borderId="0" xfId="2" applyFill="1" applyAlignment="1">
      <alignment horizontal="center" vertical="center"/>
    </xf>
    <xf numFmtId="0" fontId="1" fillId="0" borderId="16" xfId="3" applyFont="1" applyBorder="1" applyAlignment="1">
      <alignment horizontal="right" vertical="center"/>
    </xf>
    <xf numFmtId="0" fontId="37" fillId="0" borderId="0" xfId="3" applyFont="1">
      <alignment vertical="center"/>
    </xf>
    <xf numFmtId="0" fontId="11" fillId="0" borderId="0" xfId="0" applyFont="1"/>
    <xf numFmtId="0" fontId="10" fillId="0" borderId="0" xfId="0" applyFont="1" applyAlignment="1">
      <alignment horizontal="left" vertical="center" wrapText="1"/>
    </xf>
    <xf numFmtId="0" fontId="10" fillId="0" borderId="1" xfId="0" applyFont="1" applyBorder="1" applyAlignment="1">
      <alignment horizontal="left" vertical="center" wrapText="1"/>
    </xf>
    <xf numFmtId="0" fontId="10" fillId="0" borderId="7" xfId="0" applyFont="1" applyBorder="1" applyAlignment="1">
      <alignment horizontal="left" vertical="center" wrapText="1"/>
    </xf>
    <xf numFmtId="0" fontId="10" fillId="0" borderId="8" xfId="0" applyFont="1" applyBorder="1" applyAlignment="1">
      <alignment horizontal="left" vertical="center" wrapText="1"/>
    </xf>
    <xf numFmtId="0" fontId="10" fillId="0" borderId="4" xfId="0" applyFont="1" applyBorder="1" applyAlignment="1">
      <alignment horizontal="center" vertical="center"/>
    </xf>
    <xf numFmtId="0" fontId="10" fillId="0" borderId="7" xfId="0" applyFont="1" applyBorder="1" applyAlignment="1">
      <alignment horizontal="center" vertical="center"/>
    </xf>
    <xf numFmtId="0" fontId="10" fillId="0" borderId="5" xfId="0" applyFont="1" applyBorder="1" applyAlignment="1">
      <alignment horizontal="center" vertical="center"/>
    </xf>
    <xf numFmtId="0" fontId="10" fillId="0" borderId="8" xfId="0" applyFont="1" applyBorder="1" applyAlignment="1">
      <alignment horizontal="center" vertical="center"/>
    </xf>
    <xf numFmtId="0" fontId="10" fillId="0" borderId="3" xfId="0" applyFont="1" applyBorder="1" applyAlignment="1">
      <alignment horizontal="left" vertical="center" wrapText="1"/>
    </xf>
    <xf numFmtId="0" fontId="10" fillId="0" borderId="4" xfId="0" applyFont="1" applyBorder="1" applyAlignment="1">
      <alignment horizontal="left" vertical="center" wrapText="1"/>
    </xf>
    <xf numFmtId="0" fontId="10" fillId="0" borderId="5" xfId="0" applyFont="1" applyBorder="1" applyAlignment="1">
      <alignment horizontal="left" vertical="center" wrapText="1"/>
    </xf>
    <xf numFmtId="0" fontId="10" fillId="0" borderId="2" xfId="0" applyFont="1" applyBorder="1" applyAlignment="1">
      <alignment horizontal="left" vertical="center" wrapText="1"/>
    </xf>
    <xf numFmtId="0" fontId="10" fillId="0" borderId="6" xfId="0" applyFont="1" applyBorder="1" applyAlignment="1">
      <alignment horizontal="left" vertical="center" wrapText="1"/>
    </xf>
    <xf numFmtId="49" fontId="10" fillId="0" borderId="4" xfId="0" applyNumberFormat="1" applyFont="1" applyBorder="1" applyAlignment="1">
      <alignment horizontal="center" vertical="center" wrapText="1"/>
    </xf>
    <xf numFmtId="49" fontId="10" fillId="0" borderId="0" xfId="0" applyNumberFormat="1" applyFont="1" applyAlignment="1">
      <alignment horizontal="center" vertical="center" wrapText="1"/>
    </xf>
    <xf numFmtId="49" fontId="10" fillId="0" borderId="7" xfId="0" applyNumberFormat="1" applyFont="1" applyBorder="1" applyAlignment="1">
      <alignment horizontal="center" vertical="center" wrapText="1"/>
    </xf>
    <xf numFmtId="0" fontId="8" fillId="0" borderId="12" xfId="0" applyFont="1" applyBorder="1" applyAlignment="1">
      <alignment horizontal="left" vertical="center" wrapText="1"/>
    </xf>
    <xf numFmtId="0" fontId="8" fillId="0" borderId="13" xfId="0" applyFont="1" applyBorder="1" applyAlignment="1">
      <alignment horizontal="left" vertical="center" wrapText="1"/>
    </xf>
    <xf numFmtId="0" fontId="8" fillId="0" borderId="14" xfId="0" applyFont="1" applyBorder="1" applyAlignment="1">
      <alignment horizontal="left" vertical="center" wrapText="1"/>
    </xf>
    <xf numFmtId="0" fontId="8" fillId="0" borderId="2" xfId="0" applyFont="1" applyBorder="1" applyAlignment="1">
      <alignment horizontal="left" vertical="center" wrapText="1"/>
    </xf>
    <xf numFmtId="0" fontId="8" fillId="0" borderId="0" xfId="0" applyFont="1" applyAlignment="1">
      <alignment horizontal="left" vertical="center" wrapText="1"/>
    </xf>
    <xf numFmtId="0" fontId="8" fillId="0" borderId="1" xfId="0" applyFont="1" applyBorder="1" applyAlignment="1">
      <alignment horizontal="left" vertical="center" wrapText="1"/>
    </xf>
    <xf numFmtId="0" fontId="8" fillId="0" borderId="6" xfId="0" applyFont="1" applyBorder="1" applyAlignment="1">
      <alignment horizontal="left" vertical="center" wrapText="1"/>
    </xf>
    <xf numFmtId="0" fontId="8" fillId="0" borderId="7" xfId="0" applyFont="1" applyBorder="1" applyAlignment="1">
      <alignment horizontal="left" vertical="center" wrapText="1"/>
    </xf>
    <xf numFmtId="0" fontId="8" fillId="0" borderId="8" xfId="0" applyFont="1" applyBorder="1" applyAlignment="1">
      <alignment horizontal="left" vertical="center" wrapText="1"/>
    </xf>
    <xf numFmtId="176" fontId="12" fillId="0" borderId="12" xfId="0" applyNumberFormat="1" applyFont="1" applyBorder="1" applyAlignment="1">
      <alignment horizontal="right" vertical="center"/>
    </xf>
    <xf numFmtId="176" fontId="12" fillId="0" borderId="13" xfId="0" applyNumberFormat="1" applyFont="1" applyBorder="1" applyAlignment="1">
      <alignment horizontal="right" vertical="center"/>
    </xf>
    <xf numFmtId="176" fontId="12" fillId="0" borderId="2" xfId="0" applyNumberFormat="1" applyFont="1" applyBorder="1" applyAlignment="1">
      <alignment horizontal="right" vertical="center"/>
    </xf>
    <xf numFmtId="176" fontId="12" fillId="0" borderId="0" xfId="0" applyNumberFormat="1" applyFont="1" applyAlignment="1">
      <alignment horizontal="right" vertical="center"/>
    </xf>
    <xf numFmtId="176" fontId="12" fillId="0" borderId="6" xfId="0" applyNumberFormat="1" applyFont="1" applyBorder="1" applyAlignment="1">
      <alignment horizontal="right" vertical="center"/>
    </xf>
    <xf numFmtId="176" fontId="12" fillId="0" borderId="7" xfId="0" applyNumberFormat="1" applyFont="1" applyBorder="1" applyAlignment="1">
      <alignment horizontal="right" vertical="center"/>
    </xf>
    <xf numFmtId="0" fontId="12" fillId="0" borderId="13" xfId="0" applyFont="1" applyBorder="1" applyAlignment="1">
      <alignment horizontal="left" vertical="center"/>
    </xf>
    <xf numFmtId="0" fontId="12" fillId="0" borderId="14" xfId="0" applyFont="1" applyBorder="1" applyAlignment="1">
      <alignment horizontal="left" vertical="center"/>
    </xf>
    <xf numFmtId="0" fontId="12" fillId="0" borderId="0" xfId="0" applyFont="1" applyAlignment="1">
      <alignment horizontal="left" vertical="center"/>
    </xf>
    <xf numFmtId="0" fontId="12" fillId="0" borderId="1"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0" fillId="0" borderId="3" xfId="0" applyFont="1" applyBorder="1" applyAlignment="1">
      <alignment horizontal="left" vertical="center"/>
    </xf>
    <xf numFmtId="0" fontId="10" fillId="0" borderId="4" xfId="0" applyFont="1" applyBorder="1" applyAlignment="1">
      <alignment horizontal="left" vertical="center"/>
    </xf>
    <xf numFmtId="0" fontId="10" fillId="0" borderId="5" xfId="0" applyFont="1" applyBorder="1" applyAlignment="1">
      <alignment horizontal="left" vertical="center"/>
    </xf>
    <xf numFmtId="0" fontId="10" fillId="0" borderId="6" xfId="0" applyFont="1" applyBorder="1" applyAlignment="1">
      <alignment horizontal="left" vertical="center"/>
    </xf>
    <xf numFmtId="0" fontId="10" fillId="0" borderId="7" xfId="0" applyFont="1" applyBorder="1" applyAlignment="1">
      <alignment horizontal="left" vertical="center"/>
    </xf>
    <xf numFmtId="0" fontId="10" fillId="0" borderId="8" xfId="0" applyFont="1" applyBorder="1" applyAlignment="1">
      <alignment horizontal="left" vertical="center"/>
    </xf>
    <xf numFmtId="0" fontId="10" fillId="0" borderId="3" xfId="0" applyFont="1" applyBorder="1" applyAlignment="1">
      <alignment horizontal="center" vertical="center"/>
    </xf>
    <xf numFmtId="0" fontId="10" fillId="0" borderId="6" xfId="0" applyFont="1" applyBorder="1" applyAlignment="1">
      <alignment horizontal="center" vertical="center"/>
    </xf>
    <xf numFmtId="0" fontId="10" fillId="0" borderId="4" xfId="0" applyFont="1" applyBorder="1" applyAlignment="1">
      <alignment vertical="center"/>
    </xf>
    <xf numFmtId="0" fontId="10" fillId="0" borderId="7" xfId="0" applyFont="1" applyBorder="1" applyAlignment="1">
      <alignment vertical="center"/>
    </xf>
    <xf numFmtId="0" fontId="10" fillId="0" borderId="2" xfId="0" applyFont="1" applyBorder="1" applyAlignment="1">
      <alignment horizontal="left" vertical="center"/>
    </xf>
    <xf numFmtId="0" fontId="10" fillId="0" borderId="0" xfId="0" applyFont="1" applyAlignment="1">
      <alignment horizontal="left" vertical="center"/>
    </xf>
    <xf numFmtId="0" fontId="10" fillId="0" borderId="1" xfId="0" applyFont="1" applyBorder="1" applyAlignment="1">
      <alignment horizontal="left" vertical="center"/>
    </xf>
    <xf numFmtId="176" fontId="12" fillId="0" borderId="9" xfId="0" applyNumberFormat="1" applyFont="1" applyBorder="1" applyAlignment="1">
      <alignment horizontal="right" vertical="center"/>
    </xf>
    <xf numFmtId="176" fontId="12" fillId="0" borderId="10" xfId="0" applyNumberFormat="1" applyFont="1" applyBorder="1" applyAlignment="1">
      <alignment horizontal="right" vertical="center"/>
    </xf>
    <xf numFmtId="0" fontId="12" fillId="0" borderId="10" xfId="0" applyFont="1" applyBorder="1" applyAlignment="1">
      <alignment horizontal="left" vertical="center"/>
    </xf>
    <xf numFmtId="0" fontId="12" fillId="0" borderId="11" xfId="0" applyFont="1" applyBorder="1" applyAlignment="1">
      <alignment horizontal="left" vertical="center"/>
    </xf>
    <xf numFmtId="0" fontId="11" fillId="0" borderId="0" xfId="0" applyFont="1" applyAlignment="1">
      <alignment horizontal="distributed" vertical="center"/>
    </xf>
    <xf numFmtId="0" fontId="10" fillId="0" borderId="0" xfId="0" applyFont="1" applyAlignment="1">
      <alignment horizontal="center" vertical="top" wrapText="1"/>
    </xf>
    <xf numFmtId="176" fontId="12" fillId="0" borderId="3" xfId="0" applyNumberFormat="1" applyFont="1" applyBorder="1" applyAlignment="1">
      <alignment horizontal="right" vertical="center"/>
    </xf>
    <xf numFmtId="176" fontId="12" fillId="0" borderId="4" xfId="0" applyNumberFormat="1" applyFont="1" applyBorder="1" applyAlignment="1">
      <alignment horizontal="righ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0" fillId="0" borderId="0" xfId="0" applyFont="1" applyAlignment="1">
      <alignment horizontal="center" vertical="center" wrapText="1"/>
    </xf>
    <xf numFmtId="0" fontId="8" fillId="0" borderId="0" xfId="0" applyFont="1" applyAlignment="1">
      <alignment horizontal="center"/>
    </xf>
    <xf numFmtId="0" fontId="10" fillId="0" borderId="9" xfId="0" applyFont="1" applyBorder="1" applyAlignment="1">
      <alignment horizontal="left" vertical="center"/>
    </xf>
    <xf numFmtId="0" fontId="10" fillId="0" borderId="10" xfId="0" applyFont="1" applyBorder="1" applyAlignment="1">
      <alignment horizontal="left" vertical="center"/>
    </xf>
    <xf numFmtId="0" fontId="10" fillId="0" borderId="11" xfId="0" applyFont="1" applyBorder="1" applyAlignment="1">
      <alignment horizontal="left" vertical="center"/>
    </xf>
    <xf numFmtId="0" fontId="10" fillId="0" borderId="0" xfId="0" applyFont="1" applyAlignment="1">
      <alignment horizontal="center" vertical="center"/>
    </xf>
    <xf numFmtId="0" fontId="10" fillId="0" borderId="4" xfId="0" applyFont="1" applyBorder="1" applyAlignment="1" applyProtection="1">
      <alignment horizontal="center" vertical="center" shrinkToFit="1"/>
      <protection locked="0"/>
    </xf>
    <xf numFmtId="0" fontId="10" fillId="0" borderId="0" xfId="0" applyFont="1" applyAlignment="1" applyProtection="1">
      <alignment horizontal="center" vertical="center" shrinkToFit="1"/>
      <protection locked="0"/>
    </xf>
    <xf numFmtId="0" fontId="10" fillId="0" borderId="1" xfId="0" applyFont="1" applyBorder="1" applyAlignment="1">
      <alignment horizontal="center" vertical="center"/>
    </xf>
    <xf numFmtId="0" fontId="7" fillId="0" borderId="0" xfId="0" applyFont="1" applyAlignment="1">
      <alignment horizontal="center" vertical="center"/>
    </xf>
    <xf numFmtId="0" fontId="10" fillId="0" borderId="3" xfId="0" applyFont="1" applyBorder="1" applyAlignment="1">
      <alignment vertical="center" wrapText="1"/>
    </xf>
    <xf numFmtId="0" fontId="10" fillId="0" borderId="4" xfId="0" applyFont="1" applyBorder="1" applyAlignment="1">
      <alignment vertical="center" wrapText="1"/>
    </xf>
    <xf numFmtId="0" fontId="10" fillId="0" borderId="2" xfId="0" applyFont="1" applyBorder="1" applyAlignment="1">
      <alignment vertical="center" wrapText="1"/>
    </xf>
    <xf numFmtId="0" fontId="10" fillId="0" borderId="0" xfId="0" applyFont="1" applyAlignment="1">
      <alignment vertical="center" wrapText="1"/>
    </xf>
    <xf numFmtId="0" fontId="10" fillId="0" borderId="6" xfId="0" applyFont="1" applyBorder="1" applyAlignment="1">
      <alignment vertical="center" wrapText="1"/>
    </xf>
    <xf numFmtId="0" fontId="10" fillId="0" borderId="7" xfId="0" applyFont="1" applyBorder="1" applyAlignment="1">
      <alignment vertical="center" wrapText="1"/>
    </xf>
    <xf numFmtId="49" fontId="10" fillId="0" borderId="3" xfId="0" applyNumberFormat="1" applyFont="1" applyBorder="1" applyAlignment="1">
      <alignment horizontal="center" vertical="top" wrapText="1"/>
    </xf>
    <xf numFmtId="49" fontId="10" fillId="0" borderId="4" xfId="0" applyNumberFormat="1" applyFont="1" applyBorder="1" applyAlignment="1">
      <alignment horizontal="center" vertical="top" wrapText="1"/>
    </xf>
    <xf numFmtId="49" fontId="10" fillId="0" borderId="5" xfId="0" applyNumberFormat="1" applyFont="1" applyBorder="1" applyAlignment="1">
      <alignment horizontal="center" vertical="top" wrapText="1"/>
    </xf>
    <xf numFmtId="49" fontId="10" fillId="0" borderId="2" xfId="0" applyNumberFormat="1" applyFont="1" applyBorder="1" applyAlignment="1">
      <alignment horizontal="center" vertical="top" wrapText="1"/>
    </xf>
    <xf numFmtId="49" fontId="10" fillId="0" borderId="0" xfId="0" applyNumberFormat="1" applyFont="1" applyAlignment="1">
      <alignment horizontal="center" vertical="top" wrapText="1"/>
    </xf>
    <xf numFmtId="0" fontId="10" fillId="0" borderId="0" xfId="0" applyFont="1" applyAlignment="1">
      <alignment vertical="top" wrapText="1"/>
    </xf>
    <xf numFmtId="0" fontId="10" fillId="0" borderId="1" xfId="0" applyFont="1" applyBorder="1" applyAlignment="1">
      <alignment vertical="top" wrapText="1"/>
    </xf>
    <xf numFmtId="49" fontId="10" fillId="0" borderId="6" xfId="0" applyNumberFormat="1" applyFont="1" applyBorder="1" applyAlignment="1">
      <alignment horizontal="center" vertical="top" wrapText="1"/>
    </xf>
    <xf numFmtId="49" fontId="10" fillId="0" borderId="7" xfId="0" applyNumberFormat="1" applyFont="1" applyBorder="1" applyAlignment="1">
      <alignment horizontal="center" vertical="top" wrapText="1"/>
    </xf>
    <xf numFmtId="0" fontId="10" fillId="0" borderId="0" xfId="0" applyFont="1" applyAlignment="1">
      <alignment horizontal="left" vertical="top" wrapText="1"/>
    </xf>
    <xf numFmtId="0" fontId="10" fillId="0" borderId="1" xfId="0" applyFont="1" applyBorder="1" applyAlignment="1">
      <alignment horizontal="left" vertical="top" wrapText="1"/>
    </xf>
    <xf numFmtId="0" fontId="10" fillId="0" borderId="7" xfId="0" applyFont="1" applyBorder="1" applyAlignment="1">
      <alignment horizontal="left" vertical="top" wrapText="1"/>
    </xf>
    <xf numFmtId="0" fontId="10" fillId="0" borderId="8" xfId="0" applyFont="1" applyBorder="1" applyAlignment="1">
      <alignment horizontal="left" vertical="top" wrapText="1"/>
    </xf>
    <xf numFmtId="0" fontId="10" fillId="0" borderId="3" xfId="0" applyFont="1" applyBorder="1" applyAlignment="1">
      <alignment vertical="center"/>
    </xf>
    <xf numFmtId="0" fontId="10" fillId="0" borderId="5" xfId="0" applyFont="1" applyBorder="1" applyAlignment="1">
      <alignment vertical="center"/>
    </xf>
    <xf numFmtId="0" fontId="10" fillId="0" borderId="6" xfId="0" applyFont="1" applyBorder="1" applyAlignment="1">
      <alignment vertical="center"/>
    </xf>
    <xf numFmtId="0" fontId="10" fillId="0" borderId="8" xfId="0" applyFont="1" applyBorder="1" applyAlignment="1">
      <alignment vertical="center"/>
    </xf>
    <xf numFmtId="0" fontId="10" fillId="0" borderId="0" xfId="0" applyFont="1" applyAlignment="1">
      <alignment horizontal="center"/>
    </xf>
    <xf numFmtId="49" fontId="8" fillId="0" borderId="2" xfId="0" applyNumberFormat="1" applyFont="1" applyBorder="1" applyAlignment="1">
      <alignment horizontal="left" vertical="center" wrapText="1"/>
    </xf>
    <xf numFmtId="49" fontId="8" fillId="0" borderId="0" xfId="0" applyNumberFormat="1" applyFont="1" applyAlignment="1">
      <alignment horizontal="left" vertical="center" wrapText="1"/>
    </xf>
    <xf numFmtId="49" fontId="8" fillId="0" borderId="6" xfId="0" applyNumberFormat="1" applyFont="1" applyBorder="1" applyAlignment="1">
      <alignment horizontal="left" vertical="center" wrapText="1"/>
    </xf>
    <xf numFmtId="49" fontId="8" fillId="0" borderId="7" xfId="0" applyNumberFormat="1" applyFont="1" applyBorder="1" applyAlignment="1">
      <alignment horizontal="left" vertical="center" wrapText="1"/>
    </xf>
    <xf numFmtId="0" fontId="8" fillId="0" borderId="4" xfId="0" applyFont="1" applyBorder="1" applyAlignment="1">
      <alignment vertical="center" wrapText="1"/>
    </xf>
    <xf numFmtId="0" fontId="8" fillId="0" borderId="5" xfId="0" applyFont="1" applyBorder="1" applyAlignment="1">
      <alignment vertical="center" wrapText="1"/>
    </xf>
    <xf numFmtId="0" fontId="8" fillId="0" borderId="7" xfId="0" applyFont="1" applyBorder="1" applyAlignment="1">
      <alignment vertical="center" wrapText="1"/>
    </xf>
    <xf numFmtId="0" fontId="8" fillId="0" borderId="8" xfId="0" applyFont="1" applyBorder="1" applyAlignment="1">
      <alignment vertical="center" wrapText="1"/>
    </xf>
    <xf numFmtId="176" fontId="27" fillId="0" borderId="2" xfId="0" applyNumberFormat="1" applyFont="1" applyBorder="1" applyAlignment="1">
      <alignment horizontal="center" vertical="center"/>
    </xf>
    <xf numFmtId="176" fontId="27" fillId="0" borderId="0" xfId="0" applyNumberFormat="1" applyFont="1" applyAlignment="1">
      <alignment horizontal="center" vertical="center"/>
    </xf>
    <xf numFmtId="176" fontId="27" fillId="0" borderId="6" xfId="0" applyNumberFormat="1" applyFont="1" applyBorder="1" applyAlignment="1">
      <alignment horizontal="center" vertical="center"/>
    </xf>
    <xf numFmtId="176" fontId="27" fillId="0" borderId="7" xfId="0" applyNumberFormat="1" applyFont="1" applyBorder="1" applyAlignment="1">
      <alignment horizontal="center" vertical="center"/>
    </xf>
    <xf numFmtId="3" fontId="27" fillId="0" borderId="0" xfId="0" applyNumberFormat="1" applyFont="1" applyAlignment="1">
      <alignment horizontal="right" vertical="center"/>
    </xf>
    <xf numFmtId="3" fontId="27" fillId="0" borderId="7" xfId="0" applyNumberFormat="1" applyFont="1" applyBorder="1" applyAlignment="1">
      <alignment horizontal="right" vertical="center"/>
    </xf>
    <xf numFmtId="0" fontId="27" fillId="0" borderId="4" xfId="0" applyFont="1" applyBorder="1" applyAlignment="1">
      <alignment horizontal="center" vertical="center"/>
    </xf>
    <xf numFmtId="0" fontId="27" fillId="0" borderId="5" xfId="0" applyFont="1" applyBorder="1" applyAlignment="1">
      <alignment horizontal="center" vertical="center"/>
    </xf>
    <xf numFmtId="0" fontId="27" fillId="0" borderId="7" xfId="0" applyFont="1" applyBorder="1" applyAlignment="1">
      <alignment horizontal="center" vertical="center"/>
    </xf>
    <xf numFmtId="0" fontId="27" fillId="0" borderId="8" xfId="0" applyFont="1" applyBorder="1" applyAlignment="1">
      <alignment horizontal="center" vertical="center"/>
    </xf>
    <xf numFmtId="0" fontId="10" fillId="0" borderId="15" xfId="0" applyFont="1" applyBorder="1" applyAlignment="1">
      <alignment horizontal="center" vertical="center"/>
    </xf>
    <xf numFmtId="0" fontId="10" fillId="0" borderId="16" xfId="0" applyFont="1" applyBorder="1" applyAlignment="1">
      <alignment horizontal="center" vertical="center"/>
    </xf>
    <xf numFmtId="49" fontId="8" fillId="0" borderId="3" xfId="0" applyNumberFormat="1" applyFont="1" applyBorder="1" applyAlignment="1">
      <alignment horizontal="left" vertical="center" wrapText="1"/>
    </xf>
    <xf numFmtId="49" fontId="8" fillId="0" borderId="4" xfId="0" applyNumberFormat="1" applyFont="1" applyBorder="1" applyAlignment="1">
      <alignment horizontal="left" vertical="center" wrapText="1"/>
    </xf>
    <xf numFmtId="0" fontId="8" fillId="0" borderId="4" xfId="0" applyFont="1" applyBorder="1" applyAlignment="1">
      <alignment vertical="center"/>
    </xf>
    <xf numFmtId="0" fontId="8" fillId="0" borderId="5"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176" fontId="16" fillId="0" borderId="0" xfId="0" applyNumberFormat="1" applyFont="1" applyAlignment="1">
      <alignment horizontal="center" vertical="center"/>
    </xf>
    <xf numFmtId="3" fontId="16" fillId="0" borderId="0" xfId="0" applyNumberFormat="1" applyFont="1" applyAlignment="1">
      <alignment horizontal="right" vertical="center"/>
    </xf>
    <xf numFmtId="0" fontId="16" fillId="0" borderId="0" xfId="0" applyFont="1" applyAlignment="1">
      <alignment horizontal="center" vertical="center"/>
    </xf>
    <xf numFmtId="176" fontId="27" fillId="0" borderId="3" xfId="0" applyNumberFormat="1" applyFont="1" applyBorder="1" applyAlignment="1">
      <alignment horizontal="center" vertical="center"/>
    </xf>
    <xf numFmtId="176" fontId="27" fillId="0" borderId="4" xfId="0" applyNumberFormat="1" applyFont="1" applyBorder="1" applyAlignment="1">
      <alignment horizontal="center" vertical="center"/>
    </xf>
    <xf numFmtId="3" fontId="27" fillId="0" borderId="4" xfId="0" applyNumberFormat="1" applyFont="1" applyBorder="1" applyAlignment="1">
      <alignment horizontal="right" vertical="center"/>
    </xf>
    <xf numFmtId="0" fontId="10" fillId="0" borderId="0" xfId="0" applyFont="1" applyAlignment="1" applyProtection="1">
      <alignment horizontal="center" vertical="center" wrapText="1"/>
      <protection locked="0"/>
    </xf>
    <xf numFmtId="0" fontId="10" fillId="0" borderId="0" xfId="0" applyFont="1" applyAlignment="1" applyProtection="1">
      <alignment horizontal="center" vertical="center" wrapText="1" shrinkToFit="1"/>
      <protection locked="0"/>
    </xf>
    <xf numFmtId="0" fontId="10" fillId="0" borderId="0" xfId="0" applyFont="1" applyAlignment="1" applyProtection="1">
      <alignment horizontal="center" vertical="center"/>
      <protection locked="0"/>
    </xf>
    <xf numFmtId="0" fontId="19" fillId="0" borderId="16" xfId="2" applyFont="1" applyBorder="1" applyAlignment="1">
      <alignment horizontal="left" vertical="center" wrapText="1" shrinkToFit="1"/>
    </xf>
    <xf numFmtId="177" fontId="18" fillId="0" borderId="17" xfId="2" applyNumberFormat="1" applyFont="1" applyBorder="1" applyAlignment="1">
      <alignment horizontal="right" vertical="center" wrapText="1" shrinkToFit="1"/>
    </xf>
    <xf numFmtId="177" fontId="18" fillId="0" borderId="18" xfId="2" applyNumberFormat="1" applyFont="1" applyBorder="1" applyAlignment="1">
      <alignment horizontal="right" vertical="center" wrapText="1" shrinkToFit="1"/>
    </xf>
    <xf numFmtId="177" fontId="18" fillId="0" borderId="19" xfId="2" applyNumberFormat="1" applyFont="1" applyBorder="1" applyAlignment="1">
      <alignment horizontal="right" vertical="center" wrapText="1" shrinkToFit="1"/>
    </xf>
    <xf numFmtId="0" fontId="24" fillId="0" borderId="15" xfId="2" applyFont="1" applyBorder="1" applyAlignment="1">
      <alignment horizontal="center" vertical="center" wrapText="1" shrinkToFit="1"/>
    </xf>
    <xf numFmtId="177" fontId="18" fillId="0" borderId="6" xfId="2" applyNumberFormat="1" applyFont="1" applyBorder="1" applyAlignment="1">
      <alignment horizontal="right" vertical="center" wrapText="1" shrinkToFit="1"/>
    </xf>
    <xf numFmtId="177" fontId="18" fillId="0" borderId="7" xfId="2" applyNumberFormat="1" applyFont="1" applyBorder="1" applyAlignment="1">
      <alignment horizontal="right" vertical="center" wrapText="1" shrinkToFit="1"/>
    </xf>
    <xf numFmtId="177" fontId="18" fillId="0" borderId="8" xfId="2" applyNumberFormat="1" applyFont="1" applyBorder="1" applyAlignment="1">
      <alignment horizontal="right" vertical="center" wrapText="1" shrinkToFit="1"/>
    </xf>
    <xf numFmtId="177" fontId="24" fillId="0" borderId="6" xfId="2" applyNumberFormat="1" applyFont="1" applyBorder="1" applyAlignment="1">
      <alignment horizontal="right" vertical="center" wrapText="1" shrinkToFit="1"/>
    </xf>
    <xf numFmtId="177" fontId="24" fillId="0" borderId="7" xfId="2" applyNumberFormat="1" applyFont="1" applyBorder="1" applyAlignment="1">
      <alignment horizontal="right" vertical="center" wrapText="1" shrinkToFit="1"/>
    </xf>
    <xf numFmtId="177" fontId="24" fillId="0" borderId="8" xfId="2" applyNumberFormat="1" applyFont="1" applyBorder="1" applyAlignment="1">
      <alignment horizontal="right" vertical="center" wrapText="1" shrinkToFit="1"/>
    </xf>
    <xf numFmtId="0" fontId="19" fillId="0" borderId="20" xfId="2" applyFont="1" applyBorder="1" applyAlignment="1">
      <alignment horizontal="left" vertical="center" wrapText="1" shrinkToFit="1"/>
    </xf>
    <xf numFmtId="177" fontId="18" fillId="0" borderId="21" xfId="2" applyNumberFormat="1" applyFont="1" applyBorder="1" applyAlignment="1" applyProtection="1">
      <alignment horizontal="right" vertical="center" wrapText="1" shrinkToFit="1"/>
      <protection locked="0"/>
    </xf>
    <xf numFmtId="177" fontId="18" fillId="0" borderId="22" xfId="2" applyNumberFormat="1" applyFont="1" applyBorder="1" applyAlignment="1" applyProtection="1">
      <alignment horizontal="right" vertical="center" wrapText="1" shrinkToFit="1"/>
      <protection locked="0"/>
    </xf>
    <xf numFmtId="177" fontId="18" fillId="0" borderId="23" xfId="2" applyNumberFormat="1" applyFont="1" applyBorder="1" applyAlignment="1" applyProtection="1">
      <alignment horizontal="right" vertical="center" wrapText="1" shrinkToFit="1"/>
      <protection locked="0"/>
    </xf>
    <xf numFmtId="177" fontId="18" fillId="0" borderId="21" xfId="2" applyNumberFormat="1" applyFont="1" applyBorder="1" applyAlignment="1">
      <alignment horizontal="right" vertical="center" wrapText="1" shrinkToFit="1"/>
    </xf>
    <xf numFmtId="177" fontId="18" fillId="0" borderId="22" xfId="2" applyNumberFormat="1" applyFont="1" applyBorder="1" applyAlignment="1">
      <alignment horizontal="right" vertical="center" wrapText="1" shrinkToFit="1"/>
    </xf>
    <xf numFmtId="177" fontId="18" fillId="0" borderId="23" xfId="2" applyNumberFormat="1" applyFont="1" applyBorder="1" applyAlignment="1">
      <alignment horizontal="right" vertical="center" wrapText="1" shrinkToFit="1"/>
    </xf>
    <xf numFmtId="0" fontId="19" fillId="0" borderId="16" xfId="2" applyFont="1" applyBorder="1" applyAlignment="1">
      <alignment horizontal="left" vertical="center" shrinkToFit="1"/>
    </xf>
    <xf numFmtId="177" fontId="18" fillId="0" borderId="17" xfId="2" applyNumberFormat="1" applyFont="1" applyBorder="1" applyAlignment="1" applyProtection="1">
      <alignment horizontal="right" vertical="center" wrapText="1" shrinkToFit="1"/>
      <protection locked="0"/>
    </xf>
    <xf numFmtId="177" fontId="18" fillId="0" borderId="18" xfId="2" applyNumberFormat="1" applyFont="1" applyBorder="1" applyAlignment="1" applyProtection="1">
      <alignment horizontal="right" vertical="center" wrapText="1" shrinkToFit="1"/>
      <protection locked="0"/>
    </xf>
    <xf numFmtId="177" fontId="18" fillId="0" borderId="19" xfId="2" applyNumberFormat="1" applyFont="1" applyBorder="1" applyAlignment="1" applyProtection="1">
      <alignment horizontal="right" vertical="center" wrapText="1" shrinkToFit="1"/>
      <protection locked="0"/>
    </xf>
    <xf numFmtId="0" fontId="18" fillId="0" borderId="0" xfId="2" applyFont="1" applyAlignment="1">
      <alignment horizontal="center" vertical="center"/>
    </xf>
    <xf numFmtId="0" fontId="19" fillId="0" borderId="16" xfId="2" applyFont="1" applyBorder="1" applyAlignment="1">
      <alignment horizontal="center" vertical="center"/>
    </xf>
    <xf numFmtId="0" fontId="19" fillId="0" borderId="3" xfId="2" applyFont="1" applyBorder="1" applyAlignment="1">
      <alignment horizontal="center" vertical="center" shrinkToFit="1"/>
    </xf>
    <xf numFmtId="0" fontId="19" fillId="0" borderId="4" xfId="2" applyFont="1" applyBorder="1" applyAlignment="1">
      <alignment horizontal="center" vertical="center" shrinkToFit="1"/>
    </xf>
    <xf numFmtId="0" fontId="19" fillId="0" borderId="5" xfId="2" applyFont="1" applyBorder="1" applyAlignment="1">
      <alignment horizontal="center" vertical="center" shrinkToFit="1"/>
    </xf>
    <xf numFmtId="0" fontId="19" fillId="0" borderId="6" xfId="2" applyFont="1" applyBorder="1" applyAlignment="1">
      <alignment horizontal="center" vertical="center" shrinkToFit="1"/>
    </xf>
    <xf numFmtId="0" fontId="19" fillId="0" borderId="7" xfId="2" applyFont="1" applyBorder="1" applyAlignment="1">
      <alignment horizontal="center" vertical="center" shrinkToFit="1"/>
    </xf>
    <xf numFmtId="0" fontId="19" fillId="0" borderId="8" xfId="2" applyFont="1" applyBorder="1" applyAlignment="1">
      <alignment horizontal="center" vertical="center" shrinkToFit="1"/>
    </xf>
    <xf numFmtId="0" fontId="19" fillId="0" borderId="3" xfId="2" applyFont="1" applyBorder="1" applyAlignment="1">
      <alignment horizontal="center" vertical="center" wrapText="1" shrinkToFit="1"/>
    </xf>
    <xf numFmtId="0" fontId="19" fillId="0" borderId="7" xfId="2" applyFont="1" applyBorder="1" applyAlignment="1">
      <alignment horizontal="center" shrinkToFit="1"/>
    </xf>
    <xf numFmtId="0" fontId="8" fillId="0" borderId="3" xfId="0" applyFont="1" applyBorder="1" applyAlignment="1" applyProtection="1">
      <alignment horizontal="left" vertical="top" wrapText="1"/>
      <protection locked="0"/>
    </xf>
    <xf numFmtId="0" fontId="8" fillId="0" borderId="4" xfId="0" applyFont="1" applyBorder="1" applyAlignment="1" applyProtection="1">
      <alignment horizontal="left" vertical="top" wrapText="1"/>
      <protection locked="0"/>
    </xf>
    <xf numFmtId="0" fontId="8" fillId="0" borderId="5" xfId="0" applyFont="1" applyBorder="1" applyAlignment="1" applyProtection="1">
      <alignment horizontal="left" vertical="top" wrapText="1"/>
      <protection locked="0"/>
    </xf>
    <xf numFmtId="0" fontId="8" fillId="0" borderId="2" xfId="0" applyFont="1" applyBorder="1" applyAlignment="1" applyProtection="1">
      <alignment horizontal="left" vertical="top" wrapText="1"/>
      <protection locked="0"/>
    </xf>
    <xf numFmtId="0" fontId="8" fillId="0" borderId="0" xfId="0" applyFont="1" applyAlignment="1" applyProtection="1">
      <alignment horizontal="left" vertical="top" wrapText="1"/>
      <protection locked="0"/>
    </xf>
    <xf numFmtId="0" fontId="8" fillId="0" borderId="1" xfId="0" applyFont="1" applyBorder="1" applyAlignment="1" applyProtection="1">
      <alignment horizontal="left" vertical="top" wrapText="1"/>
      <protection locked="0"/>
    </xf>
    <xf numFmtId="0" fontId="8" fillId="0" borderId="6" xfId="0" applyFont="1" applyBorder="1" applyAlignment="1" applyProtection="1">
      <alignment horizontal="left" vertical="top" wrapText="1"/>
      <protection locked="0"/>
    </xf>
    <xf numFmtId="0" fontId="8" fillId="0" borderId="7" xfId="0" applyFont="1" applyBorder="1" applyAlignment="1" applyProtection="1">
      <alignment horizontal="left" vertical="top" wrapText="1"/>
      <protection locked="0"/>
    </xf>
    <xf numFmtId="0" fontId="8" fillId="0" borderId="8" xfId="0" applyFont="1" applyBorder="1" applyAlignment="1" applyProtection="1">
      <alignment horizontal="left" vertical="top" wrapText="1"/>
      <protection locked="0"/>
    </xf>
    <xf numFmtId="0" fontId="10" fillId="2" borderId="3" xfId="0" applyFont="1" applyFill="1" applyBorder="1" applyAlignment="1">
      <alignment horizontal="left" vertical="center" wrapText="1"/>
    </xf>
    <xf numFmtId="0" fontId="10" fillId="2" borderId="4" xfId="0" applyFont="1" applyFill="1" applyBorder="1" applyAlignment="1">
      <alignment horizontal="left" vertical="center" wrapText="1"/>
    </xf>
    <xf numFmtId="0" fontId="10" fillId="2" borderId="5" xfId="0" applyFont="1" applyFill="1" applyBorder="1" applyAlignment="1">
      <alignment horizontal="left" vertical="center" wrapText="1"/>
    </xf>
    <xf numFmtId="0" fontId="10" fillId="2" borderId="2" xfId="0" applyFont="1" applyFill="1" applyBorder="1" applyAlignment="1">
      <alignment horizontal="left" vertical="center" wrapText="1"/>
    </xf>
    <xf numFmtId="0" fontId="10" fillId="2" borderId="0" xfId="0" applyFont="1" applyFill="1" applyAlignment="1">
      <alignment horizontal="left" vertical="center" wrapText="1"/>
    </xf>
    <xf numFmtId="0" fontId="10" fillId="2" borderId="1" xfId="0" applyFont="1" applyFill="1" applyBorder="1" applyAlignment="1">
      <alignment horizontal="left" vertical="center" wrapText="1"/>
    </xf>
    <xf numFmtId="0" fontId="10" fillId="2" borderId="6" xfId="0" applyFont="1" applyFill="1" applyBorder="1" applyAlignment="1">
      <alignment horizontal="left" vertical="center" wrapText="1"/>
    </xf>
    <xf numFmtId="0" fontId="10" fillId="2" borderId="7" xfId="0" applyFont="1" applyFill="1" applyBorder="1" applyAlignment="1">
      <alignment horizontal="left" vertical="center" wrapText="1"/>
    </xf>
    <xf numFmtId="0" fontId="10" fillId="2" borderId="8" xfId="0" applyFont="1" applyFill="1" applyBorder="1" applyAlignment="1">
      <alignment horizontal="left" vertical="center" wrapText="1"/>
    </xf>
    <xf numFmtId="0" fontId="10" fillId="2" borderId="2" xfId="0" applyFont="1" applyFill="1" applyBorder="1" applyAlignment="1">
      <alignment vertical="center" wrapText="1"/>
    </xf>
    <xf numFmtId="0" fontId="10" fillId="2" borderId="0" xfId="0" applyFont="1" applyFill="1" applyAlignment="1">
      <alignment vertical="center" wrapText="1"/>
    </xf>
    <xf numFmtId="0" fontId="10" fillId="2" borderId="1" xfId="0" applyFont="1" applyFill="1" applyBorder="1" applyAlignment="1">
      <alignment vertical="center" wrapText="1"/>
    </xf>
    <xf numFmtId="0" fontId="10" fillId="2" borderId="6" xfId="0" applyFont="1" applyFill="1" applyBorder="1" applyAlignment="1">
      <alignment vertical="center" wrapText="1"/>
    </xf>
    <xf numFmtId="0" fontId="10" fillId="2" borderId="7" xfId="0" applyFont="1" applyFill="1" applyBorder="1" applyAlignment="1">
      <alignment vertical="center" wrapText="1"/>
    </xf>
    <xf numFmtId="0" fontId="10" fillId="2" borderId="8" xfId="0" applyFont="1" applyFill="1" applyBorder="1" applyAlignment="1">
      <alignment vertical="center" wrapText="1"/>
    </xf>
    <xf numFmtId="179" fontId="8" fillId="0" borderId="2" xfId="0" applyNumberFormat="1" applyFont="1" applyBorder="1" applyAlignment="1" applyProtection="1">
      <alignment horizontal="center" vertical="center" shrinkToFit="1"/>
      <protection locked="0"/>
    </xf>
    <xf numFmtId="179" fontId="8" fillId="0" borderId="0" xfId="0" applyNumberFormat="1" applyFont="1" applyAlignment="1" applyProtection="1">
      <alignment horizontal="center" vertical="center" shrinkToFit="1"/>
      <protection locked="0"/>
    </xf>
    <xf numFmtId="179" fontId="8" fillId="0" borderId="32" xfId="0" applyNumberFormat="1" applyFont="1" applyBorder="1" applyAlignment="1" applyProtection="1">
      <alignment horizontal="center" vertical="center" shrinkToFit="1"/>
      <protection locked="0"/>
    </xf>
    <xf numFmtId="179" fontId="8" fillId="0" borderId="6" xfId="0" applyNumberFormat="1" applyFont="1" applyBorder="1" applyAlignment="1" applyProtection="1">
      <alignment horizontal="center" vertical="center" shrinkToFit="1"/>
      <protection locked="0"/>
    </xf>
    <xf numFmtId="179" fontId="8" fillId="0" borderId="7" xfId="0" applyNumberFormat="1" applyFont="1" applyBorder="1" applyAlignment="1" applyProtection="1">
      <alignment horizontal="center" vertical="center" shrinkToFit="1"/>
      <protection locked="0"/>
    </xf>
    <xf numFmtId="179" fontId="8" fillId="0" borderId="26" xfId="0" applyNumberFormat="1" applyFont="1" applyBorder="1" applyAlignment="1" applyProtection="1">
      <alignment horizontal="center" vertical="center" shrinkToFit="1"/>
      <protection locked="0"/>
    </xf>
    <xf numFmtId="179" fontId="8" fillId="0" borderId="33" xfId="0" applyNumberFormat="1" applyFont="1" applyBorder="1" applyAlignment="1" applyProtection="1">
      <alignment horizontal="center" vertical="center" shrinkToFit="1"/>
      <protection locked="0"/>
    </xf>
    <xf numFmtId="179" fontId="8" fillId="0" borderId="27" xfId="0" applyNumberFormat="1" applyFont="1" applyBorder="1" applyAlignment="1" applyProtection="1">
      <alignment horizontal="center" vertical="center" shrinkToFit="1"/>
      <protection locked="0"/>
    </xf>
    <xf numFmtId="179" fontId="8" fillId="0" borderId="1" xfId="0" applyNumberFormat="1" applyFont="1" applyBorder="1" applyAlignment="1" applyProtection="1">
      <alignment horizontal="center" vertical="center" shrinkToFit="1"/>
      <protection locked="0"/>
    </xf>
    <xf numFmtId="179" fontId="8" fillId="0" borderId="8" xfId="0" applyNumberFormat="1" applyFont="1" applyBorder="1" applyAlignment="1" applyProtection="1">
      <alignment horizontal="center" vertical="center" shrinkToFit="1"/>
      <protection locked="0"/>
    </xf>
    <xf numFmtId="0" fontId="13" fillId="2" borderId="3" xfId="0" applyFont="1" applyFill="1" applyBorder="1" applyAlignment="1">
      <alignment horizontal="center" vertical="center" textRotation="255" shrinkToFit="1"/>
    </xf>
    <xf numFmtId="0" fontId="13" fillId="2" borderId="5" xfId="0" applyFont="1" applyFill="1" applyBorder="1" applyAlignment="1">
      <alignment horizontal="center" vertical="center" textRotation="255" shrinkToFit="1"/>
    </xf>
    <xf numFmtId="0" fontId="13" fillId="2" borderId="2" xfId="0" applyFont="1" applyFill="1" applyBorder="1" applyAlignment="1">
      <alignment horizontal="center" vertical="center" textRotation="255" shrinkToFit="1"/>
    </xf>
    <xf numFmtId="0" fontId="13" fillId="2" borderId="1" xfId="0" applyFont="1" applyFill="1" applyBorder="1" applyAlignment="1">
      <alignment horizontal="center" vertical="center" textRotation="255" shrinkToFit="1"/>
    </xf>
    <xf numFmtId="0" fontId="13" fillId="2" borderId="6" xfId="0" applyFont="1" applyFill="1" applyBorder="1" applyAlignment="1">
      <alignment horizontal="center" vertical="center" textRotation="255" shrinkToFit="1"/>
    </xf>
    <xf numFmtId="0" fontId="13" fillId="2" borderId="8" xfId="0" applyFont="1" applyFill="1" applyBorder="1" applyAlignment="1">
      <alignment horizontal="center" vertical="center" textRotation="255" shrinkToFit="1"/>
    </xf>
    <xf numFmtId="0" fontId="10" fillId="2" borderId="3" xfId="0" applyFont="1" applyFill="1" applyBorder="1" applyAlignment="1">
      <alignment vertical="center" wrapText="1"/>
    </xf>
    <xf numFmtId="0" fontId="10" fillId="2" borderId="4" xfId="0" applyFont="1" applyFill="1" applyBorder="1" applyAlignment="1">
      <alignment vertical="center" wrapText="1"/>
    </xf>
    <xf numFmtId="0" fontId="10" fillId="2" borderId="5" xfId="0" applyFont="1" applyFill="1" applyBorder="1" applyAlignment="1">
      <alignment vertical="center" wrapText="1"/>
    </xf>
    <xf numFmtId="0" fontId="10" fillId="2" borderId="9" xfId="0" applyFont="1" applyFill="1" applyBorder="1" applyAlignment="1">
      <alignment vertical="center" wrapText="1"/>
    </xf>
    <xf numFmtId="0" fontId="10" fillId="2" borderId="10" xfId="0" applyFont="1" applyFill="1" applyBorder="1" applyAlignment="1">
      <alignment vertical="center" wrapText="1"/>
    </xf>
    <xf numFmtId="0" fontId="10" fillId="2" borderId="11" xfId="0" applyFont="1" applyFill="1" applyBorder="1" applyAlignment="1">
      <alignment vertical="center" wrapText="1"/>
    </xf>
    <xf numFmtId="179" fontId="8" fillId="0" borderId="3" xfId="0" applyNumberFormat="1" applyFont="1" applyBorder="1" applyAlignment="1" applyProtection="1">
      <alignment horizontal="center" vertical="center" shrinkToFit="1"/>
      <protection locked="0"/>
    </xf>
    <xf numFmtId="179" fontId="8" fillId="0" borderId="4" xfId="0" applyNumberFormat="1" applyFont="1" applyBorder="1" applyAlignment="1" applyProtection="1">
      <alignment horizontal="center" vertical="center" shrinkToFit="1"/>
      <protection locked="0"/>
    </xf>
    <xf numFmtId="179" fontId="8" fillId="0" borderId="24" xfId="0" applyNumberFormat="1" applyFont="1" applyBorder="1" applyAlignment="1" applyProtection="1">
      <alignment horizontal="center" vertical="center" shrinkToFit="1"/>
      <protection locked="0"/>
    </xf>
    <xf numFmtId="179" fontId="8" fillId="0" borderId="9" xfId="0" applyNumberFormat="1" applyFont="1" applyBorder="1" applyAlignment="1" applyProtection="1">
      <alignment horizontal="center" vertical="center" shrinkToFit="1"/>
      <protection locked="0"/>
    </xf>
    <xf numFmtId="179" fontId="8" fillId="0" borderId="10" xfId="0" applyNumberFormat="1" applyFont="1" applyBorder="1" applyAlignment="1" applyProtection="1">
      <alignment horizontal="center" vertical="center" shrinkToFit="1"/>
      <protection locked="0"/>
    </xf>
    <xf numFmtId="179" fontId="8" fillId="0" borderId="28" xfId="0" applyNumberFormat="1" applyFont="1" applyBorder="1" applyAlignment="1" applyProtection="1">
      <alignment horizontal="center" vertical="center" shrinkToFit="1"/>
      <protection locked="0"/>
    </xf>
    <xf numFmtId="179" fontId="8" fillId="0" borderId="25" xfId="0" applyNumberFormat="1" applyFont="1" applyBorder="1" applyAlignment="1" applyProtection="1">
      <alignment horizontal="center" vertical="center" shrinkToFit="1"/>
      <protection locked="0"/>
    </xf>
    <xf numFmtId="179" fontId="8" fillId="0" borderId="29" xfId="0" applyNumberFormat="1" applyFont="1" applyBorder="1" applyAlignment="1" applyProtection="1">
      <alignment horizontal="center" vertical="center" shrinkToFit="1"/>
      <protection locked="0"/>
    </xf>
    <xf numFmtId="179" fontId="8" fillId="0" borderId="5" xfId="0" applyNumberFormat="1" applyFont="1" applyBorder="1" applyAlignment="1" applyProtection="1">
      <alignment horizontal="center" vertical="center" shrinkToFit="1"/>
      <protection locked="0"/>
    </xf>
    <xf numFmtId="179" fontId="8" fillId="0" borderId="11" xfId="0" applyNumberFormat="1" applyFont="1" applyBorder="1" applyAlignment="1" applyProtection="1">
      <alignment horizontal="center" vertical="center" shrinkToFit="1"/>
      <protection locked="0"/>
    </xf>
    <xf numFmtId="179" fontId="8" fillId="0" borderId="13" xfId="0" applyNumberFormat="1" applyFont="1" applyBorder="1" applyAlignment="1" applyProtection="1">
      <alignment horizontal="center" vertical="center" shrinkToFit="1"/>
      <protection locked="0"/>
    </xf>
    <xf numFmtId="179" fontId="8" fillId="0" borderId="14" xfId="0" applyNumberFormat="1" applyFont="1" applyBorder="1" applyAlignment="1" applyProtection="1">
      <alignment horizontal="center" vertical="center" shrinkToFit="1"/>
      <protection locked="0"/>
    </xf>
    <xf numFmtId="0" fontId="10" fillId="2" borderId="12" xfId="0" applyFont="1" applyFill="1" applyBorder="1" applyAlignment="1">
      <alignment vertical="center" wrapText="1"/>
    </xf>
    <xf numFmtId="0" fontId="10" fillId="2" borderId="13" xfId="0" applyFont="1" applyFill="1" applyBorder="1" applyAlignment="1">
      <alignment vertical="center" wrapText="1"/>
    </xf>
    <xf numFmtId="0" fontId="10" fillId="2" borderId="14" xfId="0" applyFont="1" applyFill="1" applyBorder="1" applyAlignment="1">
      <alignment vertical="center" wrapText="1"/>
    </xf>
    <xf numFmtId="179" fontId="8" fillId="0" borderId="12" xfId="0" applyNumberFormat="1" applyFont="1" applyBorder="1" applyAlignment="1" applyProtection="1">
      <alignment horizontal="center" vertical="center" shrinkToFit="1"/>
      <protection locked="0"/>
    </xf>
    <xf numFmtId="179" fontId="8" fillId="0" borderId="30" xfId="0" applyNumberFormat="1" applyFont="1" applyBorder="1" applyAlignment="1" applyProtection="1">
      <alignment horizontal="center" vertical="center" shrinkToFit="1"/>
      <protection locked="0"/>
    </xf>
    <xf numFmtId="179" fontId="8" fillId="0" borderId="31" xfId="0" applyNumberFormat="1" applyFont="1" applyBorder="1" applyAlignment="1" applyProtection="1">
      <alignment horizontal="center" vertical="center" shrinkToFit="1"/>
      <protection locked="0"/>
    </xf>
    <xf numFmtId="0" fontId="13" fillId="2" borderId="3" xfId="0" applyFont="1" applyFill="1" applyBorder="1" applyAlignment="1">
      <alignment horizontal="left" vertical="center" wrapText="1" shrinkToFit="1"/>
    </xf>
    <xf numFmtId="0" fontId="13" fillId="2" borderId="4" xfId="0" applyFont="1" applyFill="1" applyBorder="1" applyAlignment="1">
      <alignment horizontal="left" vertical="center" shrinkToFit="1"/>
    </xf>
    <xf numFmtId="0" fontId="13" fillId="2" borderId="5" xfId="0" applyFont="1" applyFill="1" applyBorder="1" applyAlignment="1">
      <alignment horizontal="left" vertical="center" shrinkToFit="1"/>
    </xf>
    <xf numFmtId="0" fontId="13" fillId="2" borderId="6" xfId="0" applyFont="1" applyFill="1" applyBorder="1" applyAlignment="1">
      <alignment horizontal="left" vertical="center" shrinkToFit="1"/>
    </xf>
    <xf numFmtId="0" fontId="13" fillId="2" borderId="7" xfId="0" applyFont="1" applyFill="1" applyBorder="1" applyAlignment="1">
      <alignment horizontal="left" vertical="center" shrinkToFit="1"/>
    </xf>
    <xf numFmtId="0" fontId="13" fillId="2" borderId="8" xfId="0" applyFont="1" applyFill="1" applyBorder="1" applyAlignment="1">
      <alignment horizontal="left" vertical="center" shrinkToFit="1"/>
    </xf>
    <xf numFmtId="0" fontId="8" fillId="0" borderId="3" xfId="0" applyFont="1" applyBorder="1" applyAlignment="1" applyProtection="1">
      <alignment horizontal="center" vertical="center" wrapText="1" shrinkToFit="1"/>
      <protection locked="0"/>
    </xf>
    <xf numFmtId="0" fontId="8" fillId="0" borderId="4" xfId="0" applyFont="1" applyBorder="1" applyAlignment="1" applyProtection="1">
      <alignment horizontal="center" vertical="center" wrapText="1" shrinkToFit="1"/>
      <protection locked="0"/>
    </xf>
    <xf numFmtId="0" fontId="8" fillId="0" borderId="24" xfId="0" applyFont="1" applyBorder="1" applyAlignment="1" applyProtection="1">
      <alignment horizontal="center" vertical="center" wrapText="1" shrinkToFit="1"/>
      <protection locked="0"/>
    </xf>
    <xf numFmtId="0" fontId="8" fillId="0" borderId="6" xfId="0" applyFont="1" applyBorder="1" applyAlignment="1" applyProtection="1">
      <alignment horizontal="center" vertical="center" wrapText="1" shrinkToFit="1"/>
      <protection locked="0"/>
    </xf>
    <xf numFmtId="0" fontId="8" fillId="0" borderId="7" xfId="0" applyFont="1" applyBorder="1" applyAlignment="1" applyProtection="1">
      <alignment horizontal="center" vertical="center" wrapText="1" shrinkToFit="1"/>
      <protection locked="0"/>
    </xf>
    <xf numFmtId="0" fontId="8" fillId="0" borderId="26" xfId="0" applyFont="1" applyBorder="1" applyAlignment="1" applyProtection="1">
      <alignment horizontal="center" vertical="center" wrapText="1" shrinkToFit="1"/>
      <protection locked="0"/>
    </xf>
    <xf numFmtId="0" fontId="8" fillId="0" borderId="25" xfId="0" applyFont="1" applyBorder="1" applyAlignment="1" applyProtection="1">
      <alignment horizontal="center" vertical="center" wrapText="1" shrinkToFit="1"/>
      <protection locked="0"/>
    </xf>
    <xf numFmtId="0" fontId="8" fillId="0" borderId="27" xfId="0" applyFont="1" applyBorder="1" applyAlignment="1" applyProtection="1">
      <alignment horizontal="center" vertical="center" wrapText="1" shrinkToFit="1"/>
      <protection locked="0"/>
    </xf>
    <xf numFmtId="0" fontId="8" fillId="0" borderId="5" xfId="0" applyFont="1" applyBorder="1" applyAlignment="1" applyProtection="1">
      <alignment horizontal="center" vertical="center" wrapText="1" shrinkToFit="1"/>
      <protection locked="0"/>
    </xf>
    <xf numFmtId="0" fontId="8" fillId="0" borderId="8" xfId="0" applyFont="1" applyBorder="1" applyAlignment="1" applyProtection="1">
      <alignment horizontal="center" vertical="center" wrapText="1" shrinkToFit="1"/>
      <protection locked="0"/>
    </xf>
    <xf numFmtId="0" fontId="13" fillId="2" borderId="3" xfId="0" applyFont="1" applyFill="1" applyBorder="1" applyAlignment="1">
      <alignment vertical="center" shrinkToFit="1"/>
    </xf>
    <xf numFmtId="0" fontId="13" fillId="2" borderId="4" xfId="0" applyFont="1" applyFill="1" applyBorder="1" applyAlignment="1">
      <alignment vertical="center" shrinkToFit="1"/>
    </xf>
    <xf numFmtId="0" fontId="13" fillId="2" borderId="5" xfId="0" applyFont="1" applyFill="1" applyBorder="1" applyAlignment="1">
      <alignment vertical="center" shrinkToFit="1"/>
    </xf>
    <xf numFmtId="0" fontId="13" fillId="2" borderId="6" xfId="0" applyFont="1" applyFill="1" applyBorder="1" applyAlignment="1">
      <alignment vertical="center" shrinkToFit="1"/>
    </xf>
    <xf numFmtId="0" fontId="13" fillId="2" borderId="7" xfId="0" applyFont="1" applyFill="1" applyBorder="1" applyAlignment="1">
      <alignment vertical="center" shrinkToFit="1"/>
    </xf>
    <xf numFmtId="0" fontId="13" fillId="2" borderId="8" xfId="0" applyFont="1" applyFill="1" applyBorder="1" applyAlignment="1">
      <alignment vertical="center" shrinkToFit="1"/>
    </xf>
    <xf numFmtId="0" fontId="8" fillId="0" borderId="3" xfId="0" applyFont="1" applyBorder="1" applyAlignment="1" applyProtection="1">
      <alignment horizontal="center" vertical="center" shrinkToFit="1"/>
      <protection locked="0"/>
    </xf>
    <xf numFmtId="0" fontId="8" fillId="0" borderId="4" xfId="0" applyFont="1" applyBorder="1" applyAlignment="1" applyProtection="1">
      <alignment horizontal="center" vertical="center" shrinkToFit="1"/>
      <protection locked="0"/>
    </xf>
    <xf numFmtId="0" fontId="8" fillId="0" borderId="24" xfId="0" applyFont="1" applyBorder="1" applyAlignment="1" applyProtection="1">
      <alignment horizontal="center" vertical="center" shrinkToFit="1"/>
      <protection locked="0"/>
    </xf>
    <xf numFmtId="0" fontId="8" fillId="0" borderId="6" xfId="0" applyFont="1" applyBorder="1" applyAlignment="1" applyProtection="1">
      <alignment horizontal="center" vertical="center" shrinkToFit="1"/>
      <protection locked="0"/>
    </xf>
    <xf numFmtId="0" fontId="8" fillId="0" borderId="7" xfId="0" applyFont="1" applyBorder="1" applyAlignment="1" applyProtection="1">
      <alignment horizontal="center" vertical="center" shrinkToFit="1"/>
      <protection locked="0"/>
    </xf>
    <xf numFmtId="0" fontId="8" fillId="0" borderId="26" xfId="0" applyFont="1" applyBorder="1" applyAlignment="1" applyProtection="1">
      <alignment horizontal="center" vertical="center" shrinkToFit="1"/>
      <protection locked="0"/>
    </xf>
    <xf numFmtId="0" fontId="8" fillId="0" borderId="25" xfId="0" applyFont="1" applyBorder="1" applyAlignment="1" applyProtection="1">
      <alignment horizontal="center" vertical="center" shrinkToFit="1"/>
      <protection locked="0"/>
    </xf>
    <xf numFmtId="0" fontId="8" fillId="0" borderId="27" xfId="0" applyFont="1" applyBorder="1" applyAlignment="1" applyProtection="1">
      <alignment horizontal="center" vertical="center" shrinkToFit="1"/>
      <protection locked="0"/>
    </xf>
    <xf numFmtId="0" fontId="8" fillId="0" borderId="5" xfId="0" applyFont="1" applyBorder="1" applyAlignment="1" applyProtection="1">
      <alignment horizontal="center" vertical="center" shrinkToFit="1"/>
      <protection locked="0"/>
    </xf>
    <xf numFmtId="0" fontId="8" fillId="0" borderId="8" xfId="0" applyFont="1" applyBorder="1" applyAlignment="1" applyProtection="1">
      <alignment horizontal="center" vertical="center" shrinkToFit="1"/>
      <protection locked="0"/>
    </xf>
    <xf numFmtId="0" fontId="8" fillId="2" borderId="3" xfId="0" applyFont="1" applyFill="1" applyBorder="1" applyAlignment="1">
      <alignment horizontal="center" vertical="center"/>
    </xf>
    <xf numFmtId="0" fontId="8" fillId="2" borderId="4" xfId="0" applyFont="1" applyFill="1" applyBorder="1" applyAlignment="1">
      <alignment horizontal="center" vertical="center"/>
    </xf>
    <xf numFmtId="0" fontId="8" fillId="2" borderId="2" xfId="0" applyFont="1" applyFill="1" applyBorder="1" applyAlignment="1">
      <alignment horizontal="center" vertical="center"/>
    </xf>
    <xf numFmtId="0" fontId="8" fillId="2" borderId="0" xfId="0" applyFont="1" applyFill="1" applyAlignment="1">
      <alignment horizontal="center" vertical="center"/>
    </xf>
    <xf numFmtId="0" fontId="8" fillId="0" borderId="3" xfId="0" applyFont="1" applyBorder="1" applyAlignment="1">
      <alignment horizontal="center" vertical="center" shrinkToFit="1"/>
    </xf>
    <xf numFmtId="0" fontId="8" fillId="0" borderId="4" xfId="0" applyFont="1" applyBorder="1" applyAlignment="1">
      <alignment horizontal="center" vertical="center" shrinkToFit="1"/>
    </xf>
    <xf numFmtId="0" fontId="8" fillId="0" borderId="5" xfId="0" applyFont="1" applyBorder="1" applyAlignment="1">
      <alignment horizontal="center" vertical="center" shrinkToFit="1"/>
    </xf>
    <xf numFmtId="0" fontId="8" fillId="0" borderId="2" xfId="0" applyFont="1" applyBorder="1" applyAlignment="1">
      <alignment horizontal="center" vertical="center" shrinkToFit="1"/>
    </xf>
    <xf numFmtId="0" fontId="8" fillId="0" borderId="0" xfId="0" applyFont="1" applyAlignment="1">
      <alignment horizontal="center" vertical="center" shrinkToFit="1"/>
    </xf>
    <xf numFmtId="0" fontId="8" fillId="0" borderId="1" xfId="0" applyFont="1" applyBorder="1" applyAlignment="1">
      <alignment horizontal="center" vertical="center" shrinkToFit="1"/>
    </xf>
    <xf numFmtId="0" fontId="8" fillId="2" borderId="3" xfId="0" applyFont="1" applyFill="1" applyBorder="1" applyAlignment="1">
      <alignment horizontal="center" vertical="center" wrapText="1"/>
    </xf>
    <xf numFmtId="0" fontId="11" fillId="0" borderId="3" xfId="0" applyFont="1" applyBorder="1" applyAlignment="1">
      <alignment horizontal="center" vertical="center" wrapText="1"/>
    </xf>
    <xf numFmtId="0" fontId="11" fillId="0" borderId="4" xfId="0" applyFont="1" applyBorder="1" applyAlignment="1">
      <alignment horizontal="center" vertical="center"/>
    </xf>
    <xf numFmtId="0" fontId="11" fillId="0" borderId="24" xfId="0" applyFont="1" applyBorder="1" applyAlignment="1">
      <alignment horizontal="center" vertical="center"/>
    </xf>
    <xf numFmtId="0" fontId="11" fillId="0" borderId="6" xfId="0" applyFont="1" applyBorder="1" applyAlignment="1">
      <alignment horizontal="center" vertical="center"/>
    </xf>
    <xf numFmtId="0" fontId="11" fillId="0" borderId="7" xfId="0" applyFont="1" applyBorder="1" applyAlignment="1">
      <alignment horizontal="center" vertical="center"/>
    </xf>
    <xf numFmtId="0" fontId="11" fillId="0" borderId="26" xfId="0" applyFont="1" applyBorder="1" applyAlignment="1">
      <alignment horizontal="center" vertical="center"/>
    </xf>
    <xf numFmtId="0" fontId="11" fillId="0" borderId="2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24" xfId="0" applyFont="1" applyBorder="1" applyAlignment="1">
      <alignment horizontal="center" vertical="center" wrapText="1"/>
    </xf>
    <xf numFmtId="0" fontId="11" fillId="0" borderId="27"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26"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8" xfId="0" applyFont="1" applyBorder="1" applyAlignment="1">
      <alignment horizontal="center" vertical="center" wrapText="1"/>
    </xf>
    <xf numFmtId="0" fontId="10" fillId="0" borderId="2" xfId="0" applyFont="1" applyBorder="1" applyAlignment="1">
      <alignment vertical="center"/>
    </xf>
    <xf numFmtId="0" fontId="10" fillId="0" borderId="0" xfId="0" applyFont="1" applyAlignment="1">
      <alignment vertical="center"/>
    </xf>
    <xf numFmtId="0" fontId="10" fillId="0" borderId="1" xfId="0" applyFont="1" applyBorder="1" applyAlignment="1">
      <alignment vertical="center"/>
    </xf>
    <xf numFmtId="0" fontId="10" fillId="0" borderId="0" xfId="0" applyFont="1" applyAlignment="1" applyProtection="1">
      <alignment horizontal="left" vertical="center" wrapText="1"/>
      <protection locked="0"/>
    </xf>
    <xf numFmtId="0" fontId="10" fillId="0" borderId="1" xfId="0" applyFont="1" applyBorder="1" applyAlignment="1" applyProtection="1">
      <alignment horizontal="left" vertical="center" wrapText="1"/>
      <protection locked="0"/>
    </xf>
    <xf numFmtId="0" fontId="10" fillId="0" borderId="5" xfId="0" applyFont="1" applyBorder="1" applyAlignment="1">
      <alignment vertical="center" wrapText="1"/>
    </xf>
    <xf numFmtId="0" fontId="10" fillId="0" borderId="1" xfId="0" applyFont="1" applyBorder="1" applyAlignment="1">
      <alignment vertical="center" wrapText="1"/>
    </xf>
    <xf numFmtId="0" fontId="10" fillId="0" borderId="8" xfId="0" applyFont="1" applyBorder="1" applyAlignment="1">
      <alignment vertical="center" wrapText="1"/>
    </xf>
    <xf numFmtId="0" fontId="10" fillId="0" borderId="2" xfId="0" applyFont="1" applyBorder="1" applyAlignment="1">
      <alignment horizontal="center" vertical="center"/>
    </xf>
    <xf numFmtId="38" fontId="10" fillId="0" borderId="3" xfId="1" applyFont="1" applyBorder="1" applyAlignment="1" applyProtection="1">
      <alignment horizontal="right" vertical="center"/>
    </xf>
    <xf numFmtId="38" fontId="10" fillId="0" borderId="4" xfId="1" applyFont="1" applyBorder="1" applyAlignment="1" applyProtection="1">
      <alignment horizontal="right" vertical="center"/>
    </xf>
    <xf numFmtId="38" fontId="10" fillId="0" borderId="2" xfId="1" applyFont="1" applyBorder="1" applyAlignment="1" applyProtection="1">
      <alignment horizontal="right" vertical="center"/>
    </xf>
    <xf numFmtId="38" fontId="10" fillId="0" borderId="0" xfId="1" applyFont="1" applyBorder="1" applyAlignment="1" applyProtection="1">
      <alignment horizontal="right" vertical="center"/>
    </xf>
    <xf numFmtId="38" fontId="10" fillId="0" borderId="6" xfId="1" applyFont="1" applyBorder="1" applyAlignment="1" applyProtection="1">
      <alignment horizontal="right" vertical="center"/>
    </xf>
    <xf numFmtId="38" fontId="10" fillId="0" borderId="7" xfId="1" applyFont="1" applyBorder="1" applyAlignment="1" applyProtection="1">
      <alignment horizontal="right" vertical="center"/>
    </xf>
    <xf numFmtId="180" fontId="10" fillId="0" borderId="4" xfId="1" applyNumberFormat="1" applyFont="1" applyBorder="1" applyAlignment="1" applyProtection="1">
      <alignment horizontal="right" vertical="center"/>
    </xf>
    <xf numFmtId="180" fontId="10" fillId="0" borderId="0" xfId="1" applyNumberFormat="1" applyFont="1" applyBorder="1" applyAlignment="1" applyProtection="1">
      <alignment horizontal="right" vertical="center"/>
    </xf>
    <xf numFmtId="180" fontId="10" fillId="0" borderId="7" xfId="1" applyNumberFormat="1" applyFont="1" applyBorder="1" applyAlignment="1" applyProtection="1">
      <alignment horizontal="right" vertical="center"/>
    </xf>
    <xf numFmtId="49" fontId="11" fillId="0" borderId="3" xfId="0" applyNumberFormat="1" applyFont="1" applyBorder="1" applyAlignment="1">
      <alignment horizontal="center" vertical="center" wrapText="1"/>
    </xf>
    <xf numFmtId="49" fontId="11" fillId="0" borderId="4" xfId="0" applyNumberFormat="1" applyFont="1" applyBorder="1" applyAlignment="1">
      <alignment horizontal="center" vertical="center" wrapText="1"/>
    </xf>
    <xf numFmtId="49" fontId="11" fillId="0" borderId="2" xfId="0" applyNumberFormat="1" applyFont="1" applyBorder="1" applyAlignment="1">
      <alignment horizontal="center" vertical="center" wrapText="1"/>
    </xf>
    <xf numFmtId="49" fontId="11" fillId="0" borderId="0" xfId="0" applyNumberFormat="1" applyFont="1" applyAlignment="1">
      <alignment horizontal="center" vertical="center" wrapText="1"/>
    </xf>
    <xf numFmtId="49" fontId="11" fillId="0" borderId="6" xfId="0" applyNumberFormat="1" applyFont="1" applyBorder="1" applyAlignment="1">
      <alignment horizontal="center" vertical="center" wrapText="1"/>
    </xf>
    <xf numFmtId="49" fontId="11" fillId="0" borderId="7" xfId="0" applyNumberFormat="1" applyFont="1" applyBorder="1" applyAlignment="1">
      <alignment horizontal="center" vertical="center" wrapText="1"/>
    </xf>
    <xf numFmtId="0" fontId="11" fillId="0" borderId="4" xfId="0" applyFont="1" applyBorder="1" applyAlignment="1">
      <alignment vertical="center" wrapText="1"/>
    </xf>
    <xf numFmtId="0" fontId="11" fillId="0" borderId="5" xfId="0" applyFont="1" applyBorder="1" applyAlignment="1">
      <alignment vertical="center" wrapText="1"/>
    </xf>
    <xf numFmtId="0" fontId="11" fillId="0" borderId="0" xfId="0" applyFont="1" applyAlignment="1">
      <alignment vertical="center" wrapText="1"/>
    </xf>
    <xf numFmtId="0" fontId="11" fillId="0" borderId="1" xfId="0" applyFont="1" applyBorder="1" applyAlignment="1">
      <alignment vertical="center" wrapText="1"/>
    </xf>
    <xf numFmtId="0" fontId="11" fillId="0" borderId="7" xfId="0" applyFont="1" applyBorder="1" applyAlignment="1">
      <alignment vertical="center" wrapText="1"/>
    </xf>
    <xf numFmtId="0" fontId="11" fillId="0" borderId="8" xfId="0" applyFont="1" applyBorder="1" applyAlignment="1">
      <alignment vertical="center" wrapText="1"/>
    </xf>
    <xf numFmtId="0" fontId="11" fillId="0" borderId="4" xfId="0" applyFont="1" applyBorder="1" applyAlignment="1">
      <alignment vertical="center"/>
    </xf>
    <xf numFmtId="0" fontId="11" fillId="0" borderId="5" xfId="0" applyFont="1" applyBorder="1" applyAlignment="1">
      <alignment vertical="center"/>
    </xf>
    <xf numFmtId="0" fontId="11" fillId="0" borderId="0" xfId="0" applyFont="1" applyAlignment="1">
      <alignment vertical="center"/>
    </xf>
    <xf numFmtId="0" fontId="11" fillId="0" borderId="1" xfId="0" applyFont="1" applyBorder="1" applyAlignment="1">
      <alignment vertical="center"/>
    </xf>
    <xf numFmtId="0" fontId="11" fillId="0" borderId="7" xfId="0" applyFont="1" applyBorder="1" applyAlignment="1">
      <alignment vertical="center"/>
    </xf>
    <xf numFmtId="0" fontId="11" fillId="0" borderId="8" xfId="0" applyFont="1" applyBorder="1" applyAlignment="1">
      <alignment vertical="center"/>
    </xf>
    <xf numFmtId="0" fontId="10" fillId="0" borderId="17" xfId="0" applyFont="1" applyBorder="1" applyAlignment="1">
      <alignment horizontal="center" vertical="center"/>
    </xf>
    <xf numFmtId="0" fontId="10" fillId="0" borderId="18" xfId="0" applyFont="1" applyBorder="1" applyAlignment="1">
      <alignment horizontal="center" vertical="center"/>
    </xf>
    <xf numFmtId="0" fontId="10" fillId="0" borderId="19" xfId="0" applyFont="1" applyBorder="1" applyAlignment="1">
      <alignment horizontal="center" vertical="center"/>
    </xf>
    <xf numFmtId="0" fontId="8" fillId="0" borderId="17" xfId="0" applyFont="1" applyBorder="1" applyAlignment="1">
      <alignment horizontal="center" vertical="center" shrinkToFit="1"/>
    </xf>
    <xf numFmtId="0" fontId="8" fillId="0" borderId="18" xfId="0" applyFont="1" applyBorder="1" applyAlignment="1">
      <alignment horizontal="center" vertical="center" shrinkToFit="1"/>
    </xf>
    <xf numFmtId="0" fontId="8" fillId="0" borderId="19" xfId="0" applyFont="1" applyBorder="1" applyAlignment="1">
      <alignment horizontal="center" vertical="center" shrinkToFit="1"/>
    </xf>
    <xf numFmtId="180" fontId="16" fillId="0" borderId="0" xfId="0" applyNumberFormat="1" applyFont="1" applyAlignment="1">
      <alignment horizontal="right" vertical="center"/>
    </xf>
    <xf numFmtId="0" fontId="10" fillId="0" borderId="0" xfId="0" applyFont="1" applyAlignment="1">
      <alignment horizontal="center" vertical="center" shrinkToFit="1"/>
    </xf>
    <xf numFmtId="178" fontId="17" fillId="0" borderId="5" xfId="2" applyNumberFormat="1" applyBorder="1"/>
    <xf numFmtId="0" fontId="17" fillId="0" borderId="3" xfId="2" applyBorder="1"/>
    <xf numFmtId="0" fontId="17" fillId="0" borderId="0" xfId="2" applyAlignment="1">
      <alignment horizontal="left"/>
    </xf>
    <xf numFmtId="0" fontId="17" fillId="0" borderId="0" xfId="2" applyAlignment="1">
      <alignment horizontal="center" wrapText="1"/>
    </xf>
    <xf numFmtId="0" fontId="17" fillId="0" borderId="0" xfId="2" applyAlignment="1">
      <alignment horizontal="center" vertical="center"/>
    </xf>
    <xf numFmtId="178" fontId="17" fillId="0" borderId="0" xfId="2" applyNumberFormat="1"/>
    <xf numFmtId="0" fontId="17" fillId="0" borderId="0" xfId="2"/>
    <xf numFmtId="0" fontId="19" fillId="0" borderId="7" xfId="2" applyFont="1" applyBorder="1" applyAlignment="1">
      <alignment horizontal="left" shrinkToFit="1"/>
    </xf>
    <xf numFmtId="0" fontId="10" fillId="0" borderId="0" xfId="0" applyFont="1" applyAlignment="1">
      <alignment horizontal="distributed" vertical="center" shrinkToFit="1"/>
    </xf>
    <xf numFmtId="0" fontId="10" fillId="0" borderId="0" xfId="0" applyFont="1" applyAlignment="1">
      <alignment horizontal="left" vertical="center" shrinkToFit="1"/>
    </xf>
    <xf numFmtId="0" fontId="10" fillId="3" borderId="4" xfId="0" applyFont="1" applyFill="1" applyBorder="1" applyAlignment="1">
      <alignment horizontal="center" vertical="center"/>
    </xf>
    <xf numFmtId="0" fontId="10" fillId="3" borderId="7" xfId="0" applyFont="1" applyFill="1" applyBorder="1" applyAlignment="1">
      <alignment horizontal="center" vertical="center"/>
    </xf>
    <xf numFmtId="0" fontId="11" fillId="0" borderId="0" xfId="0" applyFont="1" applyAlignment="1" applyProtection="1">
      <alignment horizontal="center" vertical="center" shrinkToFit="1"/>
      <protection locked="0"/>
    </xf>
    <xf numFmtId="0" fontId="11" fillId="0" borderId="0" xfId="0" applyFont="1"/>
  </cellXfs>
  <cellStyles count="6">
    <cellStyle name="桁区切り" xfId="1" builtinId="6"/>
    <cellStyle name="桁区切り 2" xfId="5" xr:uid="{498A8408-2F1B-4E4E-80E5-6E66C076F316}"/>
    <cellStyle name="標準" xfId="0" builtinId="0"/>
    <cellStyle name="標準 2" xfId="2" xr:uid="{FD997A08-3FD2-4140-B7B6-419E8022FBDF}"/>
    <cellStyle name="標準 2 2" xfId="3" xr:uid="{37A1D883-985E-469B-9648-0D6B12284BD3}"/>
    <cellStyle name="標準 3" xfId="4" xr:uid="{B5B871ED-76B4-407D-A8EF-A1D3C8911591}"/>
  </cellStyles>
  <dxfs count="30">
    <dxf>
      <fill>
        <patternFill>
          <bgColor rgb="FFFFFF99"/>
        </patternFill>
      </fill>
    </dxf>
    <dxf>
      <fill>
        <patternFill>
          <bgColor rgb="FFFFFF99"/>
        </patternFill>
      </fill>
    </dxf>
    <dxf>
      <fill>
        <patternFill>
          <bgColor rgb="FFFFFF00"/>
        </patternFill>
      </fill>
    </dxf>
    <dxf>
      <fill>
        <patternFill patternType="solid">
          <fgColor auto="1"/>
          <bgColor rgb="FFFFFF00"/>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patternType="none">
          <bgColor auto="1"/>
        </patternFill>
      </fill>
    </dxf>
    <dxf>
      <fill>
        <patternFill>
          <bgColor rgb="FFFFFF00"/>
        </patternFill>
      </fill>
    </dxf>
    <dxf>
      <fill>
        <patternFill patternType="solid">
          <fgColor auto="1"/>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none">
          <bgColor auto="1"/>
        </patternFill>
      </fill>
    </dxf>
    <dxf>
      <fill>
        <patternFill>
          <bgColor rgb="FFFFFF00"/>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patternType="none">
          <bgColor auto="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solid">
          <fgColor auto="1"/>
          <bgColor rgb="FFFFFF00"/>
        </patternFill>
      </fill>
    </dxf>
    <dxf>
      <fill>
        <patternFill>
          <bgColor rgb="FFFFFF00"/>
        </patternFill>
      </fill>
    </dxf>
  </dxfs>
  <tableStyles count="0" defaultTableStyle="TableStyleMedium2" defaultPivotStyle="PivotStyleMedium9"/>
  <colors>
    <mruColors>
      <color rgb="FFFFD961"/>
      <color rgb="FFFDD7F8"/>
      <color rgb="FFFCC0F3"/>
      <color rgb="FFFCBAF3"/>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externalLink" Target="externalLinks/externalLink6.xml"/><Relationship Id="rId26" Type="http://schemas.openxmlformats.org/officeDocument/2006/relationships/externalLink" Target="externalLinks/externalLink14.xml"/><Relationship Id="rId3" Type="http://schemas.openxmlformats.org/officeDocument/2006/relationships/worksheet" Target="worksheets/sheet3.xml"/><Relationship Id="rId21" Type="http://schemas.openxmlformats.org/officeDocument/2006/relationships/externalLink" Target="externalLinks/externalLink9.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5.xml"/><Relationship Id="rId25" Type="http://schemas.openxmlformats.org/officeDocument/2006/relationships/externalLink" Target="externalLinks/externalLink13.xml"/><Relationship Id="rId2" Type="http://schemas.openxmlformats.org/officeDocument/2006/relationships/worksheet" Target="worksheets/sheet2.xml"/><Relationship Id="rId16" Type="http://schemas.openxmlformats.org/officeDocument/2006/relationships/externalLink" Target="externalLinks/externalLink4.xml"/><Relationship Id="rId20" Type="http://schemas.openxmlformats.org/officeDocument/2006/relationships/externalLink" Target="externalLinks/externalLink8.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2.xml"/><Relationship Id="rId5" Type="http://schemas.openxmlformats.org/officeDocument/2006/relationships/worksheet" Target="worksheets/sheet5.xml"/><Relationship Id="rId15" Type="http://schemas.openxmlformats.org/officeDocument/2006/relationships/externalLink" Target="externalLinks/externalLink3.xml"/><Relationship Id="rId23" Type="http://schemas.openxmlformats.org/officeDocument/2006/relationships/externalLink" Target="externalLinks/externalLink11.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externalLink" Target="externalLinks/externalLink7.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 Id="rId22" Type="http://schemas.openxmlformats.org/officeDocument/2006/relationships/externalLink" Target="externalLinks/externalLink10.xml"/><Relationship Id="rId27" Type="http://schemas.openxmlformats.org/officeDocument/2006/relationships/theme" Target="theme/theme1.xml"/><Relationship Id="rId30"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32</xdr:col>
      <xdr:colOff>134470</xdr:colOff>
      <xdr:row>59</xdr:row>
      <xdr:rowOff>89647</xdr:rowOff>
    </xdr:from>
    <xdr:to>
      <xdr:col>42</xdr:col>
      <xdr:colOff>179293</xdr:colOff>
      <xdr:row>71</xdr:row>
      <xdr:rowOff>56029</xdr:rowOff>
    </xdr:to>
    <xdr:sp macro="" textlink="">
      <xdr:nvSpPr>
        <xdr:cNvPr id="2" name="角丸四角形 1">
          <a:extLst>
            <a:ext uri="{FF2B5EF4-FFF2-40B4-BE49-F238E27FC236}">
              <a16:creationId xmlns:a16="http://schemas.microsoft.com/office/drawing/2014/main" id="{FAE0246B-ADBA-41A4-A4D0-A5EC886AA2C1}"/>
            </a:ext>
          </a:extLst>
        </xdr:cNvPr>
        <xdr:cNvSpPr/>
      </xdr:nvSpPr>
      <xdr:spPr>
        <a:xfrm>
          <a:off x="6840070" y="11115675"/>
          <a:ext cx="2140323" cy="0"/>
        </a:xfrm>
        <a:prstGeom prst="roundRect">
          <a:avLst/>
        </a:prstGeom>
        <a:solidFill>
          <a:schemeClr val="accent5">
            <a:lumMod val="40000"/>
            <a:lumOff val="60000"/>
          </a:schemeClr>
        </a:solidFill>
        <a:ln>
          <a:solidFill>
            <a:schemeClr val="accent1">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200" b="1">
              <a:solidFill>
                <a:sysClr val="windowText" lastClr="000000"/>
              </a:solidFill>
              <a:latin typeface="+mn-ea"/>
              <a:ea typeface="+mn-ea"/>
            </a:rPr>
            <a:t>【</a:t>
          </a:r>
          <a:r>
            <a:rPr kumimoji="1" lang="ja-JP" altLang="en-US" sz="1200" b="1">
              <a:solidFill>
                <a:sysClr val="windowText" lastClr="000000"/>
              </a:solidFill>
              <a:latin typeface="+mn-ea"/>
              <a:ea typeface="+mn-ea"/>
            </a:rPr>
            <a:t>交付申請書（予備）</a:t>
          </a:r>
          <a:r>
            <a:rPr kumimoji="1" lang="en-US" altLang="ja-JP" sz="1200" b="1">
              <a:solidFill>
                <a:sysClr val="windowText" lastClr="000000"/>
              </a:solidFill>
              <a:latin typeface="+mn-ea"/>
              <a:ea typeface="+mn-ea"/>
            </a:rPr>
            <a:t>】</a:t>
          </a:r>
        </a:p>
        <a:p>
          <a:pPr algn="l"/>
          <a:endParaRPr kumimoji="1" lang="en-US" altLang="ja-JP" sz="1200" b="1">
            <a:solidFill>
              <a:sysClr val="windowText" lastClr="000000"/>
            </a:solidFill>
            <a:latin typeface="+mn-ea"/>
            <a:ea typeface="+mn-ea"/>
          </a:endParaRPr>
        </a:p>
        <a:p>
          <a:pPr algn="l"/>
          <a:r>
            <a:rPr kumimoji="1" lang="ja-JP" altLang="en-US" sz="1200" b="1">
              <a:solidFill>
                <a:sysClr val="windowText" lastClr="000000"/>
              </a:solidFill>
              <a:latin typeface="+mn-ea"/>
              <a:ea typeface="+mn-ea"/>
            </a:rPr>
            <a:t>可能であれば、金額等、枠内は入力せず、代表印のみ押印してご提出をお願いいたします。</a:t>
          </a:r>
          <a:endParaRPr kumimoji="1" lang="en-US" altLang="ja-JP" sz="1200" b="1">
            <a:solidFill>
              <a:sysClr val="windowText" lastClr="000000"/>
            </a:solidFill>
            <a:latin typeface="+mn-ea"/>
            <a:ea typeface="+mn-ea"/>
          </a:endParaRPr>
        </a:p>
        <a:p>
          <a:pPr algn="l"/>
          <a:r>
            <a:rPr kumimoji="1" lang="en-US" altLang="ja-JP" sz="1200" b="1">
              <a:solidFill>
                <a:sysClr val="windowText" lastClr="000000"/>
              </a:solidFill>
              <a:latin typeface="+mn-ea"/>
              <a:ea typeface="+mn-ea"/>
            </a:rPr>
            <a:t>※</a:t>
          </a:r>
          <a:r>
            <a:rPr kumimoji="1" lang="ja-JP" altLang="en-US" sz="1200" b="1">
              <a:solidFill>
                <a:sysClr val="windowText" lastClr="000000"/>
              </a:solidFill>
              <a:latin typeface="+mn-ea"/>
              <a:ea typeface="+mn-ea"/>
            </a:rPr>
            <a:t>入力内容が誤っていた場合に使用させていただくことがあります。</a:t>
          </a:r>
        </a:p>
      </xdr:txBody>
    </xdr:sp>
    <xdr:clientData/>
  </xdr:twoCellAnchor>
  <xdr:twoCellAnchor>
    <xdr:from>
      <xdr:col>32</xdr:col>
      <xdr:colOff>112059</xdr:colOff>
      <xdr:row>2</xdr:row>
      <xdr:rowOff>22412</xdr:rowOff>
    </xdr:from>
    <xdr:to>
      <xdr:col>42</xdr:col>
      <xdr:colOff>179294</xdr:colOff>
      <xdr:row>6</xdr:row>
      <xdr:rowOff>179294</xdr:rowOff>
    </xdr:to>
    <xdr:sp macro="" textlink="">
      <xdr:nvSpPr>
        <xdr:cNvPr id="3" name="テキスト ボックス 2">
          <a:extLst>
            <a:ext uri="{FF2B5EF4-FFF2-40B4-BE49-F238E27FC236}">
              <a16:creationId xmlns:a16="http://schemas.microsoft.com/office/drawing/2014/main" id="{A2EEA2A1-5C5C-4E55-A1F1-1F0CA1FD9924}"/>
            </a:ext>
          </a:extLst>
        </xdr:cNvPr>
        <xdr:cNvSpPr txBox="1"/>
      </xdr:nvSpPr>
      <xdr:spPr>
        <a:xfrm>
          <a:off x="6925235" y="403412"/>
          <a:ext cx="2196353" cy="110938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ja-JP" sz="1100"/>
        </a:p>
        <a:p>
          <a:r>
            <a:rPr kumimoji="1" lang="ja-JP" altLang="en-US" sz="1400"/>
            <a:t>申請日は入力しないでください</a:t>
          </a:r>
        </a:p>
      </xdr:txBody>
    </xdr:sp>
    <xdr:clientData/>
  </xdr:twoCellAnchor>
  <xdr:twoCellAnchor editAs="oneCell">
    <xdr:from>
      <xdr:col>32</xdr:col>
      <xdr:colOff>100853</xdr:colOff>
      <xdr:row>9</xdr:row>
      <xdr:rowOff>100852</xdr:rowOff>
    </xdr:from>
    <xdr:to>
      <xdr:col>43</xdr:col>
      <xdr:colOff>38925</xdr:colOff>
      <xdr:row>15</xdr:row>
      <xdr:rowOff>171061</xdr:rowOff>
    </xdr:to>
    <xdr:pic>
      <xdr:nvPicPr>
        <xdr:cNvPr id="4" name="図 3">
          <a:extLst>
            <a:ext uri="{FF2B5EF4-FFF2-40B4-BE49-F238E27FC236}">
              <a16:creationId xmlns:a16="http://schemas.microsoft.com/office/drawing/2014/main" id="{5E0B812E-F187-4179-BC14-173ED00070AC}"/>
            </a:ext>
          </a:extLst>
        </xdr:cNvPr>
        <xdr:cNvPicPr>
          <a:picLocks noChangeAspect="1"/>
        </xdr:cNvPicPr>
      </xdr:nvPicPr>
      <xdr:blipFill>
        <a:blip xmlns:r="http://schemas.openxmlformats.org/officeDocument/2006/relationships" r:embed="rId1"/>
        <a:stretch>
          <a:fillRect/>
        </a:stretch>
      </xdr:blipFill>
      <xdr:spPr>
        <a:xfrm>
          <a:off x="6914029" y="2005852"/>
          <a:ext cx="2280102" cy="1213209"/>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12</xdr:col>
      <xdr:colOff>104774</xdr:colOff>
      <xdr:row>2</xdr:row>
      <xdr:rowOff>19050</xdr:rowOff>
    </xdr:from>
    <xdr:to>
      <xdr:col>16</xdr:col>
      <xdr:colOff>533400</xdr:colOff>
      <xdr:row>9</xdr:row>
      <xdr:rowOff>381000</xdr:rowOff>
    </xdr:to>
    <xdr:sp macro="" textlink="">
      <xdr:nvSpPr>
        <xdr:cNvPr id="2" name="四角形: 角を丸くする 1">
          <a:extLst>
            <a:ext uri="{FF2B5EF4-FFF2-40B4-BE49-F238E27FC236}">
              <a16:creationId xmlns:a16="http://schemas.microsoft.com/office/drawing/2014/main" id="{86E6BF5D-731E-4A5E-9B30-49C4FA7B5DC4}"/>
            </a:ext>
          </a:extLst>
        </xdr:cNvPr>
        <xdr:cNvSpPr/>
      </xdr:nvSpPr>
      <xdr:spPr>
        <a:xfrm>
          <a:off x="7820024" y="615950"/>
          <a:ext cx="3425826" cy="3035300"/>
        </a:xfrm>
        <a:prstGeom prst="roundRect">
          <a:avLst/>
        </a:prstGeom>
        <a:solidFill>
          <a:schemeClr val="accent5">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chemeClr val="tx1"/>
              </a:solidFill>
            </a:rPr>
            <a:t>内容に誤りがないか確認をお願い致します。</a:t>
          </a:r>
          <a:endParaRPr kumimoji="1" lang="en-US" altLang="ja-JP" sz="1400" b="1">
            <a:solidFill>
              <a:schemeClr val="tx1"/>
            </a:solidFill>
          </a:endParaRPr>
        </a:p>
        <a:p>
          <a:pPr algn="l"/>
          <a:endParaRPr kumimoji="1" lang="en-US" altLang="ja-JP" sz="1400" b="1">
            <a:solidFill>
              <a:schemeClr val="tx1"/>
            </a:solidFill>
          </a:endParaRPr>
        </a:p>
        <a:p>
          <a:pPr algn="l"/>
          <a:r>
            <a:rPr kumimoji="1" lang="ja-JP" altLang="en-US" sz="1400" b="1">
              <a:solidFill>
                <a:schemeClr val="tx1"/>
              </a:solidFill>
            </a:rPr>
            <a:t>また、システム導入をした園は、</a:t>
          </a:r>
          <a:endParaRPr kumimoji="1" lang="en-US" altLang="ja-JP" sz="1400" b="1">
            <a:solidFill>
              <a:schemeClr val="tx1"/>
            </a:solidFill>
          </a:endParaRPr>
        </a:p>
        <a:p>
          <a:pPr algn="l"/>
          <a:r>
            <a:rPr kumimoji="1" lang="ja-JP" altLang="en-US" sz="1400" b="1" u="sng">
              <a:solidFill>
                <a:srgbClr val="FF0000"/>
              </a:solidFill>
            </a:rPr>
            <a:t>金額確認シート</a:t>
          </a:r>
          <a:r>
            <a:rPr kumimoji="1" lang="ja-JP" altLang="en-US" sz="1400" b="1">
              <a:solidFill>
                <a:schemeClr val="tx1"/>
              </a:solidFill>
            </a:rPr>
            <a:t>のご提出もお願い致します。</a:t>
          </a:r>
          <a:endParaRPr kumimoji="1" lang="en-US" altLang="ja-JP" sz="1400" b="1">
            <a:solidFill>
              <a:schemeClr val="tx1"/>
            </a:solidFill>
          </a:endParaRPr>
        </a:p>
        <a:p>
          <a:pPr algn="l"/>
          <a:r>
            <a:rPr kumimoji="1" lang="en-US" altLang="ja-JP" sz="1400" b="1">
              <a:solidFill>
                <a:schemeClr val="tx1"/>
              </a:solidFill>
            </a:rPr>
            <a:t>※</a:t>
          </a:r>
          <a:r>
            <a:rPr kumimoji="1" lang="ja-JP" altLang="en-US" sz="1400" b="1">
              <a:solidFill>
                <a:schemeClr val="tx1"/>
              </a:solidFill>
            </a:rPr>
            <a:t>変更がない場合</a:t>
          </a:r>
          <a:r>
            <a:rPr kumimoji="1" lang="en-US" altLang="ja-JP" sz="1400" b="1">
              <a:solidFill>
                <a:schemeClr val="tx1"/>
              </a:solidFill>
            </a:rPr>
            <a:t>:</a:t>
          </a:r>
          <a:r>
            <a:rPr kumimoji="1" lang="ja-JP" altLang="ja-JP" sz="1400" b="1">
              <a:solidFill>
                <a:schemeClr val="tx1"/>
              </a:solidFill>
              <a:effectLst/>
              <a:latin typeface="+mn-lt"/>
              <a:ea typeface="+mn-ea"/>
              <a:cs typeface="+mn-cs"/>
            </a:rPr>
            <a:t>金額確認シート</a:t>
          </a:r>
          <a:r>
            <a:rPr kumimoji="1" lang="en-US" altLang="ja-JP" sz="1400" b="1">
              <a:solidFill>
                <a:schemeClr val="tx1"/>
              </a:solidFill>
              <a:effectLst/>
              <a:latin typeface="+mn-lt"/>
              <a:ea typeface="+mn-ea"/>
              <a:cs typeface="+mn-cs"/>
            </a:rPr>
            <a:t>(</a:t>
          </a:r>
          <a:r>
            <a:rPr kumimoji="1" lang="ja-JP" altLang="en-US" sz="1400" b="1">
              <a:solidFill>
                <a:schemeClr val="tx1"/>
              </a:solidFill>
              <a:effectLst/>
              <a:latin typeface="+mn-lt"/>
              <a:ea typeface="+mn-ea"/>
              <a:cs typeface="+mn-cs"/>
            </a:rPr>
            <a:t>当初</a:t>
          </a:r>
          <a:r>
            <a:rPr kumimoji="1" lang="en-US" altLang="ja-JP" sz="1400" b="1">
              <a:solidFill>
                <a:schemeClr val="tx1"/>
              </a:solidFill>
              <a:effectLst/>
              <a:latin typeface="+mn-lt"/>
              <a:ea typeface="+mn-ea"/>
              <a:cs typeface="+mn-cs"/>
            </a:rPr>
            <a:t>)</a:t>
          </a:r>
          <a:endParaRPr kumimoji="1" lang="en-US" altLang="ja-JP" sz="1400" b="1">
            <a:solidFill>
              <a:schemeClr val="tx1"/>
            </a:solidFill>
          </a:endParaRPr>
        </a:p>
        <a:p>
          <a:pPr algn="l"/>
          <a:r>
            <a:rPr kumimoji="1" lang="ja-JP" altLang="en-US" sz="1400" b="1">
              <a:solidFill>
                <a:schemeClr val="tx1"/>
              </a:solidFill>
            </a:rPr>
            <a:t>　</a:t>
          </a:r>
          <a:r>
            <a:rPr kumimoji="1" lang="ja-JP" altLang="en-US" sz="1400" b="1" baseline="0">
              <a:solidFill>
                <a:schemeClr val="tx1"/>
              </a:solidFill>
            </a:rPr>
            <a:t> </a:t>
          </a:r>
          <a:r>
            <a:rPr kumimoji="1" lang="ja-JP" altLang="en-US" sz="1400" b="1">
              <a:solidFill>
                <a:schemeClr val="tx1"/>
              </a:solidFill>
            </a:rPr>
            <a:t>変更があった場合</a:t>
          </a:r>
          <a:r>
            <a:rPr kumimoji="1" lang="en-US" altLang="ja-JP" sz="1400" b="1">
              <a:solidFill>
                <a:schemeClr val="tx1"/>
              </a:solidFill>
            </a:rPr>
            <a:t>:</a:t>
          </a:r>
          <a:r>
            <a:rPr kumimoji="1" lang="ja-JP" altLang="en-US" sz="1400" b="1">
              <a:solidFill>
                <a:schemeClr val="tx1"/>
              </a:solidFill>
            </a:rPr>
            <a:t>金額確認シート</a:t>
          </a:r>
          <a:r>
            <a:rPr kumimoji="1" lang="en-US" altLang="ja-JP" sz="1400" b="1">
              <a:solidFill>
                <a:schemeClr val="tx1"/>
              </a:solidFill>
            </a:rPr>
            <a:t>(</a:t>
          </a:r>
          <a:r>
            <a:rPr kumimoji="1" lang="ja-JP" altLang="en-US" sz="1400" b="1">
              <a:solidFill>
                <a:schemeClr val="tx1"/>
              </a:solidFill>
            </a:rPr>
            <a:t>変更</a:t>
          </a:r>
          <a:r>
            <a:rPr kumimoji="1" lang="en-US" altLang="ja-JP" sz="1400" b="1">
              <a:solidFill>
                <a:schemeClr val="tx1"/>
              </a:solidFill>
            </a:rPr>
            <a:t>)</a:t>
          </a:r>
        </a:p>
        <a:p>
          <a:pPr algn="l"/>
          <a:endParaRPr kumimoji="1" lang="en-US" altLang="ja-JP" sz="1400">
            <a:solidFill>
              <a:schemeClr val="tx1"/>
            </a:solidFill>
          </a:endParaRPr>
        </a:p>
        <a:p>
          <a:pPr algn="l"/>
          <a:endParaRPr kumimoji="1" lang="ja-JP" altLang="en-US" sz="1100"/>
        </a:p>
      </xdr:txBody>
    </xdr:sp>
    <xdr:clientData/>
  </xdr:twoCellAnchor>
</xdr:wsDr>
</file>

<file path=xl/drawings/drawing11.xml><?xml version="1.0" encoding="utf-8"?>
<xdr:wsDr xmlns:xdr="http://schemas.openxmlformats.org/drawingml/2006/spreadsheetDrawing" xmlns:a="http://schemas.openxmlformats.org/drawingml/2006/main">
  <xdr:twoCellAnchor editAs="oneCell">
    <xdr:from>
      <xdr:col>32</xdr:col>
      <xdr:colOff>89647</xdr:colOff>
      <xdr:row>17</xdr:row>
      <xdr:rowOff>123265</xdr:rowOff>
    </xdr:from>
    <xdr:to>
      <xdr:col>45</xdr:col>
      <xdr:colOff>188885</xdr:colOff>
      <xdr:row>28</xdr:row>
      <xdr:rowOff>167646</xdr:rowOff>
    </xdr:to>
    <xdr:pic>
      <xdr:nvPicPr>
        <xdr:cNvPr id="3" name="図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a:stretch>
          <a:fillRect/>
        </a:stretch>
      </xdr:blipFill>
      <xdr:spPr>
        <a:xfrm>
          <a:off x="6902823" y="3361765"/>
          <a:ext cx="2873441" cy="2139881"/>
        </a:xfrm>
        <a:prstGeom prst="rect">
          <a:avLst/>
        </a:prstGeom>
      </xdr:spPr>
    </xdr:pic>
    <xdr:clientData/>
  </xdr:twoCellAnchor>
  <xdr:twoCellAnchor>
    <xdr:from>
      <xdr:col>32</xdr:col>
      <xdr:colOff>78441</xdr:colOff>
      <xdr:row>10</xdr:row>
      <xdr:rowOff>89647</xdr:rowOff>
    </xdr:from>
    <xdr:to>
      <xdr:col>43</xdr:col>
      <xdr:colOff>78441</xdr:colOff>
      <xdr:row>16</xdr:row>
      <xdr:rowOff>123265</xdr:rowOff>
    </xdr:to>
    <xdr:sp macro="" textlink="">
      <xdr:nvSpPr>
        <xdr:cNvPr id="5" name="テキスト ボックス 4">
          <a:extLst>
            <a:ext uri="{FF2B5EF4-FFF2-40B4-BE49-F238E27FC236}">
              <a16:creationId xmlns:a16="http://schemas.microsoft.com/office/drawing/2014/main" id="{3A7C547C-E328-4C51-9A62-EE2E90DEC24B}"/>
            </a:ext>
          </a:extLst>
        </xdr:cNvPr>
        <xdr:cNvSpPr txBox="1"/>
      </xdr:nvSpPr>
      <xdr:spPr>
        <a:xfrm>
          <a:off x="6891617" y="1994647"/>
          <a:ext cx="2342030" cy="1176618"/>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ja-JP" sz="1400"/>
        </a:p>
        <a:p>
          <a:r>
            <a:rPr kumimoji="1" lang="ja-JP" altLang="en-US" sz="1400" b="1"/>
            <a:t>委任状を出している場合は、委任状の住所、代表者職・氏名を上書きしてください。</a:t>
          </a:r>
        </a:p>
      </xdr:txBody>
    </xdr:sp>
    <xdr:clientData/>
  </xdr:twoCellAnchor>
  <xdr:twoCellAnchor>
    <xdr:from>
      <xdr:col>33</xdr:col>
      <xdr:colOff>0</xdr:colOff>
      <xdr:row>0</xdr:row>
      <xdr:rowOff>0</xdr:rowOff>
    </xdr:from>
    <xdr:to>
      <xdr:col>43</xdr:col>
      <xdr:colOff>0</xdr:colOff>
      <xdr:row>5</xdr:row>
      <xdr:rowOff>145677</xdr:rowOff>
    </xdr:to>
    <xdr:sp macro="" textlink="">
      <xdr:nvSpPr>
        <xdr:cNvPr id="6" name="テキスト ボックス 5">
          <a:extLst>
            <a:ext uri="{FF2B5EF4-FFF2-40B4-BE49-F238E27FC236}">
              <a16:creationId xmlns:a16="http://schemas.microsoft.com/office/drawing/2014/main" id="{B52A15DE-9BE8-4DB6-8707-D66D235D248A}"/>
            </a:ext>
          </a:extLst>
        </xdr:cNvPr>
        <xdr:cNvSpPr txBox="1"/>
      </xdr:nvSpPr>
      <xdr:spPr>
        <a:xfrm>
          <a:off x="7026088" y="0"/>
          <a:ext cx="2129118" cy="1098177"/>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申請日は入力しないでください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484385</xdr:colOff>
      <xdr:row>8</xdr:row>
      <xdr:rowOff>28730</xdr:rowOff>
    </xdr:from>
    <xdr:to>
      <xdr:col>7</xdr:col>
      <xdr:colOff>829719</xdr:colOff>
      <xdr:row>13</xdr:row>
      <xdr:rowOff>59240</xdr:rowOff>
    </xdr:to>
    <xdr:pic>
      <xdr:nvPicPr>
        <xdr:cNvPr id="3" name="図 2">
          <a:extLst>
            <a:ext uri="{FF2B5EF4-FFF2-40B4-BE49-F238E27FC236}">
              <a16:creationId xmlns:a16="http://schemas.microsoft.com/office/drawing/2014/main" id="{C9AB411E-277E-4118-9916-BCBCC2EAB55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6822840" y="2384003"/>
          <a:ext cx="3624243" cy="17046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241535</xdr:colOff>
      <xdr:row>5</xdr:row>
      <xdr:rowOff>117851</xdr:rowOff>
    </xdr:from>
    <xdr:to>
      <xdr:col>5</xdr:col>
      <xdr:colOff>753596</xdr:colOff>
      <xdr:row>6</xdr:row>
      <xdr:rowOff>328327</xdr:rowOff>
    </xdr:to>
    <xdr:pic>
      <xdr:nvPicPr>
        <xdr:cNvPr id="5" name="図 4">
          <a:extLst>
            <a:ext uri="{FF2B5EF4-FFF2-40B4-BE49-F238E27FC236}">
              <a16:creationId xmlns:a16="http://schemas.microsoft.com/office/drawing/2014/main" id="{199F7324-2606-41C5-AB6A-64D515DB14C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4970417" y="1477498"/>
          <a:ext cx="3418120" cy="53918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32</xdr:col>
      <xdr:colOff>117662</xdr:colOff>
      <xdr:row>2</xdr:row>
      <xdr:rowOff>113659</xdr:rowOff>
    </xdr:from>
    <xdr:to>
      <xdr:col>40</xdr:col>
      <xdr:colOff>179295</xdr:colOff>
      <xdr:row>10</xdr:row>
      <xdr:rowOff>134470</xdr:rowOff>
    </xdr:to>
    <xdr:sp macro="" textlink="">
      <xdr:nvSpPr>
        <xdr:cNvPr id="2" name="角丸四角形 1">
          <a:extLst>
            <a:ext uri="{FF2B5EF4-FFF2-40B4-BE49-F238E27FC236}">
              <a16:creationId xmlns:a16="http://schemas.microsoft.com/office/drawing/2014/main" id="{56FFDC13-BF12-4D21-A684-623CDA92BEF0}"/>
            </a:ext>
          </a:extLst>
        </xdr:cNvPr>
        <xdr:cNvSpPr/>
      </xdr:nvSpPr>
      <xdr:spPr>
        <a:xfrm>
          <a:off x="7966262" y="494659"/>
          <a:ext cx="1738033" cy="1830561"/>
        </a:xfrm>
        <a:prstGeom prst="roundRect">
          <a:avLst/>
        </a:prstGeom>
        <a:solidFill>
          <a:schemeClr val="accent5">
            <a:lumMod val="40000"/>
            <a:lumOff val="60000"/>
          </a:schemeClr>
        </a:solidFill>
        <a:ln>
          <a:solidFill>
            <a:schemeClr val="accent1">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200" b="1">
              <a:solidFill>
                <a:sysClr val="windowText" lastClr="000000"/>
              </a:solidFill>
              <a:latin typeface="+mn-ea"/>
              <a:ea typeface="+mn-ea"/>
            </a:rPr>
            <a:t>【</a:t>
          </a:r>
          <a:r>
            <a:rPr kumimoji="1" lang="ja-JP" altLang="en-US" sz="1200" b="1">
              <a:solidFill>
                <a:sysClr val="windowText" lastClr="000000"/>
              </a:solidFill>
              <a:latin typeface="+mn-ea"/>
              <a:ea typeface="+mn-ea"/>
            </a:rPr>
            <a:t>セルの中での改行</a:t>
          </a:r>
          <a:r>
            <a:rPr kumimoji="1" lang="en-US" altLang="ja-JP" sz="1200" b="1">
              <a:solidFill>
                <a:sysClr val="windowText" lastClr="000000"/>
              </a:solidFill>
              <a:latin typeface="+mn-ea"/>
              <a:ea typeface="+mn-ea"/>
            </a:rPr>
            <a:t>】</a:t>
          </a:r>
        </a:p>
        <a:p>
          <a:pPr algn="l"/>
          <a:r>
            <a:rPr kumimoji="1" lang="en-US" altLang="ja-JP" sz="1200" b="1">
              <a:solidFill>
                <a:sysClr val="windowText" lastClr="000000"/>
              </a:solidFill>
              <a:latin typeface="+mn-ea"/>
              <a:ea typeface="+mn-ea"/>
            </a:rPr>
            <a:t>Alt</a:t>
          </a:r>
          <a:r>
            <a:rPr kumimoji="1" lang="ja-JP" altLang="en-US" sz="1200" b="1">
              <a:solidFill>
                <a:sysClr val="windowText" lastClr="000000"/>
              </a:solidFill>
              <a:latin typeface="+mn-ea"/>
              <a:ea typeface="+mn-ea"/>
            </a:rPr>
            <a:t>キーを押しながら</a:t>
          </a:r>
          <a:endParaRPr kumimoji="1" lang="en-US" altLang="ja-JP" sz="1200" b="1">
            <a:solidFill>
              <a:sysClr val="windowText" lastClr="000000"/>
            </a:solidFill>
            <a:latin typeface="+mn-ea"/>
            <a:ea typeface="+mn-ea"/>
          </a:endParaRPr>
        </a:p>
        <a:p>
          <a:pPr algn="l"/>
          <a:r>
            <a:rPr kumimoji="1" lang="en-US" altLang="ja-JP" sz="1200" b="1">
              <a:solidFill>
                <a:sysClr val="windowText" lastClr="000000"/>
              </a:solidFill>
              <a:latin typeface="+mn-ea"/>
              <a:ea typeface="+mn-ea"/>
            </a:rPr>
            <a:t>Enter</a:t>
          </a:r>
          <a:r>
            <a:rPr kumimoji="1" lang="ja-JP" altLang="en-US" sz="1200" b="1">
              <a:solidFill>
                <a:sysClr val="windowText" lastClr="000000"/>
              </a:solidFill>
              <a:latin typeface="+mn-ea"/>
              <a:ea typeface="+mn-ea"/>
            </a:rPr>
            <a:t>キーを押して</a:t>
          </a:r>
          <a:endParaRPr kumimoji="1" lang="en-US" altLang="ja-JP" sz="1200" b="1">
            <a:solidFill>
              <a:sysClr val="windowText" lastClr="000000"/>
            </a:solidFill>
            <a:latin typeface="+mn-ea"/>
            <a:ea typeface="+mn-ea"/>
          </a:endParaRPr>
        </a:p>
        <a:p>
          <a:pPr algn="l"/>
          <a:r>
            <a:rPr kumimoji="1" lang="ja-JP" altLang="en-US" sz="1200" b="1">
              <a:solidFill>
                <a:sysClr val="windowText" lastClr="000000"/>
              </a:solidFill>
              <a:latin typeface="+mn-ea"/>
              <a:ea typeface="+mn-ea"/>
            </a:rPr>
            <a:t>ください</a:t>
          </a:r>
        </a:p>
      </xdr:txBody>
    </xdr:sp>
    <xdr:clientData/>
  </xdr:twoCellAnchor>
  <xdr:twoCellAnchor>
    <xdr:from>
      <xdr:col>34</xdr:col>
      <xdr:colOff>83342</xdr:colOff>
      <xdr:row>13</xdr:row>
      <xdr:rowOff>95250</xdr:rowOff>
    </xdr:from>
    <xdr:to>
      <xdr:col>47</xdr:col>
      <xdr:colOff>59530</xdr:colOff>
      <xdr:row>16</xdr:row>
      <xdr:rowOff>178593</xdr:rowOff>
    </xdr:to>
    <xdr:sp macro="" textlink="">
      <xdr:nvSpPr>
        <xdr:cNvPr id="5" name="吹き出し: 角を丸めた四角形 4">
          <a:extLst>
            <a:ext uri="{FF2B5EF4-FFF2-40B4-BE49-F238E27FC236}">
              <a16:creationId xmlns:a16="http://schemas.microsoft.com/office/drawing/2014/main" id="{70CDD98B-CCB6-436D-B19F-CA8D2D6877E3}"/>
            </a:ext>
          </a:extLst>
        </xdr:cNvPr>
        <xdr:cNvSpPr/>
      </xdr:nvSpPr>
      <xdr:spPr>
        <a:xfrm>
          <a:off x="8512967" y="3095625"/>
          <a:ext cx="2762251" cy="1012031"/>
        </a:xfrm>
        <a:prstGeom prst="wedgeRoundRectCallout">
          <a:avLst>
            <a:gd name="adj1" fmla="val -64037"/>
            <a:gd name="adj2" fmla="val -1889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b="1">
              <a:solidFill>
                <a:schemeClr val="tx1"/>
              </a:solidFill>
            </a:rPr>
            <a:t>おおよその日付を記入してください。</a:t>
          </a:r>
          <a:endParaRPr kumimoji="1" lang="en-US" altLang="ja-JP" sz="1600" b="1">
            <a:solidFill>
              <a:schemeClr val="tx1"/>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34</xdr:col>
      <xdr:colOff>91887</xdr:colOff>
      <xdr:row>12</xdr:row>
      <xdr:rowOff>1</xdr:rowOff>
    </xdr:from>
    <xdr:to>
      <xdr:col>48</xdr:col>
      <xdr:colOff>134471</xdr:colOff>
      <xdr:row>16</xdr:row>
      <xdr:rowOff>78441</xdr:rowOff>
    </xdr:to>
    <xdr:sp macro="" textlink="">
      <xdr:nvSpPr>
        <xdr:cNvPr id="2" name="吹き出し: 角を丸めた四角形 1">
          <a:extLst>
            <a:ext uri="{FF2B5EF4-FFF2-40B4-BE49-F238E27FC236}">
              <a16:creationId xmlns:a16="http://schemas.microsoft.com/office/drawing/2014/main" id="{77059F57-F5CC-42BC-938B-345DF5454073}"/>
            </a:ext>
          </a:extLst>
        </xdr:cNvPr>
        <xdr:cNvSpPr/>
      </xdr:nvSpPr>
      <xdr:spPr>
        <a:xfrm>
          <a:off x="7454152" y="2286001"/>
          <a:ext cx="3023348" cy="840440"/>
        </a:xfrm>
        <a:prstGeom prst="wedgeRoundRectCallout">
          <a:avLst>
            <a:gd name="adj1" fmla="val -64037"/>
            <a:gd name="adj2" fmla="val -18891"/>
            <a:gd name="adj3" fmla="val 16667"/>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0">
              <a:solidFill>
                <a:schemeClr val="tx1"/>
              </a:solidFill>
            </a:rPr>
            <a:t>交付申請時から変更がある場合は数式を消して入力してください。</a:t>
          </a:r>
          <a:endParaRPr kumimoji="1" lang="en-US" altLang="ja-JP" sz="1400" b="0">
            <a:solidFill>
              <a:schemeClr val="tx1"/>
            </a:solidFill>
          </a:endParaRPr>
        </a:p>
      </xdr:txBody>
    </xdr:sp>
    <xdr:clientData/>
  </xdr:twoCellAnchor>
  <xdr:twoCellAnchor>
    <xdr:from>
      <xdr:col>32</xdr:col>
      <xdr:colOff>168089</xdr:colOff>
      <xdr:row>1</xdr:row>
      <xdr:rowOff>33618</xdr:rowOff>
    </xdr:from>
    <xdr:to>
      <xdr:col>43</xdr:col>
      <xdr:colOff>22412</xdr:colOff>
      <xdr:row>7</xdr:row>
      <xdr:rowOff>0</xdr:rowOff>
    </xdr:to>
    <xdr:sp macro="" textlink="">
      <xdr:nvSpPr>
        <xdr:cNvPr id="3" name="テキスト ボックス 2">
          <a:extLst>
            <a:ext uri="{FF2B5EF4-FFF2-40B4-BE49-F238E27FC236}">
              <a16:creationId xmlns:a16="http://schemas.microsoft.com/office/drawing/2014/main" id="{1BCE6520-DB47-49BB-8DD3-2E2BAE90A681}"/>
            </a:ext>
          </a:extLst>
        </xdr:cNvPr>
        <xdr:cNvSpPr txBox="1"/>
      </xdr:nvSpPr>
      <xdr:spPr>
        <a:xfrm>
          <a:off x="7104530" y="224118"/>
          <a:ext cx="2196353" cy="110938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ja-JP" sz="1100"/>
        </a:p>
        <a:p>
          <a:r>
            <a:rPr kumimoji="1" lang="ja-JP" altLang="en-US" sz="1400"/>
            <a:t>申請日は入力しないでください</a:t>
          </a:r>
        </a:p>
      </xdr:txBody>
    </xdr:sp>
    <xdr:clientData/>
  </xdr:twoCellAnchor>
  <xdr:twoCellAnchor>
    <xdr:from>
      <xdr:col>32</xdr:col>
      <xdr:colOff>95250</xdr:colOff>
      <xdr:row>20</xdr:row>
      <xdr:rowOff>152400</xdr:rowOff>
    </xdr:from>
    <xdr:to>
      <xdr:col>43</xdr:col>
      <xdr:colOff>152400</xdr:colOff>
      <xdr:row>24</xdr:row>
      <xdr:rowOff>47625</xdr:rowOff>
    </xdr:to>
    <xdr:sp macro="" textlink="">
      <xdr:nvSpPr>
        <xdr:cNvPr id="4" name="テキスト ボックス 3">
          <a:extLst>
            <a:ext uri="{FF2B5EF4-FFF2-40B4-BE49-F238E27FC236}">
              <a16:creationId xmlns:a16="http://schemas.microsoft.com/office/drawing/2014/main" id="{6A31FF1D-E217-4A38-8648-CEB7B7663915}"/>
            </a:ext>
          </a:extLst>
        </xdr:cNvPr>
        <xdr:cNvSpPr txBox="1"/>
      </xdr:nvSpPr>
      <xdr:spPr>
        <a:xfrm>
          <a:off x="6924675" y="3962400"/>
          <a:ext cx="2362200" cy="6572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t>←文章内の日付、文書番号は入力不要です</a:t>
          </a:r>
          <a:endParaRPr kumimoji="1" lang="en-US" altLang="ja-JP"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12</xdr:col>
      <xdr:colOff>152400</xdr:colOff>
      <xdr:row>1</xdr:row>
      <xdr:rowOff>57150</xdr:rowOff>
    </xdr:from>
    <xdr:to>
      <xdr:col>16</xdr:col>
      <xdr:colOff>63046</xdr:colOff>
      <xdr:row>5</xdr:row>
      <xdr:rowOff>486228</xdr:rowOff>
    </xdr:to>
    <xdr:sp macro="" textlink="">
      <xdr:nvSpPr>
        <xdr:cNvPr id="2" name="四角形: 角を丸くする 1">
          <a:extLst>
            <a:ext uri="{FF2B5EF4-FFF2-40B4-BE49-F238E27FC236}">
              <a16:creationId xmlns:a16="http://schemas.microsoft.com/office/drawing/2014/main" id="{AEE1AAFB-218D-4C50-BFAE-33289A45C77E}"/>
            </a:ext>
          </a:extLst>
        </xdr:cNvPr>
        <xdr:cNvSpPr/>
      </xdr:nvSpPr>
      <xdr:spPr>
        <a:xfrm>
          <a:off x="7867650" y="311150"/>
          <a:ext cx="2907846" cy="1387928"/>
        </a:xfrm>
        <a:prstGeom prst="roundRect">
          <a:avLst/>
        </a:prstGeom>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l"/>
          <a:r>
            <a:rPr kumimoji="1" lang="ja-JP" altLang="en-US" sz="1600" b="1">
              <a:solidFill>
                <a:sysClr val="windowText" lastClr="000000"/>
              </a:solidFill>
            </a:rPr>
            <a:t>当初申請の内容が転記されておりますので、変更がある場合は式の上から正しい情報を入力してください。</a:t>
          </a: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4</xdr:col>
      <xdr:colOff>348869</xdr:colOff>
      <xdr:row>9</xdr:row>
      <xdr:rowOff>202293</xdr:rowOff>
    </xdr:from>
    <xdr:to>
      <xdr:col>7</xdr:col>
      <xdr:colOff>898072</xdr:colOff>
      <xdr:row>15</xdr:row>
      <xdr:rowOff>53068</xdr:rowOff>
    </xdr:to>
    <xdr:pic>
      <xdr:nvPicPr>
        <xdr:cNvPr id="2" name="図 1">
          <a:extLst>
            <a:ext uri="{FF2B5EF4-FFF2-40B4-BE49-F238E27FC236}">
              <a16:creationId xmlns:a16="http://schemas.microsoft.com/office/drawing/2014/main" id="{5E22B45A-EDC1-449A-86D9-841C3278D18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6889369" y="2860222"/>
          <a:ext cx="3542774" cy="164691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11</xdr:col>
      <xdr:colOff>166007</xdr:colOff>
      <xdr:row>0</xdr:row>
      <xdr:rowOff>281215</xdr:rowOff>
    </xdr:from>
    <xdr:to>
      <xdr:col>15</xdr:col>
      <xdr:colOff>570139</xdr:colOff>
      <xdr:row>5</xdr:row>
      <xdr:rowOff>317500</xdr:rowOff>
    </xdr:to>
    <xdr:sp macro="" textlink="">
      <xdr:nvSpPr>
        <xdr:cNvPr id="3" name="四角形: 角を丸くする 2">
          <a:extLst>
            <a:ext uri="{FF2B5EF4-FFF2-40B4-BE49-F238E27FC236}">
              <a16:creationId xmlns:a16="http://schemas.microsoft.com/office/drawing/2014/main" id="{DA86B9EF-C057-4248-AF8F-9B17A2DC585F}"/>
            </a:ext>
          </a:extLst>
        </xdr:cNvPr>
        <xdr:cNvSpPr/>
      </xdr:nvSpPr>
      <xdr:spPr>
        <a:xfrm>
          <a:off x="10697936" y="281215"/>
          <a:ext cx="2907846" cy="1387928"/>
        </a:xfrm>
        <a:prstGeom prst="roundRect">
          <a:avLst/>
        </a:prstGeom>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l"/>
          <a:r>
            <a:rPr kumimoji="1" lang="ja-JP" altLang="en-US" sz="1600" b="1">
              <a:solidFill>
                <a:sysClr val="windowText" lastClr="000000"/>
              </a:solidFill>
            </a:rPr>
            <a:t>当初申請の内容が転記されておりますので、変更がある場合は式の上から正しい情報を入力してください。</a:t>
          </a:r>
        </a:p>
      </xdr:txBody>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3</xdr:col>
      <xdr:colOff>265814</xdr:colOff>
      <xdr:row>5</xdr:row>
      <xdr:rowOff>69850</xdr:rowOff>
    </xdr:from>
    <xdr:to>
      <xdr:col>5</xdr:col>
      <xdr:colOff>781984</xdr:colOff>
      <xdr:row>6</xdr:row>
      <xdr:rowOff>278832</xdr:rowOff>
    </xdr:to>
    <xdr:pic>
      <xdr:nvPicPr>
        <xdr:cNvPr id="3" name="図 2">
          <a:extLst>
            <a:ext uri="{FF2B5EF4-FFF2-40B4-BE49-F238E27FC236}">
              <a16:creationId xmlns:a16="http://schemas.microsoft.com/office/drawing/2014/main" id="{5DC89B1B-75EC-41D8-B074-07579F33EA0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4996564" y="1428750"/>
          <a:ext cx="3418120" cy="53918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63500</xdr:colOff>
      <xdr:row>0</xdr:row>
      <xdr:rowOff>241300</xdr:rowOff>
    </xdr:from>
    <xdr:to>
      <xdr:col>12</xdr:col>
      <xdr:colOff>386896</xdr:colOff>
      <xdr:row>5</xdr:row>
      <xdr:rowOff>270328</xdr:rowOff>
    </xdr:to>
    <xdr:sp macro="" textlink="">
      <xdr:nvSpPr>
        <xdr:cNvPr id="4" name="四角形: 角を丸くする 3">
          <a:extLst>
            <a:ext uri="{FF2B5EF4-FFF2-40B4-BE49-F238E27FC236}">
              <a16:creationId xmlns:a16="http://schemas.microsoft.com/office/drawing/2014/main" id="{78A71976-A109-44EE-963A-A3D611C2DDC8}"/>
            </a:ext>
          </a:extLst>
        </xdr:cNvPr>
        <xdr:cNvSpPr/>
      </xdr:nvSpPr>
      <xdr:spPr>
        <a:xfrm>
          <a:off x="8718550" y="241300"/>
          <a:ext cx="2907846" cy="1387928"/>
        </a:xfrm>
        <a:prstGeom prst="roundRect">
          <a:avLst/>
        </a:prstGeom>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l"/>
          <a:r>
            <a:rPr kumimoji="1" lang="ja-JP" altLang="en-US" sz="1600" b="1">
              <a:solidFill>
                <a:sysClr val="windowText" lastClr="000000"/>
              </a:solidFill>
            </a:rPr>
            <a:t>当初申請の内容が転記されておりますので、変更がある場合は式の上から正しい情報を入力してください。</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33</xdr:col>
      <xdr:colOff>0</xdr:colOff>
      <xdr:row>61</xdr:row>
      <xdr:rowOff>0</xdr:rowOff>
    </xdr:from>
    <xdr:to>
      <xdr:col>43</xdr:col>
      <xdr:colOff>78441</xdr:colOff>
      <xdr:row>72</xdr:row>
      <xdr:rowOff>156882</xdr:rowOff>
    </xdr:to>
    <xdr:sp macro="" textlink="">
      <xdr:nvSpPr>
        <xdr:cNvPr id="2" name="角丸四角形 1">
          <a:extLst>
            <a:ext uri="{FF2B5EF4-FFF2-40B4-BE49-F238E27FC236}">
              <a16:creationId xmlns:a16="http://schemas.microsoft.com/office/drawing/2014/main" id="{C4B707B8-ED13-431D-81F4-9196D4562935}"/>
            </a:ext>
          </a:extLst>
        </xdr:cNvPr>
        <xdr:cNvSpPr/>
      </xdr:nvSpPr>
      <xdr:spPr>
        <a:xfrm>
          <a:off x="8181975" y="10972800"/>
          <a:ext cx="2173941" cy="0"/>
        </a:xfrm>
        <a:prstGeom prst="roundRect">
          <a:avLst/>
        </a:prstGeom>
        <a:solidFill>
          <a:schemeClr val="accent5">
            <a:lumMod val="40000"/>
            <a:lumOff val="60000"/>
          </a:schemeClr>
        </a:solidFill>
        <a:ln>
          <a:solidFill>
            <a:schemeClr val="accent1">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200" b="1">
              <a:solidFill>
                <a:sysClr val="windowText" lastClr="000000"/>
              </a:solidFill>
              <a:latin typeface="+mn-ea"/>
              <a:ea typeface="+mn-ea"/>
            </a:rPr>
            <a:t>【</a:t>
          </a:r>
          <a:r>
            <a:rPr kumimoji="1" lang="ja-JP" altLang="en-US" sz="1200" b="1">
              <a:solidFill>
                <a:sysClr val="windowText" lastClr="000000"/>
              </a:solidFill>
              <a:latin typeface="+mn-ea"/>
              <a:ea typeface="+mn-ea"/>
            </a:rPr>
            <a:t>実績報告書（予備）</a:t>
          </a:r>
          <a:r>
            <a:rPr kumimoji="1" lang="en-US" altLang="ja-JP" sz="1200" b="1">
              <a:solidFill>
                <a:sysClr val="windowText" lastClr="000000"/>
              </a:solidFill>
              <a:latin typeface="+mn-ea"/>
              <a:ea typeface="+mn-ea"/>
            </a:rPr>
            <a:t>】</a:t>
          </a:r>
        </a:p>
        <a:p>
          <a:pPr algn="l"/>
          <a:endParaRPr kumimoji="1" lang="en-US" altLang="ja-JP" sz="1200" b="1">
            <a:solidFill>
              <a:sysClr val="windowText" lastClr="000000"/>
            </a:solidFill>
            <a:latin typeface="+mn-ea"/>
            <a:ea typeface="+mn-ea"/>
          </a:endParaRPr>
        </a:p>
        <a:p>
          <a:pPr algn="l"/>
          <a:r>
            <a:rPr kumimoji="1" lang="ja-JP" altLang="en-US" sz="1200" b="1">
              <a:solidFill>
                <a:sysClr val="windowText" lastClr="000000"/>
              </a:solidFill>
              <a:latin typeface="+mn-ea"/>
              <a:ea typeface="+mn-ea"/>
            </a:rPr>
            <a:t>可能であれば、金額等、枠内は入力せず、代表印のみ押印してご提出をお願いいたします。</a:t>
          </a:r>
          <a:endParaRPr kumimoji="1" lang="en-US" altLang="ja-JP" sz="1200" b="1">
            <a:solidFill>
              <a:sysClr val="windowText" lastClr="000000"/>
            </a:solidFill>
            <a:latin typeface="+mn-ea"/>
            <a:ea typeface="+mn-ea"/>
          </a:endParaRPr>
        </a:p>
        <a:p>
          <a:pPr algn="l"/>
          <a:r>
            <a:rPr kumimoji="1" lang="en-US" altLang="ja-JP" sz="1200" b="1">
              <a:solidFill>
                <a:sysClr val="windowText" lastClr="000000"/>
              </a:solidFill>
              <a:latin typeface="+mn-ea"/>
              <a:ea typeface="+mn-ea"/>
            </a:rPr>
            <a:t>※</a:t>
          </a:r>
          <a:r>
            <a:rPr kumimoji="1" lang="ja-JP" altLang="en-US" sz="1200" b="1">
              <a:solidFill>
                <a:sysClr val="windowText" lastClr="000000"/>
              </a:solidFill>
              <a:latin typeface="+mn-ea"/>
              <a:ea typeface="+mn-ea"/>
            </a:rPr>
            <a:t>入力内容が誤っていた場合に使用させていただくことがあります。</a:t>
          </a:r>
        </a:p>
      </xdr:txBody>
    </xdr:sp>
    <xdr:clientData/>
  </xdr:twoCellAnchor>
  <xdr:twoCellAnchor>
    <xdr:from>
      <xdr:col>33</xdr:col>
      <xdr:colOff>11206</xdr:colOff>
      <xdr:row>1</xdr:row>
      <xdr:rowOff>22412</xdr:rowOff>
    </xdr:from>
    <xdr:to>
      <xdr:col>43</xdr:col>
      <xdr:colOff>41462</xdr:colOff>
      <xdr:row>5</xdr:row>
      <xdr:rowOff>179294</xdr:rowOff>
    </xdr:to>
    <xdr:sp macro="" textlink="">
      <xdr:nvSpPr>
        <xdr:cNvPr id="3" name="テキスト ボックス 2">
          <a:extLst>
            <a:ext uri="{FF2B5EF4-FFF2-40B4-BE49-F238E27FC236}">
              <a16:creationId xmlns:a16="http://schemas.microsoft.com/office/drawing/2014/main" id="{EF131A48-9DC2-4259-B38B-0D3617306E07}"/>
            </a:ext>
          </a:extLst>
        </xdr:cNvPr>
        <xdr:cNvSpPr txBox="1"/>
      </xdr:nvSpPr>
      <xdr:spPr>
        <a:xfrm>
          <a:off x="8247530" y="212912"/>
          <a:ext cx="2159373" cy="110938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ja-JP" sz="1100"/>
        </a:p>
        <a:p>
          <a:r>
            <a:rPr kumimoji="1" lang="ja-JP" altLang="en-US" sz="1400"/>
            <a:t>申請日は入力しないでください</a:t>
          </a:r>
        </a:p>
      </xdr:txBody>
    </xdr:sp>
    <xdr:clientData/>
  </xdr:twoCellAnchor>
  <xdr:twoCellAnchor>
    <xdr:from>
      <xdr:col>34</xdr:col>
      <xdr:colOff>134470</xdr:colOff>
      <xdr:row>11</xdr:row>
      <xdr:rowOff>56030</xdr:rowOff>
    </xdr:from>
    <xdr:to>
      <xdr:col>48</xdr:col>
      <xdr:colOff>129989</xdr:colOff>
      <xdr:row>15</xdr:row>
      <xdr:rowOff>134470</xdr:rowOff>
    </xdr:to>
    <xdr:sp macro="" textlink="">
      <xdr:nvSpPr>
        <xdr:cNvPr id="4" name="吹き出し: 角を丸めた四角形 3">
          <a:extLst>
            <a:ext uri="{FF2B5EF4-FFF2-40B4-BE49-F238E27FC236}">
              <a16:creationId xmlns:a16="http://schemas.microsoft.com/office/drawing/2014/main" id="{845EE193-8E38-4F3E-87B3-6B8BD290180C}"/>
            </a:ext>
          </a:extLst>
        </xdr:cNvPr>
        <xdr:cNvSpPr/>
      </xdr:nvSpPr>
      <xdr:spPr>
        <a:xfrm>
          <a:off x="8583705" y="2342030"/>
          <a:ext cx="2976284" cy="840440"/>
        </a:xfrm>
        <a:prstGeom prst="wedgeRoundRectCallout">
          <a:avLst>
            <a:gd name="adj1" fmla="val -64037"/>
            <a:gd name="adj2" fmla="val -18891"/>
            <a:gd name="adj3" fmla="val 16667"/>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0">
              <a:solidFill>
                <a:schemeClr val="tx1"/>
              </a:solidFill>
            </a:rPr>
            <a:t>交付申請時から変更がある場合は数式を消して入力してください。</a:t>
          </a:r>
          <a:endParaRPr kumimoji="1" lang="en-US" altLang="ja-JP" sz="1400" b="0">
            <a:solidFill>
              <a:schemeClr val="tx1"/>
            </a:solidFill>
          </a:endParaRPr>
        </a:p>
      </xdr:txBody>
    </xdr:sp>
    <xdr:clientData/>
  </xdr:twoCellAnchor>
  <xdr:twoCellAnchor>
    <xdr:from>
      <xdr:col>32</xdr:col>
      <xdr:colOff>123264</xdr:colOff>
      <xdr:row>19</xdr:row>
      <xdr:rowOff>145677</xdr:rowOff>
    </xdr:from>
    <xdr:to>
      <xdr:col>43</xdr:col>
      <xdr:colOff>143435</xdr:colOff>
      <xdr:row>23</xdr:row>
      <xdr:rowOff>40902</xdr:rowOff>
    </xdr:to>
    <xdr:sp macro="" textlink="">
      <xdr:nvSpPr>
        <xdr:cNvPr id="5" name="テキスト ボックス 4">
          <a:extLst>
            <a:ext uri="{FF2B5EF4-FFF2-40B4-BE49-F238E27FC236}">
              <a16:creationId xmlns:a16="http://schemas.microsoft.com/office/drawing/2014/main" id="{22514A5D-DD13-4DA5-91D8-8096B6D0F101}"/>
            </a:ext>
          </a:extLst>
        </xdr:cNvPr>
        <xdr:cNvSpPr txBox="1"/>
      </xdr:nvSpPr>
      <xdr:spPr>
        <a:xfrm>
          <a:off x="8146676" y="3765177"/>
          <a:ext cx="2362200" cy="6572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t>←文章内の日付、文書番号は入力不要です</a:t>
          </a:r>
          <a:endParaRPr kumimoji="1" lang="en-US" altLang="ja-JP" sz="1100"/>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22238;&#24489;&#12373;&#12428;&#12383;&#22806;&#37096;&#12522;&#12531;&#12463;1"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09&#20445;&#32946;&#20418;/06%20&#27665;&#38291;&#20445;&#32946;&#22290;&#35036;&#21161;&#37329;&#38306;&#20418;/06%20&#26045;&#35373;&#36939;&#21942;&#36027;&#35036;&#21161;&#37329;&#38306;&#20418;/01_&#20132;&#20184;&#27770;&#23450;&#65374;&#25903;&#20986;/R02&#26045;&#35373;&#36939;&#21942;&#36027;&#35036;&#21161;&#37329;/04&#12288;&#23455;&#32318;&#22577;&#21578;/01&#20381;&#38972;&#25991;&#31561;/&#20316;&#26989;&#29992;/&#35352;&#36617;&#20363;&#20316;&#25104;&#29992;&#65298;&#9733;&#26045;&#35373;&#22411;_&#9734;&#26045;&#35373;&#36939;&#21942;&#36027;&#35036;&#21161;&#37329;_&#23455;&#32318;&#22577;&#21578;&#29992;&#12487;&#12540;&#12479;.xlsx" TargetMode="External"/></Relationships>
</file>

<file path=xl/externalLinks/_rels/externalLink11.xml.rels><?xml version="1.0" encoding="UTF-8" standalone="yes"?>
<Relationships xmlns="http://schemas.openxmlformats.org/package/2006/relationships"><Relationship Id="rId1" Type="http://schemas.microsoft.com/office/2006/relationships/xlExternalLinkPath/xlPathMissing" Target="&#22238;&#24489;&#12373;&#12428;&#12383;&#22806;&#37096;&#12522;&#12531;&#12463;10"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hains.city.chiba.jp\&#20840;&#24193;&#12501;&#12457;&#12523;&#12480;\&#9734;&#9734;&#12371;&#12393;&#12418;&#23478;&#24237;&#35506;&#9734;&#9734;\110_&#20445;&#32946;&#25152;\H31&#24180;&#24230;\&#31649;&#29702;&#34920;\&#24179;&#25104;31&#24180;&#24230;&#22312;&#22290;&#20816;&#31461;&#31649;&#29702;&#34920;.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09&#20445;&#32946;&#20418;/06%20&#27665;&#38291;&#20445;&#32946;&#22290;&#35036;&#21161;&#37329;&#38306;&#20418;/06%20&#26045;&#35373;&#36939;&#21942;&#36027;&#35036;&#21161;&#37329;&#38306;&#20418;/01_&#20132;&#20184;&#27770;&#23450;&#65374;&#25903;&#20986;/31&#26045;&#35373;&#36939;&#21942;&#36027;&#35036;&#21161;&#37329;/&#35201;&#37197;&#24942;&#20445;&#32946;&#36027;/24&#26045;&#35373;&#36939;&#21942;&#36027;/24&#26045;&#35373;&#36939;&#21942;&#36027;.XLS" TargetMode="External"/></Relationships>
</file>

<file path=xl/externalLinks/_rels/externalLink14.xml.rels><?xml version="1.0" encoding="UTF-8" standalone="yes"?>
<Relationships xmlns="http://schemas.openxmlformats.org/package/2006/relationships"><Relationship Id="rId1" Type="http://schemas.microsoft.com/office/2006/relationships/xlExternalLinkPath/xlPathMissing" Target="&#22238;&#24489;&#12373;&#12428;&#12383;&#22806;&#37096;&#12522;&#12531;&#12463;11"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K:\&#8251;&#24188;&#20445;&#36939;&#21942;&#35506;&#20491;&#20154;&#29992;\&#20633;&#24536;&#37682;.xlsx"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22238;&#24489;&#12373;&#12428;&#12383;&#22806;&#37096;&#12522;&#12531;&#12463;3"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22238;&#24489;&#12373;&#12428;&#12383;&#22806;&#37096;&#12522;&#12531;&#12463;4"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09&#20445;&#32946;&#20418;/06%20&#27665;&#38291;&#20445;&#32946;&#22290;&#35036;&#21161;&#37329;&#38306;&#20418;/20%20&#23455;&#36027;&#24500;&#21454;&#12395;&#20276;&#12358;&#35036;&#36275;&#32102;&#20184;/&#9733;&#36039;&#26009;/R2%20&#35036;&#21161;&#37329;&#12510;&#12473;&#12479;.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N:\18_&#12371;&#12393;&#12418;&#26410;&#26469;&#23616;\18105000_&#12371;&#12393;&#12418;&#26410;&#26469;&#23616;&#12371;&#12393;&#12418;&#26410;&#26469;&#37096;&#24188;&#20445;&#36939;&#21942;&#35506;\&#9670;100%20&#9678;&#20849;&#26377;&#12501;&#12457;&#12523;&#12480;&#65288;&#20445;&#32946;&#25903;&#25588;&#35506;&#12289;&#20445;&#32946;&#36939;&#21942;&#35506;&#12289;&#21508;&#21306;&#12371;&#12393;&#12418;&#23478;&#24237;&#35506;&#65289;\&#9733;&#9733;&#9312;&#27665;&#38291;&#20445;&#32946;&#22290;&#31561;&#21517;&#31807;&#12289;&#9313;&#20844;&#31435;&#20445;&#32946;&#25152;&#21517;&#31807;&#12289;&#9314;&#22290;&#25968;&#12289;&#9315;&#35469;&#21487;&#22806;&#21517;&#31807;&#12289;&#9316;&#27665;&#20445;&#21332;&#21152;&#30431;&#22290;&#12394;&#12393;&#9733;&#9733;\09&#20445;&#32946;&#20418;\20%20&#35469;&#21487;&#22806;&#20445;&#32946;&#26045;&#35373;&#38306;&#20418;\&#9733;&#35469;&#21487;&#22806;&#12539;&#12523;&#12540;&#12512;&#19968;&#35239;&#12288;&#12521;&#12505;&#12523;\27\&#9734;&#9734;27&#20445;&#32946;&#65433;&#65392;&#65425;&#12539;&#35469;&#21487;&#22806;&#32207;&#25324;&#19968;&#35239;&#9734;&#9734;.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h-p00n-fls01\F18105000_&#12371;&#12393;&#12418;&#26410;&#26469;&#23616;&#12371;&#12393;&#12418;&#26410;&#26469;&#37096;&#24188;&#20445;&#36939;&#21942;&#35506;\09&#20445;&#32946;&#20418;\&#8251;&#21508;&#20418;&#21729;\&#28193;&#37096;&#30001;&#20339;&#12501;&#12457;&#12523;&#12480;\&#20445;&#32946;&#22763;&#37197;&#32622;&#22522;&#28310;&#35036;&#21161;&#37329;\&#20445;&#32946;&#22763;&#37197;&#32622;&#22522;&#28310;&#35036;&#21161;&#37329;\1&#35036;&#21161;&#37329;&#20132;&#20184;(vlookup)\23&#20445;&#32946;&#22763;&#31561;&#37197;&#32622;&#22522;&#28310;&#35036;&#21161;&#37329;.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K:\&#8251;&#24188;&#20445;&#36939;&#21942;&#35506;&#20491;&#20154;&#29992;\28%20&#27665;&#38291;&#20445;&#32946;&#22290;&#31561;&#21517;&#31807;%20.xlsx" TargetMode="External"/></Relationships>
</file>

<file path=xl/externalLinks/_rels/externalLink9.xml.rels><?xml version="1.0" encoding="UTF-8" standalone="yes"?>
<Relationships xmlns="http://schemas.openxmlformats.org/package/2006/relationships"><Relationship Id="rId1" Type="http://schemas.microsoft.com/office/2006/relationships/xlExternalLinkPath/xlPathMissing" Target="&#22238;&#24489;&#12373;&#12428;&#12383;&#22806;&#37096;&#12522;&#12531;&#12463;9"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請求書（金額入り）"/>
      <sheetName val="請求書（白紙用） "/>
      <sheetName val="内訳表（市内用）"/>
      <sheetName val="内訳表（管外用） "/>
      <sheetName val="入力シート"/>
      <sheetName val="計算シート"/>
      <sheetName val="１～３号・対応表"/>
      <sheetName val="１号・質改善後"/>
      <sheetName val="１号・質改善後②"/>
      <sheetName val="１号・質改善前"/>
      <sheetName val="１号・質改善前②"/>
      <sheetName val="２・３号・質改善後"/>
      <sheetName val="２・３号・質改善後②"/>
      <sheetName val="２・３号・質改善前"/>
      <sheetName val="２・３号・質改善前②"/>
      <sheetName val="リスト"/>
      <sheetName val="ショートカット"/>
      <sheetName val="ToDo"/>
      <sheetName val="修学資金ToDo"/>
      <sheetName val="会計検査Todo"/>
      <sheetName val="新規メモ"/>
      <sheetName val="机上連絡先"/>
      <sheetName val="来年度"/>
      <sheetName val="280401_6対1→5対1"/>
      <sheetName val="２７加配一人追加"/>
      <sheetName val="引き継ぎ構成"/>
      <sheetName val="連絡先"/>
      <sheetName val="28末-29当初"/>
      <sheetName val="照会対応関係【担当分】"/>
      <sheetName val="29末-30当初"/>
      <sheetName val="改善"/>
      <sheetName val="年度末対策 (2)"/>
      <sheetName val="H28園連絡先等"/>
      <sheetName val="園別備忘録"/>
      <sheetName val="業務知識"/>
      <sheetName val="各園の提出物管理"/>
      <sheetName val="280720市町村保育状況調査票"/>
      <sheetName val="民間障害児数及び配置保育士数"/>
      <sheetName val="交付決定内訳一覧"/>
      <sheetName val="技系"/>
      <sheetName val="貼付用"/>
      <sheetName val="28保育士数、正規非正規の割合"/>
      <sheetName val="29保育士数、正規非正規の割合"/>
      <sheetName val="27保育士数、正規非正規の割合"/>
      <sheetName val="28年4月時点の年齢別入所者と配置"/>
      <sheetName val="千葉市が不公平な扱いを受けている補助金（障害児保育費）根拠"/>
      <sheetName val="要件緩和の理解"/>
      <sheetName val="旅費"/>
      <sheetName val="修学資金裁量免除計算"/>
      <sheetName val="歳入の調定方法"/>
      <sheetName val="修学資金"/>
      <sheetName val="27-29_常勤保育士数の割合 "/>
      <sheetName val="地域型園長年齢"/>
      <sheetName val="Sheet1"/>
      <sheetName val="メールボックス"/>
      <sheetName val="各園情報(30)"/>
      <sheetName val="机上連絡先29"/>
      <sheetName val="連絡先29"/>
      <sheetName val="助成班"/>
      <sheetName val="指導班 "/>
      <sheetName val="管理班"/>
      <sheetName val="2.27現在　進捗状況"/>
      <sheetName val="職員予定表"/>
      <sheetName val="職能養成管理表"/>
      <sheetName val="2.22現在　進捗状況"/>
      <sheetName val="3.11現在　進捗状況"/>
      <sheetName val="3.29現在　進捗状況"/>
      <sheetName val="助成1"/>
      <sheetName val="助成2"/>
      <sheetName val="助成２　最新"/>
      <sheetName val="指導"/>
      <sheetName val="管理"/>
      <sheetName val="Sheet1 (4)"/>
      <sheetName val="Sheet1 (2)"/>
      <sheetName val="Sheet1 (3)"/>
      <sheetName val="最新基本データ"/>
      <sheetName val="事業所内含む認可外一覧 (1月)  "/>
      <sheetName val="事業所内含む認可外一覧 (12月)  "/>
      <sheetName val="事業所内含む認可外一覧 (11月)"/>
      <sheetName val="先Ｐとルーム一覧"/>
      <sheetName val="事業所内含む認可外一覧 (9月) "/>
      <sheetName val="ルーム保育料HP用"/>
      <sheetName val="最新基本データ (５月)"/>
      <sheetName val="先Ｐとルーム一覧 (2)"/>
      <sheetName val="事業所内含む認可外一覧"/>
      <sheetName val="事業所内含む認可外一覧 (7月)"/>
      <sheetName val="内科・歯科"/>
      <sheetName val="申請人数"/>
      <sheetName val="決定通知"/>
      <sheetName val="交付決定内訳書"/>
      <sheetName val="交付決定一覧"/>
      <sheetName val="予算額内訳"/>
      <sheetName val="交付額内訳"/>
      <sheetName val="予算額・決定額一覧表"/>
      <sheetName val="指令番号"/>
      <sheetName val="人数入力 （概算払）"/>
      <sheetName val="第１回交付額"/>
      <sheetName val="請求書"/>
      <sheetName val="概算払い時の人数通知"/>
      <sheetName val="人数入力（最終）"/>
      <sheetName val="既交付額通知文"/>
      <sheetName val="変更申請人数一覧"/>
      <sheetName val="変更交付額内訳"/>
      <sheetName val="別表１・２"/>
      <sheetName val="変更決定一覧"/>
      <sheetName val="申請変更前後"/>
      <sheetName val="実績差額一覧"/>
      <sheetName val="変更通知"/>
      <sheetName val="変更指令番号"/>
      <sheetName val="確定通知"/>
      <sheetName val="達番号"/>
      <sheetName val="差額一覧"/>
      <sheetName val="施設情報"/>
      <sheetName val="3.31現在職員数"/>
      <sheetName val="決定通知（様式第２号）"/>
      <sheetName val="第１四半期"/>
      <sheetName val="第２四半期 "/>
      <sheetName val="第２支払"/>
      <sheetName val="第３四半期"/>
      <sheetName val="第３支払"/>
      <sheetName val="10月予備申請"/>
      <sheetName val="変更通知（様式第5号）"/>
      <sheetName val="確定通知（様式第7号）"/>
      <sheetName val="差引所要額一覧"/>
      <sheetName val="差引所要額内訳 "/>
      <sheetName val="確定額一覧"/>
      <sheetName val="精算分"/>
      <sheetName val="精算書"/>
      <sheetName val="枝番号簿"/>
      <sheetName val="支払い一覧"/>
      <sheetName val="【中間実績】修正等箇所"/>
    </sheetNames>
    <sheetDataSet>
      <sheetData sheetId="0"/>
      <sheetData sheetId="1"/>
      <sheetData sheetId="2"/>
      <sheetData sheetId="3"/>
      <sheetData sheetId="4"/>
      <sheetData sheetId="5"/>
      <sheetData sheetId="6">
        <row r="3">
          <cell r="C3" t="str">
            <v>18/100地域</v>
          </cell>
          <cell r="I3" t="str">
            <v>×</v>
          </cell>
          <cell r="L3" t="str">
            <v>0日</v>
          </cell>
          <cell r="P3" t="str">
            <v>認可施設</v>
          </cell>
        </row>
        <row r="4">
          <cell r="I4" t="str">
            <v>○</v>
          </cell>
          <cell r="L4" t="str">
            <v>1日</v>
          </cell>
          <cell r="P4" t="str">
            <v>機能部分</v>
          </cell>
        </row>
        <row r="5">
          <cell r="L5" t="str">
            <v>2日</v>
          </cell>
        </row>
        <row r="6">
          <cell r="L6" t="str">
            <v>3日</v>
          </cell>
        </row>
        <row r="7">
          <cell r="L7" t="str">
            <v>4日</v>
          </cell>
        </row>
        <row r="8">
          <cell r="L8" t="str">
            <v>5日</v>
          </cell>
        </row>
      </sheetData>
      <sheetData sheetId="7"/>
      <sheetData sheetId="8"/>
      <sheetData sheetId="9"/>
      <sheetData sheetId="10"/>
      <sheetData sheetId="11"/>
      <sheetData sheetId="12"/>
      <sheetData sheetId="13"/>
      <sheetData sheetId="14"/>
      <sheetData sheetId="15">
        <row r="4">
          <cell r="B4" t="str">
            <v>01_全般</v>
          </cell>
        </row>
      </sheetData>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row r="4">
          <cell r="A4">
            <v>1</v>
          </cell>
        </row>
      </sheetData>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refreshError="1"/>
      <sheetData sheetId="57" refreshError="1"/>
      <sheetData sheetId="58"/>
      <sheetData sheetId="59"/>
      <sheetData sheetId="60"/>
      <sheetData sheetId="61" refreshError="1"/>
      <sheetData sheetId="62"/>
      <sheetData sheetId="63"/>
      <sheetData sheetId="64" refreshError="1"/>
      <sheetData sheetId="65"/>
      <sheetData sheetId="66"/>
      <sheetData sheetId="67">
        <row r="18">
          <cell r="H18" t="str">
            <v>交付申請・概算払：①データ分割　②データ入力</v>
          </cell>
        </row>
      </sheetData>
      <sheetData sheetId="68"/>
      <sheetData sheetId="69"/>
      <sheetData sheetId="70"/>
      <sheetData sheetId="71"/>
      <sheetData sheetId="72">
        <row r="21">
          <cell r="G21">
            <v>23400</v>
          </cell>
        </row>
      </sheetData>
      <sheetData sheetId="73">
        <row r="35">
          <cell r="G35">
            <v>129600</v>
          </cell>
        </row>
      </sheetData>
      <sheetData sheetId="74"/>
      <sheetData sheetId="75">
        <row r="1">
          <cell r="A1" t="str">
            <v>平成27年度　千葉市保育ルーム認定施設一覧</v>
          </cell>
        </row>
      </sheetData>
      <sheetData sheetId="76"/>
      <sheetData sheetId="77"/>
      <sheetData sheetId="78"/>
      <sheetData sheetId="79"/>
      <sheetData sheetId="80"/>
      <sheetData sheetId="81"/>
      <sheetData sheetId="82"/>
      <sheetData sheetId="83"/>
      <sheetData sheetId="84"/>
      <sheetData sheetId="85"/>
      <sheetData sheetId="86"/>
      <sheetData sheetId="87"/>
      <sheetData sheetId="88">
        <row r="3">
          <cell r="G3">
            <v>56</v>
          </cell>
        </row>
      </sheetData>
      <sheetData sheetId="89"/>
      <sheetData sheetId="90"/>
      <sheetData sheetId="91"/>
      <sheetData sheetId="92"/>
      <sheetData sheetId="93"/>
      <sheetData sheetId="94"/>
      <sheetData sheetId="95"/>
      <sheetData sheetId="96"/>
      <sheetData sheetId="97"/>
      <sheetData sheetId="98"/>
      <sheetData sheetId="99"/>
      <sheetData sheetId="100"/>
      <sheetData sheetId="101">
        <row r="5">
          <cell r="A5">
            <v>1</v>
          </cell>
        </row>
      </sheetData>
      <sheetData sheetId="102"/>
      <sheetData sheetId="103">
        <row r="3">
          <cell r="M3">
            <v>38</v>
          </cell>
        </row>
      </sheetData>
      <sheetData sheetId="104">
        <row r="4">
          <cell r="A4">
            <v>1</v>
          </cell>
        </row>
      </sheetData>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row r="4">
          <cell r="A4">
            <v>1</v>
          </cell>
        </row>
      </sheetData>
      <sheetData sheetId="119">
        <row r="1">
          <cell r="A1" t="str">
            <v>平成27年度　千葉市保育ルーム認定施設一覧</v>
          </cell>
        </row>
      </sheetData>
      <sheetData sheetId="120"/>
      <sheetData sheetId="121"/>
      <sheetData sheetId="122"/>
      <sheetData sheetId="123"/>
      <sheetData sheetId="124"/>
      <sheetData sheetId="125"/>
      <sheetData sheetId="126"/>
      <sheetData sheetId="127"/>
      <sheetData sheetId="128"/>
      <sheetData sheetId="129">
        <row r="4">
          <cell r="A4">
            <v>1</v>
          </cell>
        </row>
      </sheetData>
      <sheetData sheetId="13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補助金用基本データ"/>
      <sheetName val="リスト"/>
      <sheetName val="個別データ"/>
      <sheetName val="交付決定額一覧"/>
      <sheetName val="Sheet4"/>
      <sheetName val="基準額等"/>
      <sheetName val="提出前チェックリスト"/>
      <sheetName val="【保育園既存】算出内訳書"/>
      <sheetName val="【施設型】実績報告書等（入力不要）"/>
      <sheetName val="年度途中入園前健診の支払明細"/>
      <sheetName val="領収書内訳シート"/>
      <sheetName val="交付申請書(入力不用)"/>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請求書"/>
      <sheetName val="請求書（白紙）"/>
      <sheetName val="内訳表（市内用）"/>
      <sheetName val="内訳表 (管外請求用)"/>
      <sheetName val="処遇改善等加算計算シート"/>
      <sheetName val="計算シート"/>
      <sheetName val="入力シート"/>
      <sheetName val="対応表"/>
      <sheetName val="質改善前"/>
      <sheetName val="質改善前②"/>
      <sheetName val="質改善後"/>
      <sheetName val="質改善後②"/>
      <sheetName val="Ver."/>
      <sheetName val="実施人数"/>
      <sheetName val="保育単価"/>
      <sheetName val="単価民改"/>
      <sheetName val="日割内訳"/>
      <sheetName val="差額内訳"/>
      <sheetName val="手紙添付用"/>
      <sheetName val="VLOOK"/>
      <sheetName val="Sheet2"/>
      <sheetName val="編集"/>
      <sheetName val="H28.4.1"/>
      <sheetName val="H27.4.1（訂正）"/>
      <sheetName val="H27.4.1（番号訂正）"/>
      <sheetName val="H27.4.1"/>
      <sheetName val="机上用"/>
      <sheetName val="基準日"/>
      <sheetName val="31入所状況 (公立・民間)"/>
      <sheetName val="31入所状況（小規模・事業所・認こ）"/>
      <sheetName val="システムデータ"/>
      <sheetName val="照合用"/>
      <sheetName val="保育園在籍児童一覧"/>
      <sheetName val="入所待ち児童名簿"/>
      <sheetName val="総合チェック"/>
      <sheetName val="貼付用"/>
      <sheetName val="システムデータ集計"/>
      <sheetName val="管理表集計"/>
      <sheetName val="選択肢"/>
      <sheetName val="事業所データ"/>
      <sheetName val="認定こども園"/>
    </sheetNames>
    <sheetDataSet>
      <sheetData sheetId="0"/>
      <sheetData sheetId="1"/>
      <sheetData sheetId="2"/>
      <sheetData sheetId="3"/>
      <sheetData sheetId="4"/>
      <sheetData sheetId="5"/>
      <sheetData sheetId="6"/>
      <sheetData sheetId="7">
        <row r="3">
          <cell r="C3" t="str">
            <v>18/100地域</v>
          </cell>
          <cell r="I3" t="str">
            <v>×</v>
          </cell>
          <cell r="J3" t="str">
            <v>質改善前</v>
          </cell>
          <cell r="M3" t="str">
            <v>1級地</v>
          </cell>
          <cell r="P3" t="str">
            <v>A地域</v>
          </cell>
          <cell r="Q3" t="str">
            <v>a地域</v>
          </cell>
          <cell r="R3" t="str">
            <v>標準</v>
          </cell>
          <cell r="S3" t="str">
            <v>なし</v>
          </cell>
        </row>
        <row r="4">
          <cell r="C4" t="str">
            <v>15/100地域</v>
          </cell>
          <cell r="I4" t="str">
            <v>○</v>
          </cell>
          <cell r="J4" t="str">
            <v>質改善後</v>
          </cell>
          <cell r="M4" t="str">
            <v>2級地</v>
          </cell>
          <cell r="P4" t="str">
            <v>B地域</v>
          </cell>
          <cell r="Q4" t="str">
            <v>b地域</v>
          </cell>
          <cell r="R4" t="str">
            <v>都市部</v>
          </cell>
          <cell r="S4" t="str">
            <v>400時間以上 800時間未満</v>
          </cell>
        </row>
        <row r="5">
          <cell r="C5" t="str">
            <v>12/100地域</v>
          </cell>
          <cell r="M5" t="str">
            <v>3級地</v>
          </cell>
          <cell r="P5" t="str">
            <v>C地域</v>
          </cell>
          <cell r="Q5" t="str">
            <v>c地域</v>
          </cell>
          <cell r="S5" t="str">
            <v>800時間以上 1200時間未満</v>
          </cell>
        </row>
        <row r="6">
          <cell r="C6" t="str">
            <v>10/100地域</v>
          </cell>
          <cell r="M6" t="str">
            <v>4級地</v>
          </cell>
          <cell r="P6" t="str">
            <v>D地域</v>
          </cell>
          <cell r="Q6" t="str">
            <v>d地域</v>
          </cell>
          <cell r="S6" t="str">
            <v>1200時間以上</v>
          </cell>
        </row>
        <row r="7">
          <cell r="C7" t="str">
            <v>6/100地域</v>
          </cell>
          <cell r="M7" t="str">
            <v>その他の地域</v>
          </cell>
        </row>
        <row r="8">
          <cell r="C8" t="str">
            <v>3/100地域</v>
          </cell>
        </row>
        <row r="9">
          <cell r="C9" t="str">
            <v>その他地域</v>
          </cell>
        </row>
      </sheetData>
      <sheetData sheetId="8"/>
      <sheetData sheetId="9"/>
      <sheetData sheetId="10"/>
      <sheetData sheetId="11"/>
      <sheetData sheetId="12"/>
      <sheetData sheetId="13"/>
      <sheetData sheetId="14">
        <row r="4">
          <cell r="A4">
            <v>1</v>
          </cell>
        </row>
      </sheetData>
      <sheetData sheetId="15">
        <row r="4">
          <cell r="A4">
            <v>1</v>
          </cell>
        </row>
      </sheetData>
      <sheetData sheetId="16"/>
      <sheetData sheetId="17"/>
      <sheetData sheetId="18"/>
      <sheetData sheetId="19"/>
      <sheetData sheetId="20"/>
      <sheetData sheetId="21">
        <row r="160">
          <cell r="F160" t="str">
            <v>01_中央区</v>
          </cell>
        </row>
      </sheetData>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ow r="3">
          <cell r="C3">
            <v>1001</v>
          </cell>
        </row>
      </sheetData>
      <sheetData sheetId="40"/>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基準日"/>
      <sheetName val="31入所状況 (公立・民間)"/>
      <sheetName val="31入所状況（小規模・事業所・認こ）"/>
      <sheetName val="システムデータ"/>
      <sheetName val="照合用"/>
      <sheetName val="保育園在籍児童一覧"/>
      <sheetName val="入所待ち児童名簿"/>
      <sheetName val="総合チェック"/>
      <sheetName val="貼付用"/>
      <sheetName val="システムデータ集計"/>
      <sheetName val="管理表集計"/>
      <sheetName val="選択肢"/>
      <sheetName val="事業所データ"/>
      <sheetName val="認定こども園"/>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3">
          <cell r="C3">
            <v>1001</v>
          </cell>
          <cell r="D3" t="str">
            <v>白旗保育所</v>
          </cell>
          <cell r="E3" t="str">
            <v>公立</v>
          </cell>
        </row>
        <row r="4">
          <cell r="C4">
            <v>1004</v>
          </cell>
          <cell r="D4" t="str">
            <v>新宿保育所</v>
          </cell>
          <cell r="E4" t="str">
            <v>公立</v>
          </cell>
        </row>
        <row r="5">
          <cell r="C5">
            <v>1008</v>
          </cell>
          <cell r="D5" t="str">
            <v>神明保育所</v>
          </cell>
          <cell r="E5" t="str">
            <v>公立</v>
          </cell>
        </row>
        <row r="6">
          <cell r="C6">
            <v>1011</v>
          </cell>
          <cell r="D6" t="str">
            <v>亥鼻保育所</v>
          </cell>
          <cell r="E6" t="str">
            <v>公立</v>
          </cell>
        </row>
        <row r="7">
          <cell r="C7">
            <v>1014</v>
          </cell>
          <cell r="D7" t="str">
            <v>星久喜保育所</v>
          </cell>
          <cell r="E7" t="str">
            <v>公立</v>
          </cell>
        </row>
        <row r="8">
          <cell r="C8">
            <v>1016</v>
          </cell>
          <cell r="D8" t="str">
            <v>都保育所</v>
          </cell>
          <cell r="E8" t="str">
            <v>公立</v>
          </cell>
        </row>
        <row r="9">
          <cell r="C9">
            <v>1017</v>
          </cell>
          <cell r="D9" t="str">
            <v>生実保育所</v>
          </cell>
          <cell r="E9" t="str">
            <v>公立</v>
          </cell>
        </row>
        <row r="10">
          <cell r="C10">
            <v>1033</v>
          </cell>
          <cell r="D10" t="str">
            <v>蘇我保育所</v>
          </cell>
          <cell r="E10" t="str">
            <v>公立</v>
          </cell>
        </row>
        <row r="11">
          <cell r="C11">
            <v>1043</v>
          </cell>
          <cell r="D11" t="str">
            <v>弁天保育所</v>
          </cell>
          <cell r="E11" t="str">
            <v>公立</v>
          </cell>
        </row>
        <row r="12">
          <cell r="C12">
            <v>1047</v>
          </cell>
          <cell r="D12" t="str">
            <v>浜野保育所</v>
          </cell>
          <cell r="E12" t="str">
            <v>公立</v>
          </cell>
        </row>
        <row r="13">
          <cell r="C13">
            <v>1054</v>
          </cell>
          <cell r="D13" t="str">
            <v>川戸保育所</v>
          </cell>
          <cell r="E13" t="str">
            <v>公立</v>
          </cell>
        </row>
        <row r="14">
          <cell r="C14">
            <v>3002</v>
          </cell>
          <cell r="D14" t="str">
            <v>院内保育園</v>
          </cell>
          <cell r="E14" t="str">
            <v>私立</v>
          </cell>
        </row>
        <row r="15">
          <cell r="C15">
            <v>3007</v>
          </cell>
          <cell r="D15" t="str">
            <v>今井保育園</v>
          </cell>
          <cell r="E15" t="str">
            <v>私立</v>
          </cell>
        </row>
        <row r="16">
          <cell r="C16">
            <v>3009</v>
          </cell>
          <cell r="D16" t="str">
            <v>千葉寺保育園</v>
          </cell>
          <cell r="E16" t="str">
            <v>私立</v>
          </cell>
        </row>
        <row r="17">
          <cell r="C17">
            <v>3010</v>
          </cell>
          <cell r="D17" t="str">
            <v>慈光保育園</v>
          </cell>
          <cell r="E17" t="str">
            <v>私立</v>
          </cell>
        </row>
        <row r="18">
          <cell r="C18">
            <v>3018</v>
          </cell>
          <cell r="D18" t="str">
            <v>松ケ丘保育園</v>
          </cell>
          <cell r="E18" t="str">
            <v>私立</v>
          </cell>
        </row>
        <row r="19">
          <cell r="C19">
            <v>1210543</v>
          </cell>
          <cell r="D19" t="str">
            <v>ひなたぼっこ保育園</v>
          </cell>
          <cell r="E19" t="str">
            <v>私立</v>
          </cell>
        </row>
        <row r="20">
          <cell r="C20">
            <v>3037</v>
          </cell>
          <cell r="D20" t="str">
            <v>はまかぜ保育園</v>
          </cell>
          <cell r="E20" t="str">
            <v>私立</v>
          </cell>
        </row>
        <row r="21">
          <cell r="C21">
            <v>3041</v>
          </cell>
          <cell r="D21" t="str">
            <v>明徳浜野駅保育園</v>
          </cell>
          <cell r="E21" t="str">
            <v>私立</v>
          </cell>
        </row>
        <row r="22">
          <cell r="C22">
            <v>3047</v>
          </cell>
          <cell r="D22" t="str">
            <v>千葉みなとのぞみ保育園</v>
          </cell>
          <cell r="E22" t="str">
            <v>私立</v>
          </cell>
        </row>
        <row r="23">
          <cell r="C23">
            <v>3048</v>
          </cell>
          <cell r="D23" t="str">
            <v>いろは保育園</v>
          </cell>
          <cell r="E23" t="str">
            <v>私立</v>
          </cell>
        </row>
        <row r="24">
          <cell r="C24">
            <v>3051</v>
          </cell>
          <cell r="D24" t="str">
            <v>ローゼンそが保育園</v>
          </cell>
          <cell r="E24" t="str">
            <v>私立</v>
          </cell>
        </row>
        <row r="25">
          <cell r="C25">
            <v>3052</v>
          </cell>
          <cell r="D25" t="str">
            <v>みなと公園のぞみ保育園</v>
          </cell>
          <cell r="E25" t="str">
            <v>私立</v>
          </cell>
        </row>
        <row r="26">
          <cell r="C26">
            <v>3053</v>
          </cell>
          <cell r="D26" t="str">
            <v>畠山学園附属はまの保育園</v>
          </cell>
          <cell r="E26" t="str">
            <v>私立</v>
          </cell>
        </row>
        <row r="27">
          <cell r="C27">
            <v>3065</v>
          </cell>
          <cell r="D27" t="str">
            <v>ピラミッドメソッド千葉保育園</v>
          </cell>
          <cell r="E27" t="str">
            <v>私立</v>
          </cell>
        </row>
        <row r="28">
          <cell r="C28">
            <v>3066</v>
          </cell>
          <cell r="D28" t="str">
            <v>ルーチェ保育園千葉新田町</v>
          </cell>
          <cell r="E28" t="str">
            <v>私立</v>
          </cell>
        </row>
        <row r="29">
          <cell r="C29">
            <v>3067</v>
          </cell>
          <cell r="D29" t="str">
            <v>ふぇりーちぇほいくえん</v>
          </cell>
          <cell r="E29" t="str">
            <v>私立</v>
          </cell>
        </row>
        <row r="30">
          <cell r="C30">
            <v>1210031</v>
          </cell>
          <cell r="D30" t="str">
            <v>寒川保育園</v>
          </cell>
          <cell r="E30" t="str">
            <v>私立</v>
          </cell>
        </row>
        <row r="31">
          <cell r="C31">
            <v>1210035</v>
          </cell>
          <cell r="D31" t="str">
            <v>そらまめ保育園新千葉駅前</v>
          </cell>
          <cell r="E31" t="str">
            <v>私立</v>
          </cell>
        </row>
        <row r="32">
          <cell r="C32">
            <v>1210109</v>
          </cell>
          <cell r="D32" t="str">
            <v>本千葉エンゼルホーム保育園</v>
          </cell>
          <cell r="E32" t="str">
            <v>私立</v>
          </cell>
        </row>
        <row r="33">
          <cell r="C33">
            <v>1210121</v>
          </cell>
          <cell r="D33" t="str">
            <v>キートスチャイルドケア新田町</v>
          </cell>
          <cell r="E33" t="str">
            <v>私立</v>
          </cell>
        </row>
        <row r="34">
          <cell r="C34">
            <v>1210224</v>
          </cell>
          <cell r="D34" t="str">
            <v>そが中央保育園</v>
          </cell>
          <cell r="E34" t="str">
            <v>私立</v>
          </cell>
        </row>
        <row r="35">
          <cell r="C35">
            <v>1210225</v>
          </cell>
          <cell r="D35" t="str">
            <v>すえひろ保育園</v>
          </cell>
          <cell r="E35" t="str">
            <v>私立</v>
          </cell>
        </row>
        <row r="36">
          <cell r="C36">
            <v>1210226</v>
          </cell>
          <cell r="D36" t="str">
            <v>千葉こども保育園</v>
          </cell>
          <cell r="E36" t="str">
            <v>私立</v>
          </cell>
        </row>
        <row r="37">
          <cell r="C37">
            <v>1210227</v>
          </cell>
          <cell r="D37" t="str">
            <v>にじのいろ保育園</v>
          </cell>
          <cell r="E37" t="str">
            <v>私立</v>
          </cell>
        </row>
        <row r="38">
          <cell r="C38">
            <v>1210328</v>
          </cell>
          <cell r="D38" t="str">
            <v>植草学園千葉駅保育園</v>
          </cell>
          <cell r="E38" t="str">
            <v>私立</v>
          </cell>
        </row>
        <row r="39">
          <cell r="C39">
            <v>1210494</v>
          </cell>
          <cell r="D39" t="str">
            <v>大森保育園</v>
          </cell>
          <cell r="E39" t="str">
            <v>私立</v>
          </cell>
        </row>
        <row r="40">
          <cell r="C40">
            <v>1210495</v>
          </cell>
          <cell r="D40" t="str">
            <v>東千葉雲母保育園</v>
          </cell>
          <cell r="E40" t="str">
            <v>私立</v>
          </cell>
        </row>
        <row r="41">
          <cell r="C41">
            <v>1210496</v>
          </cell>
          <cell r="D41" t="str">
            <v>レイモンド汐見丘保育園</v>
          </cell>
          <cell r="E41" t="str">
            <v>私立</v>
          </cell>
        </row>
        <row r="42">
          <cell r="C42">
            <v>3210135</v>
          </cell>
          <cell r="D42" t="str">
            <v>幼保連携型認定こども園　植草学園大学</v>
          </cell>
          <cell r="E42" t="str">
            <v>こども園</v>
          </cell>
        </row>
        <row r="43">
          <cell r="C43">
            <v>3210202</v>
          </cell>
          <cell r="D43" t="str">
            <v>認定こども園　葵幼稚園</v>
          </cell>
          <cell r="E43" t="str">
            <v>こども園</v>
          </cell>
        </row>
        <row r="44">
          <cell r="C44">
            <v>3210204</v>
          </cell>
          <cell r="D44" t="str">
            <v>認定こども園　仁戸名幼稚園</v>
          </cell>
          <cell r="E44" t="str">
            <v>こども園</v>
          </cell>
        </row>
        <row r="45">
          <cell r="C45">
            <v>3210206</v>
          </cell>
          <cell r="D45" t="str">
            <v>認定こども園　はまの幼稚園</v>
          </cell>
          <cell r="E45" t="str">
            <v>こども園</v>
          </cell>
        </row>
        <row r="46">
          <cell r="C46">
            <v>3210207</v>
          </cell>
          <cell r="D46" t="str">
            <v>認定こども園　ひまわり幼稚園</v>
          </cell>
          <cell r="E46" t="str">
            <v>こども園</v>
          </cell>
        </row>
        <row r="47">
          <cell r="C47">
            <v>3210322</v>
          </cell>
          <cell r="D47" t="str">
            <v>認定こども園　千葉明徳短期大学附属幼稚園</v>
          </cell>
          <cell r="E47" t="str">
            <v>こども園</v>
          </cell>
        </row>
        <row r="48">
          <cell r="C48">
            <v>3210323</v>
          </cell>
          <cell r="D48" t="str">
            <v>認定こども園　登戸幼稚園</v>
          </cell>
          <cell r="E48" t="str">
            <v>こども園</v>
          </cell>
        </row>
        <row r="49">
          <cell r="C49">
            <v>2210247</v>
          </cell>
          <cell r="D49" t="str">
            <v>双葉幼稚園</v>
          </cell>
          <cell r="E49" t="str">
            <v>施設給付型幼稚園</v>
          </cell>
        </row>
        <row r="50">
          <cell r="C50">
            <v>4210007</v>
          </cell>
          <cell r="D50" t="str">
            <v>青葉の森保育館</v>
          </cell>
          <cell r="E50" t="str">
            <v>小規模</v>
          </cell>
        </row>
        <row r="51">
          <cell r="C51">
            <v>4210008</v>
          </cell>
          <cell r="D51" t="str">
            <v>キッズルームチャコ千葉園</v>
          </cell>
          <cell r="E51" t="str">
            <v>小規模</v>
          </cell>
        </row>
        <row r="52">
          <cell r="C52">
            <v>4210024</v>
          </cell>
          <cell r="D52" t="str">
            <v>おひさまのおうち</v>
          </cell>
          <cell r="E52" t="str">
            <v>小規模</v>
          </cell>
        </row>
        <row r="53">
          <cell r="C53">
            <v>4210025</v>
          </cell>
          <cell r="D53" t="str">
            <v>ぷち・いろは</v>
          </cell>
          <cell r="E53" t="str">
            <v>小規模</v>
          </cell>
        </row>
        <row r="54">
          <cell r="C54">
            <v>4210026</v>
          </cell>
          <cell r="D54" t="str">
            <v>星のおうち千葉中央</v>
          </cell>
          <cell r="E54" t="str">
            <v>小規模</v>
          </cell>
        </row>
        <row r="55">
          <cell r="C55">
            <v>4210036</v>
          </cell>
          <cell r="D55" t="str">
            <v>そらまめ千葉西口駅前</v>
          </cell>
          <cell r="E55" t="str">
            <v>小規模</v>
          </cell>
        </row>
        <row r="56">
          <cell r="C56">
            <v>4210541</v>
          </cell>
          <cell r="D56" t="str">
            <v>千葉わくわく園</v>
          </cell>
          <cell r="E56" t="str">
            <v>小規模</v>
          </cell>
        </row>
        <row r="57">
          <cell r="C57">
            <v>4210038</v>
          </cell>
          <cell r="D57" t="str">
            <v>ニチイ中央第一</v>
          </cell>
          <cell r="E57" t="str">
            <v>小規模</v>
          </cell>
        </row>
        <row r="58">
          <cell r="C58">
            <v>4210039</v>
          </cell>
          <cell r="D58" t="str">
            <v>ニチイ中央第二</v>
          </cell>
          <cell r="E58" t="str">
            <v>小規模</v>
          </cell>
        </row>
        <row r="59">
          <cell r="C59">
            <v>4210040</v>
          </cell>
          <cell r="D59" t="str">
            <v>ほしのこキッズルーム</v>
          </cell>
          <cell r="E59" t="str">
            <v>小規模</v>
          </cell>
        </row>
        <row r="60">
          <cell r="C60">
            <v>4210122</v>
          </cell>
          <cell r="D60" t="str">
            <v>西千葉たんぽぽ保育室</v>
          </cell>
          <cell r="E60" t="str">
            <v>小規模</v>
          </cell>
        </row>
        <row r="61">
          <cell r="C61">
            <v>4210123</v>
          </cell>
          <cell r="D61" t="str">
            <v>ナーサリー・アーク</v>
          </cell>
          <cell r="E61" t="str">
            <v>小規模</v>
          </cell>
        </row>
        <row r="62">
          <cell r="C62">
            <v>4210126</v>
          </cell>
          <cell r="D62" t="str">
            <v>キッズパティオ西千葉園</v>
          </cell>
          <cell r="E62" t="str">
            <v>小規模</v>
          </cell>
        </row>
        <row r="63">
          <cell r="C63">
            <v>4210544</v>
          </cell>
          <cell r="D63" t="str">
            <v>そがチャイルドハウス</v>
          </cell>
          <cell r="E63" t="str">
            <v>小規模</v>
          </cell>
        </row>
        <row r="64">
          <cell r="C64">
            <v>4210221</v>
          </cell>
          <cell r="D64" t="str">
            <v>Ｋｉｄｓ　Ｒｅｓｏｒｔ　ＳＯＧＡ</v>
          </cell>
          <cell r="E64" t="str">
            <v>小規模</v>
          </cell>
        </row>
        <row r="65">
          <cell r="C65">
            <v>4210258</v>
          </cell>
          <cell r="D65" t="str">
            <v>キートスチャイルドケア新千葉</v>
          </cell>
          <cell r="E65" t="str">
            <v>小規模</v>
          </cell>
        </row>
        <row r="66">
          <cell r="C66">
            <v>4210329</v>
          </cell>
          <cell r="D66" t="str">
            <v>梅乃園幼稚園附属０・１・２ナーサリー</v>
          </cell>
          <cell r="E66" t="str">
            <v>小規模</v>
          </cell>
        </row>
        <row r="67">
          <cell r="C67">
            <v>4210330</v>
          </cell>
          <cell r="D67" t="str">
            <v>Kids Resort CHIBADERA</v>
          </cell>
          <cell r="E67" t="str">
            <v>小規模</v>
          </cell>
        </row>
        <row r="68">
          <cell r="C68">
            <v>4210331</v>
          </cell>
          <cell r="D68" t="str">
            <v>蘇我うらら保育室</v>
          </cell>
          <cell r="E68" t="str">
            <v>小規模</v>
          </cell>
        </row>
        <row r="69">
          <cell r="C69">
            <v>4210393</v>
          </cell>
          <cell r="D69" t="str">
            <v>かるがも蘇我園</v>
          </cell>
          <cell r="E69" t="str">
            <v>小規模</v>
          </cell>
        </row>
        <row r="70">
          <cell r="C70">
            <v>5210418</v>
          </cell>
          <cell r="D70" t="str">
            <v>保育ハウスひよこ</v>
          </cell>
          <cell r="E70" t="str">
            <v>家庭的</v>
          </cell>
        </row>
        <row r="71">
          <cell r="C71">
            <v>7210041</v>
          </cell>
          <cell r="D71" t="str">
            <v>千葉医療センターつばき保育園</v>
          </cell>
          <cell r="E71" t="str">
            <v>事業所内</v>
          </cell>
        </row>
        <row r="72">
          <cell r="C72">
            <v>7210238</v>
          </cell>
          <cell r="D72" t="str">
            <v>うみかぜ南町保育園</v>
          </cell>
          <cell r="E72" t="str">
            <v>事業所内</v>
          </cell>
        </row>
        <row r="73">
          <cell r="C73">
            <v>7210399</v>
          </cell>
          <cell r="D73" t="str">
            <v>ジョイア　千葉園</v>
          </cell>
          <cell r="E73" t="str">
            <v>事業所内</v>
          </cell>
        </row>
        <row r="74">
          <cell r="C74">
            <v>1210512</v>
          </cell>
          <cell r="D74" t="str">
            <v>K's garden蘇我保育園</v>
          </cell>
          <cell r="E74" t="str">
            <v>私立</v>
          </cell>
        </row>
        <row r="75">
          <cell r="C75">
            <v>3210476</v>
          </cell>
          <cell r="D75" t="str">
            <v>認定こども園　松ヶ丘幼稚園</v>
          </cell>
          <cell r="E75" t="str">
            <v>こども園</v>
          </cell>
        </row>
        <row r="76">
          <cell r="C76">
            <v>3210477</v>
          </cell>
          <cell r="D76" t="str">
            <v>認定こども園　都幼稚園</v>
          </cell>
          <cell r="E76" t="str">
            <v>こども園</v>
          </cell>
        </row>
        <row r="77">
          <cell r="C77">
            <v>4210481</v>
          </cell>
          <cell r="D77" t="str">
            <v>植草学園　このはの家</v>
          </cell>
          <cell r="E77" t="str">
            <v>小規模</v>
          </cell>
        </row>
        <row r="78">
          <cell r="C78">
            <v>4210482</v>
          </cell>
          <cell r="D78" t="str">
            <v>キートスチャイルドケア松波</v>
          </cell>
          <cell r="E78" t="str">
            <v>小規模</v>
          </cell>
        </row>
        <row r="79">
          <cell r="C79">
            <v>4210483</v>
          </cell>
          <cell r="D79" t="str">
            <v>キッズルーム蘇我わかば</v>
          </cell>
          <cell r="E79" t="str">
            <v>小規模</v>
          </cell>
        </row>
        <row r="80">
          <cell r="C80">
            <v>4210484</v>
          </cell>
          <cell r="D80" t="str">
            <v>童夢ガーデン　千葉ポートタウン</v>
          </cell>
          <cell r="E80" t="str">
            <v>小規模</v>
          </cell>
        </row>
        <row r="81">
          <cell r="C81">
            <v>4210486</v>
          </cell>
          <cell r="D81" t="str">
            <v>リブウェルナーサリー蘇我園</v>
          </cell>
          <cell r="E81" t="str">
            <v>小規模</v>
          </cell>
        </row>
        <row r="82">
          <cell r="C82">
            <v>4210536</v>
          </cell>
          <cell r="D82" t="str">
            <v>ナースリーアフヒ</v>
          </cell>
          <cell r="E82" t="str">
            <v>小規模</v>
          </cell>
        </row>
      </sheetData>
      <sheetData sheetId="13"/>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内科・歯科"/>
      <sheetName val="申請人数"/>
      <sheetName val="決定通知"/>
      <sheetName val="交付決定内訳書"/>
      <sheetName val="Sheet1"/>
      <sheetName val="交付決定一覧"/>
      <sheetName val="予算額内訳"/>
      <sheetName val="交付額内訳"/>
      <sheetName val="予算額・決定額一覧表"/>
      <sheetName val="指令番号"/>
      <sheetName val="人数入力 （概算払）"/>
      <sheetName val="第１回交付額"/>
      <sheetName val="請求書"/>
      <sheetName val="概算払い時の人数通知"/>
      <sheetName val="人数入力（最終）"/>
      <sheetName val="既交付額通知文"/>
      <sheetName val="変更申請人数一覧"/>
      <sheetName val="変更交付額内訳"/>
      <sheetName val="別表１・２"/>
      <sheetName val="変更決定一覧"/>
      <sheetName val="申請変更前後"/>
      <sheetName val="実績差額一覧"/>
      <sheetName val="変更通知"/>
      <sheetName val="変更指令番号"/>
      <sheetName val="確定通知"/>
      <sheetName val="達番号"/>
      <sheetName val="差額一覧"/>
    </sheetNames>
    <sheetDataSet>
      <sheetData sheetId="0"/>
      <sheetData sheetId="1"/>
      <sheetData sheetId="2">
        <row r="3">
          <cell r="G3">
            <v>56</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row r="5">
          <cell r="A5">
            <v>1</v>
          </cell>
          <cell r="B5" t="str">
            <v>院内保育園</v>
          </cell>
          <cell r="C5" t="str">
            <v>(財)千葉愛育会</v>
          </cell>
          <cell r="D5" t="str">
            <v>日高  正和</v>
          </cell>
          <cell r="E5">
            <v>1186</v>
          </cell>
          <cell r="F5">
            <v>727</v>
          </cell>
          <cell r="G5">
            <v>18</v>
          </cell>
          <cell r="H5">
            <v>0</v>
          </cell>
          <cell r="I5">
            <v>0</v>
          </cell>
          <cell r="J5">
            <v>0</v>
          </cell>
          <cell r="K5">
            <v>92</v>
          </cell>
          <cell r="L5">
            <v>4</v>
          </cell>
          <cell r="M5">
            <v>0</v>
          </cell>
          <cell r="N5">
            <v>0</v>
          </cell>
          <cell r="O5">
            <v>0</v>
          </cell>
          <cell r="P5">
            <v>0</v>
          </cell>
          <cell r="Q5">
            <v>22448</v>
          </cell>
          <cell r="R5">
            <v>260</v>
          </cell>
          <cell r="S5">
            <v>0</v>
          </cell>
          <cell r="T5">
            <v>22708</v>
          </cell>
          <cell r="U5">
            <v>108</v>
          </cell>
          <cell r="V5">
            <v>31</v>
          </cell>
          <cell r="W5">
            <v>106020</v>
          </cell>
          <cell r="X5">
            <v>300000</v>
          </cell>
          <cell r="Y5">
            <v>297650</v>
          </cell>
          <cell r="Z5">
            <v>297650</v>
          </cell>
          <cell r="AA5">
            <v>176410</v>
          </cell>
          <cell r="AB5">
            <v>121240</v>
          </cell>
          <cell r="AC5">
            <v>227260</v>
          </cell>
          <cell r="AD5">
            <v>1481</v>
          </cell>
          <cell r="AE5">
            <v>0</v>
          </cell>
          <cell r="AF5">
            <v>167945</v>
          </cell>
          <cell r="AG5">
            <v>0</v>
          </cell>
          <cell r="AH5">
            <v>167945</v>
          </cell>
          <cell r="AI5">
            <v>152395</v>
          </cell>
          <cell r="AJ5">
            <v>152395</v>
          </cell>
          <cell r="AK5">
            <v>94</v>
          </cell>
          <cell r="AL5">
            <v>100</v>
          </cell>
          <cell r="AM5">
            <v>194</v>
          </cell>
        </row>
        <row r="6">
          <cell r="A6">
            <v>2</v>
          </cell>
          <cell r="B6" t="str">
            <v>旭ケ丘保育園</v>
          </cell>
          <cell r="C6" t="str">
            <v>(福)千葉ベタニヤホーム</v>
          </cell>
          <cell r="D6" t="str">
            <v>中島  康文</v>
          </cell>
          <cell r="E6">
            <v>1675</v>
          </cell>
          <cell r="F6">
            <v>1091</v>
          </cell>
          <cell r="G6">
            <v>25</v>
          </cell>
          <cell r="H6">
            <v>5</v>
          </cell>
          <cell r="I6">
            <v>0</v>
          </cell>
          <cell r="J6">
            <v>0</v>
          </cell>
          <cell r="K6">
            <v>107</v>
          </cell>
          <cell r="L6">
            <v>10</v>
          </cell>
          <cell r="M6">
            <v>22</v>
          </cell>
          <cell r="N6">
            <v>1220</v>
          </cell>
          <cell r="O6">
            <v>0</v>
          </cell>
          <cell r="P6">
            <v>0</v>
          </cell>
          <cell r="Q6">
            <v>26108</v>
          </cell>
          <cell r="R6">
            <v>650</v>
          </cell>
          <cell r="S6">
            <v>8250</v>
          </cell>
          <cell r="T6">
            <v>36228</v>
          </cell>
          <cell r="U6">
            <v>145</v>
          </cell>
          <cell r="V6">
            <v>3</v>
          </cell>
          <cell r="W6">
            <v>10260</v>
          </cell>
          <cell r="X6">
            <v>300000</v>
          </cell>
          <cell r="Y6">
            <v>297650</v>
          </cell>
          <cell r="Z6">
            <v>297650</v>
          </cell>
          <cell r="AA6">
            <v>176410</v>
          </cell>
          <cell r="AB6">
            <v>121240</v>
          </cell>
          <cell r="AC6">
            <v>131500</v>
          </cell>
          <cell r="AD6">
            <v>701</v>
          </cell>
          <cell r="AE6">
            <v>215</v>
          </cell>
          <cell r="AF6">
            <v>79493</v>
          </cell>
          <cell r="AG6">
            <v>15802</v>
          </cell>
          <cell r="AH6">
            <v>95295</v>
          </cell>
          <cell r="AI6">
            <v>86352</v>
          </cell>
          <cell r="AJ6">
            <v>86352</v>
          </cell>
          <cell r="AK6">
            <v>137</v>
          </cell>
          <cell r="AL6">
            <v>134</v>
          </cell>
          <cell r="AM6">
            <v>271</v>
          </cell>
        </row>
        <row r="7">
          <cell r="A7">
            <v>3</v>
          </cell>
          <cell r="B7" t="str">
            <v>稲毛保育園</v>
          </cell>
          <cell r="C7" t="str">
            <v>(福)千葉県厚生事業団</v>
          </cell>
          <cell r="D7" t="str">
            <v>佐藤  悦光</v>
          </cell>
          <cell r="E7">
            <v>1619</v>
          </cell>
          <cell r="F7">
            <v>1002</v>
          </cell>
          <cell r="G7">
            <v>22</v>
          </cell>
          <cell r="H7">
            <v>1</v>
          </cell>
          <cell r="I7">
            <v>0</v>
          </cell>
          <cell r="J7">
            <v>0</v>
          </cell>
          <cell r="K7">
            <v>131</v>
          </cell>
          <cell r="L7">
            <v>0</v>
          </cell>
          <cell r="M7">
            <v>5</v>
          </cell>
          <cell r="N7">
            <v>244</v>
          </cell>
          <cell r="O7">
            <v>0</v>
          </cell>
          <cell r="P7">
            <v>0</v>
          </cell>
          <cell r="Q7">
            <v>31964</v>
          </cell>
          <cell r="R7">
            <v>0</v>
          </cell>
          <cell r="S7">
            <v>1875</v>
          </cell>
          <cell r="T7">
            <v>34083</v>
          </cell>
          <cell r="U7">
            <v>136</v>
          </cell>
          <cell r="V7">
            <v>0</v>
          </cell>
          <cell r="W7">
            <v>0</v>
          </cell>
          <cell r="X7">
            <v>280000</v>
          </cell>
          <cell r="Y7">
            <v>297650</v>
          </cell>
          <cell r="Z7">
            <v>280000</v>
          </cell>
          <cell r="AA7">
            <v>176410</v>
          </cell>
          <cell r="AB7">
            <v>103590</v>
          </cell>
          <cell r="AC7">
            <v>103590</v>
          </cell>
          <cell r="AD7">
            <v>1531</v>
          </cell>
          <cell r="AE7">
            <v>417</v>
          </cell>
          <cell r="AF7">
            <v>173615</v>
          </cell>
          <cell r="AG7">
            <v>30649</v>
          </cell>
          <cell r="AH7">
            <v>204264</v>
          </cell>
          <cell r="AI7">
            <v>195414</v>
          </cell>
          <cell r="AJ7">
            <v>195414</v>
          </cell>
          <cell r="AK7">
            <v>135</v>
          </cell>
          <cell r="AL7">
            <v>133</v>
          </cell>
          <cell r="AM7">
            <v>268</v>
          </cell>
        </row>
        <row r="8">
          <cell r="A8">
            <v>4</v>
          </cell>
          <cell r="B8" t="str">
            <v>みどり学園附属保育園</v>
          </cell>
          <cell r="C8" t="str">
            <v>(財)みどり学園付属保育園</v>
          </cell>
          <cell r="D8" t="str">
            <v>相原  美知江</v>
          </cell>
          <cell r="E8">
            <v>1285</v>
          </cell>
          <cell r="F8">
            <v>850</v>
          </cell>
          <cell r="G8">
            <v>15</v>
          </cell>
          <cell r="H8">
            <v>4</v>
          </cell>
          <cell r="I8">
            <v>0</v>
          </cell>
          <cell r="J8">
            <v>0</v>
          </cell>
          <cell r="K8">
            <v>93</v>
          </cell>
          <cell r="L8">
            <v>2</v>
          </cell>
          <cell r="M8">
            <v>8</v>
          </cell>
          <cell r="N8">
            <v>976</v>
          </cell>
          <cell r="O8">
            <v>0</v>
          </cell>
          <cell r="P8">
            <v>0</v>
          </cell>
          <cell r="Q8">
            <v>22692</v>
          </cell>
          <cell r="R8">
            <v>130</v>
          </cell>
          <cell r="S8">
            <v>3000</v>
          </cell>
          <cell r="T8">
            <v>26798</v>
          </cell>
          <cell r="U8">
            <v>120</v>
          </cell>
          <cell r="V8">
            <v>7</v>
          </cell>
          <cell r="W8">
            <v>23940</v>
          </cell>
          <cell r="X8">
            <v>270000</v>
          </cell>
          <cell r="Y8">
            <v>297650</v>
          </cell>
          <cell r="Z8">
            <v>270000</v>
          </cell>
          <cell r="AA8">
            <v>176410</v>
          </cell>
          <cell r="AB8">
            <v>93590</v>
          </cell>
          <cell r="AC8">
            <v>117530</v>
          </cell>
          <cell r="AD8">
            <v>1355</v>
          </cell>
          <cell r="AE8">
            <v>359</v>
          </cell>
          <cell r="AF8">
            <v>153657</v>
          </cell>
          <cell r="AG8">
            <v>26386</v>
          </cell>
          <cell r="AH8">
            <v>180043</v>
          </cell>
          <cell r="AI8">
            <v>163165</v>
          </cell>
          <cell r="AJ8">
            <v>163165</v>
          </cell>
          <cell r="AK8">
            <v>107</v>
          </cell>
          <cell r="AL8">
            <v>108</v>
          </cell>
          <cell r="AM8">
            <v>215</v>
          </cell>
        </row>
        <row r="9">
          <cell r="A9">
            <v>5</v>
          </cell>
          <cell r="B9" t="str">
            <v>ちどり保育園</v>
          </cell>
          <cell r="C9" t="str">
            <v>(財)ちどり保育園</v>
          </cell>
          <cell r="D9" t="str">
            <v>吉岡   正夫</v>
          </cell>
          <cell r="E9">
            <v>1404</v>
          </cell>
          <cell r="F9">
            <v>718</v>
          </cell>
          <cell r="G9">
            <v>21</v>
          </cell>
          <cell r="H9">
            <v>3</v>
          </cell>
          <cell r="I9">
            <v>0</v>
          </cell>
          <cell r="J9">
            <v>0</v>
          </cell>
          <cell r="K9">
            <v>112</v>
          </cell>
          <cell r="L9">
            <v>1</v>
          </cell>
          <cell r="M9">
            <v>4</v>
          </cell>
          <cell r="N9">
            <v>732</v>
          </cell>
          <cell r="O9">
            <v>0</v>
          </cell>
          <cell r="P9">
            <v>0</v>
          </cell>
          <cell r="Q9">
            <v>27328</v>
          </cell>
          <cell r="R9">
            <v>65</v>
          </cell>
          <cell r="S9">
            <v>1500</v>
          </cell>
          <cell r="T9">
            <v>29625</v>
          </cell>
          <cell r="U9">
            <v>125</v>
          </cell>
          <cell r="V9">
            <v>6</v>
          </cell>
          <cell r="W9">
            <v>20520</v>
          </cell>
          <cell r="X9">
            <v>280000</v>
          </cell>
          <cell r="Y9">
            <v>297650</v>
          </cell>
          <cell r="Z9">
            <v>280000</v>
          </cell>
          <cell r="AA9">
            <v>176410</v>
          </cell>
          <cell r="AB9">
            <v>103590</v>
          </cell>
          <cell r="AC9">
            <v>124110</v>
          </cell>
          <cell r="AD9">
            <v>955</v>
          </cell>
          <cell r="AE9">
            <v>955</v>
          </cell>
          <cell r="AF9">
            <v>108297</v>
          </cell>
          <cell r="AG9">
            <v>70192</v>
          </cell>
          <cell r="AH9">
            <v>178489</v>
          </cell>
          <cell r="AI9">
            <v>161402</v>
          </cell>
          <cell r="AJ9">
            <v>161402</v>
          </cell>
          <cell r="AK9">
            <v>117</v>
          </cell>
          <cell r="AL9">
            <v>119</v>
          </cell>
          <cell r="AM9">
            <v>236</v>
          </cell>
        </row>
        <row r="10">
          <cell r="A10">
            <v>6</v>
          </cell>
          <cell r="B10" t="str">
            <v>今井保育園</v>
          </cell>
          <cell r="C10" t="str">
            <v>(財)今井保育園</v>
          </cell>
          <cell r="D10" t="str">
            <v>大森 権四郎</v>
          </cell>
          <cell r="E10">
            <v>1727</v>
          </cell>
          <cell r="F10">
            <v>973</v>
          </cell>
          <cell r="G10">
            <v>25</v>
          </cell>
          <cell r="H10">
            <v>8</v>
          </cell>
          <cell r="I10">
            <v>0</v>
          </cell>
          <cell r="J10">
            <v>0</v>
          </cell>
          <cell r="K10">
            <v>141</v>
          </cell>
          <cell r="L10">
            <v>0</v>
          </cell>
          <cell r="M10">
            <v>0</v>
          </cell>
          <cell r="N10">
            <v>1952</v>
          </cell>
          <cell r="O10">
            <v>0</v>
          </cell>
          <cell r="P10">
            <v>0</v>
          </cell>
          <cell r="Q10">
            <v>34404</v>
          </cell>
          <cell r="R10">
            <v>0</v>
          </cell>
          <cell r="S10">
            <v>0</v>
          </cell>
          <cell r="T10">
            <v>36356</v>
          </cell>
          <cell r="U10">
            <v>158</v>
          </cell>
          <cell r="V10">
            <v>6</v>
          </cell>
          <cell r="W10">
            <v>20520</v>
          </cell>
          <cell r="X10">
            <v>246410</v>
          </cell>
          <cell r="Y10">
            <v>297650</v>
          </cell>
          <cell r="Z10">
            <v>246410</v>
          </cell>
          <cell r="AA10">
            <v>176410</v>
          </cell>
          <cell r="AB10">
            <v>70000</v>
          </cell>
          <cell r="AC10">
            <v>90520</v>
          </cell>
          <cell r="AD10">
            <v>1084</v>
          </cell>
          <cell r="AE10">
            <v>890</v>
          </cell>
          <cell r="AF10">
            <v>122925</v>
          </cell>
          <cell r="AG10">
            <v>65415</v>
          </cell>
          <cell r="AH10">
            <v>188340</v>
          </cell>
          <cell r="AI10">
            <v>170408</v>
          </cell>
          <cell r="AJ10">
            <v>170408</v>
          </cell>
          <cell r="AK10">
            <v>142</v>
          </cell>
          <cell r="AL10">
            <v>145</v>
          </cell>
          <cell r="AM10">
            <v>287</v>
          </cell>
        </row>
        <row r="11">
          <cell r="A11">
            <v>7</v>
          </cell>
          <cell r="B11" t="str">
            <v>若竹保育園</v>
          </cell>
          <cell r="C11" t="str">
            <v>(福)恵福祉会</v>
          </cell>
          <cell r="D11" t="str">
            <v>片倉　憲太郎</v>
          </cell>
          <cell r="E11">
            <v>1937</v>
          </cell>
          <cell r="F11">
            <v>979</v>
          </cell>
          <cell r="G11">
            <v>34</v>
          </cell>
          <cell r="H11">
            <v>0</v>
          </cell>
          <cell r="I11">
            <v>0</v>
          </cell>
          <cell r="J11">
            <v>0</v>
          </cell>
          <cell r="K11">
            <v>160</v>
          </cell>
          <cell r="L11">
            <v>0</v>
          </cell>
          <cell r="M11">
            <v>0</v>
          </cell>
          <cell r="N11">
            <v>0</v>
          </cell>
          <cell r="O11">
            <v>0</v>
          </cell>
          <cell r="P11">
            <v>0</v>
          </cell>
          <cell r="Q11">
            <v>39040</v>
          </cell>
          <cell r="R11">
            <v>0</v>
          </cell>
          <cell r="S11">
            <v>0</v>
          </cell>
          <cell r="T11">
            <v>39040</v>
          </cell>
          <cell r="U11">
            <v>150</v>
          </cell>
          <cell r="V11">
            <v>17</v>
          </cell>
          <cell r="W11">
            <v>58140</v>
          </cell>
          <cell r="X11">
            <v>288656</v>
          </cell>
          <cell r="Y11">
            <v>297650</v>
          </cell>
          <cell r="Z11">
            <v>288656</v>
          </cell>
          <cell r="AA11">
            <v>176410</v>
          </cell>
          <cell r="AB11">
            <v>112246</v>
          </cell>
          <cell r="AC11">
            <v>170386</v>
          </cell>
          <cell r="AD11">
            <v>2008</v>
          </cell>
          <cell r="AE11">
            <v>950</v>
          </cell>
          <cell r="AF11">
            <v>227707</v>
          </cell>
          <cell r="AG11">
            <v>69825</v>
          </cell>
          <cell r="AH11">
            <v>297532</v>
          </cell>
          <cell r="AI11">
            <v>269459</v>
          </cell>
          <cell r="AJ11">
            <v>269459</v>
          </cell>
          <cell r="AK11">
            <v>157</v>
          </cell>
          <cell r="AL11">
            <v>164</v>
          </cell>
          <cell r="AM11">
            <v>321</v>
          </cell>
        </row>
        <row r="12">
          <cell r="A12">
            <v>8</v>
          </cell>
          <cell r="B12" t="str">
            <v>千葉寺保育園</v>
          </cell>
          <cell r="C12" t="str">
            <v>(福)千葉寺福祉会</v>
          </cell>
          <cell r="D12" t="str">
            <v>鈴木   敏弘</v>
          </cell>
          <cell r="E12">
            <v>1919</v>
          </cell>
          <cell r="F12">
            <v>1041</v>
          </cell>
          <cell r="G12">
            <v>34</v>
          </cell>
          <cell r="H12">
            <v>8</v>
          </cell>
          <cell r="I12">
            <v>0</v>
          </cell>
          <cell r="J12">
            <v>0</v>
          </cell>
          <cell r="K12">
            <v>157</v>
          </cell>
          <cell r="L12">
            <v>0</v>
          </cell>
          <cell r="M12">
            <v>0</v>
          </cell>
          <cell r="N12">
            <v>1952</v>
          </cell>
          <cell r="O12">
            <v>0</v>
          </cell>
          <cell r="P12">
            <v>0</v>
          </cell>
          <cell r="Q12">
            <v>38308</v>
          </cell>
          <cell r="R12">
            <v>0</v>
          </cell>
          <cell r="S12">
            <v>0</v>
          </cell>
          <cell r="T12">
            <v>40260</v>
          </cell>
          <cell r="U12">
            <v>160</v>
          </cell>
          <cell r="V12">
            <v>9</v>
          </cell>
          <cell r="W12">
            <v>30780</v>
          </cell>
          <cell r="X12">
            <v>270000</v>
          </cell>
          <cell r="Y12">
            <v>297650</v>
          </cell>
          <cell r="Z12">
            <v>270000</v>
          </cell>
          <cell r="AA12">
            <v>176410</v>
          </cell>
          <cell r="AB12">
            <v>93590</v>
          </cell>
          <cell r="AC12">
            <v>124370</v>
          </cell>
          <cell r="AD12">
            <v>2166</v>
          </cell>
          <cell r="AE12">
            <v>920</v>
          </cell>
          <cell r="AF12">
            <v>245624</v>
          </cell>
          <cell r="AG12">
            <v>67620</v>
          </cell>
          <cell r="AH12">
            <v>313244</v>
          </cell>
          <cell r="AI12">
            <v>283736</v>
          </cell>
          <cell r="AJ12">
            <v>283736</v>
          </cell>
          <cell r="AK12">
            <v>157</v>
          </cell>
          <cell r="AL12">
            <v>164</v>
          </cell>
          <cell r="AM12">
            <v>321</v>
          </cell>
        </row>
        <row r="13">
          <cell r="A13">
            <v>9</v>
          </cell>
          <cell r="B13" t="str">
            <v>慈光保育園</v>
          </cell>
          <cell r="C13" t="str">
            <v>(福)龍澤園</v>
          </cell>
          <cell r="D13" t="str">
            <v>長谷川 和世</v>
          </cell>
          <cell r="E13">
            <v>1137</v>
          </cell>
          <cell r="F13">
            <v>636</v>
          </cell>
          <cell r="G13">
            <v>15</v>
          </cell>
          <cell r="H13">
            <v>11</v>
          </cell>
          <cell r="I13">
            <v>0</v>
          </cell>
          <cell r="J13">
            <v>0</v>
          </cell>
          <cell r="K13">
            <v>90</v>
          </cell>
          <cell r="L13">
            <v>5</v>
          </cell>
          <cell r="M13">
            <v>0</v>
          </cell>
          <cell r="N13">
            <v>2684</v>
          </cell>
          <cell r="O13">
            <v>0</v>
          </cell>
          <cell r="P13">
            <v>0</v>
          </cell>
          <cell r="Q13">
            <v>21960</v>
          </cell>
          <cell r="R13">
            <v>325</v>
          </cell>
          <cell r="S13">
            <v>0</v>
          </cell>
          <cell r="T13">
            <v>24969</v>
          </cell>
          <cell r="U13">
            <v>97</v>
          </cell>
          <cell r="V13">
            <v>4</v>
          </cell>
          <cell r="W13">
            <v>13680</v>
          </cell>
          <cell r="X13">
            <v>428700</v>
          </cell>
          <cell r="Y13">
            <v>297650</v>
          </cell>
          <cell r="Z13">
            <v>297650</v>
          </cell>
          <cell r="AA13">
            <v>176410</v>
          </cell>
          <cell r="AB13">
            <v>121240</v>
          </cell>
          <cell r="AC13">
            <v>134920</v>
          </cell>
          <cell r="AD13">
            <v>1530</v>
          </cell>
          <cell r="AE13">
            <v>765</v>
          </cell>
          <cell r="AF13">
            <v>173502</v>
          </cell>
          <cell r="AG13">
            <v>56227</v>
          </cell>
          <cell r="AH13">
            <v>229729</v>
          </cell>
          <cell r="AI13">
            <v>208040</v>
          </cell>
          <cell r="AJ13">
            <v>208040</v>
          </cell>
          <cell r="AK13">
            <v>96</v>
          </cell>
          <cell r="AL13">
            <v>96</v>
          </cell>
          <cell r="AM13">
            <v>192</v>
          </cell>
        </row>
        <row r="14">
          <cell r="A14">
            <v>10</v>
          </cell>
          <cell r="B14" t="str">
            <v>若梅保育園</v>
          </cell>
          <cell r="C14" t="str">
            <v>(福)恵福祉会</v>
          </cell>
          <cell r="D14" t="str">
            <v>片倉　憲太郎</v>
          </cell>
          <cell r="E14">
            <v>1569</v>
          </cell>
          <cell r="F14">
            <v>941</v>
          </cell>
          <cell r="G14">
            <v>21</v>
          </cell>
          <cell r="H14">
            <v>2</v>
          </cell>
          <cell r="I14">
            <v>0</v>
          </cell>
          <cell r="J14">
            <v>0</v>
          </cell>
          <cell r="K14">
            <v>125</v>
          </cell>
          <cell r="L14">
            <v>3</v>
          </cell>
          <cell r="M14">
            <v>0</v>
          </cell>
          <cell r="N14">
            <v>488</v>
          </cell>
          <cell r="O14">
            <v>0</v>
          </cell>
          <cell r="P14">
            <v>0</v>
          </cell>
          <cell r="Q14">
            <v>30500</v>
          </cell>
          <cell r="R14">
            <v>195</v>
          </cell>
          <cell r="S14">
            <v>0</v>
          </cell>
          <cell r="T14">
            <v>31183</v>
          </cell>
          <cell r="U14">
            <v>133</v>
          </cell>
          <cell r="V14">
            <v>13</v>
          </cell>
          <cell r="W14">
            <v>44460</v>
          </cell>
          <cell r="X14">
            <v>280000</v>
          </cell>
          <cell r="Y14">
            <v>297650</v>
          </cell>
          <cell r="Z14">
            <v>280000</v>
          </cell>
          <cell r="AA14">
            <v>176410</v>
          </cell>
          <cell r="AB14">
            <v>103590</v>
          </cell>
          <cell r="AC14">
            <v>148050</v>
          </cell>
          <cell r="AD14">
            <v>1650</v>
          </cell>
          <cell r="AE14">
            <v>767</v>
          </cell>
          <cell r="AF14">
            <v>187110</v>
          </cell>
          <cell r="AG14">
            <v>56374</v>
          </cell>
          <cell r="AH14">
            <v>243484</v>
          </cell>
          <cell r="AI14">
            <v>220505</v>
          </cell>
          <cell r="AJ14">
            <v>220505</v>
          </cell>
          <cell r="AK14">
            <v>129</v>
          </cell>
          <cell r="AL14">
            <v>130</v>
          </cell>
          <cell r="AM14">
            <v>259</v>
          </cell>
        </row>
        <row r="15">
          <cell r="A15">
            <v>11</v>
          </cell>
          <cell r="B15" t="str">
            <v>ﾁｭｰﾘｯﾌﾟ保育園</v>
          </cell>
          <cell r="C15" t="str">
            <v>(福)聖心福祉会</v>
          </cell>
          <cell r="D15" t="str">
            <v>藤井 二佐枝</v>
          </cell>
          <cell r="E15">
            <v>1534</v>
          </cell>
          <cell r="F15">
            <v>880</v>
          </cell>
          <cell r="G15">
            <v>24</v>
          </cell>
          <cell r="H15">
            <v>12</v>
          </cell>
          <cell r="I15">
            <v>0</v>
          </cell>
          <cell r="J15">
            <v>0</v>
          </cell>
          <cell r="K15">
            <v>126</v>
          </cell>
          <cell r="L15">
            <v>0</v>
          </cell>
          <cell r="M15">
            <v>0</v>
          </cell>
          <cell r="N15">
            <v>2928</v>
          </cell>
          <cell r="O15">
            <v>0</v>
          </cell>
          <cell r="P15">
            <v>0</v>
          </cell>
          <cell r="Q15">
            <v>30744</v>
          </cell>
          <cell r="R15">
            <v>0</v>
          </cell>
          <cell r="S15">
            <v>0</v>
          </cell>
          <cell r="T15">
            <v>33672</v>
          </cell>
          <cell r="U15">
            <v>130</v>
          </cell>
          <cell r="V15">
            <v>0</v>
          </cell>
          <cell r="W15">
            <v>0</v>
          </cell>
          <cell r="X15">
            <v>298890</v>
          </cell>
          <cell r="Y15">
            <v>297650</v>
          </cell>
          <cell r="Z15">
            <v>297650</v>
          </cell>
          <cell r="AA15">
            <v>176410</v>
          </cell>
          <cell r="AB15">
            <v>121240</v>
          </cell>
          <cell r="AC15">
            <v>121240</v>
          </cell>
          <cell r="AD15">
            <v>145</v>
          </cell>
          <cell r="AE15">
            <v>839</v>
          </cell>
          <cell r="AF15">
            <v>16443</v>
          </cell>
          <cell r="AG15">
            <v>61666</v>
          </cell>
          <cell r="AH15">
            <v>78109</v>
          </cell>
          <cell r="AI15">
            <v>70411</v>
          </cell>
          <cell r="AJ15">
            <v>70411</v>
          </cell>
          <cell r="AK15">
            <v>125</v>
          </cell>
          <cell r="AL15">
            <v>132</v>
          </cell>
          <cell r="AM15">
            <v>257</v>
          </cell>
        </row>
        <row r="16">
          <cell r="A16">
            <v>12</v>
          </cell>
          <cell r="B16" t="str">
            <v>幕張海浜保育園</v>
          </cell>
          <cell r="C16" t="str">
            <v>(福)愛の園福祉会</v>
          </cell>
          <cell r="D16" t="str">
            <v>堀口   路加</v>
          </cell>
          <cell r="E16">
            <v>1632</v>
          </cell>
          <cell r="F16">
            <v>1068</v>
          </cell>
          <cell r="G16">
            <v>20</v>
          </cell>
          <cell r="H16">
            <v>5</v>
          </cell>
          <cell r="I16">
            <v>0</v>
          </cell>
          <cell r="J16">
            <v>0</v>
          </cell>
          <cell r="K16">
            <v>124</v>
          </cell>
          <cell r="L16">
            <v>0</v>
          </cell>
          <cell r="M16">
            <v>3</v>
          </cell>
          <cell r="N16">
            <v>1220</v>
          </cell>
          <cell r="O16">
            <v>0</v>
          </cell>
          <cell r="P16">
            <v>0</v>
          </cell>
          <cell r="Q16">
            <v>30256</v>
          </cell>
          <cell r="R16">
            <v>0</v>
          </cell>
          <cell r="S16">
            <v>1125</v>
          </cell>
          <cell r="T16">
            <v>32601</v>
          </cell>
          <cell r="U16">
            <v>127</v>
          </cell>
          <cell r="V16">
            <v>5</v>
          </cell>
          <cell r="W16">
            <v>17100</v>
          </cell>
          <cell r="X16">
            <v>217739</v>
          </cell>
          <cell r="Y16">
            <v>297650</v>
          </cell>
          <cell r="Z16">
            <v>217739</v>
          </cell>
          <cell r="AA16">
            <v>176410</v>
          </cell>
          <cell r="AB16">
            <v>41329</v>
          </cell>
          <cell r="AC16">
            <v>58429</v>
          </cell>
          <cell r="AD16">
            <v>1692</v>
          </cell>
          <cell r="AE16">
            <v>351</v>
          </cell>
          <cell r="AF16">
            <v>191872</v>
          </cell>
          <cell r="AG16">
            <v>25798</v>
          </cell>
          <cell r="AH16">
            <v>217670</v>
          </cell>
          <cell r="AI16">
            <v>197317</v>
          </cell>
          <cell r="AJ16">
            <v>197317</v>
          </cell>
          <cell r="AK16">
            <v>131</v>
          </cell>
          <cell r="AL16">
            <v>139</v>
          </cell>
          <cell r="AM16">
            <v>270</v>
          </cell>
        </row>
        <row r="17">
          <cell r="A17">
            <v>13</v>
          </cell>
          <cell r="B17" t="str">
            <v>みつわ台保育園</v>
          </cell>
          <cell r="C17" t="str">
            <v xml:space="preserve">(福)豊福祉会 </v>
          </cell>
          <cell r="D17" t="str">
            <v>御園　愛子</v>
          </cell>
          <cell r="E17">
            <v>1716</v>
          </cell>
          <cell r="F17">
            <v>1128</v>
          </cell>
          <cell r="G17">
            <v>23</v>
          </cell>
          <cell r="H17">
            <v>4</v>
          </cell>
          <cell r="I17">
            <v>0</v>
          </cell>
          <cell r="J17">
            <v>0</v>
          </cell>
          <cell r="K17">
            <v>141</v>
          </cell>
          <cell r="L17">
            <v>0</v>
          </cell>
          <cell r="M17">
            <v>0</v>
          </cell>
          <cell r="N17">
            <v>976</v>
          </cell>
          <cell r="O17">
            <v>0</v>
          </cell>
          <cell r="P17">
            <v>0</v>
          </cell>
          <cell r="Q17">
            <v>34404</v>
          </cell>
          <cell r="R17">
            <v>0</v>
          </cell>
          <cell r="S17">
            <v>0</v>
          </cell>
          <cell r="T17">
            <v>35380</v>
          </cell>
          <cell r="U17">
            <v>140</v>
          </cell>
          <cell r="V17">
            <v>8</v>
          </cell>
          <cell r="W17">
            <v>27360</v>
          </cell>
          <cell r="X17">
            <v>176842</v>
          </cell>
          <cell r="Y17">
            <v>297650</v>
          </cell>
          <cell r="Z17">
            <v>176842</v>
          </cell>
          <cell r="AA17">
            <v>176410</v>
          </cell>
          <cell r="AB17">
            <v>432</v>
          </cell>
          <cell r="AC17">
            <v>27792</v>
          </cell>
          <cell r="AD17">
            <v>1763</v>
          </cell>
          <cell r="AE17">
            <v>526</v>
          </cell>
          <cell r="AF17">
            <v>199924</v>
          </cell>
          <cell r="AG17">
            <v>38661</v>
          </cell>
          <cell r="AH17">
            <v>238585</v>
          </cell>
          <cell r="AI17">
            <v>213271</v>
          </cell>
          <cell r="AJ17">
            <v>213271</v>
          </cell>
          <cell r="AK17">
            <v>144</v>
          </cell>
          <cell r="AL17">
            <v>139</v>
          </cell>
          <cell r="AM17">
            <v>283</v>
          </cell>
        </row>
        <row r="18">
          <cell r="A18">
            <v>14</v>
          </cell>
          <cell r="B18" t="str">
            <v>まどか保育園</v>
          </cell>
          <cell r="C18" t="str">
            <v>(福)高洲福祉会</v>
          </cell>
          <cell r="D18" t="str">
            <v>樋口　正春</v>
          </cell>
          <cell r="E18">
            <v>1103</v>
          </cell>
          <cell r="F18">
            <v>642</v>
          </cell>
          <cell r="G18">
            <v>28</v>
          </cell>
          <cell r="H18">
            <v>3</v>
          </cell>
          <cell r="I18">
            <v>0</v>
          </cell>
          <cell r="J18">
            <v>0</v>
          </cell>
          <cell r="K18">
            <v>91</v>
          </cell>
          <cell r="L18">
            <v>0</v>
          </cell>
          <cell r="M18">
            <v>0</v>
          </cell>
          <cell r="N18">
            <v>732</v>
          </cell>
          <cell r="O18">
            <v>0</v>
          </cell>
          <cell r="P18">
            <v>0</v>
          </cell>
          <cell r="Q18">
            <v>22204</v>
          </cell>
          <cell r="R18">
            <v>0</v>
          </cell>
          <cell r="S18">
            <v>0</v>
          </cell>
          <cell r="T18">
            <v>22936</v>
          </cell>
          <cell r="U18">
            <v>102</v>
          </cell>
          <cell r="V18">
            <v>3</v>
          </cell>
          <cell r="W18">
            <v>10260</v>
          </cell>
          <cell r="X18">
            <v>260000</v>
          </cell>
          <cell r="Y18">
            <v>297650</v>
          </cell>
          <cell r="Z18">
            <v>260000</v>
          </cell>
          <cell r="AA18">
            <v>176410</v>
          </cell>
          <cell r="AB18">
            <v>83590</v>
          </cell>
          <cell r="AC18">
            <v>93850</v>
          </cell>
          <cell r="AD18">
            <v>0</v>
          </cell>
          <cell r="AE18">
            <v>0</v>
          </cell>
          <cell r="AF18">
            <v>0</v>
          </cell>
          <cell r="AG18">
            <v>0</v>
          </cell>
          <cell r="AH18">
            <v>0</v>
          </cell>
          <cell r="AI18">
            <v>0</v>
          </cell>
          <cell r="AJ18">
            <v>0</v>
          </cell>
          <cell r="AK18">
            <v>90</v>
          </cell>
          <cell r="AL18">
            <v>92</v>
          </cell>
          <cell r="AM18">
            <v>182</v>
          </cell>
        </row>
        <row r="19">
          <cell r="A19">
            <v>15</v>
          </cell>
          <cell r="B19" t="str">
            <v>わかくさ保育園</v>
          </cell>
          <cell r="C19" t="str">
            <v>(福)如水福祉会</v>
          </cell>
          <cell r="D19" t="str">
            <v>行木　道嗣</v>
          </cell>
          <cell r="E19">
            <v>1412</v>
          </cell>
          <cell r="F19">
            <v>888</v>
          </cell>
          <cell r="G19">
            <v>19</v>
          </cell>
          <cell r="H19">
            <v>8</v>
          </cell>
          <cell r="I19">
            <v>0</v>
          </cell>
          <cell r="J19">
            <v>0</v>
          </cell>
          <cell r="K19">
            <v>114</v>
          </cell>
          <cell r="L19">
            <v>1</v>
          </cell>
          <cell r="M19">
            <v>0</v>
          </cell>
          <cell r="N19">
            <v>1952</v>
          </cell>
          <cell r="O19">
            <v>0</v>
          </cell>
          <cell r="P19">
            <v>0</v>
          </cell>
          <cell r="Q19">
            <v>27816</v>
          </cell>
          <cell r="R19">
            <v>65</v>
          </cell>
          <cell r="S19">
            <v>0</v>
          </cell>
          <cell r="T19">
            <v>29833</v>
          </cell>
          <cell r="U19">
            <v>120</v>
          </cell>
          <cell r="V19">
            <v>5</v>
          </cell>
          <cell r="W19">
            <v>17100</v>
          </cell>
          <cell r="X19">
            <v>310000</v>
          </cell>
          <cell r="Y19">
            <v>297650</v>
          </cell>
          <cell r="Z19">
            <v>297650</v>
          </cell>
          <cell r="AA19">
            <v>176410</v>
          </cell>
          <cell r="AB19">
            <v>121240</v>
          </cell>
          <cell r="AC19">
            <v>138340</v>
          </cell>
          <cell r="AD19">
            <v>1372</v>
          </cell>
          <cell r="AE19">
            <v>575</v>
          </cell>
          <cell r="AF19">
            <v>155584</v>
          </cell>
          <cell r="AG19">
            <v>42262</v>
          </cell>
          <cell r="AH19">
            <v>197846</v>
          </cell>
          <cell r="AI19">
            <v>179206</v>
          </cell>
          <cell r="AJ19">
            <v>179206</v>
          </cell>
          <cell r="AK19">
            <v>115</v>
          </cell>
          <cell r="AL19">
            <v>119</v>
          </cell>
          <cell r="AM19">
            <v>234</v>
          </cell>
        </row>
        <row r="20">
          <cell r="A20">
            <v>16</v>
          </cell>
          <cell r="B20" t="str">
            <v>たいよう保育園</v>
          </cell>
          <cell r="C20" t="str">
            <v>(福)千葉福祉会</v>
          </cell>
          <cell r="D20" t="str">
            <v>中村  くに子</v>
          </cell>
          <cell r="E20">
            <v>1331</v>
          </cell>
          <cell r="F20">
            <v>789</v>
          </cell>
          <cell r="G20">
            <v>18</v>
          </cell>
          <cell r="H20">
            <v>11</v>
          </cell>
          <cell r="I20">
            <v>0</v>
          </cell>
          <cell r="J20">
            <v>0</v>
          </cell>
          <cell r="K20">
            <v>102</v>
          </cell>
          <cell r="L20">
            <v>2</v>
          </cell>
          <cell r="M20">
            <v>5</v>
          </cell>
          <cell r="N20">
            <v>2684</v>
          </cell>
          <cell r="O20">
            <v>0</v>
          </cell>
          <cell r="P20">
            <v>0</v>
          </cell>
          <cell r="Q20">
            <v>24888</v>
          </cell>
          <cell r="R20">
            <v>130</v>
          </cell>
          <cell r="S20">
            <v>1875</v>
          </cell>
          <cell r="T20">
            <v>29577</v>
          </cell>
          <cell r="U20">
            <v>110</v>
          </cell>
          <cell r="V20">
            <v>2</v>
          </cell>
          <cell r="W20">
            <v>6840</v>
          </cell>
          <cell r="X20">
            <v>297650</v>
          </cell>
          <cell r="Y20">
            <v>297650</v>
          </cell>
          <cell r="Z20">
            <v>297650</v>
          </cell>
          <cell r="AA20">
            <v>176410</v>
          </cell>
          <cell r="AB20">
            <v>121240</v>
          </cell>
          <cell r="AC20">
            <v>128080</v>
          </cell>
          <cell r="AD20">
            <v>1790</v>
          </cell>
          <cell r="AE20">
            <v>895</v>
          </cell>
          <cell r="AF20">
            <v>202986</v>
          </cell>
          <cell r="AG20">
            <v>65782</v>
          </cell>
          <cell r="AH20">
            <v>268768</v>
          </cell>
          <cell r="AI20">
            <v>243392</v>
          </cell>
          <cell r="AJ20">
            <v>243392</v>
          </cell>
          <cell r="AK20">
            <v>113</v>
          </cell>
          <cell r="AL20">
            <v>110</v>
          </cell>
          <cell r="AM20">
            <v>223</v>
          </cell>
        </row>
        <row r="21">
          <cell r="A21">
            <v>17</v>
          </cell>
          <cell r="B21" t="str">
            <v>松ケ丘保育園</v>
          </cell>
          <cell r="C21" t="str">
            <v>(福)清流福祉会</v>
          </cell>
          <cell r="D21" t="str">
            <v>渡辺   光範</v>
          </cell>
          <cell r="E21">
            <v>1202</v>
          </cell>
          <cell r="F21">
            <v>715</v>
          </cell>
          <cell r="G21">
            <v>17</v>
          </cell>
          <cell r="H21">
            <v>3</v>
          </cell>
          <cell r="I21">
            <v>0</v>
          </cell>
          <cell r="J21">
            <v>0</v>
          </cell>
          <cell r="K21">
            <v>91</v>
          </cell>
          <cell r="L21">
            <v>2</v>
          </cell>
          <cell r="M21">
            <v>9</v>
          </cell>
          <cell r="N21">
            <v>732</v>
          </cell>
          <cell r="O21">
            <v>0</v>
          </cell>
          <cell r="P21">
            <v>0</v>
          </cell>
          <cell r="Q21">
            <v>22204</v>
          </cell>
          <cell r="R21">
            <v>130</v>
          </cell>
          <cell r="S21">
            <v>3375</v>
          </cell>
          <cell r="T21">
            <v>26441</v>
          </cell>
          <cell r="U21">
            <v>96</v>
          </cell>
          <cell r="V21">
            <v>4</v>
          </cell>
          <cell r="W21">
            <v>13680</v>
          </cell>
          <cell r="X21">
            <v>270000</v>
          </cell>
          <cell r="Y21">
            <v>297650</v>
          </cell>
          <cell r="Z21">
            <v>270000</v>
          </cell>
          <cell r="AA21">
            <v>176410</v>
          </cell>
          <cell r="AB21">
            <v>93590</v>
          </cell>
          <cell r="AC21">
            <v>107270</v>
          </cell>
          <cell r="AD21">
            <v>1211</v>
          </cell>
          <cell r="AE21">
            <v>623</v>
          </cell>
          <cell r="AF21">
            <v>137327</v>
          </cell>
          <cell r="AG21">
            <v>45790</v>
          </cell>
          <cell r="AH21">
            <v>183117</v>
          </cell>
          <cell r="AI21">
            <v>165818</v>
          </cell>
          <cell r="AJ21">
            <v>165818</v>
          </cell>
          <cell r="AK21">
            <v>101</v>
          </cell>
          <cell r="AL21">
            <v>102</v>
          </cell>
          <cell r="AM21">
            <v>203</v>
          </cell>
        </row>
        <row r="22">
          <cell r="A22">
            <v>18</v>
          </cell>
          <cell r="B22" t="str">
            <v>作草部保育園</v>
          </cell>
          <cell r="C22" t="str">
            <v>(福)扶葉福祉会</v>
          </cell>
          <cell r="D22" t="str">
            <v>竝木     清</v>
          </cell>
          <cell r="E22">
            <v>1157</v>
          </cell>
          <cell r="F22">
            <v>721</v>
          </cell>
          <cell r="G22">
            <v>19</v>
          </cell>
          <cell r="H22">
            <v>9</v>
          </cell>
          <cell r="I22">
            <v>0</v>
          </cell>
          <cell r="J22">
            <v>0</v>
          </cell>
          <cell r="K22">
            <v>95</v>
          </cell>
          <cell r="L22">
            <v>1</v>
          </cell>
          <cell r="M22">
            <v>0</v>
          </cell>
          <cell r="N22">
            <v>2196</v>
          </cell>
          <cell r="O22">
            <v>0</v>
          </cell>
          <cell r="P22">
            <v>0</v>
          </cell>
          <cell r="Q22">
            <v>23180</v>
          </cell>
          <cell r="R22">
            <v>65</v>
          </cell>
          <cell r="S22">
            <v>0</v>
          </cell>
          <cell r="T22">
            <v>25441</v>
          </cell>
          <cell r="U22">
            <v>93</v>
          </cell>
          <cell r="V22">
            <v>3</v>
          </cell>
          <cell r="W22">
            <v>10260</v>
          </cell>
          <cell r="X22">
            <v>280000</v>
          </cell>
          <cell r="Y22">
            <v>297650</v>
          </cell>
          <cell r="Z22">
            <v>280000</v>
          </cell>
          <cell r="AA22">
            <v>176410</v>
          </cell>
          <cell r="AB22">
            <v>103590</v>
          </cell>
          <cell r="AC22">
            <v>113850</v>
          </cell>
          <cell r="AD22">
            <v>1300</v>
          </cell>
          <cell r="AE22">
            <v>0</v>
          </cell>
          <cell r="AF22">
            <v>147420</v>
          </cell>
          <cell r="AG22">
            <v>0</v>
          </cell>
          <cell r="AH22">
            <v>147420</v>
          </cell>
          <cell r="AI22">
            <v>133763</v>
          </cell>
          <cell r="AJ22">
            <v>133763</v>
          </cell>
          <cell r="AK22">
            <v>98</v>
          </cell>
          <cell r="AL22">
            <v>101</v>
          </cell>
          <cell r="AM22">
            <v>199</v>
          </cell>
        </row>
        <row r="23">
          <cell r="A23">
            <v>19</v>
          </cell>
          <cell r="B23" t="str">
            <v>すずらん保育園</v>
          </cell>
          <cell r="C23" t="str">
            <v>(福)精粋福祉会</v>
          </cell>
          <cell r="D23" t="str">
            <v>林    栄子</v>
          </cell>
          <cell r="E23">
            <v>1289</v>
          </cell>
          <cell r="F23">
            <v>747</v>
          </cell>
          <cell r="G23">
            <v>18</v>
          </cell>
          <cell r="H23">
            <v>6</v>
          </cell>
          <cell r="I23">
            <v>0</v>
          </cell>
          <cell r="J23">
            <v>0</v>
          </cell>
          <cell r="K23">
            <v>98</v>
          </cell>
          <cell r="L23">
            <v>0</v>
          </cell>
          <cell r="M23">
            <v>6</v>
          </cell>
          <cell r="N23">
            <v>1464</v>
          </cell>
          <cell r="O23">
            <v>0</v>
          </cell>
          <cell r="P23">
            <v>0</v>
          </cell>
          <cell r="Q23">
            <v>23912</v>
          </cell>
          <cell r="R23">
            <v>0</v>
          </cell>
          <cell r="S23">
            <v>2250</v>
          </cell>
          <cell r="T23">
            <v>27626</v>
          </cell>
          <cell r="U23">
            <v>108</v>
          </cell>
          <cell r="V23">
            <v>4</v>
          </cell>
          <cell r="W23">
            <v>13680</v>
          </cell>
          <cell r="X23">
            <v>260000</v>
          </cell>
          <cell r="Y23">
            <v>297650</v>
          </cell>
          <cell r="Z23">
            <v>260000</v>
          </cell>
          <cell r="AA23">
            <v>176410</v>
          </cell>
          <cell r="AB23">
            <v>83590</v>
          </cell>
          <cell r="AC23">
            <v>97270</v>
          </cell>
          <cell r="AD23">
            <v>489</v>
          </cell>
          <cell r="AE23">
            <v>501</v>
          </cell>
          <cell r="AF23">
            <v>55452</v>
          </cell>
          <cell r="AG23">
            <v>36823</v>
          </cell>
          <cell r="AH23">
            <v>92275</v>
          </cell>
          <cell r="AI23">
            <v>83456</v>
          </cell>
          <cell r="AJ23">
            <v>83456</v>
          </cell>
          <cell r="AK23">
            <v>104</v>
          </cell>
          <cell r="AL23">
            <v>113</v>
          </cell>
          <cell r="AM23">
            <v>217</v>
          </cell>
        </row>
        <row r="24">
          <cell r="A24">
            <v>20</v>
          </cell>
          <cell r="B24" t="str">
            <v>なぎさ保育園</v>
          </cell>
          <cell r="C24" t="str">
            <v>(福)愛誠福祉会</v>
          </cell>
          <cell r="D24" t="str">
            <v>森田  喜代八</v>
          </cell>
          <cell r="E24">
            <v>1207</v>
          </cell>
          <cell r="F24">
            <v>658</v>
          </cell>
          <cell r="G24">
            <v>24</v>
          </cell>
          <cell r="H24">
            <v>9</v>
          </cell>
          <cell r="I24">
            <v>0</v>
          </cell>
          <cell r="J24">
            <v>1</v>
          </cell>
          <cell r="K24">
            <v>85</v>
          </cell>
          <cell r="L24">
            <v>0</v>
          </cell>
          <cell r="M24">
            <v>17</v>
          </cell>
          <cell r="N24">
            <v>2196</v>
          </cell>
          <cell r="O24">
            <v>0</v>
          </cell>
          <cell r="P24">
            <v>375</v>
          </cell>
          <cell r="Q24">
            <v>20740</v>
          </cell>
          <cell r="R24">
            <v>0</v>
          </cell>
          <cell r="S24">
            <v>6375</v>
          </cell>
          <cell r="T24">
            <v>29686</v>
          </cell>
          <cell r="U24">
            <v>108</v>
          </cell>
          <cell r="V24">
            <v>5</v>
          </cell>
          <cell r="W24">
            <v>17100</v>
          </cell>
          <cell r="X24">
            <v>290000</v>
          </cell>
          <cell r="Y24">
            <v>297650</v>
          </cell>
          <cell r="Z24">
            <v>290000</v>
          </cell>
          <cell r="AA24">
            <v>176410</v>
          </cell>
          <cell r="AB24">
            <v>113590</v>
          </cell>
          <cell r="AC24">
            <v>130690</v>
          </cell>
          <cell r="AD24">
            <v>86</v>
          </cell>
          <cell r="AE24">
            <v>0</v>
          </cell>
          <cell r="AF24">
            <v>9752</v>
          </cell>
          <cell r="AG24">
            <v>0</v>
          </cell>
          <cell r="AH24">
            <v>9752</v>
          </cell>
          <cell r="AI24">
            <v>8849</v>
          </cell>
          <cell r="AJ24">
            <v>8849</v>
          </cell>
          <cell r="AK24">
            <v>93</v>
          </cell>
          <cell r="AL24">
            <v>108</v>
          </cell>
          <cell r="AM24">
            <v>201</v>
          </cell>
        </row>
        <row r="25">
          <cell r="A25">
            <v>21</v>
          </cell>
          <cell r="B25" t="str">
            <v>南小中台保育園</v>
          </cell>
          <cell r="C25" t="str">
            <v>(福)南小中台福祉会</v>
          </cell>
          <cell r="D25" t="str">
            <v>原   八代重</v>
          </cell>
          <cell r="E25">
            <v>1282</v>
          </cell>
          <cell r="F25">
            <v>698</v>
          </cell>
          <cell r="G25">
            <v>23</v>
          </cell>
          <cell r="H25">
            <v>11</v>
          </cell>
          <cell r="I25">
            <v>0</v>
          </cell>
          <cell r="J25">
            <v>0</v>
          </cell>
          <cell r="K25">
            <v>99</v>
          </cell>
          <cell r="L25">
            <v>0</v>
          </cell>
          <cell r="M25">
            <v>6</v>
          </cell>
          <cell r="N25">
            <v>2684</v>
          </cell>
          <cell r="O25">
            <v>0</v>
          </cell>
          <cell r="P25">
            <v>0</v>
          </cell>
          <cell r="Q25">
            <v>24156</v>
          </cell>
          <cell r="R25">
            <v>0</v>
          </cell>
          <cell r="S25">
            <v>2250</v>
          </cell>
          <cell r="T25">
            <v>29090</v>
          </cell>
          <cell r="U25">
            <v>108</v>
          </cell>
          <cell r="V25">
            <v>9</v>
          </cell>
          <cell r="W25">
            <v>30780</v>
          </cell>
          <cell r="X25">
            <v>240750</v>
          </cell>
          <cell r="Y25">
            <v>297650</v>
          </cell>
          <cell r="Z25">
            <v>240750</v>
          </cell>
          <cell r="AA25">
            <v>176410</v>
          </cell>
          <cell r="AB25">
            <v>64340</v>
          </cell>
          <cell r="AC25">
            <v>95120</v>
          </cell>
          <cell r="AD25">
            <v>1708</v>
          </cell>
          <cell r="AE25">
            <v>854</v>
          </cell>
          <cell r="AF25">
            <v>193687</v>
          </cell>
          <cell r="AG25">
            <v>62769</v>
          </cell>
          <cell r="AH25">
            <v>256456</v>
          </cell>
          <cell r="AI25">
            <v>232240</v>
          </cell>
          <cell r="AJ25">
            <v>232240</v>
          </cell>
          <cell r="AK25">
            <v>106</v>
          </cell>
          <cell r="AL25">
            <v>107</v>
          </cell>
          <cell r="AM25">
            <v>213</v>
          </cell>
        </row>
        <row r="26">
          <cell r="A26">
            <v>22</v>
          </cell>
          <cell r="B26" t="str">
            <v>もみじ保育園</v>
          </cell>
          <cell r="C26" t="str">
            <v>(福)光楓福祉会</v>
          </cell>
          <cell r="D26" t="str">
            <v>大川   さ己</v>
          </cell>
          <cell r="E26">
            <v>1525</v>
          </cell>
          <cell r="F26">
            <v>890</v>
          </cell>
          <cell r="G26">
            <v>17</v>
          </cell>
          <cell r="H26">
            <v>8</v>
          </cell>
          <cell r="I26">
            <v>0</v>
          </cell>
          <cell r="J26">
            <v>0</v>
          </cell>
          <cell r="K26">
            <v>123</v>
          </cell>
          <cell r="L26">
            <v>2</v>
          </cell>
          <cell r="M26">
            <v>2</v>
          </cell>
          <cell r="N26">
            <v>1952</v>
          </cell>
          <cell r="O26">
            <v>0</v>
          </cell>
          <cell r="P26">
            <v>0</v>
          </cell>
          <cell r="Q26">
            <v>30012</v>
          </cell>
          <cell r="R26">
            <v>130</v>
          </cell>
          <cell r="S26">
            <v>750</v>
          </cell>
          <cell r="T26">
            <v>32844</v>
          </cell>
          <cell r="U26">
            <v>127</v>
          </cell>
          <cell r="V26">
            <v>2</v>
          </cell>
          <cell r="W26">
            <v>6840</v>
          </cell>
          <cell r="X26">
            <v>414436</v>
          </cell>
          <cell r="Y26">
            <v>297650</v>
          </cell>
          <cell r="Z26">
            <v>297650</v>
          </cell>
          <cell r="AA26">
            <v>176410</v>
          </cell>
          <cell r="AB26">
            <v>121240</v>
          </cell>
          <cell r="AC26">
            <v>128080</v>
          </cell>
          <cell r="AD26">
            <v>1569</v>
          </cell>
          <cell r="AE26">
            <v>697</v>
          </cell>
          <cell r="AF26">
            <v>177924</v>
          </cell>
          <cell r="AG26">
            <v>51229</v>
          </cell>
          <cell r="AH26">
            <v>229153</v>
          </cell>
          <cell r="AI26">
            <v>207552</v>
          </cell>
          <cell r="AJ26">
            <v>207552</v>
          </cell>
          <cell r="AK26">
            <v>127</v>
          </cell>
          <cell r="AL26">
            <v>128</v>
          </cell>
          <cell r="AM26">
            <v>255</v>
          </cell>
        </row>
        <row r="27">
          <cell r="A27">
            <v>23</v>
          </cell>
          <cell r="B27" t="str">
            <v>おゆみ野保育園</v>
          </cell>
          <cell r="C27" t="str">
            <v>(福)おゆみ野福祉会</v>
          </cell>
          <cell r="D27" t="str">
            <v>長谷川 　光男</v>
          </cell>
          <cell r="E27">
            <v>1291</v>
          </cell>
          <cell r="F27">
            <v>722</v>
          </cell>
          <cell r="G27">
            <v>25</v>
          </cell>
          <cell r="H27">
            <v>8</v>
          </cell>
          <cell r="I27">
            <v>0</v>
          </cell>
          <cell r="J27">
            <v>0</v>
          </cell>
          <cell r="K27">
            <v>101</v>
          </cell>
          <cell r="L27">
            <v>0</v>
          </cell>
          <cell r="M27">
            <v>3</v>
          </cell>
          <cell r="N27">
            <v>1952</v>
          </cell>
          <cell r="O27">
            <v>0</v>
          </cell>
          <cell r="P27">
            <v>0</v>
          </cell>
          <cell r="Q27">
            <v>24644</v>
          </cell>
          <cell r="R27">
            <v>0</v>
          </cell>
          <cell r="S27">
            <v>1125</v>
          </cell>
          <cell r="T27">
            <v>27721</v>
          </cell>
          <cell r="U27">
            <v>110</v>
          </cell>
          <cell r="V27">
            <v>7</v>
          </cell>
          <cell r="W27">
            <v>23940</v>
          </cell>
          <cell r="X27">
            <v>255000</v>
          </cell>
          <cell r="Y27">
            <v>297650</v>
          </cell>
          <cell r="Z27">
            <v>255000</v>
          </cell>
          <cell r="AA27">
            <v>176410</v>
          </cell>
          <cell r="AB27">
            <v>78590</v>
          </cell>
          <cell r="AC27">
            <v>102530</v>
          </cell>
          <cell r="AD27">
            <v>944</v>
          </cell>
          <cell r="AE27">
            <v>543</v>
          </cell>
          <cell r="AF27">
            <v>107049</v>
          </cell>
          <cell r="AG27">
            <v>39910</v>
          </cell>
          <cell r="AH27">
            <v>146959</v>
          </cell>
          <cell r="AI27">
            <v>133054</v>
          </cell>
          <cell r="AJ27">
            <v>133054</v>
          </cell>
          <cell r="AK27">
            <v>105</v>
          </cell>
          <cell r="AL27">
            <v>110</v>
          </cell>
          <cell r="AM27">
            <v>215</v>
          </cell>
        </row>
        <row r="28">
          <cell r="A28">
            <v>24</v>
          </cell>
          <cell r="B28" t="str">
            <v>ナーセリー鏡戸</v>
          </cell>
          <cell r="C28" t="str">
            <v>(福)鏡明福祉会</v>
          </cell>
          <cell r="D28" t="str">
            <v>片岡   明</v>
          </cell>
          <cell r="E28">
            <v>1483</v>
          </cell>
          <cell r="F28">
            <v>1031</v>
          </cell>
          <cell r="G28">
            <v>20</v>
          </cell>
          <cell r="H28">
            <v>4</v>
          </cell>
          <cell r="I28">
            <v>0</v>
          </cell>
          <cell r="J28">
            <v>0</v>
          </cell>
          <cell r="K28">
            <v>129</v>
          </cell>
          <cell r="L28">
            <v>0</v>
          </cell>
          <cell r="M28">
            <v>0</v>
          </cell>
          <cell r="N28">
            <v>976</v>
          </cell>
          <cell r="O28">
            <v>0</v>
          </cell>
          <cell r="P28">
            <v>0</v>
          </cell>
          <cell r="Q28">
            <v>31476</v>
          </cell>
          <cell r="R28">
            <v>0</v>
          </cell>
          <cell r="S28">
            <v>0</v>
          </cell>
          <cell r="T28">
            <v>32452</v>
          </cell>
          <cell r="U28">
            <v>140</v>
          </cell>
          <cell r="V28">
            <v>14</v>
          </cell>
          <cell r="W28">
            <v>47880</v>
          </cell>
          <cell r="X28">
            <v>562195</v>
          </cell>
          <cell r="Y28">
            <v>297650</v>
          </cell>
          <cell r="Z28">
            <v>297650</v>
          </cell>
          <cell r="AA28">
            <v>176410</v>
          </cell>
          <cell r="AB28">
            <v>121240</v>
          </cell>
          <cell r="AC28">
            <v>169120</v>
          </cell>
          <cell r="AD28">
            <v>1051</v>
          </cell>
          <cell r="AE28">
            <v>688</v>
          </cell>
          <cell r="AF28">
            <v>119183</v>
          </cell>
          <cell r="AG28">
            <v>50568</v>
          </cell>
          <cell r="AH28">
            <v>169751</v>
          </cell>
          <cell r="AI28">
            <v>184665</v>
          </cell>
          <cell r="AJ28">
            <v>169751</v>
          </cell>
          <cell r="AK28">
            <v>121</v>
          </cell>
          <cell r="AL28">
            <v>125</v>
          </cell>
          <cell r="AM28">
            <v>246</v>
          </cell>
        </row>
        <row r="29">
          <cell r="A29">
            <v>25</v>
          </cell>
          <cell r="B29" t="str">
            <v>打瀬保育園</v>
          </cell>
          <cell r="C29" t="str">
            <v>(福)健育会</v>
          </cell>
          <cell r="D29" t="str">
            <v>畑佐  新次郎</v>
          </cell>
          <cell r="E29">
            <v>1559</v>
          </cell>
          <cell r="F29">
            <v>944</v>
          </cell>
          <cell r="G29">
            <v>29</v>
          </cell>
          <cell r="H29">
            <v>0</v>
          </cell>
          <cell r="I29">
            <v>0</v>
          </cell>
          <cell r="J29">
            <v>0</v>
          </cell>
          <cell r="K29">
            <v>0</v>
          </cell>
          <cell r="L29">
            <v>0</v>
          </cell>
          <cell r="M29">
            <v>0</v>
          </cell>
          <cell r="N29">
            <v>0</v>
          </cell>
          <cell r="O29">
            <v>0</v>
          </cell>
          <cell r="P29">
            <v>0</v>
          </cell>
          <cell r="Q29">
            <v>0</v>
          </cell>
          <cell r="R29">
            <v>0</v>
          </cell>
          <cell r="S29">
            <v>0</v>
          </cell>
          <cell r="T29">
            <v>0</v>
          </cell>
          <cell r="U29">
            <v>133</v>
          </cell>
          <cell r="V29">
            <v>6</v>
          </cell>
          <cell r="W29">
            <v>20520</v>
          </cell>
          <cell r="X29">
            <v>298100</v>
          </cell>
          <cell r="Y29">
            <v>297650</v>
          </cell>
          <cell r="Z29">
            <v>297650</v>
          </cell>
          <cell r="AA29">
            <v>176410</v>
          </cell>
          <cell r="AB29">
            <v>121240</v>
          </cell>
          <cell r="AC29">
            <v>141760</v>
          </cell>
          <cell r="AD29">
            <v>1245</v>
          </cell>
          <cell r="AE29">
            <v>303</v>
          </cell>
          <cell r="AF29">
            <v>141183</v>
          </cell>
          <cell r="AG29">
            <v>22270</v>
          </cell>
          <cell r="AH29">
            <v>163453</v>
          </cell>
          <cell r="AI29">
            <v>148154</v>
          </cell>
          <cell r="AJ29">
            <v>148154</v>
          </cell>
          <cell r="AK29">
            <v>131</v>
          </cell>
          <cell r="AL29">
            <v>130</v>
          </cell>
          <cell r="AM29">
            <v>261</v>
          </cell>
        </row>
        <row r="30">
          <cell r="A30">
            <v>26</v>
          </cell>
          <cell r="B30" t="str">
            <v>ふたば保育園</v>
          </cell>
          <cell r="C30" t="str">
            <v>(福)あかね福祉会</v>
          </cell>
          <cell r="D30" t="str">
            <v>篠原  昇一</v>
          </cell>
          <cell r="E30">
            <v>1519</v>
          </cell>
          <cell r="F30">
            <v>932</v>
          </cell>
          <cell r="G30">
            <v>22</v>
          </cell>
          <cell r="H30">
            <v>12</v>
          </cell>
          <cell r="I30">
            <v>0</v>
          </cell>
          <cell r="J30">
            <v>0</v>
          </cell>
          <cell r="K30">
            <v>124</v>
          </cell>
          <cell r="L30">
            <v>0</v>
          </cell>
          <cell r="M30">
            <v>0</v>
          </cell>
          <cell r="N30">
            <v>2928</v>
          </cell>
          <cell r="O30">
            <v>0</v>
          </cell>
          <cell r="P30">
            <v>0</v>
          </cell>
          <cell r="Q30">
            <v>30256</v>
          </cell>
          <cell r="R30">
            <v>0</v>
          </cell>
          <cell r="S30">
            <v>0</v>
          </cell>
          <cell r="T30">
            <v>33184</v>
          </cell>
          <cell r="U30">
            <v>130</v>
          </cell>
          <cell r="V30">
            <v>11</v>
          </cell>
          <cell r="W30">
            <v>37620</v>
          </cell>
          <cell r="X30">
            <v>284210</v>
          </cell>
          <cell r="Y30">
            <v>297650</v>
          </cell>
          <cell r="Z30">
            <v>284210</v>
          </cell>
          <cell r="AA30">
            <v>176410</v>
          </cell>
          <cell r="AB30">
            <v>107800</v>
          </cell>
          <cell r="AC30">
            <v>145420</v>
          </cell>
          <cell r="AD30">
            <v>272</v>
          </cell>
          <cell r="AE30">
            <v>130</v>
          </cell>
          <cell r="AF30">
            <v>30844</v>
          </cell>
          <cell r="AG30">
            <v>9555</v>
          </cell>
          <cell r="AH30">
            <v>40399</v>
          </cell>
          <cell r="AI30">
            <v>36587</v>
          </cell>
          <cell r="AJ30">
            <v>36587</v>
          </cell>
          <cell r="AK30">
            <v>126</v>
          </cell>
          <cell r="AL30">
            <v>128</v>
          </cell>
          <cell r="AM30">
            <v>254</v>
          </cell>
        </row>
        <row r="31">
          <cell r="A31">
            <v>27</v>
          </cell>
          <cell r="B31" t="str">
            <v>明和輝保育園</v>
          </cell>
          <cell r="C31" t="str">
            <v>(福)健善富会</v>
          </cell>
          <cell r="D31" t="str">
            <v>井上  悟</v>
          </cell>
          <cell r="E31">
            <v>1232</v>
          </cell>
          <cell r="F31">
            <v>662</v>
          </cell>
          <cell r="G31">
            <v>20</v>
          </cell>
          <cell r="H31">
            <v>0</v>
          </cell>
          <cell r="I31">
            <v>0</v>
          </cell>
          <cell r="J31">
            <v>0</v>
          </cell>
          <cell r="K31">
            <v>96</v>
          </cell>
          <cell r="L31">
            <v>0</v>
          </cell>
          <cell r="M31">
            <v>0</v>
          </cell>
          <cell r="N31">
            <v>0</v>
          </cell>
          <cell r="O31">
            <v>0</v>
          </cell>
          <cell r="P31">
            <v>0</v>
          </cell>
          <cell r="Q31">
            <v>23424</v>
          </cell>
          <cell r="R31">
            <v>0</v>
          </cell>
          <cell r="S31">
            <v>0</v>
          </cell>
          <cell r="T31">
            <v>23424</v>
          </cell>
          <cell r="U31">
            <v>105</v>
          </cell>
          <cell r="V31">
            <v>14</v>
          </cell>
          <cell r="W31">
            <v>47880</v>
          </cell>
          <cell r="X31">
            <v>310000</v>
          </cell>
          <cell r="Y31">
            <v>297650</v>
          </cell>
          <cell r="Z31">
            <v>297650</v>
          </cell>
          <cell r="AA31">
            <v>176410</v>
          </cell>
          <cell r="AB31">
            <v>121240</v>
          </cell>
          <cell r="AC31">
            <v>169120</v>
          </cell>
          <cell r="AD31">
            <v>0</v>
          </cell>
          <cell r="AE31">
            <v>0</v>
          </cell>
          <cell r="AF31">
            <v>0</v>
          </cell>
          <cell r="AG31">
            <v>0</v>
          </cell>
          <cell r="AH31">
            <v>0</v>
          </cell>
          <cell r="AI31">
            <v>0</v>
          </cell>
          <cell r="AJ31">
            <v>0</v>
          </cell>
          <cell r="AK31">
            <v>96</v>
          </cell>
          <cell r="AL31">
            <v>108</v>
          </cell>
          <cell r="AM31">
            <v>204</v>
          </cell>
        </row>
        <row r="32">
          <cell r="A32">
            <v>28</v>
          </cell>
          <cell r="B32" t="str">
            <v>山王保育園</v>
          </cell>
          <cell r="C32" t="str">
            <v>(福)豊樹園</v>
          </cell>
          <cell r="D32" t="str">
            <v>伊藤  年夫</v>
          </cell>
          <cell r="E32">
            <v>605</v>
          </cell>
          <cell r="F32">
            <v>334</v>
          </cell>
          <cell r="G32">
            <v>10</v>
          </cell>
          <cell r="H32">
            <v>0</v>
          </cell>
          <cell r="I32">
            <v>0</v>
          </cell>
          <cell r="J32">
            <v>0</v>
          </cell>
          <cell r="K32">
            <v>48</v>
          </cell>
          <cell r="L32">
            <v>4</v>
          </cell>
          <cell r="M32">
            <v>0</v>
          </cell>
          <cell r="N32">
            <v>0</v>
          </cell>
          <cell r="O32">
            <v>0</v>
          </cell>
          <cell r="P32">
            <v>0</v>
          </cell>
          <cell r="Q32">
            <v>11712</v>
          </cell>
          <cell r="R32">
            <v>260</v>
          </cell>
          <cell r="S32">
            <v>0</v>
          </cell>
          <cell r="T32">
            <v>11972</v>
          </cell>
          <cell r="U32">
            <v>47</v>
          </cell>
          <cell r="V32">
            <v>0</v>
          </cell>
          <cell r="W32">
            <v>0</v>
          </cell>
          <cell r="X32">
            <v>90000</v>
          </cell>
          <cell r="Y32">
            <v>297650</v>
          </cell>
          <cell r="Z32">
            <v>90000</v>
          </cell>
          <cell r="AA32">
            <v>176410</v>
          </cell>
          <cell r="AB32" t="str">
            <v>0</v>
          </cell>
          <cell r="AC32">
            <v>0</v>
          </cell>
          <cell r="AD32">
            <v>677</v>
          </cell>
          <cell r="AE32">
            <v>342</v>
          </cell>
          <cell r="AF32">
            <v>76771</v>
          </cell>
          <cell r="AG32">
            <v>25137</v>
          </cell>
          <cell r="AH32">
            <v>101908</v>
          </cell>
          <cell r="AI32">
            <v>92287</v>
          </cell>
          <cell r="AJ32">
            <v>92287</v>
          </cell>
          <cell r="AK32">
            <v>52</v>
          </cell>
          <cell r="AL32">
            <v>51</v>
          </cell>
          <cell r="AM32">
            <v>103</v>
          </cell>
        </row>
        <row r="33">
          <cell r="A33">
            <v>29</v>
          </cell>
          <cell r="B33" t="str">
            <v>チャイルド・ガーデン保育園</v>
          </cell>
          <cell r="C33" t="str">
            <v>(学)誠真学園</v>
          </cell>
          <cell r="D33" t="str">
            <v>中村  喜一郎</v>
          </cell>
          <cell r="E33">
            <v>1364</v>
          </cell>
          <cell r="F33">
            <v>802</v>
          </cell>
          <cell r="G33">
            <v>0</v>
          </cell>
          <cell r="H33">
            <v>7</v>
          </cell>
          <cell r="I33">
            <v>0</v>
          </cell>
          <cell r="J33">
            <v>0</v>
          </cell>
          <cell r="K33">
            <v>96</v>
          </cell>
          <cell r="L33">
            <v>15</v>
          </cell>
          <cell r="M33">
            <v>0</v>
          </cell>
          <cell r="N33">
            <v>1708</v>
          </cell>
          <cell r="O33">
            <v>0</v>
          </cell>
          <cell r="P33">
            <v>0</v>
          </cell>
          <cell r="Q33">
            <v>23424</v>
          </cell>
          <cell r="R33">
            <v>975</v>
          </cell>
          <cell r="S33">
            <v>0</v>
          </cell>
          <cell r="T33">
            <v>26107</v>
          </cell>
          <cell r="U33">
            <v>120</v>
          </cell>
          <cell r="V33">
            <v>8</v>
          </cell>
          <cell r="W33">
            <v>27360</v>
          </cell>
          <cell r="X33">
            <v>345180</v>
          </cell>
          <cell r="Y33">
            <v>297650</v>
          </cell>
          <cell r="Z33">
            <v>297650</v>
          </cell>
          <cell r="AA33">
            <v>176410</v>
          </cell>
          <cell r="AB33">
            <v>121240</v>
          </cell>
          <cell r="AC33">
            <v>148600</v>
          </cell>
          <cell r="AD33">
            <v>921</v>
          </cell>
          <cell r="AE33">
            <v>0</v>
          </cell>
          <cell r="AF33">
            <v>104441</v>
          </cell>
          <cell r="AG33">
            <v>0</v>
          </cell>
          <cell r="AH33">
            <v>104441</v>
          </cell>
          <cell r="AI33">
            <v>94767</v>
          </cell>
          <cell r="AJ33">
            <v>94767</v>
          </cell>
          <cell r="AK33">
            <v>114</v>
          </cell>
          <cell r="AL33">
            <v>112</v>
          </cell>
          <cell r="AM33">
            <v>226</v>
          </cell>
        </row>
        <row r="34">
          <cell r="A34">
            <v>30</v>
          </cell>
          <cell r="B34" t="str">
            <v>明徳土気保育園</v>
          </cell>
          <cell r="C34" t="str">
            <v>(福)千葉明徳会</v>
          </cell>
          <cell r="D34" t="str">
            <v>福中  儀明</v>
          </cell>
          <cell r="E34">
            <v>1637</v>
          </cell>
          <cell r="F34">
            <v>988</v>
          </cell>
          <cell r="G34">
            <v>29</v>
          </cell>
          <cell r="H34">
            <v>0</v>
          </cell>
          <cell r="I34">
            <v>0</v>
          </cell>
          <cell r="J34">
            <v>0</v>
          </cell>
          <cell r="K34">
            <v>134</v>
          </cell>
          <cell r="L34">
            <v>0</v>
          </cell>
          <cell r="M34">
            <v>0</v>
          </cell>
          <cell r="N34">
            <v>0</v>
          </cell>
          <cell r="O34">
            <v>0</v>
          </cell>
          <cell r="P34">
            <v>0</v>
          </cell>
          <cell r="Q34">
            <v>32696</v>
          </cell>
          <cell r="R34">
            <v>0</v>
          </cell>
          <cell r="S34">
            <v>0</v>
          </cell>
          <cell r="T34">
            <v>32696</v>
          </cell>
          <cell r="U34">
            <v>190</v>
          </cell>
          <cell r="V34">
            <v>4</v>
          </cell>
          <cell r="W34">
            <v>13680</v>
          </cell>
          <cell r="X34">
            <v>491990</v>
          </cell>
          <cell r="Y34">
            <v>297650</v>
          </cell>
          <cell r="Z34">
            <v>297650</v>
          </cell>
          <cell r="AA34">
            <v>176410</v>
          </cell>
          <cell r="AB34">
            <v>121240</v>
          </cell>
          <cell r="AC34">
            <v>134920</v>
          </cell>
          <cell r="AD34">
            <v>1253</v>
          </cell>
          <cell r="AE34">
            <v>747</v>
          </cell>
          <cell r="AF34">
            <v>142090</v>
          </cell>
          <cell r="AG34">
            <v>54904</v>
          </cell>
          <cell r="AH34">
            <v>196994</v>
          </cell>
          <cell r="AI34">
            <v>196991</v>
          </cell>
          <cell r="AJ34">
            <v>196991</v>
          </cell>
          <cell r="AK34">
            <v>149</v>
          </cell>
          <cell r="AL34">
            <v>149</v>
          </cell>
          <cell r="AM34">
            <v>298</v>
          </cell>
        </row>
        <row r="35">
          <cell r="A35">
            <v>31</v>
          </cell>
          <cell r="B35" t="str">
            <v>グレース保育園</v>
          </cell>
          <cell r="C35" t="str">
            <v>(福)小ばと会</v>
          </cell>
          <cell r="D35" t="str">
            <v>村松　重彦</v>
          </cell>
          <cell r="E35">
            <v>1605</v>
          </cell>
          <cell r="F35">
            <v>948</v>
          </cell>
          <cell r="G35">
            <v>25</v>
          </cell>
          <cell r="H35">
            <v>4</v>
          </cell>
          <cell r="I35">
            <v>0</v>
          </cell>
          <cell r="J35">
            <v>0</v>
          </cell>
          <cell r="K35">
            <v>122</v>
          </cell>
          <cell r="L35">
            <v>0</v>
          </cell>
          <cell r="M35">
            <v>12</v>
          </cell>
          <cell r="N35">
            <v>976</v>
          </cell>
          <cell r="O35">
            <v>0</v>
          </cell>
          <cell r="P35">
            <v>0</v>
          </cell>
          <cell r="Q35">
            <v>29768</v>
          </cell>
          <cell r="R35">
            <v>0</v>
          </cell>
          <cell r="S35">
            <v>4500</v>
          </cell>
          <cell r="T35">
            <v>35244</v>
          </cell>
          <cell r="U35">
            <v>135</v>
          </cell>
          <cell r="V35">
            <v>0</v>
          </cell>
          <cell r="W35">
            <v>0</v>
          </cell>
          <cell r="X35">
            <v>202905</v>
          </cell>
          <cell r="Y35">
            <v>297650</v>
          </cell>
          <cell r="Z35">
            <v>202905</v>
          </cell>
          <cell r="AA35">
            <v>176410</v>
          </cell>
          <cell r="AB35">
            <v>26495</v>
          </cell>
          <cell r="AC35">
            <v>26495</v>
          </cell>
          <cell r="AD35">
            <v>2096</v>
          </cell>
          <cell r="AE35">
            <v>0</v>
          </cell>
          <cell r="AF35">
            <v>237686</v>
          </cell>
          <cell r="AG35">
            <v>0</v>
          </cell>
          <cell r="AH35">
            <v>237686</v>
          </cell>
          <cell r="AI35">
            <v>237684</v>
          </cell>
          <cell r="AJ35">
            <v>237684</v>
          </cell>
          <cell r="AK35">
            <v>134</v>
          </cell>
          <cell r="AL35">
            <v>134</v>
          </cell>
          <cell r="AM35">
            <v>268</v>
          </cell>
        </row>
        <row r="36">
          <cell r="A36">
            <v>32</v>
          </cell>
          <cell r="B36" t="str">
            <v>みらい保育園</v>
          </cell>
          <cell r="C36" t="str">
            <v>(福)天祐会</v>
          </cell>
          <cell r="D36" t="str">
            <v>江口　進</v>
          </cell>
          <cell r="E36">
            <v>1514</v>
          </cell>
          <cell r="F36">
            <v>867</v>
          </cell>
          <cell r="G36">
            <v>0</v>
          </cell>
          <cell r="H36">
            <v>0</v>
          </cell>
          <cell r="I36">
            <v>0</v>
          </cell>
          <cell r="J36">
            <v>0</v>
          </cell>
          <cell r="K36">
            <v>0</v>
          </cell>
          <cell r="L36">
            <v>0</v>
          </cell>
          <cell r="M36">
            <v>0</v>
          </cell>
          <cell r="N36">
            <v>0</v>
          </cell>
          <cell r="O36">
            <v>0</v>
          </cell>
          <cell r="P36">
            <v>0</v>
          </cell>
          <cell r="Q36">
            <v>0</v>
          </cell>
          <cell r="R36">
            <v>0</v>
          </cell>
          <cell r="S36">
            <v>0</v>
          </cell>
          <cell r="T36">
            <v>0</v>
          </cell>
          <cell r="U36">
            <v>165</v>
          </cell>
          <cell r="V36">
            <v>0</v>
          </cell>
          <cell r="W36">
            <v>0</v>
          </cell>
          <cell r="X36">
            <v>386290</v>
          </cell>
          <cell r="Y36">
            <v>297650</v>
          </cell>
          <cell r="Z36">
            <v>297650</v>
          </cell>
          <cell r="AA36">
            <v>176410</v>
          </cell>
          <cell r="AB36">
            <v>121240</v>
          </cell>
          <cell r="AC36">
            <v>121240</v>
          </cell>
          <cell r="AD36">
            <v>1188</v>
          </cell>
          <cell r="AE36">
            <v>0</v>
          </cell>
          <cell r="AF36">
            <v>134719</v>
          </cell>
          <cell r="AG36">
            <v>0</v>
          </cell>
          <cell r="AH36">
            <v>134719</v>
          </cell>
          <cell r="AI36">
            <v>122242</v>
          </cell>
          <cell r="AJ36">
            <v>122242</v>
          </cell>
          <cell r="AK36">
            <v>126</v>
          </cell>
          <cell r="AL36">
            <v>125</v>
          </cell>
          <cell r="AM36">
            <v>251</v>
          </cell>
        </row>
        <row r="37">
          <cell r="A37">
            <v>33</v>
          </cell>
          <cell r="B37" t="str">
            <v>かまとり保育園</v>
          </cell>
          <cell r="C37" t="str">
            <v>(学)アゼリー学園</v>
          </cell>
          <cell r="D37" t="str">
            <v>来栖　宏二</v>
          </cell>
          <cell r="E37">
            <v>1211</v>
          </cell>
          <cell r="F37">
            <v>715</v>
          </cell>
          <cell r="G37">
            <v>0</v>
          </cell>
          <cell r="H37">
            <v>0</v>
          </cell>
          <cell r="I37">
            <v>0</v>
          </cell>
          <cell r="J37">
            <v>0</v>
          </cell>
          <cell r="K37">
            <v>87</v>
          </cell>
          <cell r="L37">
            <v>3</v>
          </cell>
          <cell r="M37">
            <v>8</v>
          </cell>
          <cell r="N37">
            <v>0</v>
          </cell>
          <cell r="O37">
            <v>0</v>
          </cell>
          <cell r="P37">
            <v>0</v>
          </cell>
          <cell r="Q37">
            <v>21228</v>
          </cell>
          <cell r="R37">
            <v>195</v>
          </cell>
          <cell r="S37">
            <v>3000</v>
          </cell>
          <cell r="T37">
            <v>24423</v>
          </cell>
          <cell r="U37">
            <v>100</v>
          </cell>
          <cell r="V37">
            <v>0</v>
          </cell>
          <cell r="W37">
            <v>0</v>
          </cell>
          <cell r="X37">
            <v>290000</v>
          </cell>
          <cell r="Y37">
            <v>297650</v>
          </cell>
          <cell r="Z37">
            <v>290000</v>
          </cell>
          <cell r="AA37">
            <v>176410</v>
          </cell>
          <cell r="AB37">
            <v>113590</v>
          </cell>
          <cell r="AC37">
            <v>113590</v>
          </cell>
          <cell r="AD37">
            <v>1098</v>
          </cell>
          <cell r="AE37">
            <v>454</v>
          </cell>
          <cell r="AF37">
            <v>124513</v>
          </cell>
          <cell r="AG37">
            <v>33369</v>
          </cell>
          <cell r="AH37">
            <v>157882</v>
          </cell>
          <cell r="AI37">
            <v>143016</v>
          </cell>
          <cell r="AJ37">
            <v>143016</v>
          </cell>
          <cell r="AK37">
            <v>100</v>
          </cell>
          <cell r="AL37">
            <v>105</v>
          </cell>
          <cell r="AM37">
            <v>205</v>
          </cell>
        </row>
        <row r="38">
          <cell r="A38">
            <v>34</v>
          </cell>
          <cell r="B38" t="str">
            <v>植草弁天保育園</v>
          </cell>
          <cell r="C38" t="str">
            <v>（学）植草学園</v>
          </cell>
          <cell r="D38" t="str">
            <v>植草　昭</v>
          </cell>
          <cell r="E38">
            <v>578</v>
          </cell>
          <cell r="F38">
            <v>234</v>
          </cell>
          <cell r="G38">
            <v>0</v>
          </cell>
          <cell r="H38">
            <v>5</v>
          </cell>
          <cell r="I38">
            <v>0</v>
          </cell>
          <cell r="J38">
            <v>0</v>
          </cell>
          <cell r="K38">
            <v>48</v>
          </cell>
          <cell r="L38">
            <v>0</v>
          </cell>
          <cell r="M38">
            <v>2</v>
          </cell>
          <cell r="N38">
            <v>1220</v>
          </cell>
          <cell r="O38">
            <v>0</v>
          </cell>
          <cell r="P38">
            <v>0</v>
          </cell>
          <cell r="Q38">
            <v>11712</v>
          </cell>
          <cell r="R38">
            <v>0</v>
          </cell>
          <cell r="S38">
            <v>750</v>
          </cell>
          <cell r="T38">
            <v>13682</v>
          </cell>
          <cell r="U38">
            <v>49</v>
          </cell>
          <cell r="V38">
            <v>1</v>
          </cell>
          <cell r="W38">
            <v>3420</v>
          </cell>
          <cell r="X38">
            <v>306490</v>
          </cell>
          <cell r="Y38">
            <v>297650</v>
          </cell>
          <cell r="Z38">
            <v>297650</v>
          </cell>
          <cell r="AA38">
            <v>176410</v>
          </cell>
          <cell r="AB38">
            <v>121240</v>
          </cell>
          <cell r="AC38">
            <v>124660</v>
          </cell>
          <cell r="AD38">
            <v>412</v>
          </cell>
          <cell r="AE38">
            <v>180</v>
          </cell>
          <cell r="AF38">
            <v>46720</v>
          </cell>
          <cell r="AG38">
            <v>13230</v>
          </cell>
          <cell r="AH38">
            <v>59950</v>
          </cell>
          <cell r="AI38">
            <v>54298</v>
          </cell>
          <cell r="AJ38">
            <v>54298</v>
          </cell>
          <cell r="AK38">
            <v>50</v>
          </cell>
          <cell r="AL38">
            <v>47</v>
          </cell>
          <cell r="AM38">
            <v>97</v>
          </cell>
        </row>
        <row r="39">
          <cell r="A39">
            <v>35</v>
          </cell>
          <cell r="B39" t="str">
            <v>ひなたぼっこ保育園</v>
          </cell>
          <cell r="C39" t="str">
            <v>（社）千葉市民間保育園協議会</v>
          </cell>
          <cell r="D39" t="str">
            <v>山﨑　淳一</v>
          </cell>
          <cell r="E39">
            <v>442</v>
          </cell>
          <cell r="F39">
            <v>228</v>
          </cell>
          <cell r="G39">
            <v>0</v>
          </cell>
          <cell r="H39">
            <v>1</v>
          </cell>
          <cell r="I39">
            <v>0</v>
          </cell>
          <cell r="J39">
            <v>0</v>
          </cell>
          <cell r="K39">
            <v>33</v>
          </cell>
          <cell r="L39">
            <v>0</v>
          </cell>
          <cell r="M39">
            <v>4</v>
          </cell>
          <cell r="N39">
            <v>244</v>
          </cell>
          <cell r="O39">
            <v>0</v>
          </cell>
          <cell r="P39">
            <v>0</v>
          </cell>
          <cell r="Q39">
            <v>8052</v>
          </cell>
          <cell r="R39">
            <v>0</v>
          </cell>
          <cell r="S39">
            <v>1500</v>
          </cell>
          <cell r="T39">
            <v>9796</v>
          </cell>
          <cell r="U39">
            <v>34</v>
          </cell>
          <cell r="V39">
            <v>0</v>
          </cell>
          <cell r="W39">
            <v>0</v>
          </cell>
          <cell r="X39">
            <v>255553</v>
          </cell>
          <cell r="Y39">
            <v>297650</v>
          </cell>
          <cell r="Z39">
            <v>255553</v>
          </cell>
          <cell r="AA39">
            <v>176410</v>
          </cell>
          <cell r="AB39">
            <v>79143</v>
          </cell>
          <cell r="AC39">
            <v>79143</v>
          </cell>
          <cell r="AD39">
            <v>272</v>
          </cell>
          <cell r="AE39">
            <v>272</v>
          </cell>
          <cell r="AF39">
            <v>30844</v>
          </cell>
          <cell r="AG39">
            <v>19992</v>
          </cell>
          <cell r="AH39">
            <v>50836</v>
          </cell>
          <cell r="AI39">
            <v>85680</v>
          </cell>
          <cell r="AJ39">
            <v>50836</v>
          </cell>
          <cell r="AK39">
            <v>37</v>
          </cell>
          <cell r="AL39">
            <v>37</v>
          </cell>
          <cell r="AM39">
            <v>74</v>
          </cell>
        </row>
        <row r="40">
          <cell r="A40">
            <v>36</v>
          </cell>
          <cell r="B40" t="str">
            <v>はまかぜ保育園</v>
          </cell>
          <cell r="C40" t="str">
            <v>（福）愛誠福祉会</v>
          </cell>
          <cell r="D40" t="str">
            <v>森田  喜代八</v>
          </cell>
          <cell r="E40">
            <v>412</v>
          </cell>
          <cell r="F40">
            <v>129</v>
          </cell>
          <cell r="G40">
            <v>13</v>
          </cell>
          <cell r="H40">
            <v>6</v>
          </cell>
          <cell r="I40">
            <v>0</v>
          </cell>
          <cell r="J40">
            <v>0</v>
          </cell>
          <cell r="K40">
            <v>32</v>
          </cell>
          <cell r="L40">
            <v>0</v>
          </cell>
          <cell r="M40">
            <v>2</v>
          </cell>
          <cell r="N40">
            <v>1464</v>
          </cell>
          <cell r="O40">
            <v>0</v>
          </cell>
          <cell r="P40">
            <v>0</v>
          </cell>
          <cell r="Q40">
            <v>7808</v>
          </cell>
          <cell r="R40">
            <v>0</v>
          </cell>
          <cell r="S40">
            <v>750</v>
          </cell>
          <cell r="T40">
            <v>10022</v>
          </cell>
          <cell r="U40">
            <v>33</v>
          </cell>
          <cell r="V40">
            <v>3</v>
          </cell>
          <cell r="W40">
            <v>10260</v>
          </cell>
          <cell r="X40">
            <v>290000</v>
          </cell>
          <cell r="Y40">
            <v>297650</v>
          </cell>
          <cell r="Z40">
            <v>290000</v>
          </cell>
          <cell r="AA40">
            <v>176410</v>
          </cell>
          <cell r="AB40">
            <v>113590</v>
          </cell>
          <cell r="AC40">
            <v>123850</v>
          </cell>
          <cell r="AD40">
            <v>0</v>
          </cell>
          <cell r="AE40">
            <v>0</v>
          </cell>
          <cell r="AF40">
            <v>0</v>
          </cell>
          <cell r="AG40">
            <v>0</v>
          </cell>
          <cell r="AH40">
            <v>0</v>
          </cell>
          <cell r="AI40">
            <v>0</v>
          </cell>
          <cell r="AJ40">
            <v>0</v>
          </cell>
          <cell r="AK40">
            <v>34</v>
          </cell>
          <cell r="AL40">
            <v>36</v>
          </cell>
          <cell r="AM40">
            <v>70</v>
          </cell>
        </row>
        <row r="41">
          <cell r="A41">
            <v>37</v>
          </cell>
          <cell r="B41" t="str">
            <v>いなほ保育園</v>
          </cell>
          <cell r="C41" t="str">
            <v>（株）こどもの森</v>
          </cell>
          <cell r="D41" t="str">
            <v>久芳　一裕</v>
          </cell>
          <cell r="E41">
            <v>592</v>
          </cell>
          <cell r="F41">
            <v>283</v>
          </cell>
          <cell r="G41">
            <v>0</v>
          </cell>
          <cell r="H41">
            <v>0</v>
          </cell>
          <cell r="I41">
            <v>0</v>
          </cell>
          <cell r="J41">
            <v>0</v>
          </cell>
          <cell r="K41">
            <v>0</v>
          </cell>
          <cell r="L41">
            <v>0</v>
          </cell>
          <cell r="M41">
            <v>0</v>
          </cell>
          <cell r="N41">
            <v>0</v>
          </cell>
          <cell r="O41">
            <v>0</v>
          </cell>
          <cell r="P41">
            <v>0</v>
          </cell>
          <cell r="Q41">
            <v>0</v>
          </cell>
          <cell r="R41">
            <v>0</v>
          </cell>
          <cell r="S41">
            <v>0</v>
          </cell>
          <cell r="T41">
            <v>0</v>
          </cell>
          <cell r="U41">
            <v>50</v>
          </cell>
          <cell r="V41">
            <v>0</v>
          </cell>
          <cell r="W41">
            <v>0</v>
          </cell>
          <cell r="X41">
            <v>210000</v>
          </cell>
          <cell r="Y41">
            <v>297650</v>
          </cell>
          <cell r="Z41">
            <v>210000</v>
          </cell>
          <cell r="AA41">
            <v>176410</v>
          </cell>
          <cell r="AB41">
            <v>33590</v>
          </cell>
          <cell r="AC41">
            <v>33590</v>
          </cell>
          <cell r="AD41">
            <v>0</v>
          </cell>
          <cell r="AE41">
            <v>0</v>
          </cell>
          <cell r="AF41">
            <v>0</v>
          </cell>
          <cell r="AG41">
            <v>0</v>
          </cell>
          <cell r="AH41">
            <v>0</v>
          </cell>
          <cell r="AI41">
            <v>0</v>
          </cell>
          <cell r="AJ41">
            <v>0</v>
          </cell>
          <cell r="AK41">
            <v>48</v>
          </cell>
          <cell r="AL41">
            <v>0</v>
          </cell>
          <cell r="AM41">
            <v>48</v>
          </cell>
        </row>
        <row r="42">
          <cell r="A42">
            <v>38</v>
          </cell>
          <cell r="B42" t="str">
            <v>キッズマーム保育園</v>
          </cell>
          <cell r="C42" t="str">
            <v>イングレソ（株）</v>
          </cell>
          <cell r="D42" t="str">
            <v>南雲　典子</v>
          </cell>
          <cell r="E42">
            <v>418</v>
          </cell>
          <cell r="F42">
            <v>248</v>
          </cell>
          <cell r="G42">
            <v>0</v>
          </cell>
          <cell r="H42">
            <v>0</v>
          </cell>
          <cell r="I42">
            <v>0</v>
          </cell>
          <cell r="J42">
            <v>0</v>
          </cell>
          <cell r="K42">
            <v>0</v>
          </cell>
          <cell r="L42">
            <v>0</v>
          </cell>
          <cell r="M42">
            <v>0</v>
          </cell>
          <cell r="N42">
            <v>0</v>
          </cell>
          <cell r="O42">
            <v>0</v>
          </cell>
          <cell r="P42">
            <v>0</v>
          </cell>
          <cell r="Q42">
            <v>0</v>
          </cell>
          <cell r="R42">
            <v>0</v>
          </cell>
          <cell r="S42">
            <v>0</v>
          </cell>
          <cell r="T42">
            <v>0</v>
          </cell>
          <cell r="U42">
            <v>35</v>
          </cell>
          <cell r="V42">
            <v>0</v>
          </cell>
          <cell r="W42">
            <v>0</v>
          </cell>
          <cell r="X42">
            <v>155000</v>
          </cell>
          <cell r="Y42">
            <v>297650</v>
          </cell>
          <cell r="Z42">
            <v>155000</v>
          </cell>
          <cell r="AA42">
            <v>176410</v>
          </cell>
          <cell r="AB42" t="str">
            <v>0</v>
          </cell>
          <cell r="AC42">
            <v>0</v>
          </cell>
          <cell r="AD42">
            <v>430</v>
          </cell>
          <cell r="AE42">
            <v>0</v>
          </cell>
          <cell r="AF42">
            <v>48762</v>
          </cell>
          <cell r="AG42">
            <v>0</v>
          </cell>
          <cell r="AH42">
            <v>48762</v>
          </cell>
          <cell r="AI42">
            <v>47300</v>
          </cell>
          <cell r="AJ42">
            <v>47300</v>
          </cell>
          <cell r="AK42">
            <v>35</v>
          </cell>
          <cell r="AL42">
            <v>34</v>
          </cell>
          <cell r="AM42">
            <v>69</v>
          </cell>
        </row>
        <row r="43">
          <cell r="A43">
            <v>39</v>
          </cell>
          <cell r="B43" t="str">
            <v>アスク海浜幕張保育園</v>
          </cell>
          <cell r="C43" t="str">
            <v>（株）日本保育サービス</v>
          </cell>
          <cell r="D43" t="str">
            <v>佐々木　幸一</v>
          </cell>
          <cell r="E43">
            <v>783</v>
          </cell>
          <cell r="F43">
            <v>435</v>
          </cell>
          <cell r="G43">
            <v>0</v>
          </cell>
          <cell r="H43">
            <v>0</v>
          </cell>
          <cell r="I43">
            <v>0</v>
          </cell>
          <cell r="J43">
            <v>0</v>
          </cell>
          <cell r="K43">
            <v>0</v>
          </cell>
          <cell r="L43">
            <v>0</v>
          </cell>
          <cell r="M43">
            <v>0</v>
          </cell>
          <cell r="N43">
            <v>0</v>
          </cell>
          <cell r="O43">
            <v>0</v>
          </cell>
          <cell r="P43">
            <v>0</v>
          </cell>
          <cell r="Q43">
            <v>0</v>
          </cell>
          <cell r="R43">
            <v>0</v>
          </cell>
          <cell r="S43">
            <v>0</v>
          </cell>
          <cell r="T43">
            <v>0</v>
          </cell>
          <cell r="U43">
            <v>0</v>
          </cell>
          <cell r="V43">
            <v>0</v>
          </cell>
          <cell r="W43">
            <v>0</v>
          </cell>
          <cell r="X43">
            <v>254090</v>
          </cell>
          <cell r="Y43">
            <v>297650</v>
          </cell>
          <cell r="Z43">
            <v>254090</v>
          </cell>
          <cell r="AA43">
            <v>176410</v>
          </cell>
          <cell r="AB43">
            <v>77680</v>
          </cell>
          <cell r="AC43">
            <v>77680</v>
          </cell>
          <cell r="AD43">
            <v>0</v>
          </cell>
          <cell r="AE43">
            <v>0</v>
          </cell>
          <cell r="AF43">
            <v>0</v>
          </cell>
          <cell r="AG43">
            <v>0</v>
          </cell>
          <cell r="AH43">
            <v>0</v>
          </cell>
          <cell r="AI43">
            <v>0</v>
          </cell>
          <cell r="AJ43">
            <v>0</v>
          </cell>
          <cell r="AK43">
            <v>0</v>
          </cell>
          <cell r="AL43">
            <v>64</v>
          </cell>
          <cell r="AM43">
            <v>64</v>
          </cell>
        </row>
        <row r="44">
          <cell r="A44">
            <v>40</v>
          </cell>
          <cell r="B44" t="str">
            <v>明徳浜野駅保育園</v>
          </cell>
          <cell r="C44" t="str">
            <v>(学)千葉明徳学園</v>
          </cell>
          <cell r="D44" t="str">
            <v>福中　儀明</v>
          </cell>
          <cell r="E44">
            <v>500</v>
          </cell>
          <cell r="F44">
            <v>224</v>
          </cell>
          <cell r="G44">
            <v>0</v>
          </cell>
          <cell r="H44">
            <v>0</v>
          </cell>
          <cell r="I44">
            <v>0</v>
          </cell>
          <cell r="J44">
            <v>0</v>
          </cell>
          <cell r="K44">
            <v>35</v>
          </cell>
          <cell r="L44">
            <v>2</v>
          </cell>
          <cell r="M44">
            <v>4</v>
          </cell>
          <cell r="N44">
            <v>0</v>
          </cell>
          <cell r="O44">
            <v>0</v>
          </cell>
          <cell r="P44">
            <v>0</v>
          </cell>
          <cell r="Q44">
            <v>8540</v>
          </cell>
          <cell r="R44">
            <v>130</v>
          </cell>
          <cell r="S44">
            <v>1500</v>
          </cell>
          <cell r="T44">
            <v>10170</v>
          </cell>
          <cell r="U44">
            <v>41</v>
          </cell>
          <cell r="V44">
            <v>3</v>
          </cell>
          <cell r="W44">
            <v>10260</v>
          </cell>
          <cell r="X44">
            <v>300000</v>
          </cell>
          <cell r="Y44">
            <v>297650</v>
          </cell>
          <cell r="Z44">
            <v>297650</v>
          </cell>
          <cell r="AA44">
            <v>176410</v>
          </cell>
          <cell r="AB44">
            <v>121240</v>
          </cell>
          <cell r="AC44">
            <v>131500</v>
          </cell>
          <cell r="AD44">
            <v>0</v>
          </cell>
          <cell r="AE44">
            <v>0</v>
          </cell>
          <cell r="AF44">
            <v>0</v>
          </cell>
          <cell r="AG44">
            <v>0</v>
          </cell>
          <cell r="AH44">
            <v>0</v>
          </cell>
          <cell r="AI44">
            <v>0</v>
          </cell>
          <cell r="AJ44">
            <v>0</v>
          </cell>
          <cell r="AK44">
            <v>40</v>
          </cell>
          <cell r="AL44">
            <v>43</v>
          </cell>
          <cell r="AM44">
            <v>83</v>
          </cell>
        </row>
        <row r="45">
          <cell r="A45">
            <v>41</v>
          </cell>
          <cell r="B45" t="str">
            <v>幕張いもっこ保育園</v>
          </cell>
          <cell r="C45" t="str">
            <v>(福)まくはり福志会</v>
          </cell>
          <cell r="D45" t="str">
            <v>大越　淑子</v>
          </cell>
          <cell r="E45">
            <v>839</v>
          </cell>
          <cell r="F45">
            <v>298</v>
          </cell>
          <cell r="G45">
            <v>19</v>
          </cell>
          <cell r="H45">
            <v>5</v>
          </cell>
          <cell r="I45">
            <v>0</v>
          </cell>
          <cell r="J45">
            <v>0</v>
          </cell>
          <cell r="K45">
            <v>71</v>
          </cell>
          <cell r="L45">
            <v>0</v>
          </cell>
          <cell r="M45">
            <v>0</v>
          </cell>
          <cell r="N45">
            <v>1220</v>
          </cell>
          <cell r="O45">
            <v>0</v>
          </cell>
          <cell r="P45">
            <v>0</v>
          </cell>
          <cell r="Q45">
            <v>17324</v>
          </cell>
          <cell r="R45">
            <v>0</v>
          </cell>
          <cell r="S45">
            <v>0</v>
          </cell>
          <cell r="T45">
            <v>18544</v>
          </cell>
          <cell r="U45">
            <v>0</v>
          </cell>
          <cell r="V45">
            <v>0</v>
          </cell>
          <cell r="W45">
            <v>0</v>
          </cell>
          <cell r="X45">
            <v>200000</v>
          </cell>
          <cell r="Y45">
            <v>297650</v>
          </cell>
          <cell r="Z45">
            <v>200000</v>
          </cell>
          <cell r="AA45">
            <v>176410</v>
          </cell>
          <cell r="AB45">
            <v>23590</v>
          </cell>
          <cell r="AC45">
            <v>23590</v>
          </cell>
          <cell r="AD45">
            <v>286</v>
          </cell>
          <cell r="AE45">
            <v>214</v>
          </cell>
          <cell r="AF45">
            <v>32432</v>
          </cell>
          <cell r="AG45">
            <v>15729</v>
          </cell>
          <cell r="AH45">
            <v>48161</v>
          </cell>
          <cell r="AI45">
            <v>105603</v>
          </cell>
          <cell r="AJ45">
            <v>48161</v>
          </cell>
          <cell r="AK45">
            <v>71</v>
          </cell>
          <cell r="AL45">
            <v>70</v>
          </cell>
          <cell r="AM45">
            <v>141</v>
          </cell>
        </row>
        <row r="46">
          <cell r="A46">
            <v>42</v>
          </cell>
          <cell r="B46" t="str">
            <v>稲毛すきっぷ保育園</v>
          </cell>
          <cell r="C46" t="str">
            <v>(株)俊英館</v>
          </cell>
          <cell r="D46" t="str">
            <v>田村　幸之</v>
          </cell>
          <cell r="E46">
            <v>355</v>
          </cell>
          <cell r="F46">
            <v>166</v>
          </cell>
          <cell r="G46">
            <v>0</v>
          </cell>
          <cell r="H46">
            <v>7</v>
          </cell>
          <cell r="I46">
            <v>0</v>
          </cell>
          <cell r="J46">
            <v>0</v>
          </cell>
          <cell r="K46">
            <v>31</v>
          </cell>
          <cell r="L46">
            <v>0</v>
          </cell>
          <cell r="M46">
            <v>0</v>
          </cell>
          <cell r="N46">
            <v>1708</v>
          </cell>
          <cell r="O46">
            <v>0</v>
          </cell>
          <cell r="P46">
            <v>0</v>
          </cell>
          <cell r="Q46">
            <v>7564</v>
          </cell>
          <cell r="R46">
            <v>0</v>
          </cell>
          <cell r="S46">
            <v>0</v>
          </cell>
          <cell r="T46">
            <v>9272</v>
          </cell>
          <cell r="U46">
            <v>30</v>
          </cell>
          <cell r="V46">
            <v>0</v>
          </cell>
          <cell r="W46">
            <v>0</v>
          </cell>
          <cell r="X46">
            <v>200000</v>
          </cell>
          <cell r="Y46">
            <v>297650</v>
          </cell>
          <cell r="Z46">
            <v>200000</v>
          </cell>
          <cell r="AA46">
            <v>176410</v>
          </cell>
          <cell r="AB46">
            <v>23590</v>
          </cell>
          <cell r="AC46">
            <v>23590</v>
          </cell>
          <cell r="AD46">
            <v>0</v>
          </cell>
          <cell r="AE46">
            <v>0</v>
          </cell>
          <cell r="AF46">
            <v>0</v>
          </cell>
          <cell r="AG46">
            <v>0</v>
          </cell>
          <cell r="AH46">
            <v>0</v>
          </cell>
          <cell r="AI46">
            <v>0</v>
          </cell>
          <cell r="AJ46">
            <v>0</v>
          </cell>
          <cell r="AK46">
            <v>45</v>
          </cell>
          <cell r="AL46">
            <v>42</v>
          </cell>
          <cell r="AM46">
            <v>87</v>
          </cell>
        </row>
        <row r="47">
          <cell r="A47">
            <v>43</v>
          </cell>
          <cell r="B47" t="str">
            <v>千葉聖心保育園</v>
          </cell>
          <cell r="C47" t="str">
            <v>(福)弘恕会</v>
          </cell>
          <cell r="D47" t="str">
            <v>森島　弘道</v>
          </cell>
          <cell r="E47">
            <v>574</v>
          </cell>
          <cell r="F47">
            <v>331</v>
          </cell>
          <cell r="G47">
            <v>0</v>
          </cell>
          <cell r="H47">
            <v>0</v>
          </cell>
          <cell r="I47">
            <v>0</v>
          </cell>
          <cell r="J47">
            <v>0</v>
          </cell>
          <cell r="K47">
            <v>33</v>
          </cell>
          <cell r="L47">
            <v>0</v>
          </cell>
          <cell r="M47">
            <v>10</v>
          </cell>
          <cell r="N47">
            <v>0</v>
          </cell>
          <cell r="O47">
            <v>0</v>
          </cell>
          <cell r="P47">
            <v>0</v>
          </cell>
          <cell r="Q47">
            <v>8052</v>
          </cell>
          <cell r="R47">
            <v>0</v>
          </cell>
          <cell r="S47">
            <v>3750</v>
          </cell>
          <cell r="T47">
            <v>11802</v>
          </cell>
          <cell r="U47">
            <v>48</v>
          </cell>
          <cell r="V47">
            <v>0</v>
          </cell>
          <cell r="W47">
            <v>0</v>
          </cell>
          <cell r="X47">
            <v>99999</v>
          </cell>
          <cell r="Y47">
            <v>297650</v>
          </cell>
          <cell r="Z47">
            <v>99999</v>
          </cell>
          <cell r="AA47">
            <v>176410</v>
          </cell>
          <cell r="AB47" t="str">
            <v>0</v>
          </cell>
          <cell r="AC47">
            <v>0</v>
          </cell>
          <cell r="AD47">
            <v>0</v>
          </cell>
          <cell r="AE47">
            <v>0</v>
          </cell>
          <cell r="AF47">
            <v>0</v>
          </cell>
          <cell r="AG47">
            <v>0</v>
          </cell>
          <cell r="AH47">
            <v>0</v>
          </cell>
          <cell r="AI47">
            <v>0</v>
          </cell>
          <cell r="AJ47">
            <v>0</v>
          </cell>
          <cell r="AK47">
            <v>48</v>
          </cell>
          <cell r="AL47">
            <v>49</v>
          </cell>
          <cell r="AM47">
            <v>97</v>
          </cell>
        </row>
        <row r="48">
          <cell r="A48">
            <v>44</v>
          </cell>
          <cell r="B48" t="str">
            <v>真生保育園</v>
          </cell>
          <cell r="C48" t="str">
            <v>(福)健善富会</v>
          </cell>
          <cell r="D48" t="str">
            <v>井上　悟</v>
          </cell>
          <cell r="E48">
            <v>1339</v>
          </cell>
          <cell r="F48">
            <v>704</v>
          </cell>
          <cell r="G48">
            <v>18</v>
          </cell>
          <cell r="H48">
            <v>0</v>
          </cell>
          <cell r="I48">
            <v>0</v>
          </cell>
          <cell r="J48">
            <v>0</v>
          </cell>
          <cell r="K48">
            <v>109</v>
          </cell>
          <cell r="L48">
            <v>0</v>
          </cell>
          <cell r="M48">
            <v>0</v>
          </cell>
          <cell r="N48">
            <v>0</v>
          </cell>
          <cell r="O48">
            <v>0</v>
          </cell>
          <cell r="P48">
            <v>0</v>
          </cell>
          <cell r="Q48">
            <v>26596</v>
          </cell>
          <cell r="R48">
            <v>0</v>
          </cell>
          <cell r="S48">
            <v>0</v>
          </cell>
          <cell r="T48">
            <v>26596</v>
          </cell>
          <cell r="U48">
            <v>109</v>
          </cell>
          <cell r="V48">
            <v>2</v>
          </cell>
          <cell r="W48">
            <v>6840</v>
          </cell>
          <cell r="X48">
            <v>310000</v>
          </cell>
          <cell r="Y48">
            <v>297650</v>
          </cell>
          <cell r="Z48">
            <v>297650</v>
          </cell>
          <cell r="AA48">
            <v>176410</v>
          </cell>
          <cell r="AB48">
            <v>121240</v>
          </cell>
          <cell r="AC48">
            <v>128080</v>
          </cell>
          <cell r="AD48">
            <v>0</v>
          </cell>
          <cell r="AE48">
            <v>0</v>
          </cell>
          <cell r="AF48">
            <v>0</v>
          </cell>
          <cell r="AG48">
            <v>0</v>
          </cell>
          <cell r="AH48">
            <v>0</v>
          </cell>
          <cell r="AI48">
            <v>0</v>
          </cell>
          <cell r="AJ48">
            <v>0</v>
          </cell>
          <cell r="AK48">
            <v>107</v>
          </cell>
          <cell r="AL48">
            <v>115</v>
          </cell>
          <cell r="AM48">
            <v>222</v>
          </cell>
        </row>
        <row r="49">
          <cell r="A49">
            <v>45</v>
          </cell>
          <cell r="B49" t="str">
            <v>ｱｯﾌﾟﾙﾅｰｽﾘｰ検見川浜保育園</v>
          </cell>
          <cell r="C49" t="str">
            <v>(有)もっくもっく</v>
          </cell>
          <cell r="D49" t="str">
            <v>河口　知子</v>
          </cell>
          <cell r="E49">
            <v>367</v>
          </cell>
          <cell r="F49">
            <v>139</v>
          </cell>
          <cell r="G49">
            <v>0</v>
          </cell>
          <cell r="H49">
            <v>14</v>
          </cell>
          <cell r="I49">
            <v>0</v>
          </cell>
          <cell r="J49">
            <v>1</v>
          </cell>
          <cell r="K49">
            <v>28</v>
          </cell>
          <cell r="L49">
            <v>0</v>
          </cell>
          <cell r="M49">
            <v>2</v>
          </cell>
          <cell r="N49">
            <v>3416</v>
          </cell>
          <cell r="O49">
            <v>0</v>
          </cell>
          <cell r="P49">
            <v>375</v>
          </cell>
          <cell r="Q49">
            <v>6832</v>
          </cell>
          <cell r="R49">
            <v>0</v>
          </cell>
          <cell r="S49">
            <v>750</v>
          </cell>
          <cell r="T49">
            <v>11373</v>
          </cell>
          <cell r="U49">
            <v>0</v>
          </cell>
          <cell r="V49">
            <v>2</v>
          </cell>
          <cell r="W49">
            <v>6840</v>
          </cell>
          <cell r="X49">
            <v>150000</v>
          </cell>
          <cell r="Y49">
            <v>297650</v>
          </cell>
          <cell r="Z49">
            <v>150000</v>
          </cell>
          <cell r="AA49">
            <v>176410</v>
          </cell>
          <cell r="AB49" t="str">
            <v>0</v>
          </cell>
          <cell r="AC49">
            <v>6840</v>
          </cell>
          <cell r="AD49">
            <v>254</v>
          </cell>
          <cell r="AE49">
            <v>127</v>
          </cell>
          <cell r="AF49">
            <v>28803</v>
          </cell>
          <cell r="AG49">
            <v>9334</v>
          </cell>
          <cell r="AH49">
            <v>38137</v>
          </cell>
          <cell r="AI49">
            <v>40005</v>
          </cell>
          <cell r="AJ49">
            <v>38137</v>
          </cell>
          <cell r="AK49">
            <v>0</v>
          </cell>
          <cell r="AL49">
            <v>0</v>
          </cell>
          <cell r="AM49">
            <v>0</v>
          </cell>
        </row>
        <row r="50">
          <cell r="A50">
            <v>46</v>
          </cell>
          <cell r="B50" t="str">
            <v>千葉みなとのぞみ保育園</v>
          </cell>
          <cell r="C50" t="str">
            <v>テンプスタッフ・ウィッシュ(株)</v>
          </cell>
          <cell r="D50" t="str">
            <v>笠松　健太郎</v>
          </cell>
          <cell r="E50">
            <v>244</v>
          </cell>
          <cell r="F50">
            <v>49</v>
          </cell>
          <cell r="G50">
            <v>0</v>
          </cell>
          <cell r="H50">
            <v>0</v>
          </cell>
          <cell r="I50">
            <v>0</v>
          </cell>
          <cell r="J50">
            <v>0</v>
          </cell>
          <cell r="K50">
            <v>0</v>
          </cell>
          <cell r="L50">
            <v>0</v>
          </cell>
          <cell r="M50">
            <v>0</v>
          </cell>
          <cell r="N50">
            <v>0</v>
          </cell>
          <cell r="O50">
            <v>0</v>
          </cell>
          <cell r="P50">
            <v>0</v>
          </cell>
          <cell r="Q50">
            <v>0</v>
          </cell>
          <cell r="R50">
            <v>0</v>
          </cell>
          <cell r="S50">
            <v>0</v>
          </cell>
          <cell r="T50">
            <v>0</v>
          </cell>
          <cell r="U50">
            <v>0</v>
          </cell>
          <cell r="V50">
            <v>7</v>
          </cell>
          <cell r="W50">
            <v>23940</v>
          </cell>
          <cell r="X50">
            <v>196350</v>
          </cell>
          <cell r="Y50">
            <v>297650</v>
          </cell>
          <cell r="Z50">
            <v>196350</v>
          </cell>
          <cell r="AA50">
            <v>176410</v>
          </cell>
          <cell r="AB50">
            <v>19940</v>
          </cell>
          <cell r="AC50">
            <v>43880</v>
          </cell>
          <cell r="AD50">
            <v>0</v>
          </cell>
          <cell r="AE50">
            <v>0</v>
          </cell>
          <cell r="AF50">
            <v>0</v>
          </cell>
          <cell r="AG50">
            <v>0</v>
          </cell>
          <cell r="AH50">
            <v>0</v>
          </cell>
          <cell r="AI50">
            <v>0</v>
          </cell>
          <cell r="AJ50">
            <v>0</v>
          </cell>
          <cell r="AK50">
            <v>0</v>
          </cell>
          <cell r="AL50">
            <v>0</v>
          </cell>
          <cell r="AM50">
            <v>0</v>
          </cell>
        </row>
        <row r="51">
          <cell r="A51">
            <v>47</v>
          </cell>
          <cell r="B51" t="str">
            <v>いろは保育園</v>
          </cell>
          <cell r="C51" t="str">
            <v>ＮＰＯ法人　自然塾たくみん</v>
          </cell>
          <cell r="D51" t="str">
            <v>間山　有子</v>
          </cell>
          <cell r="E51">
            <v>367</v>
          </cell>
          <cell r="F51">
            <v>116</v>
          </cell>
          <cell r="G51">
            <v>0</v>
          </cell>
          <cell r="H51">
            <v>0</v>
          </cell>
          <cell r="I51">
            <v>0</v>
          </cell>
          <cell r="J51">
            <v>0</v>
          </cell>
          <cell r="K51">
            <v>26</v>
          </cell>
          <cell r="L51">
            <v>3</v>
          </cell>
          <cell r="M51">
            <v>0</v>
          </cell>
          <cell r="N51">
            <v>0</v>
          </cell>
          <cell r="O51">
            <v>0</v>
          </cell>
          <cell r="P51">
            <v>0</v>
          </cell>
          <cell r="Q51">
            <v>6344</v>
          </cell>
          <cell r="R51">
            <v>195</v>
          </cell>
          <cell r="S51">
            <v>0</v>
          </cell>
          <cell r="T51">
            <v>6539</v>
          </cell>
          <cell r="U51">
            <v>30</v>
          </cell>
          <cell r="V51">
            <v>0</v>
          </cell>
          <cell r="W51">
            <v>0</v>
          </cell>
          <cell r="X51">
            <v>250665</v>
          </cell>
          <cell r="Y51">
            <v>297650</v>
          </cell>
          <cell r="Z51">
            <v>250665</v>
          </cell>
          <cell r="AA51">
            <v>176410</v>
          </cell>
          <cell r="AB51">
            <v>74255</v>
          </cell>
          <cell r="AC51">
            <v>74255</v>
          </cell>
          <cell r="AD51">
            <v>247</v>
          </cell>
          <cell r="AE51">
            <v>247</v>
          </cell>
          <cell r="AF51">
            <v>28009</v>
          </cell>
          <cell r="AG51">
            <v>18154</v>
          </cell>
          <cell r="AH51">
            <v>46163</v>
          </cell>
          <cell r="AI51">
            <v>77805</v>
          </cell>
          <cell r="AJ51">
            <v>46163</v>
          </cell>
          <cell r="AK51">
            <v>29</v>
          </cell>
          <cell r="AL51">
            <v>32</v>
          </cell>
          <cell r="AM51">
            <v>61</v>
          </cell>
        </row>
        <row r="52">
          <cell r="A52">
            <v>48</v>
          </cell>
          <cell r="B52" t="str">
            <v>稲毛ひだまり保育園</v>
          </cell>
          <cell r="C52" t="str">
            <v>(福)千葉県厚生事業団</v>
          </cell>
          <cell r="D52" t="str">
            <v>佐藤　悦光</v>
          </cell>
          <cell r="E52">
            <v>544</v>
          </cell>
          <cell r="F52">
            <v>214</v>
          </cell>
          <cell r="G52">
            <v>11</v>
          </cell>
          <cell r="H52">
            <v>0</v>
          </cell>
          <cell r="I52">
            <v>0</v>
          </cell>
          <cell r="J52">
            <v>0</v>
          </cell>
          <cell r="K52">
            <v>39</v>
          </cell>
          <cell r="L52">
            <v>1</v>
          </cell>
          <cell r="M52">
            <v>3</v>
          </cell>
          <cell r="N52">
            <v>0</v>
          </cell>
          <cell r="O52">
            <v>0</v>
          </cell>
          <cell r="P52">
            <v>0</v>
          </cell>
          <cell r="Q52">
            <v>9516</v>
          </cell>
          <cell r="R52">
            <v>65</v>
          </cell>
          <cell r="S52">
            <v>1125</v>
          </cell>
          <cell r="T52">
            <v>10706</v>
          </cell>
          <cell r="U52">
            <v>43</v>
          </cell>
          <cell r="V52">
            <v>0</v>
          </cell>
          <cell r="W52">
            <v>0</v>
          </cell>
          <cell r="X52">
            <v>250000</v>
          </cell>
          <cell r="Y52">
            <v>297650</v>
          </cell>
          <cell r="Z52">
            <v>250000</v>
          </cell>
          <cell r="AA52">
            <v>176410</v>
          </cell>
          <cell r="AB52">
            <v>73590</v>
          </cell>
          <cell r="AC52">
            <v>73590</v>
          </cell>
          <cell r="AD52">
            <v>596</v>
          </cell>
          <cell r="AE52">
            <v>205</v>
          </cell>
          <cell r="AF52">
            <v>67586</v>
          </cell>
          <cell r="AG52">
            <v>15067</v>
          </cell>
          <cell r="AH52">
            <v>82653</v>
          </cell>
          <cell r="AI52">
            <v>74879</v>
          </cell>
          <cell r="AJ52">
            <v>74879</v>
          </cell>
          <cell r="AK52">
            <v>45</v>
          </cell>
          <cell r="AL52">
            <v>46</v>
          </cell>
          <cell r="AM52">
            <v>91</v>
          </cell>
        </row>
        <row r="53">
          <cell r="A53">
            <v>49</v>
          </cell>
          <cell r="B53" t="str">
            <v>茶々まくはり保育園</v>
          </cell>
          <cell r="C53" t="str">
            <v>(福)あすみ福祉会</v>
          </cell>
          <cell r="D53" t="str">
            <v>迫田　圭子</v>
          </cell>
          <cell r="E53">
            <v>1076</v>
          </cell>
          <cell r="F53">
            <v>561</v>
          </cell>
          <cell r="G53">
            <v>19</v>
          </cell>
          <cell r="H53">
            <v>0</v>
          </cell>
          <cell r="I53">
            <v>0</v>
          </cell>
          <cell r="J53">
            <v>0</v>
          </cell>
          <cell r="K53">
            <v>86</v>
          </cell>
          <cell r="L53">
            <v>0</v>
          </cell>
          <cell r="M53">
            <v>1</v>
          </cell>
          <cell r="N53">
            <v>0</v>
          </cell>
          <cell r="O53">
            <v>0</v>
          </cell>
          <cell r="P53">
            <v>0</v>
          </cell>
          <cell r="Q53">
            <v>20984</v>
          </cell>
          <cell r="R53">
            <v>0</v>
          </cell>
          <cell r="S53">
            <v>375</v>
          </cell>
          <cell r="T53">
            <v>21359</v>
          </cell>
          <cell r="U53">
            <v>90</v>
          </cell>
          <cell r="V53">
            <v>6</v>
          </cell>
          <cell r="W53">
            <v>20520</v>
          </cell>
          <cell r="X53">
            <v>400600</v>
          </cell>
          <cell r="Y53">
            <v>297650</v>
          </cell>
          <cell r="Z53">
            <v>297650</v>
          </cell>
          <cell r="AA53">
            <v>176410</v>
          </cell>
          <cell r="AB53">
            <v>121240</v>
          </cell>
          <cell r="AC53">
            <v>141760</v>
          </cell>
          <cell r="AD53">
            <v>808</v>
          </cell>
          <cell r="AE53">
            <v>338</v>
          </cell>
          <cell r="AF53">
            <v>91627</v>
          </cell>
          <cell r="AG53">
            <v>24843</v>
          </cell>
          <cell r="AH53">
            <v>116470</v>
          </cell>
          <cell r="AI53">
            <v>126044</v>
          </cell>
          <cell r="AJ53">
            <v>116470</v>
          </cell>
          <cell r="AK53">
            <v>101</v>
          </cell>
          <cell r="AL53">
            <v>0</v>
          </cell>
          <cell r="AM53">
            <v>101</v>
          </cell>
        </row>
        <row r="54">
          <cell r="A54" t="str">
            <v>計</v>
          </cell>
          <cell r="E54">
            <v>56298</v>
          </cell>
          <cell r="F54">
            <v>32086</v>
          </cell>
          <cell r="G54">
            <v>740</v>
          </cell>
          <cell r="H54">
            <v>204</v>
          </cell>
          <cell r="I54">
            <v>0</v>
          </cell>
          <cell r="J54">
            <v>2</v>
          </cell>
          <cell r="K54">
            <v>4005</v>
          </cell>
          <cell r="L54">
            <v>61</v>
          </cell>
          <cell r="M54">
            <v>138</v>
          </cell>
          <cell r="N54">
            <v>49776</v>
          </cell>
          <cell r="O54">
            <v>0</v>
          </cell>
          <cell r="P54">
            <v>750</v>
          </cell>
          <cell r="Q54">
            <v>977220</v>
          </cell>
          <cell r="R54">
            <v>3965</v>
          </cell>
          <cell r="S54">
            <v>1083461</v>
          </cell>
          <cell r="T54">
            <v>1083461</v>
          </cell>
          <cell r="U54">
            <v>4668</v>
          </cell>
          <cell r="V54">
            <v>234</v>
          </cell>
          <cell r="W54">
            <v>800280</v>
          </cell>
          <cell r="X54">
            <v>13604690</v>
          </cell>
          <cell r="Y54">
            <v>14584850</v>
          </cell>
          <cell r="Z54">
            <v>12604219</v>
          </cell>
          <cell r="AA54" t="str">
            <v>-</v>
          </cell>
          <cell r="AB54">
            <v>4170770</v>
          </cell>
          <cell r="AC54">
            <v>4971050</v>
          </cell>
          <cell r="AD54">
            <v>41636</v>
          </cell>
          <cell r="AE54">
            <v>16889</v>
          </cell>
          <cell r="AF54">
            <v>4721508</v>
          </cell>
          <cell r="AG54">
            <v>1241332</v>
          </cell>
          <cell r="AH54">
            <v>5962840</v>
          </cell>
          <cell r="AI54">
            <v>5647212</v>
          </cell>
          <cell r="AJ54">
            <v>5496928</v>
          </cell>
          <cell r="AK54">
            <v>4562</v>
          </cell>
          <cell r="AL54">
            <v>4575</v>
          </cell>
          <cell r="AM54">
            <v>9137</v>
          </cell>
        </row>
      </sheetData>
      <sheetData sheetId="17"/>
      <sheetData sheetId="18">
        <row r="3">
          <cell r="M3">
            <v>38</v>
          </cell>
        </row>
      </sheetData>
      <sheetData sheetId="19">
        <row r="4">
          <cell r="A4">
            <v>1</v>
          </cell>
          <cell r="B4" t="str">
            <v>院内保育園</v>
          </cell>
          <cell r="C4" t="str">
            <v>(財)千葉愛育会</v>
          </cell>
          <cell r="D4" t="str">
            <v>日高  正和</v>
          </cell>
          <cell r="E4" t="str">
            <v>中央区院内2-5-6</v>
          </cell>
          <cell r="F4">
            <v>2846400</v>
          </cell>
          <cell r="G4">
            <v>527802</v>
          </cell>
          <cell r="H4">
            <v>268200</v>
          </cell>
          <cell r="I4">
            <v>22708</v>
          </cell>
          <cell r="J4">
            <v>8100</v>
          </cell>
          <cell r="K4">
            <v>227260</v>
          </cell>
          <cell r="L4">
            <v>152395</v>
          </cell>
          <cell r="M4">
            <v>34920</v>
          </cell>
          <cell r="N4">
            <v>72000</v>
          </cell>
          <cell r="O4">
            <v>4159785</v>
          </cell>
        </row>
        <row r="5">
          <cell r="A5">
            <v>2</v>
          </cell>
          <cell r="B5" t="str">
            <v>旭ケ丘保育園</v>
          </cell>
          <cell r="C5" t="str">
            <v>(福)千葉ベタニヤホーム</v>
          </cell>
          <cell r="D5" t="str">
            <v>中島  康文</v>
          </cell>
          <cell r="E5" t="str">
            <v>市川市国府台2-9-13</v>
          </cell>
          <cell r="F5">
            <v>4020000</v>
          </cell>
          <cell r="G5">
            <v>792066</v>
          </cell>
          <cell r="H5">
            <v>372500</v>
          </cell>
          <cell r="I5">
            <v>36228</v>
          </cell>
          <cell r="J5">
            <v>10875</v>
          </cell>
          <cell r="K5">
            <v>131500</v>
          </cell>
          <cell r="L5">
            <v>86352</v>
          </cell>
          <cell r="M5">
            <v>34146</v>
          </cell>
          <cell r="N5">
            <v>72000</v>
          </cell>
          <cell r="O5">
            <v>5555667</v>
          </cell>
        </row>
        <row r="6">
          <cell r="A6">
            <v>3</v>
          </cell>
          <cell r="B6" t="str">
            <v>稲毛保育園</v>
          </cell>
          <cell r="C6" t="str">
            <v>(福)千葉県厚生事業団</v>
          </cell>
          <cell r="D6" t="str">
            <v>佐藤  悦光</v>
          </cell>
          <cell r="E6" t="str">
            <v>柏市十余二175-42</v>
          </cell>
          <cell r="F6">
            <v>3885600</v>
          </cell>
          <cell r="G6">
            <v>727452</v>
          </cell>
          <cell r="H6">
            <v>327800</v>
          </cell>
          <cell r="I6">
            <v>34083</v>
          </cell>
          <cell r="J6">
            <v>10200</v>
          </cell>
          <cell r="K6">
            <v>103590</v>
          </cell>
          <cell r="L6">
            <v>195414</v>
          </cell>
          <cell r="M6">
            <v>48240</v>
          </cell>
          <cell r="N6">
            <v>72000</v>
          </cell>
          <cell r="O6">
            <v>5404379</v>
          </cell>
        </row>
        <row r="7">
          <cell r="A7">
            <v>4</v>
          </cell>
          <cell r="B7" t="str">
            <v>みどり学園付属保育園</v>
          </cell>
          <cell r="C7" t="str">
            <v>(財)みどり学園付属保育園</v>
          </cell>
          <cell r="D7" t="str">
            <v>相原  美知江</v>
          </cell>
          <cell r="E7" t="str">
            <v>花見川区幕張町2-972</v>
          </cell>
          <cell r="F7">
            <v>3084000</v>
          </cell>
          <cell r="G7">
            <v>617100</v>
          </cell>
          <cell r="H7">
            <v>223500</v>
          </cell>
          <cell r="I7">
            <v>26798</v>
          </cell>
          <cell r="J7">
            <v>9000</v>
          </cell>
          <cell r="K7">
            <v>117530</v>
          </cell>
          <cell r="L7">
            <v>163165</v>
          </cell>
          <cell r="M7">
            <v>38700</v>
          </cell>
          <cell r="N7">
            <v>72000</v>
          </cell>
          <cell r="O7">
            <v>4351793</v>
          </cell>
        </row>
        <row r="8">
          <cell r="A8">
            <v>5</v>
          </cell>
          <cell r="B8" t="str">
            <v>ちどり保育園</v>
          </cell>
          <cell r="C8" t="str">
            <v>(財)ちどり保育園</v>
          </cell>
          <cell r="D8" t="str">
            <v>吉岡   正夫</v>
          </cell>
          <cell r="E8" t="str">
            <v>花見川区検見川町3-331-4</v>
          </cell>
          <cell r="F8">
            <v>3369600</v>
          </cell>
          <cell r="G8">
            <v>521268</v>
          </cell>
          <cell r="H8">
            <v>312900</v>
          </cell>
          <cell r="I8">
            <v>29625</v>
          </cell>
          <cell r="J8">
            <v>9375</v>
          </cell>
          <cell r="K8">
            <v>124110</v>
          </cell>
          <cell r="L8">
            <v>161402</v>
          </cell>
          <cell r="M8">
            <v>28320</v>
          </cell>
          <cell r="N8">
            <v>72000</v>
          </cell>
          <cell r="O8">
            <v>4628600</v>
          </cell>
        </row>
        <row r="9">
          <cell r="A9">
            <v>6</v>
          </cell>
          <cell r="B9" t="str">
            <v>今井保育園</v>
          </cell>
          <cell r="C9" t="str">
            <v>(財)今井保育園</v>
          </cell>
          <cell r="D9" t="str">
            <v>大森 権四郎</v>
          </cell>
          <cell r="E9" t="str">
            <v>中央区今井2-12-7</v>
          </cell>
          <cell r="F9">
            <v>4144800</v>
          </cell>
          <cell r="G9">
            <v>706398</v>
          </cell>
          <cell r="H9">
            <v>372500</v>
          </cell>
          <cell r="I9">
            <v>36356</v>
          </cell>
          <cell r="J9">
            <v>11850</v>
          </cell>
          <cell r="K9">
            <v>90520</v>
          </cell>
          <cell r="L9">
            <v>170408</v>
          </cell>
          <cell r="M9">
            <v>51660</v>
          </cell>
          <cell r="N9">
            <v>72000</v>
          </cell>
          <cell r="O9">
            <v>5656492</v>
          </cell>
        </row>
        <row r="10">
          <cell r="A10">
            <v>7</v>
          </cell>
          <cell r="B10" t="str">
            <v>若竹保育園</v>
          </cell>
          <cell r="C10" t="str">
            <v>(福)恵福祉会</v>
          </cell>
          <cell r="D10" t="str">
            <v>片倉　憲太郎</v>
          </cell>
          <cell r="E10" t="str">
            <v>千葉県袖ヶ浦市蔵波2598-1</v>
          </cell>
          <cell r="F10">
            <v>4648800</v>
          </cell>
          <cell r="G10">
            <v>710754</v>
          </cell>
          <cell r="H10">
            <v>506600</v>
          </cell>
          <cell r="I10">
            <v>39040</v>
          </cell>
          <cell r="J10">
            <v>11250</v>
          </cell>
          <cell r="K10">
            <v>170386</v>
          </cell>
          <cell r="L10">
            <v>269459</v>
          </cell>
          <cell r="M10">
            <v>51360</v>
          </cell>
          <cell r="N10">
            <v>37800</v>
          </cell>
          <cell r="O10">
            <v>6445449</v>
          </cell>
        </row>
        <row r="11">
          <cell r="A11">
            <v>8</v>
          </cell>
          <cell r="B11" t="str">
            <v>千葉寺保育園</v>
          </cell>
          <cell r="C11" t="str">
            <v>(福)千葉寺福祉会</v>
          </cell>
          <cell r="D11" t="str">
            <v>鈴木   敏弘</v>
          </cell>
          <cell r="E11" t="str">
            <v>中央区末広4-17-3</v>
          </cell>
          <cell r="F11">
            <v>4605600</v>
          </cell>
          <cell r="G11">
            <v>755766</v>
          </cell>
          <cell r="H11">
            <v>506600</v>
          </cell>
          <cell r="I11">
            <v>40260</v>
          </cell>
          <cell r="J11">
            <v>12000</v>
          </cell>
          <cell r="K11">
            <v>124370</v>
          </cell>
          <cell r="L11">
            <v>283736</v>
          </cell>
          <cell r="M11">
            <v>57780</v>
          </cell>
          <cell r="N11">
            <v>72000</v>
          </cell>
          <cell r="O11">
            <v>6458112</v>
          </cell>
        </row>
        <row r="12">
          <cell r="A12">
            <v>9</v>
          </cell>
          <cell r="B12" t="str">
            <v>慈光保育園</v>
          </cell>
          <cell r="C12" t="str">
            <v>(福)龍澤園</v>
          </cell>
          <cell r="D12" t="str">
            <v>長谷川 和世</v>
          </cell>
          <cell r="E12" t="str">
            <v>中央区大巌寺町457-5</v>
          </cell>
          <cell r="F12">
            <v>2728800</v>
          </cell>
          <cell r="G12">
            <v>461736</v>
          </cell>
          <cell r="H12">
            <v>223500</v>
          </cell>
          <cell r="I12">
            <v>24969</v>
          </cell>
          <cell r="J12">
            <v>7275</v>
          </cell>
          <cell r="K12">
            <v>134920</v>
          </cell>
          <cell r="L12">
            <v>208040</v>
          </cell>
          <cell r="M12">
            <v>34560</v>
          </cell>
          <cell r="N12">
            <v>72000</v>
          </cell>
          <cell r="O12">
            <v>3895800</v>
          </cell>
        </row>
        <row r="13">
          <cell r="A13">
            <v>10</v>
          </cell>
          <cell r="B13" t="str">
            <v>若梅保育園</v>
          </cell>
          <cell r="C13" t="str">
            <v>(福)恵福祉会</v>
          </cell>
          <cell r="D13" t="str">
            <v>片倉　憲太郎</v>
          </cell>
          <cell r="E13" t="str">
            <v>袖ヶ浦市蔵波2598-1</v>
          </cell>
          <cell r="F13">
            <v>3765600</v>
          </cell>
          <cell r="G13">
            <v>683166</v>
          </cell>
          <cell r="H13">
            <v>312900</v>
          </cell>
          <cell r="I13">
            <v>31183</v>
          </cell>
          <cell r="J13">
            <v>9975</v>
          </cell>
          <cell r="K13">
            <v>148050</v>
          </cell>
          <cell r="L13">
            <v>220505</v>
          </cell>
          <cell r="M13">
            <v>46620</v>
          </cell>
          <cell r="N13">
            <v>0</v>
          </cell>
          <cell r="O13">
            <v>5217999</v>
          </cell>
        </row>
        <row r="14">
          <cell r="A14">
            <v>11</v>
          </cell>
          <cell r="B14" t="str">
            <v>ﾁｭｰﾘｯﾌﾟ保育園</v>
          </cell>
          <cell r="C14" t="str">
            <v>(福)聖心福祉会</v>
          </cell>
          <cell r="D14" t="str">
            <v>藤井 二佐枝</v>
          </cell>
          <cell r="E14" t="str">
            <v>美浜区真砂3-15-14</v>
          </cell>
          <cell r="F14">
            <v>3681600</v>
          </cell>
          <cell r="G14">
            <v>638880</v>
          </cell>
          <cell r="H14">
            <v>357600</v>
          </cell>
          <cell r="I14">
            <v>33672</v>
          </cell>
          <cell r="J14">
            <v>9750</v>
          </cell>
          <cell r="K14">
            <v>121240</v>
          </cell>
          <cell r="L14">
            <v>70411</v>
          </cell>
          <cell r="M14">
            <v>46260</v>
          </cell>
          <cell r="N14">
            <v>72000</v>
          </cell>
          <cell r="O14">
            <v>5031413</v>
          </cell>
        </row>
        <row r="15">
          <cell r="A15">
            <v>12</v>
          </cell>
          <cell r="B15" t="str">
            <v>幕張海浜保育園</v>
          </cell>
          <cell r="C15" t="str">
            <v>(福)愛の園福祉会</v>
          </cell>
          <cell r="D15" t="str">
            <v>堀口   路加</v>
          </cell>
          <cell r="E15" t="str">
            <v>八千代市米本1359米本団地 4-39</v>
          </cell>
          <cell r="F15">
            <v>3916800</v>
          </cell>
          <cell r="G15">
            <v>775368</v>
          </cell>
          <cell r="H15">
            <v>298000</v>
          </cell>
          <cell r="I15">
            <v>32601</v>
          </cell>
          <cell r="J15">
            <v>9525</v>
          </cell>
          <cell r="K15">
            <v>58429</v>
          </cell>
          <cell r="L15">
            <v>197317</v>
          </cell>
          <cell r="M15">
            <v>48600</v>
          </cell>
          <cell r="N15">
            <v>72000</v>
          </cell>
          <cell r="O15">
            <v>5408640</v>
          </cell>
        </row>
        <row r="16">
          <cell r="A16">
            <v>13</v>
          </cell>
          <cell r="B16" t="str">
            <v>みつわ台保育園</v>
          </cell>
          <cell r="C16" t="str">
            <v xml:space="preserve">(福)豊福祉会 </v>
          </cell>
          <cell r="D16" t="str">
            <v>池田　一男</v>
          </cell>
          <cell r="E16" t="str">
            <v>若葉区みつわ台5-8-8</v>
          </cell>
          <cell r="F16">
            <v>4118400</v>
          </cell>
          <cell r="G16">
            <v>818928</v>
          </cell>
          <cell r="H16">
            <v>342700</v>
          </cell>
          <cell r="I16">
            <v>35380</v>
          </cell>
          <cell r="J16">
            <v>10500</v>
          </cell>
          <cell r="K16">
            <v>27792</v>
          </cell>
          <cell r="L16">
            <v>213271</v>
          </cell>
          <cell r="M16">
            <v>50940</v>
          </cell>
          <cell r="N16">
            <v>72000</v>
          </cell>
          <cell r="O16">
            <v>5689911</v>
          </cell>
        </row>
        <row r="17">
          <cell r="A17">
            <v>14</v>
          </cell>
          <cell r="B17" t="str">
            <v>まどか保育園</v>
          </cell>
          <cell r="C17" t="str">
            <v>(福)高洲福祉会</v>
          </cell>
          <cell r="D17" t="str">
            <v>樋口　正春</v>
          </cell>
          <cell r="E17" t="str">
            <v>美浜区高洲1-15-2</v>
          </cell>
          <cell r="F17">
            <v>2647200</v>
          </cell>
          <cell r="G17">
            <v>466092</v>
          </cell>
          <cell r="H17">
            <v>417200</v>
          </cell>
          <cell r="I17">
            <v>22936</v>
          </cell>
          <cell r="J17">
            <v>7650</v>
          </cell>
          <cell r="K17">
            <v>93850</v>
          </cell>
          <cell r="L17">
            <v>0</v>
          </cell>
          <cell r="M17">
            <v>32760</v>
          </cell>
          <cell r="N17">
            <v>72000</v>
          </cell>
          <cell r="O17">
            <v>3759688</v>
          </cell>
        </row>
        <row r="18">
          <cell r="A18">
            <v>15</v>
          </cell>
          <cell r="B18" t="str">
            <v>わかくさ保育園</v>
          </cell>
          <cell r="C18" t="str">
            <v>(福)如水福祉会</v>
          </cell>
          <cell r="D18" t="str">
            <v>行木　道嗣</v>
          </cell>
          <cell r="E18" t="str">
            <v>緑区大椎町1199-2</v>
          </cell>
          <cell r="F18">
            <v>3388800</v>
          </cell>
          <cell r="G18">
            <v>644688</v>
          </cell>
          <cell r="H18">
            <v>283100</v>
          </cell>
          <cell r="I18">
            <v>29833</v>
          </cell>
          <cell r="J18">
            <v>9000</v>
          </cell>
          <cell r="K18">
            <v>138340</v>
          </cell>
          <cell r="L18">
            <v>179206</v>
          </cell>
          <cell r="M18">
            <v>42120</v>
          </cell>
          <cell r="N18">
            <v>0</v>
          </cell>
          <cell r="O18">
            <v>4715087</v>
          </cell>
        </row>
        <row r="19">
          <cell r="A19">
            <v>16</v>
          </cell>
          <cell r="B19" t="str">
            <v>たいよう保育園</v>
          </cell>
          <cell r="C19" t="str">
            <v>(福)千葉福祉会</v>
          </cell>
          <cell r="D19" t="str">
            <v>中村  くに子</v>
          </cell>
          <cell r="E19" t="str">
            <v>若葉区みつわ台3-12-1</v>
          </cell>
          <cell r="F19">
            <v>3194400</v>
          </cell>
          <cell r="G19">
            <v>572814</v>
          </cell>
          <cell r="H19">
            <v>268200</v>
          </cell>
          <cell r="I19">
            <v>29577</v>
          </cell>
          <cell r="J19">
            <v>8250</v>
          </cell>
          <cell r="K19">
            <v>128080</v>
          </cell>
          <cell r="L19">
            <v>243392</v>
          </cell>
          <cell r="M19">
            <v>40140</v>
          </cell>
          <cell r="N19">
            <v>72000</v>
          </cell>
          <cell r="O19">
            <v>4556853</v>
          </cell>
        </row>
        <row r="20">
          <cell r="A20">
            <v>17</v>
          </cell>
          <cell r="B20" t="str">
            <v>松ケ丘保育園</v>
          </cell>
          <cell r="C20" t="str">
            <v>(福)清流福祉会</v>
          </cell>
          <cell r="D20" t="str">
            <v>渡辺   光範</v>
          </cell>
          <cell r="E20" t="str">
            <v>中央区松ケ丘町563-1</v>
          </cell>
          <cell r="F20">
            <v>2884800</v>
          </cell>
          <cell r="G20">
            <v>519090</v>
          </cell>
          <cell r="H20">
            <v>253300</v>
          </cell>
          <cell r="I20">
            <v>26441</v>
          </cell>
          <cell r="J20">
            <v>7200</v>
          </cell>
          <cell r="K20">
            <v>107270</v>
          </cell>
          <cell r="L20">
            <v>165818</v>
          </cell>
          <cell r="M20">
            <v>36540</v>
          </cell>
          <cell r="N20">
            <v>72000</v>
          </cell>
          <cell r="O20">
            <v>4072459</v>
          </cell>
        </row>
        <row r="21">
          <cell r="A21">
            <v>18</v>
          </cell>
          <cell r="B21" t="str">
            <v>作草部保育園</v>
          </cell>
          <cell r="C21" t="str">
            <v>(福)扶葉福祉会</v>
          </cell>
          <cell r="D21" t="str">
            <v>竝木     清</v>
          </cell>
          <cell r="E21" t="str">
            <v>稲毛区作草部町698-3</v>
          </cell>
          <cell r="F21">
            <v>2776800</v>
          </cell>
          <cell r="G21">
            <v>523446</v>
          </cell>
          <cell r="H21">
            <v>283100</v>
          </cell>
          <cell r="I21">
            <v>25441</v>
          </cell>
          <cell r="J21">
            <v>6975</v>
          </cell>
          <cell r="K21">
            <v>113850</v>
          </cell>
          <cell r="L21">
            <v>133763</v>
          </cell>
          <cell r="M21">
            <v>35820</v>
          </cell>
          <cell r="N21">
            <v>72000</v>
          </cell>
          <cell r="O21">
            <v>3971195</v>
          </cell>
        </row>
        <row r="22">
          <cell r="A22">
            <v>19</v>
          </cell>
          <cell r="B22" t="str">
            <v>すずらん保育園</v>
          </cell>
          <cell r="C22" t="str">
            <v>(福)精粋福祉会</v>
          </cell>
          <cell r="D22" t="str">
            <v>林    栄子</v>
          </cell>
          <cell r="E22" t="str">
            <v>若葉区若松町2106-3</v>
          </cell>
          <cell r="F22">
            <v>3093600</v>
          </cell>
          <cell r="G22">
            <v>542322</v>
          </cell>
          <cell r="H22">
            <v>268200</v>
          </cell>
          <cell r="I22">
            <v>27626</v>
          </cell>
          <cell r="J22">
            <v>8100</v>
          </cell>
          <cell r="K22">
            <v>97270</v>
          </cell>
          <cell r="L22">
            <v>83456</v>
          </cell>
          <cell r="M22">
            <v>39060</v>
          </cell>
          <cell r="N22">
            <v>37800</v>
          </cell>
          <cell r="O22">
            <v>4197434</v>
          </cell>
        </row>
        <row r="23">
          <cell r="A23">
            <v>20</v>
          </cell>
          <cell r="B23" t="str">
            <v>なぎさ保育園</v>
          </cell>
          <cell r="C23" t="str">
            <v>(福)愛誠福祉会</v>
          </cell>
          <cell r="D23" t="str">
            <v>森田  喜代八</v>
          </cell>
          <cell r="E23" t="str">
            <v>美浜区高浜4-4-1</v>
          </cell>
          <cell r="F23">
            <v>2896800</v>
          </cell>
          <cell r="G23">
            <v>477708</v>
          </cell>
          <cell r="H23">
            <v>357600</v>
          </cell>
          <cell r="I23">
            <v>29686</v>
          </cell>
          <cell r="J23">
            <v>8100</v>
          </cell>
          <cell r="K23">
            <v>130690</v>
          </cell>
          <cell r="L23">
            <v>8849</v>
          </cell>
          <cell r="M23">
            <v>29547</v>
          </cell>
          <cell r="N23">
            <v>72000</v>
          </cell>
          <cell r="O23">
            <v>4010980</v>
          </cell>
        </row>
        <row r="24">
          <cell r="A24">
            <v>21</v>
          </cell>
          <cell r="B24" t="str">
            <v>南小中台保育園</v>
          </cell>
          <cell r="C24" t="str">
            <v>(福)南小中台福祉会</v>
          </cell>
          <cell r="D24" t="str">
            <v>原   八代重</v>
          </cell>
          <cell r="E24" t="str">
            <v>稲毛区小仲台8-21-1</v>
          </cell>
          <cell r="F24">
            <v>3076800</v>
          </cell>
          <cell r="G24">
            <v>506748</v>
          </cell>
          <cell r="H24">
            <v>342700</v>
          </cell>
          <cell r="I24">
            <v>29090</v>
          </cell>
          <cell r="J24">
            <v>8100</v>
          </cell>
          <cell r="K24">
            <v>95120</v>
          </cell>
          <cell r="L24">
            <v>232240</v>
          </cell>
          <cell r="M24">
            <v>38340</v>
          </cell>
          <cell r="N24">
            <v>72000</v>
          </cell>
          <cell r="O24">
            <v>4401138</v>
          </cell>
        </row>
        <row r="25">
          <cell r="A25">
            <v>22</v>
          </cell>
          <cell r="B25" t="str">
            <v>もみじ保育園</v>
          </cell>
          <cell r="C25" t="str">
            <v>(福)光楓福祉会</v>
          </cell>
          <cell r="D25" t="str">
            <v>大川   さ己</v>
          </cell>
          <cell r="E25" t="str">
            <v>美浜区磯辺5-14-5</v>
          </cell>
          <cell r="F25">
            <v>3660000</v>
          </cell>
          <cell r="G25">
            <v>646140</v>
          </cell>
          <cell r="H25">
            <v>253300</v>
          </cell>
          <cell r="I25">
            <v>32844</v>
          </cell>
          <cell r="J25">
            <v>9525</v>
          </cell>
          <cell r="K25">
            <v>128080</v>
          </cell>
          <cell r="L25">
            <v>207552</v>
          </cell>
          <cell r="M25">
            <v>45900</v>
          </cell>
          <cell r="N25">
            <v>72000</v>
          </cell>
          <cell r="O25">
            <v>5055341</v>
          </cell>
        </row>
        <row r="26">
          <cell r="A26">
            <v>23</v>
          </cell>
          <cell r="B26" t="str">
            <v>おゆみ野保育園</v>
          </cell>
          <cell r="C26" t="str">
            <v>(福)おゆみ野福祉会</v>
          </cell>
          <cell r="D26" t="str">
            <v>長谷川 光男</v>
          </cell>
          <cell r="E26" t="str">
            <v>緑区おゆみ野2-7</v>
          </cell>
          <cell r="F26">
            <v>3098400</v>
          </cell>
          <cell r="G26">
            <v>524172</v>
          </cell>
          <cell r="H26">
            <v>372500</v>
          </cell>
          <cell r="I26">
            <v>27721</v>
          </cell>
          <cell r="J26">
            <v>8250</v>
          </cell>
          <cell r="K26">
            <v>102530</v>
          </cell>
          <cell r="L26">
            <v>133054</v>
          </cell>
          <cell r="M26">
            <v>38700</v>
          </cell>
          <cell r="N26">
            <v>72000</v>
          </cell>
          <cell r="O26">
            <v>4377327</v>
          </cell>
        </row>
        <row r="27">
          <cell r="A27">
            <v>24</v>
          </cell>
          <cell r="B27" t="str">
            <v>ナーセリー鏡戸</v>
          </cell>
          <cell r="C27" t="str">
            <v>(福)鏡明福祉会</v>
          </cell>
          <cell r="D27" t="str">
            <v>片岡   明</v>
          </cell>
          <cell r="E27" t="str">
            <v>緑区あすみが丘4-21-1</v>
          </cell>
          <cell r="F27">
            <v>3559200</v>
          </cell>
          <cell r="G27">
            <v>748506</v>
          </cell>
          <cell r="H27">
            <v>298000</v>
          </cell>
          <cell r="I27">
            <v>32452</v>
          </cell>
          <cell r="J27">
            <v>10500</v>
          </cell>
          <cell r="K27">
            <v>169120</v>
          </cell>
          <cell r="L27">
            <v>169751</v>
          </cell>
          <cell r="M27">
            <v>44280</v>
          </cell>
          <cell r="N27">
            <v>72000</v>
          </cell>
          <cell r="O27">
            <v>5103809</v>
          </cell>
        </row>
        <row r="28">
          <cell r="A28">
            <v>25</v>
          </cell>
          <cell r="B28" t="str">
            <v>打瀬保育園</v>
          </cell>
          <cell r="C28" t="str">
            <v>(福)健育会</v>
          </cell>
          <cell r="D28" t="str">
            <v>畑佐  新次郎</v>
          </cell>
          <cell r="E28" t="str">
            <v>美浜区打瀬1-3-5</v>
          </cell>
          <cell r="F28">
            <v>3741600</v>
          </cell>
          <cell r="G28">
            <v>685344</v>
          </cell>
          <cell r="H28">
            <v>432100</v>
          </cell>
          <cell r="I28">
            <v>0</v>
          </cell>
          <cell r="J28">
            <v>9975</v>
          </cell>
          <cell r="K28">
            <v>141760</v>
          </cell>
          <cell r="L28">
            <v>148154</v>
          </cell>
          <cell r="M28">
            <v>46980</v>
          </cell>
          <cell r="N28">
            <v>0</v>
          </cell>
          <cell r="O28">
            <v>5205913</v>
          </cell>
        </row>
        <row r="29">
          <cell r="A29">
            <v>26</v>
          </cell>
          <cell r="B29" t="str">
            <v>ふたば保育園</v>
          </cell>
          <cell r="C29" t="str">
            <v>(福)あかね福祉会</v>
          </cell>
          <cell r="D29" t="str">
            <v>篠原  昇一</v>
          </cell>
          <cell r="E29" t="str">
            <v>緑区刈田子町308-10</v>
          </cell>
          <cell r="F29">
            <v>3645600</v>
          </cell>
          <cell r="G29">
            <v>676632</v>
          </cell>
          <cell r="H29">
            <v>327800</v>
          </cell>
          <cell r="I29">
            <v>33184</v>
          </cell>
          <cell r="J29">
            <v>9750</v>
          </cell>
          <cell r="K29">
            <v>145420</v>
          </cell>
          <cell r="L29">
            <v>36587</v>
          </cell>
          <cell r="M29">
            <v>45720</v>
          </cell>
          <cell r="N29">
            <v>72000</v>
          </cell>
          <cell r="O29">
            <v>4992693</v>
          </cell>
        </row>
        <row r="30">
          <cell r="A30">
            <v>27</v>
          </cell>
          <cell r="B30" t="str">
            <v>明和輝保育園</v>
          </cell>
          <cell r="C30" t="str">
            <v>(福)健善富会</v>
          </cell>
          <cell r="D30" t="str">
            <v>井上  悟</v>
          </cell>
          <cell r="E30" t="str">
            <v>緑区おゆみ野中央7-30</v>
          </cell>
          <cell r="F30">
            <v>2956800</v>
          </cell>
          <cell r="G30">
            <v>480612</v>
          </cell>
          <cell r="H30">
            <v>298000</v>
          </cell>
          <cell r="I30">
            <v>23424</v>
          </cell>
          <cell r="J30">
            <v>7875</v>
          </cell>
          <cell r="K30">
            <v>169120</v>
          </cell>
          <cell r="L30">
            <v>0</v>
          </cell>
          <cell r="M30">
            <v>36720</v>
          </cell>
          <cell r="N30">
            <v>72000</v>
          </cell>
          <cell r="O30">
            <v>4044551</v>
          </cell>
        </row>
        <row r="31">
          <cell r="A31">
            <v>28</v>
          </cell>
          <cell r="B31" t="str">
            <v>山王保育園</v>
          </cell>
          <cell r="C31" t="str">
            <v>(福)豊樹園</v>
          </cell>
          <cell r="D31" t="str">
            <v>伊藤  年夫</v>
          </cell>
          <cell r="E31" t="str">
            <v>稲毛区山王町153-16</v>
          </cell>
          <cell r="F31">
            <v>1452000</v>
          </cell>
          <cell r="G31">
            <v>242484</v>
          </cell>
          <cell r="H31">
            <v>149000</v>
          </cell>
          <cell r="I31">
            <v>11972</v>
          </cell>
          <cell r="J31">
            <v>3525</v>
          </cell>
          <cell r="K31">
            <v>0</v>
          </cell>
          <cell r="L31">
            <v>92287</v>
          </cell>
          <cell r="M31">
            <v>15141</v>
          </cell>
          <cell r="N31">
            <v>72000</v>
          </cell>
          <cell r="O31">
            <v>2038409</v>
          </cell>
        </row>
        <row r="32">
          <cell r="A32">
            <v>29</v>
          </cell>
          <cell r="B32" t="str">
            <v>ﾁｬｲﾙﾄﾞｶﾞｰﾃﾞﾝ保育園</v>
          </cell>
          <cell r="C32" t="str">
            <v>(学)誠真学園</v>
          </cell>
          <cell r="D32" t="str">
            <v>中村  喜一郎</v>
          </cell>
          <cell r="E32" t="str">
            <v>稲毛区小仲台8-20-1</v>
          </cell>
          <cell r="F32">
            <v>3273600</v>
          </cell>
          <cell r="G32">
            <v>582252</v>
          </cell>
          <cell r="H32">
            <v>0</v>
          </cell>
          <cell r="I32">
            <v>26107</v>
          </cell>
          <cell r="J32">
            <v>9000</v>
          </cell>
          <cell r="K32">
            <v>148600</v>
          </cell>
          <cell r="L32">
            <v>94767</v>
          </cell>
          <cell r="M32">
            <v>40680</v>
          </cell>
          <cell r="N32">
            <v>72000</v>
          </cell>
          <cell r="O32">
            <v>4247006</v>
          </cell>
        </row>
        <row r="33">
          <cell r="A33">
            <v>30</v>
          </cell>
          <cell r="B33" t="str">
            <v>明徳土気保育園</v>
          </cell>
          <cell r="C33" t="str">
            <v>(福)千葉明徳会</v>
          </cell>
          <cell r="D33" t="str">
            <v>福中  儀明</v>
          </cell>
          <cell r="E33" t="str">
            <v>緑区土気町1626-5</v>
          </cell>
          <cell r="F33">
            <v>3928800</v>
          </cell>
          <cell r="G33">
            <v>717288</v>
          </cell>
          <cell r="H33">
            <v>432100</v>
          </cell>
          <cell r="I33">
            <v>32696</v>
          </cell>
          <cell r="J33">
            <v>14250</v>
          </cell>
          <cell r="K33">
            <v>134920</v>
          </cell>
          <cell r="L33">
            <v>196991</v>
          </cell>
          <cell r="M33">
            <v>53640</v>
          </cell>
          <cell r="N33">
            <v>72000</v>
          </cell>
          <cell r="O33">
            <v>5582685</v>
          </cell>
        </row>
        <row r="34">
          <cell r="A34">
            <v>31</v>
          </cell>
          <cell r="B34" t="str">
            <v>グレース保育園</v>
          </cell>
          <cell r="C34" t="str">
            <v>(福)小ばと会</v>
          </cell>
          <cell r="D34" t="str">
            <v>村松　重彦</v>
          </cell>
          <cell r="E34" t="str">
            <v>緑区おゆみ野中央2-7-7</v>
          </cell>
          <cell r="F34">
            <v>3852000</v>
          </cell>
          <cell r="G34">
            <v>688248</v>
          </cell>
          <cell r="H34">
            <v>372500</v>
          </cell>
          <cell r="I34">
            <v>35244</v>
          </cell>
          <cell r="J34">
            <v>10125</v>
          </cell>
          <cell r="K34">
            <v>26495</v>
          </cell>
          <cell r="L34">
            <v>237684</v>
          </cell>
          <cell r="M34">
            <v>42210</v>
          </cell>
          <cell r="N34">
            <v>0</v>
          </cell>
          <cell r="O34">
            <v>5264506</v>
          </cell>
        </row>
        <row r="35">
          <cell r="A35">
            <v>32</v>
          </cell>
          <cell r="B35" t="str">
            <v>みらい保育園</v>
          </cell>
          <cell r="C35" t="str">
            <v>(福)天祐会</v>
          </cell>
          <cell r="D35" t="str">
            <v>江口　進</v>
          </cell>
          <cell r="E35" t="str">
            <v>中央区港町13-30</v>
          </cell>
          <cell r="F35">
            <v>3633600</v>
          </cell>
          <cell r="G35">
            <v>629442</v>
          </cell>
          <cell r="H35">
            <v>0</v>
          </cell>
          <cell r="I35">
            <v>0</v>
          </cell>
          <cell r="J35">
            <v>12375</v>
          </cell>
          <cell r="K35">
            <v>121240</v>
          </cell>
          <cell r="L35">
            <v>122242</v>
          </cell>
          <cell r="M35">
            <v>36400</v>
          </cell>
          <cell r="N35">
            <v>72000</v>
          </cell>
          <cell r="O35">
            <v>4627299</v>
          </cell>
        </row>
        <row r="36">
          <cell r="A36">
            <v>33</v>
          </cell>
          <cell r="B36" t="str">
            <v>かまとり保育園</v>
          </cell>
          <cell r="C36" t="str">
            <v>(学)アゼリー学園</v>
          </cell>
          <cell r="D36" t="str">
            <v>来栖　宏二</v>
          </cell>
          <cell r="E36" t="str">
            <v>東京都江戸川区中央1-8-21</v>
          </cell>
          <cell r="F36">
            <v>2906400</v>
          </cell>
          <cell r="G36">
            <v>519090</v>
          </cell>
          <cell r="H36">
            <v>0</v>
          </cell>
          <cell r="I36">
            <v>24423</v>
          </cell>
          <cell r="J36">
            <v>7500</v>
          </cell>
          <cell r="K36">
            <v>113590</v>
          </cell>
          <cell r="L36">
            <v>143016</v>
          </cell>
          <cell r="M36">
            <v>36900</v>
          </cell>
          <cell r="N36">
            <v>0</v>
          </cell>
          <cell r="O36">
            <v>3750919</v>
          </cell>
        </row>
        <row r="37">
          <cell r="A37">
            <v>34</v>
          </cell>
          <cell r="B37" t="str">
            <v>植草弁天保育園</v>
          </cell>
          <cell r="C37" t="str">
            <v>（学）植草学園</v>
          </cell>
          <cell r="D37" t="str">
            <v>植草　昭</v>
          </cell>
          <cell r="E37" t="str">
            <v>中央区弁天2-8-9</v>
          </cell>
          <cell r="F37">
            <v>1387200</v>
          </cell>
          <cell r="G37">
            <v>169884</v>
          </cell>
          <cell r="H37">
            <v>0</v>
          </cell>
          <cell r="I37">
            <v>13682</v>
          </cell>
          <cell r="J37">
            <v>3675</v>
          </cell>
          <cell r="K37">
            <v>124660</v>
          </cell>
          <cell r="L37">
            <v>54298</v>
          </cell>
          <cell r="M37">
            <v>17460</v>
          </cell>
          <cell r="N37">
            <v>66188</v>
          </cell>
          <cell r="O37">
            <v>1837047</v>
          </cell>
        </row>
        <row r="38">
          <cell r="A38">
            <v>35</v>
          </cell>
          <cell r="B38" t="str">
            <v>ひなたぼっこ保育園</v>
          </cell>
          <cell r="C38" t="str">
            <v>（社）千葉市民間保育園協議会</v>
          </cell>
          <cell r="D38" t="str">
            <v>山﨑　淳一</v>
          </cell>
          <cell r="E38" t="str">
            <v>中央区中央4-5-1</v>
          </cell>
          <cell r="F38">
            <v>1060800</v>
          </cell>
          <cell r="G38">
            <v>165528</v>
          </cell>
          <cell r="H38">
            <v>0</v>
          </cell>
          <cell r="I38">
            <v>9796</v>
          </cell>
          <cell r="J38">
            <v>2550</v>
          </cell>
          <cell r="K38">
            <v>79143</v>
          </cell>
          <cell r="L38">
            <v>50836</v>
          </cell>
          <cell r="M38">
            <v>13320</v>
          </cell>
          <cell r="N38">
            <v>72000</v>
          </cell>
          <cell r="O38">
            <v>1453973</v>
          </cell>
        </row>
        <row r="39">
          <cell r="A39">
            <v>36</v>
          </cell>
          <cell r="B39" t="str">
            <v>はまかぜ保育園</v>
          </cell>
          <cell r="C39" t="str">
            <v>（福）愛誠福祉会</v>
          </cell>
          <cell r="D39" t="str">
            <v>森田  喜代八</v>
          </cell>
          <cell r="E39" t="str">
            <v>中央区中央港１－２４－１４
シースケープ千葉みなと１階</v>
          </cell>
          <cell r="F39">
            <v>988800</v>
          </cell>
          <cell r="G39">
            <v>93654</v>
          </cell>
          <cell r="H39">
            <v>193700</v>
          </cell>
          <cell r="I39">
            <v>10022</v>
          </cell>
          <cell r="J39">
            <v>2475</v>
          </cell>
          <cell r="K39">
            <v>123850</v>
          </cell>
          <cell r="L39">
            <v>0</v>
          </cell>
          <cell r="M39">
            <v>10290</v>
          </cell>
          <cell r="N39">
            <v>72000</v>
          </cell>
          <cell r="O39">
            <v>1494791</v>
          </cell>
        </row>
        <row r="40">
          <cell r="A40">
            <v>37</v>
          </cell>
          <cell r="B40" t="str">
            <v>いなほ保育園</v>
          </cell>
          <cell r="C40" t="str">
            <v>（株）こどもの森</v>
          </cell>
          <cell r="D40" t="str">
            <v>久芳　一裕</v>
          </cell>
          <cell r="E40" t="str">
            <v>東京都国分寺市光町2-5-1</v>
          </cell>
          <cell r="F40">
            <v>1420800</v>
          </cell>
          <cell r="G40">
            <v>205458</v>
          </cell>
          <cell r="H40">
            <v>0</v>
          </cell>
          <cell r="I40">
            <v>0</v>
          </cell>
          <cell r="J40">
            <v>3750</v>
          </cell>
          <cell r="K40">
            <v>33590</v>
          </cell>
          <cell r="L40">
            <v>0</v>
          </cell>
          <cell r="M40">
            <v>5040</v>
          </cell>
          <cell r="N40">
            <v>0</v>
          </cell>
          <cell r="O40">
            <v>1668638</v>
          </cell>
        </row>
        <row r="41">
          <cell r="A41">
            <v>38</v>
          </cell>
          <cell r="B41" t="str">
            <v>キッズマーム保育園</v>
          </cell>
          <cell r="C41" t="str">
            <v>イングレソ（株）</v>
          </cell>
          <cell r="D41" t="str">
            <v>南雲　典子</v>
          </cell>
          <cell r="E41" t="str">
            <v>若葉区西都賀3－17－11</v>
          </cell>
          <cell r="F41">
            <v>1003200</v>
          </cell>
          <cell r="G41">
            <v>180048</v>
          </cell>
          <cell r="H41">
            <v>0</v>
          </cell>
          <cell r="I41">
            <v>0</v>
          </cell>
          <cell r="J41">
            <v>2625</v>
          </cell>
          <cell r="K41">
            <v>0</v>
          </cell>
          <cell r="L41">
            <v>47300</v>
          </cell>
          <cell r="M41">
            <v>12420</v>
          </cell>
          <cell r="N41">
            <v>72000</v>
          </cell>
          <cell r="O41">
            <v>1317593</v>
          </cell>
        </row>
        <row r="42">
          <cell r="A42">
            <v>39</v>
          </cell>
          <cell r="B42" t="str">
            <v>アスク海浜幕張保育園</v>
          </cell>
          <cell r="C42" t="str">
            <v>（株）日本保育サービス</v>
          </cell>
          <cell r="D42" t="str">
            <v>佐々木　幸一</v>
          </cell>
          <cell r="E42" t="str">
            <v>名古屋市東区葵3-15-31住友生命千種ニュータワービル17階</v>
          </cell>
          <cell r="F42">
            <v>1879200</v>
          </cell>
          <cell r="G42">
            <v>315810</v>
          </cell>
          <cell r="H42">
            <v>0</v>
          </cell>
          <cell r="I42">
            <v>0</v>
          </cell>
          <cell r="J42">
            <v>0</v>
          </cell>
          <cell r="K42">
            <v>77680</v>
          </cell>
          <cell r="L42">
            <v>0</v>
          </cell>
          <cell r="M42">
            <v>7424</v>
          </cell>
          <cell r="N42">
            <v>0</v>
          </cell>
          <cell r="O42">
            <v>2280114</v>
          </cell>
        </row>
        <row r="43">
          <cell r="A43">
            <v>40</v>
          </cell>
          <cell r="B43" t="str">
            <v>明徳浜野駅保育園</v>
          </cell>
          <cell r="C43" t="str">
            <v>(学)千葉明徳学園</v>
          </cell>
          <cell r="D43" t="str">
            <v>福中　儀明</v>
          </cell>
          <cell r="E43" t="str">
            <v>中央区南生実町1412番地</v>
          </cell>
          <cell r="F43">
            <v>1200000</v>
          </cell>
          <cell r="G43">
            <v>162624</v>
          </cell>
          <cell r="H43">
            <v>0</v>
          </cell>
          <cell r="I43">
            <v>10170</v>
          </cell>
          <cell r="J43">
            <v>3075</v>
          </cell>
          <cell r="K43">
            <v>131500</v>
          </cell>
          <cell r="L43">
            <v>0</v>
          </cell>
          <cell r="M43">
            <v>8715</v>
          </cell>
          <cell r="N43">
            <v>72000</v>
          </cell>
          <cell r="O43">
            <v>1588084</v>
          </cell>
        </row>
        <row r="44">
          <cell r="A44">
            <v>41</v>
          </cell>
          <cell r="B44" t="str">
            <v>幕張いもっこ保育園</v>
          </cell>
          <cell r="C44" t="str">
            <v>(福)まくはり福志会</v>
          </cell>
          <cell r="D44" t="str">
            <v>大越　淑子</v>
          </cell>
          <cell r="E44" t="str">
            <v>花見川区幕張町4-608-1</v>
          </cell>
          <cell r="F44">
            <v>2013600</v>
          </cell>
          <cell r="G44">
            <v>216348</v>
          </cell>
          <cell r="H44">
            <v>283100</v>
          </cell>
          <cell r="I44">
            <v>18544</v>
          </cell>
          <cell r="J44">
            <v>0</v>
          </cell>
          <cell r="K44">
            <v>23590</v>
          </cell>
          <cell r="L44">
            <v>48161</v>
          </cell>
          <cell r="M44">
            <v>21150</v>
          </cell>
          <cell r="N44">
            <v>72000</v>
          </cell>
          <cell r="O44">
            <v>2696493</v>
          </cell>
        </row>
        <row r="45">
          <cell r="A45">
            <v>42</v>
          </cell>
          <cell r="B45" t="str">
            <v>稲毛すきっぷ保育園</v>
          </cell>
          <cell r="C45" t="str">
            <v>(株)俊英館</v>
          </cell>
          <cell r="D45" t="str">
            <v>田村　幸之</v>
          </cell>
          <cell r="E45" t="str">
            <v>東京都板橋区小茂根4-9-2</v>
          </cell>
          <cell r="F45">
            <v>852000</v>
          </cell>
          <cell r="G45">
            <v>120516</v>
          </cell>
          <cell r="H45">
            <v>0</v>
          </cell>
          <cell r="I45">
            <v>9272</v>
          </cell>
          <cell r="J45">
            <v>2250</v>
          </cell>
          <cell r="K45">
            <v>23590</v>
          </cell>
          <cell r="L45">
            <v>0</v>
          </cell>
          <cell r="M45">
            <v>11832</v>
          </cell>
          <cell r="N45">
            <v>72000</v>
          </cell>
          <cell r="O45">
            <v>1091460</v>
          </cell>
        </row>
        <row r="46">
          <cell r="A46">
            <v>43</v>
          </cell>
          <cell r="B46" t="str">
            <v>千葉聖心保育園</v>
          </cell>
          <cell r="C46" t="str">
            <v>(福)弘恕会</v>
          </cell>
          <cell r="D46" t="str">
            <v>森島　弘道</v>
          </cell>
          <cell r="E46" t="str">
            <v>若葉区若松町531-197</v>
          </cell>
          <cell r="F46">
            <v>1377600</v>
          </cell>
          <cell r="G46">
            <v>240306</v>
          </cell>
          <cell r="H46">
            <v>0</v>
          </cell>
          <cell r="I46">
            <v>11802</v>
          </cell>
          <cell r="J46">
            <v>3600</v>
          </cell>
          <cell r="K46">
            <v>0</v>
          </cell>
          <cell r="L46">
            <v>0</v>
          </cell>
          <cell r="M46">
            <v>17460</v>
          </cell>
          <cell r="N46">
            <v>72000</v>
          </cell>
          <cell r="O46">
            <v>1722768</v>
          </cell>
        </row>
        <row r="47">
          <cell r="A47">
            <v>44</v>
          </cell>
          <cell r="B47" t="str">
            <v>真生保育園</v>
          </cell>
          <cell r="C47" t="str">
            <v>(福)健善富会</v>
          </cell>
          <cell r="D47" t="str">
            <v>井上　悟</v>
          </cell>
          <cell r="E47" t="str">
            <v>緑区おゆみ野中央7-30</v>
          </cell>
          <cell r="F47">
            <v>3213600</v>
          </cell>
          <cell r="G47">
            <v>511104</v>
          </cell>
          <cell r="H47">
            <v>268200</v>
          </cell>
          <cell r="I47">
            <v>26596</v>
          </cell>
          <cell r="J47">
            <v>8175</v>
          </cell>
          <cell r="K47">
            <v>128080</v>
          </cell>
          <cell r="L47">
            <v>0</v>
          </cell>
          <cell r="M47">
            <v>39960</v>
          </cell>
          <cell r="N47">
            <v>0</v>
          </cell>
          <cell r="O47">
            <v>4195715</v>
          </cell>
        </row>
        <row r="48">
          <cell r="A48">
            <v>45</v>
          </cell>
          <cell r="B48" t="str">
            <v>ｱｯﾌﾟﾙﾅｰｽﾘｰ検見川浜保育園</v>
          </cell>
          <cell r="C48" t="str">
            <v>(有)もっくもっく</v>
          </cell>
          <cell r="D48" t="str">
            <v>河口　知子</v>
          </cell>
          <cell r="E48" t="str">
            <v>浦安市当代島1-1-23林ビル3Ｆ</v>
          </cell>
          <cell r="F48">
            <v>880800</v>
          </cell>
          <cell r="G48">
            <v>100914</v>
          </cell>
          <cell r="H48">
            <v>0</v>
          </cell>
          <cell r="I48">
            <v>11373</v>
          </cell>
          <cell r="J48">
            <v>0</v>
          </cell>
          <cell r="K48">
            <v>6840</v>
          </cell>
          <cell r="L48">
            <v>38137</v>
          </cell>
          <cell r="M48">
            <v>0</v>
          </cell>
          <cell r="N48">
            <v>72000</v>
          </cell>
          <cell r="O48">
            <v>1110064</v>
          </cell>
        </row>
        <row r="49">
          <cell r="A49">
            <v>46</v>
          </cell>
          <cell r="B49" t="str">
            <v>千葉みなとのぞみ保育園</v>
          </cell>
          <cell r="C49" t="str">
            <v>テンプスタッフ・ウィッシュ(株)</v>
          </cell>
          <cell r="D49" t="str">
            <v>笠松　健太郎</v>
          </cell>
          <cell r="E49" t="str">
            <v>東京都渋谷区代々木2-1-1新宿マインズタワー</v>
          </cell>
          <cell r="F49">
            <v>585600</v>
          </cell>
          <cell r="G49">
            <v>35574</v>
          </cell>
          <cell r="H49">
            <v>0</v>
          </cell>
          <cell r="I49">
            <v>0</v>
          </cell>
          <cell r="J49">
            <v>0</v>
          </cell>
          <cell r="K49">
            <v>43880</v>
          </cell>
          <cell r="L49">
            <v>0</v>
          </cell>
          <cell r="M49">
            <v>0</v>
          </cell>
          <cell r="N49">
            <v>0</v>
          </cell>
          <cell r="O49">
            <v>665054</v>
          </cell>
        </row>
        <row r="50">
          <cell r="A50">
            <v>47</v>
          </cell>
          <cell r="B50" t="str">
            <v>いろは保育園</v>
          </cell>
          <cell r="C50" t="str">
            <v>ＮＰＯ法人　自然塾たくみん</v>
          </cell>
          <cell r="D50" t="str">
            <v>間山　有子</v>
          </cell>
          <cell r="E50" t="str">
            <v>若葉区小倉町1737-15</v>
          </cell>
          <cell r="F50">
            <v>880800</v>
          </cell>
          <cell r="G50">
            <v>84216</v>
          </cell>
          <cell r="H50">
            <v>0</v>
          </cell>
          <cell r="I50">
            <v>6539</v>
          </cell>
          <cell r="J50">
            <v>2250</v>
          </cell>
          <cell r="K50">
            <v>74255</v>
          </cell>
          <cell r="L50">
            <v>46163</v>
          </cell>
          <cell r="M50">
            <v>10980</v>
          </cell>
          <cell r="N50">
            <v>72000</v>
          </cell>
          <cell r="O50">
            <v>1177203</v>
          </cell>
        </row>
        <row r="51">
          <cell r="A51">
            <v>48</v>
          </cell>
          <cell r="B51" t="str">
            <v>稲毛ひだまり保育園</v>
          </cell>
          <cell r="C51" t="str">
            <v>(福)千葉県厚生事業団</v>
          </cell>
          <cell r="D51" t="str">
            <v>佐藤　悦光</v>
          </cell>
          <cell r="E51" t="str">
            <v>柏市十余二175-42</v>
          </cell>
          <cell r="F51">
            <v>1305600</v>
          </cell>
          <cell r="G51">
            <v>155364</v>
          </cell>
          <cell r="H51">
            <v>163900</v>
          </cell>
          <cell r="I51">
            <v>10706</v>
          </cell>
          <cell r="J51">
            <v>3225</v>
          </cell>
          <cell r="K51">
            <v>73590</v>
          </cell>
          <cell r="L51">
            <v>74879</v>
          </cell>
          <cell r="M51">
            <v>16380</v>
          </cell>
          <cell r="N51">
            <v>72000</v>
          </cell>
          <cell r="O51">
            <v>1875644</v>
          </cell>
        </row>
        <row r="52">
          <cell r="A52">
            <v>49</v>
          </cell>
          <cell r="B52" t="str">
            <v>茶々まくはり保育園</v>
          </cell>
          <cell r="C52" t="str">
            <v>(福)あすみ福祉会</v>
          </cell>
          <cell r="D52" t="str">
            <v>迫田　圭子</v>
          </cell>
          <cell r="E52" t="str">
            <v>埼玉県入間市小谷田上ノ台64</v>
          </cell>
          <cell r="F52">
            <v>2582400</v>
          </cell>
          <cell r="G52">
            <v>407286</v>
          </cell>
          <cell r="H52">
            <v>283100</v>
          </cell>
          <cell r="I52">
            <v>21359</v>
          </cell>
          <cell r="J52">
            <v>6750</v>
          </cell>
          <cell r="K52">
            <v>141760</v>
          </cell>
          <cell r="L52">
            <v>116470</v>
          </cell>
          <cell r="M52">
            <v>7575</v>
          </cell>
          <cell r="N52">
            <v>72000</v>
          </cell>
          <cell r="O52">
            <v>3638700</v>
          </cell>
        </row>
        <row r="53">
          <cell r="B53" t="str">
            <v>計</v>
          </cell>
          <cell r="F53">
            <v>135115200</v>
          </cell>
          <cell r="G53">
            <v>23294436</v>
          </cell>
          <cell r="H53">
            <v>11026000</v>
          </cell>
          <cell r="I53">
            <v>1083461</v>
          </cell>
          <cell r="J53">
            <v>350100</v>
          </cell>
          <cell r="K53">
            <v>4971050</v>
          </cell>
          <cell r="L53">
            <v>5496928</v>
          </cell>
          <cell r="M53">
            <v>1549710</v>
          </cell>
          <cell r="N53">
            <v>2805788</v>
          </cell>
          <cell r="O53">
            <v>185692673</v>
          </cell>
        </row>
      </sheetData>
      <sheetData sheetId="20"/>
      <sheetData sheetId="21"/>
      <sheetData sheetId="22"/>
      <sheetData sheetId="23"/>
      <sheetData sheetId="24"/>
      <sheetData sheetId="25"/>
      <sheetData sheetId="26"/>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実施人数"/>
      <sheetName val="保育単価"/>
      <sheetName val="単価民改"/>
      <sheetName val="日割内訳"/>
      <sheetName val="差額内訳"/>
      <sheetName val="手紙添付用"/>
      <sheetName val="内科・歯科"/>
      <sheetName val="申請人数"/>
      <sheetName val="決定通知"/>
      <sheetName val="交付決定内訳書"/>
      <sheetName val="Sheet1"/>
      <sheetName val="交付決定一覧"/>
      <sheetName val="予算額内訳"/>
      <sheetName val="交付額内訳"/>
      <sheetName val="予算額・決定額一覧表"/>
      <sheetName val="指令番号"/>
      <sheetName val="人数入力 （概算払）"/>
      <sheetName val="第１回交付額"/>
      <sheetName val="請求書"/>
      <sheetName val="概算払い時の人数通知"/>
      <sheetName val="人数入力（最終）"/>
      <sheetName val="既交付額通知文"/>
      <sheetName val="変更申請人数一覧"/>
      <sheetName val="変更交付額内訳"/>
      <sheetName val="別表１・２"/>
      <sheetName val="変更決定一覧"/>
      <sheetName val="申請変更前後"/>
      <sheetName val="実績差額一覧"/>
      <sheetName val="変更通知"/>
      <sheetName val="変更指令番号"/>
      <sheetName val="確定通知"/>
      <sheetName val="達番号"/>
      <sheetName val="差額一覧"/>
      <sheetName val="⓪ファイルの説明"/>
      <sheetName val="①基本情報"/>
      <sheetName val="②-1職員名簿"/>
      <sheetName val="②-2勤務時間数入力"/>
      <sheetName val="③児童数及び保育士定数 (2)-(1)"/>
      <sheetName val="④-1月別配置内訳書(2)-(2)-(A)"/>
      <sheetName val="④-2月別配置内訳書(2)-(2)-(B)"/>
      <sheetName val="④-3月別配置内訳書(2)-(2)-(C)"/>
      <sheetName val="④-4月別配置内訳書(2)-(2)-(D)"/>
      <sheetName val="⑤基本分、３歳未満児(3)"/>
      <sheetName val="⑥１・２歳児担当内訳書(4)"/>
      <sheetName val="⑦産休明け保育等(5)"/>
      <sheetName val="⑧要配慮内訳書(6)"/>
      <sheetName val="⑨調理内訳書(7)"/>
      <sheetName val="様式１"/>
      <sheetName val="様式３"/>
      <sheetName val="様式４"/>
      <sheetName val="様式６"/>
      <sheetName val="様式８"/>
      <sheetName val="精算書"/>
      <sheetName val="修正等箇所"/>
      <sheetName val="請求書（白紙）"/>
      <sheetName val="内訳表（市内用）"/>
      <sheetName val="内訳表 (管外請求用)"/>
      <sheetName val="処遇改善等加算計算シート"/>
      <sheetName val="計算シート"/>
      <sheetName val="入力シート"/>
      <sheetName val="対応表"/>
      <sheetName val="質改善前"/>
      <sheetName val="質改善前②"/>
      <sheetName val="質改善後"/>
      <sheetName val="質改善後②"/>
      <sheetName val="Ver."/>
    </sheetNames>
    <sheetDataSet>
      <sheetData sheetId="0"/>
      <sheetData sheetId="1">
        <row r="4">
          <cell r="A4">
            <v>1</v>
          </cell>
          <cell r="B4" t="str">
            <v>院内保育園</v>
          </cell>
          <cell r="C4">
            <v>90</v>
          </cell>
          <cell r="D4">
            <v>12</v>
          </cell>
          <cell r="E4">
            <v>161360</v>
          </cell>
          <cell r="F4">
            <v>94960</v>
          </cell>
          <cell r="G4">
            <v>45400</v>
          </cell>
          <cell r="H4">
            <v>38770</v>
          </cell>
          <cell r="I4">
            <v>18210</v>
          </cell>
          <cell r="J4">
            <v>10240</v>
          </cell>
          <cell r="K4">
            <v>4660</v>
          </cell>
          <cell r="L4">
            <v>3870</v>
          </cell>
          <cell r="M4">
            <v>510</v>
          </cell>
          <cell r="N4">
            <v>60</v>
          </cell>
          <cell r="O4">
            <v>180140</v>
          </cell>
          <cell r="P4">
            <v>105770</v>
          </cell>
          <cell r="Q4">
            <v>180140</v>
          </cell>
          <cell r="R4">
            <v>105770</v>
          </cell>
          <cell r="S4">
            <v>50630</v>
          </cell>
          <cell r="T4">
            <v>43210</v>
          </cell>
        </row>
        <row r="5">
          <cell r="A5">
            <v>2</v>
          </cell>
          <cell r="B5" t="str">
            <v>旭ケ丘保育園</v>
          </cell>
          <cell r="C5">
            <v>120</v>
          </cell>
          <cell r="D5">
            <v>12</v>
          </cell>
          <cell r="E5">
            <v>154310</v>
          </cell>
          <cell r="F5">
            <v>87910</v>
          </cell>
          <cell r="G5">
            <v>38350</v>
          </cell>
          <cell r="H5">
            <v>31720</v>
          </cell>
          <cell r="I5">
            <v>17370</v>
          </cell>
          <cell r="J5">
            <v>9400</v>
          </cell>
          <cell r="K5">
            <v>3820</v>
          </cell>
          <cell r="L5">
            <v>3030</v>
          </cell>
          <cell r="M5">
            <v>380</v>
          </cell>
          <cell r="N5">
            <v>40</v>
          </cell>
          <cell r="O5">
            <v>172100</v>
          </cell>
          <cell r="P5">
            <v>97730</v>
          </cell>
          <cell r="Q5">
            <v>172100</v>
          </cell>
          <cell r="R5">
            <v>97730</v>
          </cell>
          <cell r="S5">
            <v>42590</v>
          </cell>
          <cell r="T5">
            <v>35170</v>
          </cell>
        </row>
        <row r="6">
          <cell r="A6">
            <v>3</v>
          </cell>
          <cell r="B6" t="str">
            <v>稲毛保育園</v>
          </cell>
          <cell r="C6">
            <v>120</v>
          </cell>
          <cell r="D6">
            <v>10</v>
          </cell>
          <cell r="E6">
            <v>154310</v>
          </cell>
          <cell r="F6">
            <v>87910</v>
          </cell>
          <cell r="G6">
            <v>38350</v>
          </cell>
          <cell r="H6">
            <v>31720</v>
          </cell>
          <cell r="I6">
            <v>14470</v>
          </cell>
          <cell r="J6">
            <v>7830</v>
          </cell>
          <cell r="K6">
            <v>3180</v>
          </cell>
          <cell r="L6">
            <v>2520</v>
          </cell>
          <cell r="M6">
            <v>380</v>
          </cell>
          <cell r="N6">
            <v>30</v>
          </cell>
          <cell r="O6">
            <v>169190</v>
          </cell>
          <cell r="P6">
            <v>96150</v>
          </cell>
          <cell r="Q6">
            <v>169190</v>
          </cell>
          <cell r="R6">
            <v>96150</v>
          </cell>
          <cell r="S6">
            <v>41940</v>
          </cell>
          <cell r="T6">
            <v>34650</v>
          </cell>
        </row>
        <row r="7">
          <cell r="A7">
            <v>4</v>
          </cell>
          <cell r="B7" t="str">
            <v>みどり保育園</v>
          </cell>
          <cell r="C7">
            <v>120</v>
          </cell>
          <cell r="D7">
            <v>10</v>
          </cell>
          <cell r="E7">
            <v>154310</v>
          </cell>
          <cell r="F7">
            <v>87910</v>
          </cell>
          <cell r="G7">
            <v>38350</v>
          </cell>
          <cell r="H7">
            <v>31720</v>
          </cell>
          <cell r="I7">
            <v>14470</v>
          </cell>
          <cell r="J7">
            <v>7830</v>
          </cell>
          <cell r="K7">
            <v>3180</v>
          </cell>
          <cell r="L7">
            <v>2520</v>
          </cell>
          <cell r="M7">
            <v>380</v>
          </cell>
          <cell r="N7">
            <v>30</v>
          </cell>
          <cell r="O7">
            <v>169190</v>
          </cell>
          <cell r="P7">
            <v>96150</v>
          </cell>
          <cell r="Q7">
            <v>169190</v>
          </cell>
          <cell r="R7">
            <v>96150</v>
          </cell>
          <cell r="S7">
            <v>41940</v>
          </cell>
          <cell r="T7">
            <v>34650</v>
          </cell>
        </row>
        <row r="8">
          <cell r="A8">
            <v>5</v>
          </cell>
          <cell r="B8" t="str">
            <v>ちどり保育園</v>
          </cell>
          <cell r="C8">
            <v>120</v>
          </cell>
          <cell r="D8">
            <v>10</v>
          </cell>
          <cell r="E8">
            <v>154310</v>
          </cell>
          <cell r="F8">
            <v>87910</v>
          </cell>
          <cell r="G8">
            <v>38350</v>
          </cell>
          <cell r="H8">
            <v>31720</v>
          </cell>
          <cell r="I8">
            <v>14470</v>
          </cell>
          <cell r="J8">
            <v>7830</v>
          </cell>
          <cell r="K8">
            <v>3180</v>
          </cell>
          <cell r="L8">
            <v>2520</v>
          </cell>
          <cell r="M8">
            <v>380</v>
          </cell>
          <cell r="N8">
            <v>30</v>
          </cell>
          <cell r="O8">
            <v>169190</v>
          </cell>
          <cell r="P8">
            <v>96150</v>
          </cell>
          <cell r="Q8">
            <v>169190</v>
          </cell>
          <cell r="R8">
            <v>96150</v>
          </cell>
          <cell r="S8">
            <v>41940</v>
          </cell>
          <cell r="T8">
            <v>34650</v>
          </cell>
        </row>
        <row r="9">
          <cell r="A9">
            <v>6</v>
          </cell>
          <cell r="B9" t="str">
            <v>今井保育園</v>
          </cell>
          <cell r="C9">
            <v>120</v>
          </cell>
          <cell r="D9">
            <v>10</v>
          </cell>
          <cell r="E9">
            <v>154310</v>
          </cell>
          <cell r="F9">
            <v>87910</v>
          </cell>
          <cell r="G9">
            <v>38350</v>
          </cell>
          <cell r="H9">
            <v>31720</v>
          </cell>
          <cell r="I9">
            <v>14470</v>
          </cell>
          <cell r="J9">
            <v>7830</v>
          </cell>
          <cell r="K9">
            <v>3180</v>
          </cell>
          <cell r="L9">
            <v>2520</v>
          </cell>
          <cell r="M9">
            <v>380</v>
          </cell>
          <cell r="N9">
            <v>30</v>
          </cell>
          <cell r="O9">
            <v>169190</v>
          </cell>
          <cell r="P9">
            <v>96150</v>
          </cell>
          <cell r="Q9">
            <v>169190</v>
          </cell>
          <cell r="R9">
            <v>96150</v>
          </cell>
          <cell r="S9">
            <v>41940</v>
          </cell>
          <cell r="T9">
            <v>34650</v>
          </cell>
        </row>
        <row r="10">
          <cell r="A10">
            <v>7</v>
          </cell>
          <cell r="B10" t="str">
            <v>若竹保育園</v>
          </cell>
          <cell r="C10">
            <v>150</v>
          </cell>
          <cell r="D10">
            <v>10</v>
          </cell>
          <cell r="E10">
            <v>151950</v>
          </cell>
          <cell r="F10">
            <v>85550</v>
          </cell>
          <cell r="G10">
            <v>35990</v>
          </cell>
          <cell r="H10">
            <v>29360</v>
          </cell>
          <cell r="I10">
            <v>14230</v>
          </cell>
          <cell r="J10">
            <v>7590</v>
          </cell>
          <cell r="K10">
            <v>2940</v>
          </cell>
          <cell r="L10">
            <v>2280</v>
          </cell>
          <cell r="M10">
            <v>300</v>
          </cell>
          <cell r="N10">
            <v>30</v>
          </cell>
          <cell r="O10">
            <v>166510</v>
          </cell>
          <cell r="P10">
            <v>93470</v>
          </cell>
          <cell r="Q10">
            <v>166510</v>
          </cell>
          <cell r="R10">
            <v>93470</v>
          </cell>
          <cell r="S10">
            <v>39260</v>
          </cell>
          <cell r="T10">
            <v>31970</v>
          </cell>
        </row>
        <row r="11">
          <cell r="A11">
            <v>8</v>
          </cell>
          <cell r="B11" t="str">
            <v>千葉寺Ａ(定員90)</v>
          </cell>
          <cell r="C11">
            <v>90</v>
          </cell>
          <cell r="D11">
            <v>8</v>
          </cell>
          <cell r="E11">
            <v>161360</v>
          </cell>
          <cell r="F11">
            <v>94960</v>
          </cell>
          <cell r="G11">
            <v>45400</v>
          </cell>
          <cell r="H11">
            <v>38770</v>
          </cell>
          <cell r="I11">
            <v>12140</v>
          </cell>
          <cell r="J11">
            <v>6820</v>
          </cell>
          <cell r="K11">
            <v>3110</v>
          </cell>
          <cell r="L11">
            <v>2580</v>
          </cell>
          <cell r="M11">
            <v>510</v>
          </cell>
          <cell r="N11">
            <v>40</v>
          </cell>
          <cell r="O11">
            <v>174050</v>
          </cell>
          <cell r="P11">
            <v>102330</v>
          </cell>
          <cell r="Q11">
            <v>174050</v>
          </cell>
          <cell r="R11">
            <v>102330</v>
          </cell>
          <cell r="S11">
            <v>49060</v>
          </cell>
          <cell r="T11">
            <v>41900</v>
          </cell>
        </row>
        <row r="12">
          <cell r="B12" t="str">
            <v>千葉寺Ｂ(定員29)</v>
          </cell>
          <cell r="C12">
            <v>29</v>
          </cell>
          <cell r="D12">
            <v>8</v>
          </cell>
          <cell r="E12">
            <v>161350</v>
          </cell>
          <cell r="F12">
            <v>104910</v>
          </cell>
          <cell r="G12">
            <v>62780</v>
          </cell>
          <cell r="H12">
            <v>57150</v>
          </cell>
          <cell r="I12">
            <v>12250</v>
          </cell>
          <cell r="J12">
            <v>7730</v>
          </cell>
          <cell r="K12">
            <v>4580</v>
          </cell>
          <cell r="L12">
            <v>4130</v>
          </cell>
          <cell r="M12">
            <v>1150</v>
          </cell>
          <cell r="N12">
            <v>90</v>
          </cell>
          <cell r="O12">
            <v>174840</v>
          </cell>
          <cell r="P12">
            <v>113880</v>
          </cell>
          <cell r="Q12">
            <v>174840</v>
          </cell>
          <cell r="R12">
            <v>113880</v>
          </cell>
          <cell r="S12">
            <v>68600</v>
          </cell>
          <cell r="T12">
            <v>62520</v>
          </cell>
        </row>
        <row r="13">
          <cell r="B13" t="str">
            <v>千葉寺Ｃ(定員30)</v>
          </cell>
          <cell r="C13">
            <v>30</v>
          </cell>
          <cell r="D13">
            <v>8</v>
          </cell>
          <cell r="E13">
            <v>161350</v>
          </cell>
          <cell r="F13">
            <v>104910</v>
          </cell>
          <cell r="G13">
            <v>62780</v>
          </cell>
          <cell r="H13">
            <v>57150</v>
          </cell>
          <cell r="I13">
            <v>12250</v>
          </cell>
          <cell r="J13">
            <v>7730</v>
          </cell>
          <cell r="K13">
            <v>4580</v>
          </cell>
          <cell r="L13">
            <v>4130</v>
          </cell>
          <cell r="M13">
            <v>1150</v>
          </cell>
          <cell r="N13">
            <v>90</v>
          </cell>
          <cell r="O13">
            <v>174840</v>
          </cell>
          <cell r="P13">
            <v>113880</v>
          </cell>
          <cell r="Q13">
            <v>174840</v>
          </cell>
          <cell r="R13">
            <v>113880</v>
          </cell>
          <cell r="S13">
            <v>68600</v>
          </cell>
          <cell r="T13">
            <v>62520</v>
          </cell>
        </row>
        <row r="14">
          <cell r="B14" t="str">
            <v>千葉寺定員超分</v>
          </cell>
          <cell r="C14">
            <v>8</v>
          </cell>
          <cell r="D14">
            <v>8</v>
          </cell>
          <cell r="E14">
            <v>151950</v>
          </cell>
          <cell r="F14">
            <v>85550</v>
          </cell>
          <cell r="G14">
            <v>35990</v>
          </cell>
          <cell r="H14">
            <v>29360</v>
          </cell>
          <cell r="I14">
            <v>11390</v>
          </cell>
          <cell r="J14">
            <v>6070</v>
          </cell>
          <cell r="K14">
            <v>2360</v>
          </cell>
          <cell r="L14">
            <v>1830</v>
          </cell>
          <cell r="M14">
            <v>300</v>
          </cell>
          <cell r="N14">
            <v>20</v>
          </cell>
          <cell r="O14">
            <v>91940</v>
          </cell>
          <cell r="P14">
            <v>38670</v>
          </cell>
          <cell r="Q14">
            <v>163660</v>
          </cell>
          <cell r="R14">
            <v>91940</v>
          </cell>
          <cell r="S14">
            <v>38670</v>
          </cell>
          <cell r="T14">
            <v>31510</v>
          </cell>
        </row>
        <row r="15">
          <cell r="A15">
            <v>9</v>
          </cell>
          <cell r="B15" t="str">
            <v>慈光保育園</v>
          </cell>
          <cell r="C15">
            <v>90</v>
          </cell>
          <cell r="D15">
            <v>10</v>
          </cell>
          <cell r="E15">
            <v>161360</v>
          </cell>
          <cell r="F15">
            <v>94960</v>
          </cell>
          <cell r="G15">
            <v>45400</v>
          </cell>
          <cell r="H15">
            <v>38770</v>
          </cell>
          <cell r="I15">
            <v>15180</v>
          </cell>
          <cell r="J15">
            <v>8540</v>
          </cell>
          <cell r="K15">
            <v>3890</v>
          </cell>
          <cell r="L15">
            <v>3230</v>
          </cell>
          <cell r="M15">
            <v>510</v>
          </cell>
          <cell r="N15">
            <v>50</v>
          </cell>
          <cell r="O15">
            <v>177100</v>
          </cell>
          <cell r="P15">
            <v>104060</v>
          </cell>
          <cell r="Q15">
            <v>177100</v>
          </cell>
          <cell r="R15">
            <v>104060</v>
          </cell>
          <cell r="S15">
            <v>49850</v>
          </cell>
          <cell r="T15">
            <v>42560</v>
          </cell>
        </row>
        <row r="16">
          <cell r="A16">
            <v>10</v>
          </cell>
          <cell r="B16" t="str">
            <v>若梅保育園</v>
          </cell>
          <cell r="C16">
            <v>120</v>
          </cell>
          <cell r="D16">
            <v>10</v>
          </cell>
          <cell r="E16">
            <v>154310</v>
          </cell>
          <cell r="F16">
            <v>87910</v>
          </cell>
          <cell r="G16">
            <v>38350</v>
          </cell>
          <cell r="H16">
            <v>31720</v>
          </cell>
          <cell r="I16">
            <v>14470</v>
          </cell>
          <cell r="J16">
            <v>7830</v>
          </cell>
          <cell r="K16">
            <v>3180</v>
          </cell>
          <cell r="L16">
            <v>2520</v>
          </cell>
          <cell r="M16">
            <v>380</v>
          </cell>
          <cell r="N16">
            <v>30</v>
          </cell>
          <cell r="O16">
            <v>169190</v>
          </cell>
          <cell r="P16">
            <v>96150</v>
          </cell>
          <cell r="Q16">
            <v>169190</v>
          </cell>
          <cell r="R16">
            <v>96150</v>
          </cell>
          <cell r="S16">
            <v>41940</v>
          </cell>
          <cell r="T16">
            <v>34650</v>
          </cell>
        </row>
        <row r="17">
          <cell r="A17">
            <v>11</v>
          </cell>
          <cell r="B17" t="str">
            <v>ﾁｭｰﾘｯﾌﾟ保育園</v>
          </cell>
          <cell r="C17">
            <v>120</v>
          </cell>
          <cell r="D17">
            <v>8</v>
          </cell>
          <cell r="E17">
            <v>154310</v>
          </cell>
          <cell r="F17">
            <v>87910</v>
          </cell>
          <cell r="G17">
            <v>38350</v>
          </cell>
          <cell r="H17">
            <v>31720</v>
          </cell>
          <cell r="I17">
            <v>11580</v>
          </cell>
          <cell r="J17">
            <v>6260</v>
          </cell>
          <cell r="K17">
            <v>2550</v>
          </cell>
          <cell r="L17">
            <v>2020</v>
          </cell>
          <cell r="M17">
            <v>380</v>
          </cell>
          <cell r="N17">
            <v>30</v>
          </cell>
          <cell r="O17">
            <v>166300</v>
          </cell>
          <cell r="P17">
            <v>94580</v>
          </cell>
          <cell r="Q17">
            <v>166300</v>
          </cell>
          <cell r="R17">
            <v>94580</v>
          </cell>
          <cell r="S17">
            <v>41310</v>
          </cell>
          <cell r="T17">
            <v>34150</v>
          </cell>
        </row>
        <row r="18">
          <cell r="A18">
            <v>12</v>
          </cell>
          <cell r="B18" t="str">
            <v>幕張海浜保育園</v>
          </cell>
          <cell r="C18">
            <v>120</v>
          </cell>
          <cell r="D18">
            <v>8</v>
          </cell>
          <cell r="E18">
            <v>154310</v>
          </cell>
          <cell r="F18">
            <v>87910</v>
          </cell>
          <cell r="G18">
            <v>38350</v>
          </cell>
          <cell r="H18">
            <v>31720</v>
          </cell>
          <cell r="I18">
            <v>11580</v>
          </cell>
          <cell r="J18">
            <v>6260</v>
          </cell>
          <cell r="K18">
            <v>2550</v>
          </cell>
          <cell r="L18">
            <v>2020</v>
          </cell>
          <cell r="M18">
            <v>380</v>
          </cell>
          <cell r="N18">
            <v>30</v>
          </cell>
          <cell r="O18">
            <v>166300</v>
          </cell>
          <cell r="P18">
            <v>94580</v>
          </cell>
          <cell r="Q18">
            <v>166300</v>
          </cell>
          <cell r="R18">
            <v>94580</v>
          </cell>
          <cell r="S18">
            <v>41310</v>
          </cell>
          <cell r="T18">
            <v>34150</v>
          </cell>
        </row>
        <row r="19">
          <cell r="A19">
            <v>13</v>
          </cell>
          <cell r="B19" t="str">
            <v>みつわ台保育園</v>
          </cell>
          <cell r="C19">
            <v>120</v>
          </cell>
          <cell r="D19">
            <v>12</v>
          </cell>
          <cell r="E19">
            <v>154310</v>
          </cell>
          <cell r="F19">
            <v>87910</v>
          </cell>
          <cell r="G19">
            <v>38350</v>
          </cell>
          <cell r="H19">
            <v>31720</v>
          </cell>
          <cell r="I19">
            <v>17370</v>
          </cell>
          <cell r="J19">
            <v>9400</v>
          </cell>
          <cell r="K19">
            <v>3820</v>
          </cell>
          <cell r="L19">
            <v>3030</v>
          </cell>
          <cell r="M19">
            <v>380</v>
          </cell>
          <cell r="N19">
            <v>40</v>
          </cell>
          <cell r="O19">
            <v>172100</v>
          </cell>
          <cell r="P19">
            <v>97730</v>
          </cell>
          <cell r="Q19">
            <v>172100</v>
          </cell>
          <cell r="R19">
            <v>97730</v>
          </cell>
          <cell r="S19">
            <v>42590</v>
          </cell>
          <cell r="T19">
            <v>35170</v>
          </cell>
        </row>
        <row r="20">
          <cell r="A20">
            <v>14</v>
          </cell>
          <cell r="B20" t="str">
            <v>まどか保育園</v>
          </cell>
          <cell r="C20">
            <v>90</v>
          </cell>
          <cell r="D20">
            <v>8</v>
          </cell>
          <cell r="E20">
            <v>161360</v>
          </cell>
          <cell r="F20">
            <v>94960</v>
          </cell>
          <cell r="G20">
            <v>45400</v>
          </cell>
          <cell r="H20">
            <v>38770</v>
          </cell>
          <cell r="I20">
            <v>12140</v>
          </cell>
          <cell r="J20">
            <v>6820</v>
          </cell>
          <cell r="K20">
            <v>3110</v>
          </cell>
          <cell r="L20">
            <v>2580</v>
          </cell>
          <cell r="M20">
            <v>510</v>
          </cell>
          <cell r="N20">
            <v>40</v>
          </cell>
          <cell r="O20">
            <v>174050</v>
          </cell>
          <cell r="P20">
            <v>102330</v>
          </cell>
          <cell r="Q20">
            <v>174050</v>
          </cell>
          <cell r="R20">
            <v>102330</v>
          </cell>
          <cell r="S20">
            <v>49060</v>
          </cell>
          <cell r="T20">
            <v>41900</v>
          </cell>
        </row>
        <row r="21">
          <cell r="A21">
            <v>15</v>
          </cell>
          <cell r="B21" t="str">
            <v>わかくさ保育園</v>
          </cell>
          <cell r="C21">
            <v>110</v>
          </cell>
          <cell r="D21">
            <v>12</v>
          </cell>
          <cell r="E21">
            <v>155390</v>
          </cell>
          <cell r="F21">
            <v>88990</v>
          </cell>
          <cell r="G21">
            <v>39430</v>
          </cell>
          <cell r="H21">
            <v>32800</v>
          </cell>
          <cell r="I21">
            <v>17500</v>
          </cell>
          <cell r="J21">
            <v>9530</v>
          </cell>
          <cell r="K21">
            <v>3950</v>
          </cell>
          <cell r="L21">
            <v>3160</v>
          </cell>
          <cell r="M21">
            <v>410</v>
          </cell>
          <cell r="N21">
            <v>50</v>
          </cell>
          <cell r="O21">
            <v>173350</v>
          </cell>
          <cell r="P21">
            <v>98980</v>
          </cell>
          <cell r="Q21">
            <v>173350</v>
          </cell>
          <cell r="R21">
            <v>98980</v>
          </cell>
          <cell r="S21">
            <v>43840</v>
          </cell>
          <cell r="T21">
            <v>36420</v>
          </cell>
        </row>
        <row r="22">
          <cell r="A22">
            <v>16</v>
          </cell>
          <cell r="B22" t="str">
            <v>たいよう保育園</v>
          </cell>
          <cell r="C22">
            <v>90</v>
          </cell>
          <cell r="D22">
            <v>10</v>
          </cell>
          <cell r="E22">
            <v>161360</v>
          </cell>
          <cell r="F22">
            <v>94960</v>
          </cell>
          <cell r="G22">
            <v>45400</v>
          </cell>
          <cell r="H22">
            <v>38770</v>
          </cell>
          <cell r="I22">
            <v>15180</v>
          </cell>
          <cell r="J22">
            <v>8540</v>
          </cell>
          <cell r="K22">
            <v>3890</v>
          </cell>
          <cell r="L22">
            <v>3230</v>
          </cell>
          <cell r="M22">
            <v>510</v>
          </cell>
          <cell r="N22">
            <v>50</v>
          </cell>
          <cell r="O22">
            <v>177100</v>
          </cell>
          <cell r="P22">
            <v>104060</v>
          </cell>
          <cell r="Q22">
            <v>177100</v>
          </cell>
          <cell r="R22">
            <v>104060</v>
          </cell>
          <cell r="S22">
            <v>49850</v>
          </cell>
          <cell r="T22">
            <v>42560</v>
          </cell>
        </row>
        <row r="23">
          <cell r="A23">
            <v>17</v>
          </cell>
          <cell r="B23" t="str">
            <v>松ケ丘保育園</v>
          </cell>
          <cell r="C23">
            <v>90</v>
          </cell>
          <cell r="D23">
            <v>10</v>
          </cell>
          <cell r="E23">
            <v>161360</v>
          </cell>
          <cell r="F23">
            <v>94960</v>
          </cell>
          <cell r="G23">
            <v>45400</v>
          </cell>
          <cell r="H23">
            <v>38770</v>
          </cell>
          <cell r="I23">
            <v>15180</v>
          </cell>
          <cell r="J23">
            <v>8540</v>
          </cell>
          <cell r="K23">
            <v>3890</v>
          </cell>
          <cell r="L23">
            <v>3230</v>
          </cell>
          <cell r="M23">
            <v>510</v>
          </cell>
          <cell r="N23">
            <v>50</v>
          </cell>
          <cell r="O23">
            <v>177100</v>
          </cell>
          <cell r="P23">
            <v>104060</v>
          </cell>
          <cell r="Q23">
            <v>177100</v>
          </cell>
          <cell r="R23">
            <v>104060</v>
          </cell>
          <cell r="S23">
            <v>49850</v>
          </cell>
          <cell r="T23">
            <v>42560</v>
          </cell>
        </row>
        <row r="24">
          <cell r="A24">
            <v>18</v>
          </cell>
          <cell r="B24" t="str">
            <v>作草部保育園</v>
          </cell>
          <cell r="C24">
            <v>90</v>
          </cell>
          <cell r="D24">
            <v>10</v>
          </cell>
          <cell r="E24">
            <v>161360</v>
          </cell>
          <cell r="F24">
            <v>94960</v>
          </cell>
          <cell r="G24">
            <v>45400</v>
          </cell>
          <cell r="H24">
            <v>38770</v>
          </cell>
          <cell r="I24">
            <v>15180</v>
          </cell>
          <cell r="J24">
            <v>8540</v>
          </cell>
          <cell r="K24">
            <v>3890</v>
          </cell>
          <cell r="L24">
            <v>3230</v>
          </cell>
          <cell r="M24">
            <v>510</v>
          </cell>
          <cell r="N24">
            <v>50</v>
          </cell>
          <cell r="O24">
            <v>177100</v>
          </cell>
          <cell r="P24">
            <v>104060</v>
          </cell>
          <cell r="Q24">
            <v>177100</v>
          </cell>
          <cell r="R24">
            <v>104060</v>
          </cell>
          <cell r="S24">
            <v>49850</v>
          </cell>
          <cell r="T24">
            <v>42560</v>
          </cell>
        </row>
        <row r="25">
          <cell r="A25">
            <v>19</v>
          </cell>
          <cell r="B25" t="str">
            <v>すずらん保育園</v>
          </cell>
          <cell r="C25">
            <v>90</v>
          </cell>
          <cell r="D25">
            <v>10</v>
          </cell>
          <cell r="E25">
            <v>161360</v>
          </cell>
          <cell r="F25">
            <v>94960</v>
          </cell>
          <cell r="G25">
            <v>45400</v>
          </cell>
          <cell r="H25">
            <v>38770</v>
          </cell>
          <cell r="I25">
            <v>15180</v>
          </cell>
          <cell r="J25">
            <v>8540</v>
          </cell>
          <cell r="K25">
            <v>3890</v>
          </cell>
          <cell r="L25">
            <v>3230</v>
          </cell>
          <cell r="M25">
            <v>510</v>
          </cell>
          <cell r="N25">
            <v>50</v>
          </cell>
          <cell r="O25">
            <v>177100</v>
          </cell>
          <cell r="P25">
            <v>104060</v>
          </cell>
          <cell r="Q25">
            <v>177100</v>
          </cell>
          <cell r="R25">
            <v>104060</v>
          </cell>
          <cell r="S25">
            <v>49850</v>
          </cell>
          <cell r="T25">
            <v>42560</v>
          </cell>
        </row>
        <row r="26">
          <cell r="A26">
            <v>20</v>
          </cell>
          <cell r="B26" t="str">
            <v>なぎさ保育園</v>
          </cell>
          <cell r="C26">
            <v>90</v>
          </cell>
          <cell r="D26">
            <v>10</v>
          </cell>
          <cell r="E26">
            <v>161360</v>
          </cell>
          <cell r="F26">
            <v>94960</v>
          </cell>
          <cell r="G26">
            <v>45400</v>
          </cell>
          <cell r="H26">
            <v>38770</v>
          </cell>
          <cell r="I26">
            <v>15180</v>
          </cell>
          <cell r="J26">
            <v>8540</v>
          </cell>
          <cell r="K26">
            <v>3890</v>
          </cell>
          <cell r="L26">
            <v>3230</v>
          </cell>
          <cell r="M26">
            <v>510</v>
          </cell>
          <cell r="N26">
            <v>50</v>
          </cell>
          <cell r="O26">
            <v>177100</v>
          </cell>
          <cell r="P26">
            <v>104060</v>
          </cell>
          <cell r="Q26">
            <v>177100</v>
          </cell>
          <cell r="R26">
            <v>104060</v>
          </cell>
          <cell r="S26">
            <v>49850</v>
          </cell>
          <cell r="T26">
            <v>42560</v>
          </cell>
        </row>
        <row r="27">
          <cell r="A27">
            <v>21</v>
          </cell>
          <cell r="B27" t="str">
            <v>南小中台保育園</v>
          </cell>
          <cell r="C27">
            <v>90</v>
          </cell>
          <cell r="D27">
            <v>8</v>
          </cell>
          <cell r="E27">
            <v>161360</v>
          </cell>
          <cell r="F27">
            <v>94960</v>
          </cell>
          <cell r="G27">
            <v>45400</v>
          </cell>
          <cell r="H27">
            <v>38770</v>
          </cell>
          <cell r="I27">
            <v>12140</v>
          </cell>
          <cell r="J27">
            <v>6820</v>
          </cell>
          <cell r="K27">
            <v>3110</v>
          </cell>
          <cell r="L27">
            <v>2580</v>
          </cell>
          <cell r="M27">
            <v>510</v>
          </cell>
          <cell r="N27">
            <v>40</v>
          </cell>
          <cell r="O27">
            <v>174050</v>
          </cell>
          <cell r="P27">
            <v>102330</v>
          </cell>
          <cell r="Q27">
            <v>174050</v>
          </cell>
          <cell r="R27">
            <v>102330</v>
          </cell>
          <cell r="S27">
            <v>49060</v>
          </cell>
          <cell r="T27">
            <v>41900</v>
          </cell>
        </row>
        <row r="28">
          <cell r="A28">
            <v>22</v>
          </cell>
          <cell r="B28" t="str">
            <v>もみじ保育園</v>
          </cell>
          <cell r="C28">
            <v>120</v>
          </cell>
          <cell r="D28">
            <v>8</v>
          </cell>
          <cell r="E28">
            <v>154310</v>
          </cell>
          <cell r="F28">
            <v>87910</v>
          </cell>
          <cell r="G28">
            <v>38350</v>
          </cell>
          <cell r="H28">
            <v>31720</v>
          </cell>
          <cell r="I28">
            <v>11580</v>
          </cell>
          <cell r="J28">
            <v>6260</v>
          </cell>
          <cell r="K28">
            <v>2550</v>
          </cell>
          <cell r="L28">
            <v>2020</v>
          </cell>
          <cell r="M28">
            <v>380</v>
          </cell>
          <cell r="N28">
            <v>30</v>
          </cell>
          <cell r="O28">
            <v>166300</v>
          </cell>
          <cell r="P28">
            <v>94580</v>
          </cell>
          <cell r="Q28">
            <v>166300</v>
          </cell>
          <cell r="R28">
            <v>94580</v>
          </cell>
          <cell r="S28">
            <v>41310</v>
          </cell>
          <cell r="T28">
            <v>34150</v>
          </cell>
        </row>
        <row r="29">
          <cell r="A29">
            <v>23</v>
          </cell>
          <cell r="B29" t="str">
            <v>おゆみ野保育園</v>
          </cell>
          <cell r="C29">
            <v>90</v>
          </cell>
          <cell r="D29">
            <v>10</v>
          </cell>
          <cell r="E29">
            <v>161360</v>
          </cell>
          <cell r="F29">
            <v>94960</v>
          </cell>
          <cell r="G29">
            <v>45400</v>
          </cell>
          <cell r="H29">
            <v>38770</v>
          </cell>
          <cell r="I29">
            <v>15180</v>
          </cell>
          <cell r="J29">
            <v>8540</v>
          </cell>
          <cell r="K29">
            <v>3890</v>
          </cell>
          <cell r="L29">
            <v>3230</v>
          </cell>
          <cell r="M29">
            <v>510</v>
          </cell>
          <cell r="N29">
            <v>50</v>
          </cell>
          <cell r="O29">
            <v>177100</v>
          </cell>
          <cell r="P29">
            <v>104060</v>
          </cell>
          <cell r="Q29">
            <v>177100</v>
          </cell>
          <cell r="R29">
            <v>104060</v>
          </cell>
          <cell r="S29">
            <v>49850</v>
          </cell>
          <cell r="T29">
            <v>42560</v>
          </cell>
        </row>
        <row r="30">
          <cell r="A30">
            <v>24</v>
          </cell>
          <cell r="B30" t="str">
            <v>ナーセリー鏡戸</v>
          </cell>
          <cell r="C30">
            <v>120</v>
          </cell>
          <cell r="D30">
            <v>10</v>
          </cell>
          <cell r="E30">
            <v>154310</v>
          </cell>
          <cell r="F30">
            <v>87910</v>
          </cell>
          <cell r="G30">
            <v>38350</v>
          </cell>
          <cell r="H30">
            <v>31720</v>
          </cell>
          <cell r="I30">
            <v>14470</v>
          </cell>
          <cell r="J30">
            <v>7830</v>
          </cell>
          <cell r="K30">
            <v>3180</v>
          </cell>
          <cell r="L30">
            <v>2520</v>
          </cell>
          <cell r="M30">
            <v>380</v>
          </cell>
          <cell r="N30">
            <v>30</v>
          </cell>
          <cell r="O30">
            <v>169190</v>
          </cell>
          <cell r="P30">
            <v>96150</v>
          </cell>
          <cell r="Q30">
            <v>169190</v>
          </cell>
          <cell r="R30">
            <v>96150</v>
          </cell>
          <cell r="S30">
            <v>41940</v>
          </cell>
          <cell r="T30">
            <v>34650</v>
          </cell>
        </row>
        <row r="31">
          <cell r="A31">
            <v>25</v>
          </cell>
          <cell r="B31" t="str">
            <v>打瀬保育園</v>
          </cell>
          <cell r="C31">
            <v>120</v>
          </cell>
          <cell r="D31">
            <v>4</v>
          </cell>
          <cell r="E31">
            <v>154310</v>
          </cell>
          <cell r="F31">
            <v>87910</v>
          </cell>
          <cell r="G31">
            <v>38350</v>
          </cell>
          <cell r="H31">
            <v>31720</v>
          </cell>
          <cell r="I31">
            <v>5790</v>
          </cell>
          <cell r="J31">
            <v>3130</v>
          </cell>
          <cell r="K31">
            <v>1270</v>
          </cell>
          <cell r="L31">
            <v>1010</v>
          </cell>
          <cell r="M31">
            <v>380</v>
          </cell>
          <cell r="N31">
            <v>10</v>
          </cell>
          <cell r="O31">
            <v>160490</v>
          </cell>
          <cell r="P31">
            <v>91430</v>
          </cell>
          <cell r="Q31">
            <v>160490</v>
          </cell>
          <cell r="R31">
            <v>91430</v>
          </cell>
          <cell r="S31">
            <v>40010</v>
          </cell>
          <cell r="T31">
            <v>33120</v>
          </cell>
        </row>
        <row r="32">
          <cell r="A32">
            <v>26</v>
          </cell>
          <cell r="B32" t="str">
            <v>ふたば保育園</v>
          </cell>
          <cell r="C32">
            <v>120</v>
          </cell>
          <cell r="D32">
            <v>8</v>
          </cell>
          <cell r="E32">
            <v>154310</v>
          </cell>
          <cell r="F32">
            <v>87910</v>
          </cell>
          <cell r="G32">
            <v>38350</v>
          </cell>
          <cell r="H32">
            <v>31720</v>
          </cell>
          <cell r="I32">
            <v>11580</v>
          </cell>
          <cell r="J32">
            <v>6260</v>
          </cell>
          <cell r="K32">
            <v>2550</v>
          </cell>
          <cell r="L32">
            <v>2020</v>
          </cell>
          <cell r="M32">
            <v>380</v>
          </cell>
          <cell r="N32">
            <v>30</v>
          </cell>
          <cell r="O32">
            <v>166300</v>
          </cell>
          <cell r="P32">
            <v>94580</v>
          </cell>
          <cell r="Q32">
            <v>166300</v>
          </cell>
          <cell r="R32">
            <v>94580</v>
          </cell>
          <cell r="S32">
            <v>41310</v>
          </cell>
          <cell r="T32">
            <v>34150</v>
          </cell>
        </row>
        <row r="33">
          <cell r="A33">
            <v>27</v>
          </cell>
          <cell r="B33" t="str">
            <v>明和輝保育園</v>
          </cell>
          <cell r="C33">
            <v>90</v>
          </cell>
          <cell r="D33">
            <v>8</v>
          </cell>
          <cell r="E33">
            <v>161360</v>
          </cell>
          <cell r="F33">
            <v>94960</v>
          </cell>
          <cell r="G33">
            <v>45400</v>
          </cell>
          <cell r="H33">
            <v>38770</v>
          </cell>
          <cell r="I33">
            <v>12140</v>
          </cell>
          <cell r="J33">
            <v>6820</v>
          </cell>
          <cell r="K33">
            <v>3110</v>
          </cell>
          <cell r="L33">
            <v>2580</v>
          </cell>
          <cell r="M33">
            <v>510</v>
          </cell>
          <cell r="N33">
            <v>40</v>
          </cell>
          <cell r="O33">
            <v>174050</v>
          </cell>
          <cell r="P33">
            <v>102330</v>
          </cell>
          <cell r="Q33">
            <v>174050</v>
          </cell>
          <cell r="R33">
            <v>102330</v>
          </cell>
          <cell r="S33">
            <v>49060</v>
          </cell>
          <cell r="T33">
            <v>41900</v>
          </cell>
        </row>
        <row r="34">
          <cell r="A34">
            <v>28</v>
          </cell>
          <cell r="B34" t="str">
            <v>山王保育園</v>
          </cell>
          <cell r="C34">
            <v>45</v>
          </cell>
          <cell r="D34">
            <v>10</v>
          </cell>
          <cell r="E34">
            <v>176590</v>
          </cell>
          <cell r="F34">
            <v>110190</v>
          </cell>
          <cell r="G34">
            <v>60630</v>
          </cell>
          <cell r="H34">
            <v>54000</v>
          </cell>
          <cell r="I34">
            <v>16700</v>
          </cell>
          <cell r="J34">
            <v>10060</v>
          </cell>
          <cell r="K34">
            <v>5410</v>
          </cell>
          <cell r="L34">
            <v>4750</v>
          </cell>
          <cell r="M34">
            <v>920</v>
          </cell>
          <cell r="N34">
            <v>90</v>
          </cell>
          <cell r="O34">
            <v>194300</v>
          </cell>
          <cell r="P34">
            <v>121260</v>
          </cell>
          <cell r="Q34">
            <v>194300</v>
          </cell>
          <cell r="R34">
            <v>121260</v>
          </cell>
          <cell r="S34">
            <v>67050</v>
          </cell>
          <cell r="T34">
            <v>59760</v>
          </cell>
        </row>
        <row r="35">
          <cell r="A35">
            <v>29</v>
          </cell>
          <cell r="B35" t="str">
            <v>ﾁｬｲﾙﾄﾞ･ｶﾞｰﾃﾞﾝ保育園</v>
          </cell>
          <cell r="C35">
            <v>80</v>
          </cell>
          <cell r="D35">
            <v>4</v>
          </cell>
          <cell r="E35">
            <v>163740</v>
          </cell>
          <cell r="F35">
            <v>97340</v>
          </cell>
          <cell r="G35">
            <v>47780</v>
          </cell>
          <cell r="H35">
            <v>41150</v>
          </cell>
          <cell r="I35">
            <v>6160</v>
          </cell>
          <cell r="J35">
            <v>3500</v>
          </cell>
          <cell r="K35">
            <v>1640</v>
          </cell>
          <cell r="L35">
            <v>1380</v>
          </cell>
          <cell r="M35">
            <v>570</v>
          </cell>
          <cell r="N35">
            <v>20</v>
          </cell>
          <cell r="O35">
            <v>170490</v>
          </cell>
          <cell r="P35">
            <v>101430</v>
          </cell>
          <cell r="Q35">
            <v>170490</v>
          </cell>
          <cell r="R35">
            <v>101430</v>
          </cell>
          <cell r="S35">
            <v>50010</v>
          </cell>
          <cell r="T35">
            <v>43120</v>
          </cell>
        </row>
        <row r="36">
          <cell r="A36">
            <v>30</v>
          </cell>
          <cell r="B36" t="str">
            <v>明徳土気保育園</v>
          </cell>
          <cell r="C36">
            <v>120</v>
          </cell>
          <cell r="D36">
            <v>8</v>
          </cell>
          <cell r="E36">
            <v>154310</v>
          </cell>
          <cell r="F36">
            <v>87910</v>
          </cell>
          <cell r="G36">
            <v>38350</v>
          </cell>
          <cell r="H36">
            <v>31720</v>
          </cell>
          <cell r="I36">
            <v>11580</v>
          </cell>
          <cell r="J36">
            <v>6260</v>
          </cell>
          <cell r="K36">
            <v>2550</v>
          </cell>
          <cell r="L36">
            <v>2020</v>
          </cell>
          <cell r="M36">
            <v>380</v>
          </cell>
          <cell r="N36">
            <v>30</v>
          </cell>
          <cell r="O36">
            <v>166300</v>
          </cell>
          <cell r="P36">
            <v>94580</v>
          </cell>
          <cell r="Q36">
            <v>166300</v>
          </cell>
          <cell r="R36">
            <v>94580</v>
          </cell>
          <cell r="S36">
            <v>41310</v>
          </cell>
          <cell r="T36">
            <v>34150</v>
          </cell>
        </row>
        <row r="37">
          <cell r="A37">
            <v>31</v>
          </cell>
          <cell r="B37" t="str">
            <v>グレース保育園</v>
          </cell>
          <cell r="C37">
            <v>120</v>
          </cell>
          <cell r="D37">
            <v>8</v>
          </cell>
          <cell r="E37">
            <v>154310</v>
          </cell>
          <cell r="F37">
            <v>87910</v>
          </cell>
          <cell r="G37">
            <v>38350</v>
          </cell>
          <cell r="H37">
            <v>31720</v>
          </cell>
          <cell r="I37">
            <v>11580</v>
          </cell>
          <cell r="J37">
            <v>6260</v>
          </cell>
          <cell r="K37">
            <v>2550</v>
          </cell>
          <cell r="L37">
            <v>2020</v>
          </cell>
          <cell r="M37">
            <v>380</v>
          </cell>
          <cell r="N37">
            <v>30</v>
          </cell>
          <cell r="O37">
            <v>166300</v>
          </cell>
          <cell r="P37">
            <v>94580</v>
          </cell>
          <cell r="Q37">
            <v>166300</v>
          </cell>
          <cell r="R37">
            <v>94580</v>
          </cell>
          <cell r="S37">
            <v>41310</v>
          </cell>
          <cell r="T37">
            <v>34150</v>
          </cell>
        </row>
        <row r="38">
          <cell r="A38">
            <v>32</v>
          </cell>
          <cell r="B38" t="str">
            <v>みらい保育園</v>
          </cell>
          <cell r="C38">
            <v>120</v>
          </cell>
          <cell r="D38">
            <v>4</v>
          </cell>
          <cell r="E38">
            <v>154310</v>
          </cell>
          <cell r="F38">
            <v>87910</v>
          </cell>
          <cell r="G38">
            <v>38350</v>
          </cell>
          <cell r="H38">
            <v>31720</v>
          </cell>
          <cell r="I38">
            <v>5790</v>
          </cell>
          <cell r="J38">
            <v>3130</v>
          </cell>
          <cell r="K38">
            <v>1270</v>
          </cell>
          <cell r="L38">
            <v>1010</v>
          </cell>
          <cell r="M38">
            <v>380</v>
          </cell>
          <cell r="N38">
            <v>10</v>
          </cell>
          <cell r="O38">
            <v>160490</v>
          </cell>
          <cell r="P38">
            <v>91430</v>
          </cell>
          <cell r="Q38">
            <v>160490</v>
          </cell>
          <cell r="R38">
            <v>91430</v>
          </cell>
          <cell r="S38">
            <v>40010</v>
          </cell>
          <cell r="T38">
            <v>33120</v>
          </cell>
        </row>
        <row r="39">
          <cell r="A39">
            <v>33</v>
          </cell>
          <cell r="B39" t="str">
            <v>かまとり保育園</v>
          </cell>
          <cell r="C39">
            <v>90</v>
          </cell>
          <cell r="D39">
            <v>8</v>
          </cell>
          <cell r="E39">
            <v>161360</v>
          </cell>
          <cell r="F39">
            <v>94960</v>
          </cell>
          <cell r="G39">
            <v>45400</v>
          </cell>
          <cell r="H39">
            <v>38770</v>
          </cell>
          <cell r="I39">
            <v>12140</v>
          </cell>
          <cell r="J39">
            <v>6820</v>
          </cell>
          <cell r="K39">
            <v>3110</v>
          </cell>
          <cell r="L39">
            <v>2580</v>
          </cell>
          <cell r="M39">
            <v>510</v>
          </cell>
          <cell r="N39">
            <v>40</v>
          </cell>
          <cell r="O39">
            <v>174050</v>
          </cell>
          <cell r="P39">
            <v>102330</v>
          </cell>
          <cell r="Q39">
            <v>174050</v>
          </cell>
          <cell r="R39">
            <v>102330</v>
          </cell>
          <cell r="S39">
            <v>49060</v>
          </cell>
          <cell r="T39">
            <v>41900</v>
          </cell>
        </row>
        <row r="40">
          <cell r="A40">
            <v>34</v>
          </cell>
          <cell r="B40" t="str">
            <v>植草弁天保育園</v>
          </cell>
          <cell r="C40">
            <v>45</v>
          </cell>
          <cell r="D40">
            <v>12</v>
          </cell>
          <cell r="E40">
            <v>176590</v>
          </cell>
          <cell r="F40">
            <v>110190</v>
          </cell>
          <cell r="G40">
            <v>60630</v>
          </cell>
          <cell r="H40">
            <v>54000</v>
          </cell>
          <cell r="I40">
            <v>20040</v>
          </cell>
          <cell r="J40">
            <v>12070</v>
          </cell>
          <cell r="K40">
            <v>6490</v>
          </cell>
          <cell r="L40">
            <v>5700</v>
          </cell>
          <cell r="M40">
            <v>920</v>
          </cell>
          <cell r="N40">
            <v>110</v>
          </cell>
          <cell r="O40">
            <v>197660</v>
          </cell>
          <cell r="P40">
            <v>123290</v>
          </cell>
          <cell r="Q40">
            <v>197660</v>
          </cell>
          <cell r="R40">
            <v>123290</v>
          </cell>
          <cell r="S40">
            <v>68150</v>
          </cell>
          <cell r="T40">
            <v>60730</v>
          </cell>
        </row>
        <row r="41">
          <cell r="A41">
            <v>35</v>
          </cell>
          <cell r="B41" t="str">
            <v>ひなたぼっこ保育園</v>
          </cell>
          <cell r="C41">
            <v>30</v>
          </cell>
          <cell r="D41">
            <v>8</v>
          </cell>
          <cell r="E41">
            <v>189830</v>
          </cell>
          <cell r="F41">
            <v>123430</v>
          </cell>
          <cell r="G41">
            <v>73870</v>
          </cell>
          <cell r="H41">
            <v>67240</v>
          </cell>
          <cell r="I41">
            <v>14420</v>
          </cell>
          <cell r="J41">
            <v>9100</v>
          </cell>
          <cell r="K41">
            <v>5390</v>
          </cell>
          <cell r="L41">
            <v>4860</v>
          </cell>
          <cell r="M41">
            <v>1150</v>
          </cell>
          <cell r="N41">
            <v>90</v>
          </cell>
          <cell r="O41">
            <v>205490</v>
          </cell>
          <cell r="P41">
            <v>133770</v>
          </cell>
          <cell r="Q41">
            <v>205490</v>
          </cell>
          <cell r="R41">
            <v>133770</v>
          </cell>
          <cell r="S41">
            <v>80500</v>
          </cell>
          <cell r="T41">
            <v>73340</v>
          </cell>
        </row>
        <row r="42">
          <cell r="A42">
            <v>36</v>
          </cell>
          <cell r="B42" t="str">
            <v>はまかぜ保育園</v>
          </cell>
          <cell r="C42">
            <v>30</v>
          </cell>
          <cell r="D42">
            <v>4</v>
          </cell>
          <cell r="E42">
            <v>189830</v>
          </cell>
          <cell r="F42">
            <v>123430</v>
          </cell>
          <cell r="G42">
            <v>73870</v>
          </cell>
          <cell r="H42">
            <v>67240</v>
          </cell>
          <cell r="I42">
            <v>7210</v>
          </cell>
          <cell r="J42">
            <v>4550</v>
          </cell>
          <cell r="K42">
            <v>2690</v>
          </cell>
          <cell r="L42">
            <v>2430</v>
          </cell>
          <cell r="M42">
            <v>1150</v>
          </cell>
          <cell r="N42">
            <v>40</v>
          </cell>
          <cell r="O42">
            <v>198230</v>
          </cell>
          <cell r="P42">
            <v>129170</v>
          </cell>
          <cell r="Q42">
            <v>198230</v>
          </cell>
          <cell r="R42">
            <v>129170</v>
          </cell>
          <cell r="S42">
            <v>77750</v>
          </cell>
          <cell r="T42">
            <v>70860</v>
          </cell>
        </row>
        <row r="43">
          <cell r="A43">
            <v>37</v>
          </cell>
          <cell r="B43" t="str">
            <v>いなほ保育園</v>
          </cell>
          <cell r="C43">
            <v>45</v>
          </cell>
          <cell r="D43">
            <v>4</v>
          </cell>
          <cell r="E43">
            <v>176590</v>
          </cell>
          <cell r="F43">
            <v>110190</v>
          </cell>
          <cell r="G43">
            <v>60630</v>
          </cell>
          <cell r="H43">
            <v>54000</v>
          </cell>
          <cell r="I43">
            <v>6680</v>
          </cell>
          <cell r="J43">
            <v>4020</v>
          </cell>
          <cell r="K43">
            <v>2160</v>
          </cell>
          <cell r="L43">
            <v>1900</v>
          </cell>
          <cell r="M43">
            <v>920</v>
          </cell>
          <cell r="N43">
            <v>30</v>
          </cell>
          <cell r="O43">
            <v>184220</v>
          </cell>
          <cell r="P43">
            <v>115160</v>
          </cell>
          <cell r="Q43">
            <v>184220</v>
          </cell>
          <cell r="R43">
            <v>115160</v>
          </cell>
          <cell r="S43">
            <v>63740</v>
          </cell>
          <cell r="T43">
            <v>56850</v>
          </cell>
        </row>
        <row r="44">
          <cell r="A44">
            <v>38</v>
          </cell>
          <cell r="B44" t="str">
            <v>キッズマーム保育園</v>
          </cell>
          <cell r="C44">
            <v>30</v>
          </cell>
          <cell r="D44">
            <v>4</v>
          </cell>
          <cell r="E44">
            <v>189830</v>
          </cell>
          <cell r="F44">
            <v>123430</v>
          </cell>
          <cell r="G44">
            <v>73870</v>
          </cell>
          <cell r="H44">
            <v>67240</v>
          </cell>
          <cell r="I44">
            <v>7210</v>
          </cell>
          <cell r="J44">
            <v>4550</v>
          </cell>
          <cell r="K44">
            <v>2690</v>
          </cell>
          <cell r="L44">
            <v>2430</v>
          </cell>
          <cell r="M44">
            <v>1150</v>
          </cell>
          <cell r="N44">
            <v>40</v>
          </cell>
          <cell r="O44">
            <v>198230</v>
          </cell>
          <cell r="P44">
            <v>129170</v>
          </cell>
          <cell r="Q44">
            <v>198230</v>
          </cell>
          <cell r="R44">
            <v>129170</v>
          </cell>
          <cell r="S44">
            <v>77750</v>
          </cell>
          <cell r="T44">
            <v>70860</v>
          </cell>
        </row>
        <row r="45">
          <cell r="A45">
            <v>39</v>
          </cell>
          <cell r="B45" t="str">
            <v>アスク海浜幕張保育園</v>
          </cell>
          <cell r="C45">
            <v>59</v>
          </cell>
          <cell r="D45">
            <v>4</v>
          </cell>
          <cell r="E45">
            <v>170800</v>
          </cell>
          <cell r="F45">
            <v>104400</v>
          </cell>
          <cell r="G45">
            <v>54840</v>
          </cell>
          <cell r="H45">
            <v>48210</v>
          </cell>
          <cell r="I45">
            <v>6440</v>
          </cell>
          <cell r="J45">
            <v>3780</v>
          </cell>
          <cell r="K45">
            <v>1920</v>
          </cell>
          <cell r="L45">
            <v>1660</v>
          </cell>
          <cell r="M45">
            <v>760</v>
          </cell>
          <cell r="N45">
            <v>30</v>
          </cell>
          <cell r="O45">
            <v>178030</v>
          </cell>
          <cell r="P45">
            <v>108970</v>
          </cell>
          <cell r="Q45">
            <v>178030</v>
          </cell>
          <cell r="R45">
            <v>108970</v>
          </cell>
          <cell r="S45">
            <v>57550</v>
          </cell>
          <cell r="T45">
            <v>50660</v>
          </cell>
        </row>
        <row r="46">
          <cell r="A46">
            <v>40</v>
          </cell>
          <cell r="B46" t="str">
            <v>明徳浜野駅保育園</v>
          </cell>
          <cell r="C46">
            <v>36</v>
          </cell>
          <cell r="D46">
            <v>4</v>
          </cell>
          <cell r="E46">
            <v>178700</v>
          </cell>
          <cell r="F46">
            <v>112300</v>
          </cell>
          <cell r="G46">
            <v>62740</v>
          </cell>
          <cell r="H46">
            <v>56110</v>
          </cell>
          <cell r="I46">
            <v>6760</v>
          </cell>
          <cell r="J46">
            <v>4100</v>
          </cell>
          <cell r="K46">
            <v>2240</v>
          </cell>
          <cell r="L46">
            <v>1980</v>
          </cell>
          <cell r="M46">
            <v>1150</v>
          </cell>
          <cell r="N46">
            <v>40</v>
          </cell>
          <cell r="O46">
            <v>186650</v>
          </cell>
          <cell r="P46">
            <v>117590</v>
          </cell>
          <cell r="Q46">
            <v>186650</v>
          </cell>
          <cell r="R46">
            <v>117590</v>
          </cell>
          <cell r="S46">
            <v>66170</v>
          </cell>
          <cell r="T46">
            <v>59280</v>
          </cell>
        </row>
        <row r="47">
          <cell r="A47">
            <v>41</v>
          </cell>
          <cell r="B47" t="str">
            <v>幕張いもっこ保育園</v>
          </cell>
          <cell r="C47">
            <v>59</v>
          </cell>
          <cell r="D47">
            <v>4</v>
          </cell>
          <cell r="E47">
            <v>170800</v>
          </cell>
          <cell r="F47">
            <v>104400</v>
          </cell>
          <cell r="G47">
            <v>54840</v>
          </cell>
          <cell r="H47">
            <v>48210</v>
          </cell>
          <cell r="I47">
            <v>6440</v>
          </cell>
          <cell r="J47">
            <v>3780</v>
          </cell>
          <cell r="K47">
            <v>1920</v>
          </cell>
          <cell r="L47">
            <v>1660</v>
          </cell>
          <cell r="M47">
            <v>760</v>
          </cell>
          <cell r="N47">
            <v>30</v>
          </cell>
          <cell r="O47">
            <v>178030</v>
          </cell>
          <cell r="P47">
            <v>108970</v>
          </cell>
          <cell r="Q47">
            <v>178030</v>
          </cell>
          <cell r="R47">
            <v>108970</v>
          </cell>
          <cell r="S47">
            <v>57550</v>
          </cell>
          <cell r="T47">
            <v>50660</v>
          </cell>
        </row>
        <row r="48">
          <cell r="A48">
            <v>42</v>
          </cell>
          <cell r="B48" t="str">
            <v>稲毛すきっぷ保育園</v>
          </cell>
          <cell r="C48">
            <v>30</v>
          </cell>
          <cell r="D48">
            <v>4</v>
          </cell>
          <cell r="E48">
            <v>189830</v>
          </cell>
          <cell r="F48">
            <v>123430</v>
          </cell>
          <cell r="G48">
            <v>73870</v>
          </cell>
          <cell r="H48">
            <v>67240</v>
          </cell>
          <cell r="I48">
            <v>7210</v>
          </cell>
          <cell r="J48">
            <v>4550</v>
          </cell>
          <cell r="K48">
            <v>2690</v>
          </cell>
          <cell r="L48">
            <v>2430</v>
          </cell>
          <cell r="M48">
            <v>1150</v>
          </cell>
          <cell r="N48">
            <v>40</v>
          </cell>
          <cell r="O48">
            <v>198230</v>
          </cell>
          <cell r="P48">
            <v>129170</v>
          </cell>
          <cell r="Q48">
            <v>198230</v>
          </cell>
          <cell r="R48">
            <v>129170</v>
          </cell>
          <cell r="S48">
            <v>77750</v>
          </cell>
          <cell r="T48">
            <v>70860</v>
          </cell>
        </row>
        <row r="49">
          <cell r="A49">
            <v>43</v>
          </cell>
          <cell r="B49" t="str">
            <v>千葉聖心保育園</v>
          </cell>
          <cell r="C49">
            <v>45</v>
          </cell>
          <cell r="D49">
            <v>4</v>
          </cell>
          <cell r="E49">
            <v>176590</v>
          </cell>
          <cell r="F49">
            <v>110190</v>
          </cell>
          <cell r="G49">
            <v>60630</v>
          </cell>
          <cell r="H49">
            <v>54000</v>
          </cell>
          <cell r="I49">
            <v>6680</v>
          </cell>
          <cell r="J49">
            <v>4020</v>
          </cell>
          <cell r="K49">
            <v>2160</v>
          </cell>
          <cell r="L49">
            <v>1900</v>
          </cell>
          <cell r="M49">
            <v>920</v>
          </cell>
          <cell r="N49">
            <v>30</v>
          </cell>
          <cell r="O49">
            <v>184220</v>
          </cell>
          <cell r="P49">
            <v>115160</v>
          </cell>
          <cell r="Q49">
            <v>184220</v>
          </cell>
          <cell r="R49">
            <v>115160</v>
          </cell>
          <cell r="S49">
            <v>63740</v>
          </cell>
          <cell r="T49">
            <v>56850</v>
          </cell>
        </row>
        <row r="50">
          <cell r="A50">
            <v>44</v>
          </cell>
          <cell r="B50" t="str">
            <v>真生保育園</v>
          </cell>
          <cell r="C50">
            <v>90</v>
          </cell>
          <cell r="D50">
            <v>4</v>
          </cell>
          <cell r="E50">
            <v>161360</v>
          </cell>
          <cell r="F50">
            <v>94960</v>
          </cell>
          <cell r="G50">
            <v>45400</v>
          </cell>
          <cell r="H50">
            <v>38770</v>
          </cell>
          <cell r="I50">
            <v>6070</v>
          </cell>
          <cell r="J50">
            <v>3410</v>
          </cell>
          <cell r="K50">
            <v>1550</v>
          </cell>
          <cell r="L50">
            <v>1290</v>
          </cell>
          <cell r="M50">
            <v>510</v>
          </cell>
          <cell r="N50">
            <v>20</v>
          </cell>
          <cell r="O50">
            <v>167960</v>
          </cell>
          <cell r="P50">
            <v>98900</v>
          </cell>
          <cell r="Q50">
            <v>167960</v>
          </cell>
          <cell r="R50">
            <v>98900</v>
          </cell>
          <cell r="S50">
            <v>47480</v>
          </cell>
          <cell r="T50">
            <v>40590</v>
          </cell>
        </row>
        <row r="51">
          <cell r="A51">
            <v>45</v>
          </cell>
          <cell r="B51" t="str">
            <v>アップルナースリー検見川浜保育園</v>
          </cell>
          <cell r="C51">
            <v>30</v>
          </cell>
          <cell r="D51">
            <v>4</v>
          </cell>
          <cell r="E51">
            <v>189830</v>
          </cell>
          <cell r="F51">
            <v>123430</v>
          </cell>
          <cell r="G51">
            <v>73870</v>
          </cell>
          <cell r="H51">
            <v>67240</v>
          </cell>
          <cell r="I51">
            <v>7210</v>
          </cell>
          <cell r="J51">
            <v>4550</v>
          </cell>
          <cell r="K51">
            <v>2690</v>
          </cell>
          <cell r="L51">
            <v>2430</v>
          </cell>
          <cell r="M51">
            <v>1150</v>
          </cell>
          <cell r="N51">
            <v>40</v>
          </cell>
          <cell r="O51">
            <v>198230</v>
          </cell>
          <cell r="P51">
            <v>129170</v>
          </cell>
          <cell r="Q51">
            <v>198230</v>
          </cell>
          <cell r="R51">
            <v>129170</v>
          </cell>
          <cell r="S51">
            <v>77750</v>
          </cell>
          <cell r="T51">
            <v>70860</v>
          </cell>
        </row>
      </sheetData>
      <sheetData sheetId="2">
        <row r="4">
          <cell r="A4">
            <v>1</v>
          </cell>
          <cell r="B4" t="str">
            <v>院内保育園</v>
          </cell>
          <cell r="C4">
            <v>90</v>
          </cell>
          <cell r="D4">
            <v>10</v>
          </cell>
          <cell r="E4">
            <v>161360</v>
          </cell>
          <cell r="F4">
            <v>94960</v>
          </cell>
          <cell r="G4">
            <v>45400</v>
          </cell>
          <cell r="H4">
            <v>38770</v>
          </cell>
          <cell r="I4">
            <v>15180</v>
          </cell>
          <cell r="J4">
            <v>8540</v>
          </cell>
          <cell r="K4">
            <v>3890</v>
          </cell>
          <cell r="L4">
            <v>3230</v>
          </cell>
          <cell r="M4">
            <v>510</v>
          </cell>
          <cell r="N4">
            <v>50</v>
          </cell>
          <cell r="O4">
            <v>177100</v>
          </cell>
          <cell r="P4">
            <v>104060</v>
          </cell>
          <cell r="Q4">
            <v>177100</v>
          </cell>
          <cell r="R4">
            <v>104060</v>
          </cell>
          <cell r="S4">
            <v>49850</v>
          </cell>
          <cell r="T4">
            <v>42560</v>
          </cell>
        </row>
        <row r="5">
          <cell r="A5">
            <v>2</v>
          </cell>
          <cell r="B5" t="str">
            <v>旭ケ丘保育園</v>
          </cell>
          <cell r="C5">
            <v>120</v>
          </cell>
          <cell r="D5">
            <v>12</v>
          </cell>
          <cell r="E5">
            <v>154310</v>
          </cell>
          <cell r="F5">
            <v>87910</v>
          </cell>
          <cell r="G5">
            <v>38350</v>
          </cell>
          <cell r="H5">
            <v>31720</v>
          </cell>
          <cell r="I5">
            <v>17370</v>
          </cell>
          <cell r="J5">
            <v>9400</v>
          </cell>
          <cell r="K5">
            <v>3820</v>
          </cell>
          <cell r="L5">
            <v>3030</v>
          </cell>
          <cell r="M5">
            <v>380</v>
          </cell>
          <cell r="N5">
            <v>40</v>
          </cell>
          <cell r="O5">
            <v>172100</v>
          </cell>
          <cell r="P5">
            <v>97730</v>
          </cell>
          <cell r="Q5">
            <v>172100</v>
          </cell>
          <cell r="R5">
            <v>97730</v>
          </cell>
          <cell r="S5">
            <v>42590</v>
          </cell>
          <cell r="T5">
            <v>35170</v>
          </cell>
        </row>
        <row r="6">
          <cell r="A6">
            <v>3</v>
          </cell>
          <cell r="B6" t="str">
            <v>稲毛保育園</v>
          </cell>
          <cell r="C6">
            <v>120</v>
          </cell>
          <cell r="D6">
            <v>10</v>
          </cell>
          <cell r="E6">
            <v>154310</v>
          </cell>
          <cell r="F6">
            <v>87910</v>
          </cell>
          <cell r="G6">
            <v>38350</v>
          </cell>
          <cell r="H6">
            <v>31720</v>
          </cell>
          <cell r="I6">
            <v>14470</v>
          </cell>
          <cell r="J6">
            <v>7830</v>
          </cell>
          <cell r="K6">
            <v>3180</v>
          </cell>
          <cell r="L6">
            <v>2520</v>
          </cell>
          <cell r="M6">
            <v>380</v>
          </cell>
          <cell r="N6">
            <v>30</v>
          </cell>
          <cell r="O6">
            <v>169190</v>
          </cell>
          <cell r="P6">
            <v>96150</v>
          </cell>
          <cell r="Q6">
            <v>169190</v>
          </cell>
          <cell r="R6">
            <v>96150</v>
          </cell>
          <cell r="S6">
            <v>41940</v>
          </cell>
          <cell r="T6">
            <v>34650</v>
          </cell>
        </row>
        <row r="7">
          <cell r="A7">
            <v>4</v>
          </cell>
          <cell r="B7" t="str">
            <v>みどり保育園</v>
          </cell>
          <cell r="C7">
            <v>120</v>
          </cell>
          <cell r="D7">
            <v>10</v>
          </cell>
          <cell r="E7">
            <v>154310</v>
          </cell>
          <cell r="F7">
            <v>87910</v>
          </cell>
          <cell r="G7">
            <v>38350</v>
          </cell>
          <cell r="H7">
            <v>31720</v>
          </cell>
          <cell r="I7">
            <v>14470</v>
          </cell>
          <cell r="J7">
            <v>7830</v>
          </cell>
          <cell r="K7">
            <v>3180</v>
          </cell>
          <cell r="L7">
            <v>2520</v>
          </cell>
          <cell r="M7">
            <v>380</v>
          </cell>
          <cell r="N7">
            <v>30</v>
          </cell>
          <cell r="O7">
            <v>169190</v>
          </cell>
          <cell r="P7">
            <v>96150</v>
          </cell>
          <cell r="Q7">
            <v>169190</v>
          </cell>
          <cell r="R7">
            <v>96150</v>
          </cell>
          <cell r="S7">
            <v>41940</v>
          </cell>
          <cell r="T7">
            <v>34650</v>
          </cell>
        </row>
        <row r="8">
          <cell r="A8">
            <v>5</v>
          </cell>
          <cell r="B8" t="str">
            <v>ちどり保育園</v>
          </cell>
          <cell r="C8">
            <v>120</v>
          </cell>
          <cell r="D8">
            <v>12</v>
          </cell>
          <cell r="E8">
            <v>154310</v>
          </cell>
          <cell r="F8">
            <v>87910</v>
          </cell>
          <cell r="G8">
            <v>38350</v>
          </cell>
          <cell r="H8">
            <v>31720</v>
          </cell>
          <cell r="I8">
            <v>17370</v>
          </cell>
          <cell r="J8">
            <v>9400</v>
          </cell>
          <cell r="K8">
            <v>3820</v>
          </cell>
          <cell r="L8">
            <v>3030</v>
          </cell>
          <cell r="M8">
            <v>380</v>
          </cell>
          <cell r="N8">
            <v>40</v>
          </cell>
          <cell r="O8">
            <v>172100</v>
          </cell>
          <cell r="P8">
            <v>97730</v>
          </cell>
          <cell r="Q8">
            <v>172100</v>
          </cell>
          <cell r="R8">
            <v>97730</v>
          </cell>
          <cell r="S8">
            <v>42590</v>
          </cell>
          <cell r="T8">
            <v>35170</v>
          </cell>
        </row>
        <row r="9">
          <cell r="A9">
            <v>6</v>
          </cell>
          <cell r="B9" t="str">
            <v>今井保育園</v>
          </cell>
          <cell r="C9">
            <v>120</v>
          </cell>
          <cell r="D9">
            <v>12</v>
          </cell>
          <cell r="E9">
            <v>154310</v>
          </cell>
          <cell r="F9">
            <v>87910</v>
          </cell>
          <cell r="G9">
            <v>38350</v>
          </cell>
          <cell r="H9">
            <v>31720</v>
          </cell>
          <cell r="I9">
            <v>17370</v>
          </cell>
          <cell r="J9">
            <v>9400</v>
          </cell>
          <cell r="K9">
            <v>3820</v>
          </cell>
          <cell r="L9">
            <v>3030</v>
          </cell>
          <cell r="M9">
            <v>380</v>
          </cell>
          <cell r="N9">
            <v>40</v>
          </cell>
          <cell r="O9">
            <v>172100</v>
          </cell>
          <cell r="P9">
            <v>97730</v>
          </cell>
          <cell r="Q9">
            <v>172100</v>
          </cell>
          <cell r="R9">
            <v>97730</v>
          </cell>
          <cell r="S9">
            <v>42590</v>
          </cell>
          <cell r="T9">
            <v>35170</v>
          </cell>
        </row>
        <row r="10">
          <cell r="A10">
            <v>7</v>
          </cell>
          <cell r="B10" t="str">
            <v>若竹保育園</v>
          </cell>
          <cell r="C10">
            <v>150</v>
          </cell>
          <cell r="D10">
            <v>10</v>
          </cell>
          <cell r="E10">
            <v>151950</v>
          </cell>
          <cell r="F10">
            <v>85550</v>
          </cell>
          <cell r="G10">
            <v>35990</v>
          </cell>
          <cell r="H10">
            <v>29360</v>
          </cell>
          <cell r="I10">
            <v>14230</v>
          </cell>
          <cell r="J10">
            <v>7590</v>
          </cell>
          <cell r="K10">
            <v>2940</v>
          </cell>
          <cell r="L10">
            <v>2280</v>
          </cell>
          <cell r="M10">
            <v>300</v>
          </cell>
          <cell r="N10">
            <v>30</v>
          </cell>
          <cell r="O10">
            <v>166510</v>
          </cell>
          <cell r="P10">
            <v>93470</v>
          </cell>
          <cell r="Q10">
            <v>166510</v>
          </cell>
          <cell r="R10">
            <v>93470</v>
          </cell>
          <cell r="S10">
            <v>39260</v>
          </cell>
          <cell r="T10">
            <v>31970</v>
          </cell>
        </row>
        <row r="11">
          <cell r="A11">
            <v>8</v>
          </cell>
          <cell r="B11" t="str">
            <v>千葉寺Ａ(定員90)</v>
          </cell>
          <cell r="C11">
            <v>90</v>
          </cell>
          <cell r="D11">
            <v>8</v>
          </cell>
          <cell r="E11">
            <v>161360</v>
          </cell>
          <cell r="F11">
            <v>94960</v>
          </cell>
          <cell r="G11">
            <v>45400</v>
          </cell>
          <cell r="H11">
            <v>38770</v>
          </cell>
          <cell r="I11">
            <v>12140</v>
          </cell>
          <cell r="J11">
            <v>6820</v>
          </cell>
          <cell r="K11">
            <v>3110</v>
          </cell>
          <cell r="L11">
            <v>2580</v>
          </cell>
          <cell r="M11">
            <v>300</v>
          </cell>
          <cell r="N11">
            <v>20</v>
          </cell>
          <cell r="O11">
            <v>173820</v>
          </cell>
          <cell r="P11">
            <v>102100</v>
          </cell>
          <cell r="Q11">
            <v>173820</v>
          </cell>
          <cell r="R11">
            <v>102100</v>
          </cell>
          <cell r="S11">
            <v>48830</v>
          </cell>
          <cell r="T11">
            <v>41670</v>
          </cell>
        </row>
        <row r="12">
          <cell r="B12" t="str">
            <v>千葉寺Ｂ(定員29)</v>
          </cell>
          <cell r="C12">
            <v>29</v>
          </cell>
          <cell r="D12">
            <v>8</v>
          </cell>
          <cell r="E12">
            <v>161350</v>
          </cell>
          <cell r="F12">
            <v>104910</v>
          </cell>
          <cell r="G12">
            <v>62780</v>
          </cell>
          <cell r="H12">
            <v>57150</v>
          </cell>
          <cell r="I12">
            <v>12250</v>
          </cell>
          <cell r="J12">
            <v>7730</v>
          </cell>
          <cell r="K12">
            <v>4580</v>
          </cell>
          <cell r="L12">
            <v>4130</v>
          </cell>
          <cell r="M12">
            <v>300</v>
          </cell>
          <cell r="N12">
            <v>20</v>
          </cell>
          <cell r="O12">
            <v>173920</v>
          </cell>
          <cell r="P12">
            <v>112960</v>
          </cell>
          <cell r="Q12">
            <v>173920</v>
          </cell>
          <cell r="R12">
            <v>112960</v>
          </cell>
          <cell r="S12">
            <v>67680</v>
          </cell>
          <cell r="T12">
            <v>61600</v>
          </cell>
        </row>
        <row r="13">
          <cell r="B13" t="str">
            <v>千葉寺Ｃ(定員30)</v>
          </cell>
          <cell r="C13">
            <v>30</v>
          </cell>
          <cell r="D13">
            <v>8</v>
          </cell>
          <cell r="E13">
            <v>161350</v>
          </cell>
          <cell r="F13">
            <v>104910</v>
          </cell>
          <cell r="G13">
            <v>62780</v>
          </cell>
          <cell r="H13">
            <v>57150</v>
          </cell>
          <cell r="I13">
            <v>12250</v>
          </cell>
          <cell r="J13">
            <v>7730</v>
          </cell>
          <cell r="K13">
            <v>4580</v>
          </cell>
          <cell r="L13">
            <v>4130</v>
          </cell>
          <cell r="M13">
            <v>300</v>
          </cell>
          <cell r="N13">
            <v>20</v>
          </cell>
          <cell r="O13">
            <v>173920</v>
          </cell>
          <cell r="P13">
            <v>112960</v>
          </cell>
          <cell r="Q13">
            <v>173920</v>
          </cell>
          <cell r="R13">
            <v>112960</v>
          </cell>
          <cell r="S13">
            <v>67680</v>
          </cell>
          <cell r="T13">
            <v>61600</v>
          </cell>
        </row>
        <row r="14">
          <cell r="B14" t="str">
            <v>千葉寺定員超分</v>
          </cell>
          <cell r="C14">
            <v>151950</v>
          </cell>
          <cell r="D14">
            <v>85550</v>
          </cell>
          <cell r="E14">
            <v>151950</v>
          </cell>
          <cell r="F14">
            <v>85550</v>
          </cell>
          <cell r="G14">
            <v>35990</v>
          </cell>
          <cell r="H14">
            <v>29360</v>
          </cell>
          <cell r="I14">
            <v>11390</v>
          </cell>
          <cell r="J14">
            <v>6070</v>
          </cell>
          <cell r="K14">
            <v>2360</v>
          </cell>
          <cell r="L14">
            <v>1830</v>
          </cell>
          <cell r="M14">
            <v>300</v>
          </cell>
          <cell r="N14">
            <v>20</v>
          </cell>
          <cell r="O14">
            <v>38670</v>
          </cell>
          <cell r="P14">
            <v>31510</v>
          </cell>
          <cell r="Q14">
            <v>163660</v>
          </cell>
          <cell r="R14">
            <v>91940</v>
          </cell>
          <cell r="S14">
            <v>38670</v>
          </cell>
          <cell r="T14">
            <v>31510</v>
          </cell>
        </row>
        <row r="15">
          <cell r="A15">
            <v>9</v>
          </cell>
          <cell r="B15" t="str">
            <v>慈光保育園</v>
          </cell>
          <cell r="C15">
            <v>90</v>
          </cell>
          <cell r="D15">
            <v>10</v>
          </cell>
          <cell r="E15">
            <v>161360</v>
          </cell>
          <cell r="F15">
            <v>94960</v>
          </cell>
          <cell r="G15">
            <v>45400</v>
          </cell>
          <cell r="H15">
            <v>38770</v>
          </cell>
          <cell r="I15">
            <v>15180</v>
          </cell>
          <cell r="J15">
            <v>8540</v>
          </cell>
          <cell r="K15">
            <v>3890</v>
          </cell>
          <cell r="L15">
            <v>3230</v>
          </cell>
          <cell r="M15">
            <v>510</v>
          </cell>
          <cell r="N15">
            <v>50</v>
          </cell>
          <cell r="O15">
            <v>177100</v>
          </cell>
          <cell r="P15">
            <v>104060</v>
          </cell>
          <cell r="Q15">
            <v>177100</v>
          </cell>
          <cell r="R15">
            <v>104060</v>
          </cell>
          <cell r="S15">
            <v>49850</v>
          </cell>
          <cell r="T15">
            <v>42560</v>
          </cell>
        </row>
        <row r="16">
          <cell r="A16">
            <v>10</v>
          </cell>
          <cell r="B16" t="str">
            <v>若梅保育園</v>
          </cell>
          <cell r="C16">
            <v>120</v>
          </cell>
          <cell r="D16">
            <v>8</v>
          </cell>
          <cell r="E16">
            <v>154310</v>
          </cell>
          <cell r="F16">
            <v>87910</v>
          </cell>
          <cell r="G16">
            <v>38350</v>
          </cell>
          <cell r="H16">
            <v>31720</v>
          </cell>
          <cell r="I16">
            <v>11580</v>
          </cell>
          <cell r="J16">
            <v>6260</v>
          </cell>
          <cell r="K16">
            <v>2550</v>
          </cell>
          <cell r="L16">
            <v>2020</v>
          </cell>
          <cell r="M16">
            <v>380</v>
          </cell>
          <cell r="N16">
            <v>30</v>
          </cell>
          <cell r="O16">
            <v>166300</v>
          </cell>
          <cell r="P16">
            <v>94580</v>
          </cell>
          <cell r="Q16">
            <v>166300</v>
          </cell>
          <cell r="R16">
            <v>94580</v>
          </cell>
          <cell r="S16">
            <v>41310</v>
          </cell>
          <cell r="T16">
            <v>34150</v>
          </cell>
        </row>
        <row r="17">
          <cell r="A17">
            <v>11</v>
          </cell>
          <cell r="B17" t="str">
            <v>ﾁｭｰﾘｯﾌﾟ保育園</v>
          </cell>
          <cell r="C17">
            <v>120</v>
          </cell>
          <cell r="D17">
            <v>8</v>
          </cell>
          <cell r="E17">
            <v>154310</v>
          </cell>
          <cell r="F17">
            <v>87910</v>
          </cell>
          <cell r="G17">
            <v>38350</v>
          </cell>
          <cell r="H17">
            <v>31720</v>
          </cell>
          <cell r="I17">
            <v>11580</v>
          </cell>
          <cell r="J17">
            <v>6260</v>
          </cell>
          <cell r="K17">
            <v>2550</v>
          </cell>
          <cell r="L17">
            <v>2020</v>
          </cell>
          <cell r="M17">
            <v>380</v>
          </cell>
          <cell r="N17">
            <v>30</v>
          </cell>
          <cell r="O17">
            <v>166300</v>
          </cell>
          <cell r="P17">
            <v>94580</v>
          </cell>
          <cell r="Q17">
            <v>166300</v>
          </cell>
          <cell r="R17">
            <v>94580</v>
          </cell>
          <cell r="S17">
            <v>41310</v>
          </cell>
          <cell r="T17">
            <v>34150</v>
          </cell>
        </row>
        <row r="18">
          <cell r="A18">
            <v>12</v>
          </cell>
          <cell r="B18" t="str">
            <v>幕張海浜保育園</v>
          </cell>
          <cell r="C18">
            <v>120</v>
          </cell>
          <cell r="D18">
            <v>8</v>
          </cell>
          <cell r="E18">
            <v>154310</v>
          </cell>
          <cell r="F18">
            <v>87910</v>
          </cell>
          <cell r="G18">
            <v>38350</v>
          </cell>
          <cell r="H18">
            <v>31720</v>
          </cell>
          <cell r="I18">
            <v>11580</v>
          </cell>
          <cell r="J18">
            <v>6260</v>
          </cell>
          <cell r="K18">
            <v>2550</v>
          </cell>
          <cell r="L18">
            <v>2020</v>
          </cell>
          <cell r="M18">
            <v>380</v>
          </cell>
          <cell r="N18">
            <v>30</v>
          </cell>
          <cell r="O18">
            <v>166300</v>
          </cell>
          <cell r="P18">
            <v>94580</v>
          </cell>
          <cell r="Q18">
            <v>166300</v>
          </cell>
          <cell r="R18">
            <v>94580</v>
          </cell>
          <cell r="S18">
            <v>41310</v>
          </cell>
          <cell r="T18">
            <v>34150</v>
          </cell>
        </row>
        <row r="19">
          <cell r="A19">
            <v>13</v>
          </cell>
          <cell r="B19" t="str">
            <v>みつわ台保育園</v>
          </cell>
          <cell r="C19">
            <v>120</v>
          </cell>
          <cell r="D19">
            <v>12</v>
          </cell>
          <cell r="E19">
            <v>154310</v>
          </cell>
          <cell r="F19">
            <v>87910</v>
          </cell>
          <cell r="G19">
            <v>38350</v>
          </cell>
          <cell r="H19">
            <v>31720</v>
          </cell>
          <cell r="I19">
            <v>17370</v>
          </cell>
          <cell r="J19">
            <v>9400</v>
          </cell>
          <cell r="K19">
            <v>3820</v>
          </cell>
          <cell r="L19">
            <v>3030</v>
          </cell>
          <cell r="M19">
            <v>380</v>
          </cell>
          <cell r="N19">
            <v>40</v>
          </cell>
          <cell r="O19">
            <v>172100</v>
          </cell>
          <cell r="P19">
            <v>97730</v>
          </cell>
          <cell r="Q19">
            <v>172100</v>
          </cell>
          <cell r="R19">
            <v>97730</v>
          </cell>
          <cell r="S19">
            <v>42590</v>
          </cell>
          <cell r="T19">
            <v>35170</v>
          </cell>
        </row>
        <row r="20">
          <cell r="A20">
            <v>14</v>
          </cell>
          <cell r="B20" t="str">
            <v>まどか保育園</v>
          </cell>
          <cell r="C20">
            <v>90</v>
          </cell>
          <cell r="D20">
            <v>8</v>
          </cell>
          <cell r="E20">
            <v>161360</v>
          </cell>
          <cell r="F20">
            <v>94960</v>
          </cell>
          <cell r="G20">
            <v>45400</v>
          </cell>
          <cell r="H20">
            <v>38770</v>
          </cell>
          <cell r="I20">
            <v>12140</v>
          </cell>
          <cell r="J20">
            <v>6820</v>
          </cell>
          <cell r="K20">
            <v>3110</v>
          </cell>
          <cell r="L20">
            <v>2580</v>
          </cell>
          <cell r="M20">
            <v>510</v>
          </cell>
          <cell r="N20">
            <v>40</v>
          </cell>
          <cell r="O20">
            <v>174050</v>
          </cell>
          <cell r="P20">
            <v>102330</v>
          </cell>
          <cell r="Q20">
            <v>174050</v>
          </cell>
          <cell r="R20">
            <v>102330</v>
          </cell>
          <cell r="S20">
            <v>49060</v>
          </cell>
          <cell r="T20">
            <v>41900</v>
          </cell>
        </row>
        <row r="21">
          <cell r="A21">
            <v>15</v>
          </cell>
          <cell r="B21" t="str">
            <v>わかくさ保育園</v>
          </cell>
          <cell r="C21">
            <v>110</v>
          </cell>
          <cell r="D21">
            <v>12</v>
          </cell>
          <cell r="E21">
            <v>155390</v>
          </cell>
          <cell r="F21">
            <v>88990</v>
          </cell>
          <cell r="G21">
            <v>39430</v>
          </cell>
          <cell r="H21">
            <v>32800</v>
          </cell>
          <cell r="I21">
            <v>17500</v>
          </cell>
          <cell r="J21">
            <v>9530</v>
          </cell>
          <cell r="K21">
            <v>3950</v>
          </cell>
          <cell r="L21">
            <v>3160</v>
          </cell>
          <cell r="M21">
            <v>410</v>
          </cell>
          <cell r="N21">
            <v>50</v>
          </cell>
          <cell r="O21">
            <v>173350</v>
          </cell>
          <cell r="P21">
            <v>98980</v>
          </cell>
          <cell r="Q21">
            <v>173350</v>
          </cell>
          <cell r="R21">
            <v>98980</v>
          </cell>
          <cell r="S21">
            <v>43840</v>
          </cell>
          <cell r="T21">
            <v>36420</v>
          </cell>
        </row>
        <row r="22">
          <cell r="A22">
            <v>16</v>
          </cell>
          <cell r="B22" t="str">
            <v>たいよう保育園</v>
          </cell>
          <cell r="C22">
            <v>90</v>
          </cell>
          <cell r="D22">
            <v>10</v>
          </cell>
          <cell r="E22">
            <v>161360</v>
          </cell>
          <cell r="F22">
            <v>94960</v>
          </cell>
          <cell r="G22">
            <v>45400</v>
          </cell>
          <cell r="H22">
            <v>38770</v>
          </cell>
          <cell r="I22">
            <v>15180</v>
          </cell>
          <cell r="J22">
            <v>8540</v>
          </cell>
          <cell r="K22">
            <v>3890</v>
          </cell>
          <cell r="L22">
            <v>3230</v>
          </cell>
          <cell r="M22">
            <v>510</v>
          </cell>
          <cell r="N22">
            <v>50</v>
          </cell>
          <cell r="O22">
            <v>177100</v>
          </cell>
          <cell r="P22">
            <v>104060</v>
          </cell>
          <cell r="Q22">
            <v>177100</v>
          </cell>
          <cell r="R22">
            <v>104060</v>
          </cell>
          <cell r="S22">
            <v>49850</v>
          </cell>
          <cell r="T22">
            <v>42560</v>
          </cell>
        </row>
        <row r="23">
          <cell r="A23">
            <v>17</v>
          </cell>
          <cell r="B23" t="str">
            <v>松ケ丘保育園</v>
          </cell>
          <cell r="C23">
            <v>90</v>
          </cell>
          <cell r="D23">
            <v>10</v>
          </cell>
          <cell r="E23">
            <v>161360</v>
          </cell>
          <cell r="F23">
            <v>94960</v>
          </cell>
          <cell r="G23">
            <v>45400</v>
          </cell>
          <cell r="H23">
            <v>38770</v>
          </cell>
          <cell r="I23">
            <v>15180</v>
          </cell>
          <cell r="J23">
            <v>8540</v>
          </cell>
          <cell r="K23">
            <v>3890</v>
          </cell>
          <cell r="L23">
            <v>3230</v>
          </cell>
          <cell r="M23">
            <v>510</v>
          </cell>
          <cell r="N23">
            <v>50</v>
          </cell>
          <cell r="O23">
            <v>177100</v>
          </cell>
          <cell r="P23">
            <v>104060</v>
          </cell>
          <cell r="Q23">
            <v>177100</v>
          </cell>
          <cell r="R23">
            <v>104060</v>
          </cell>
          <cell r="S23">
            <v>49850</v>
          </cell>
          <cell r="T23">
            <v>42560</v>
          </cell>
        </row>
        <row r="24">
          <cell r="A24">
            <v>18</v>
          </cell>
          <cell r="B24" t="str">
            <v>作草部保育園</v>
          </cell>
          <cell r="C24">
            <v>90</v>
          </cell>
          <cell r="D24">
            <v>12</v>
          </cell>
          <cell r="E24">
            <v>161360</v>
          </cell>
          <cell r="F24">
            <v>94960</v>
          </cell>
          <cell r="G24">
            <v>45400</v>
          </cell>
          <cell r="H24">
            <v>38770</v>
          </cell>
          <cell r="I24">
            <v>18210</v>
          </cell>
          <cell r="J24">
            <v>10240</v>
          </cell>
          <cell r="K24">
            <v>4660</v>
          </cell>
          <cell r="L24">
            <v>3870</v>
          </cell>
          <cell r="M24">
            <v>510</v>
          </cell>
          <cell r="N24">
            <v>60</v>
          </cell>
          <cell r="O24">
            <v>180140</v>
          </cell>
          <cell r="P24">
            <v>105770</v>
          </cell>
          <cell r="Q24">
            <v>180140</v>
          </cell>
          <cell r="R24">
            <v>105770</v>
          </cell>
          <cell r="S24">
            <v>50630</v>
          </cell>
          <cell r="T24">
            <v>43210</v>
          </cell>
        </row>
        <row r="25">
          <cell r="A25">
            <v>19</v>
          </cell>
          <cell r="B25" t="str">
            <v>すずらん保育園</v>
          </cell>
          <cell r="C25">
            <v>90</v>
          </cell>
          <cell r="D25">
            <v>12</v>
          </cell>
          <cell r="E25">
            <v>161360</v>
          </cell>
          <cell r="F25">
            <v>94960</v>
          </cell>
          <cell r="G25">
            <v>45400</v>
          </cell>
          <cell r="H25">
            <v>38770</v>
          </cell>
          <cell r="I25">
            <v>18210</v>
          </cell>
          <cell r="J25">
            <v>10240</v>
          </cell>
          <cell r="K25">
            <v>4660</v>
          </cell>
          <cell r="L25">
            <v>3870</v>
          </cell>
          <cell r="M25">
            <v>510</v>
          </cell>
          <cell r="N25">
            <v>60</v>
          </cell>
          <cell r="O25">
            <v>180140</v>
          </cell>
          <cell r="P25">
            <v>105770</v>
          </cell>
          <cell r="Q25">
            <v>180140</v>
          </cell>
          <cell r="R25">
            <v>105770</v>
          </cell>
          <cell r="S25">
            <v>50630</v>
          </cell>
          <cell r="T25">
            <v>43210</v>
          </cell>
        </row>
        <row r="26">
          <cell r="A26">
            <v>20</v>
          </cell>
          <cell r="B26" t="str">
            <v>なぎさ保育園</v>
          </cell>
          <cell r="C26">
            <v>90</v>
          </cell>
          <cell r="D26">
            <v>10</v>
          </cell>
          <cell r="E26">
            <v>161360</v>
          </cell>
          <cell r="F26">
            <v>94960</v>
          </cell>
          <cell r="G26">
            <v>45400</v>
          </cell>
          <cell r="H26">
            <v>38770</v>
          </cell>
          <cell r="I26">
            <v>15180</v>
          </cell>
          <cell r="J26">
            <v>8540</v>
          </cell>
          <cell r="K26">
            <v>3890</v>
          </cell>
          <cell r="L26">
            <v>3230</v>
          </cell>
          <cell r="M26">
            <v>510</v>
          </cell>
          <cell r="N26">
            <v>50</v>
          </cell>
          <cell r="O26">
            <v>177100</v>
          </cell>
          <cell r="P26">
            <v>104060</v>
          </cell>
          <cell r="Q26">
            <v>177100</v>
          </cell>
          <cell r="R26">
            <v>104060</v>
          </cell>
          <cell r="S26">
            <v>49850</v>
          </cell>
          <cell r="T26">
            <v>42560</v>
          </cell>
        </row>
        <row r="27">
          <cell r="A27">
            <v>21</v>
          </cell>
          <cell r="B27" t="str">
            <v>南小中台保育園</v>
          </cell>
          <cell r="C27">
            <v>90</v>
          </cell>
          <cell r="D27">
            <v>8</v>
          </cell>
          <cell r="E27">
            <v>161360</v>
          </cell>
          <cell r="F27">
            <v>94960</v>
          </cell>
          <cell r="G27">
            <v>45400</v>
          </cell>
          <cell r="H27">
            <v>38770</v>
          </cell>
          <cell r="I27">
            <v>12140</v>
          </cell>
          <cell r="J27">
            <v>6820</v>
          </cell>
          <cell r="K27">
            <v>3110</v>
          </cell>
          <cell r="L27">
            <v>2580</v>
          </cell>
          <cell r="M27">
            <v>510</v>
          </cell>
          <cell r="N27">
            <v>40</v>
          </cell>
          <cell r="O27">
            <v>174050</v>
          </cell>
          <cell r="P27">
            <v>102330</v>
          </cell>
          <cell r="Q27">
            <v>174050</v>
          </cell>
          <cell r="R27">
            <v>102330</v>
          </cell>
          <cell r="S27">
            <v>49060</v>
          </cell>
          <cell r="T27">
            <v>41900</v>
          </cell>
        </row>
        <row r="28">
          <cell r="A28">
            <v>22</v>
          </cell>
          <cell r="B28" t="str">
            <v>もみじ保育園</v>
          </cell>
          <cell r="C28">
            <v>120</v>
          </cell>
          <cell r="D28">
            <v>8</v>
          </cell>
          <cell r="E28">
            <v>154310</v>
          </cell>
          <cell r="F28">
            <v>87910</v>
          </cell>
          <cell r="G28">
            <v>38350</v>
          </cell>
          <cell r="H28">
            <v>31720</v>
          </cell>
          <cell r="I28">
            <v>11580</v>
          </cell>
          <cell r="J28">
            <v>6260</v>
          </cell>
          <cell r="K28">
            <v>2550</v>
          </cell>
          <cell r="L28">
            <v>2020</v>
          </cell>
          <cell r="M28">
            <v>380</v>
          </cell>
          <cell r="N28">
            <v>30</v>
          </cell>
          <cell r="O28">
            <v>166300</v>
          </cell>
          <cell r="P28">
            <v>94580</v>
          </cell>
          <cell r="Q28">
            <v>166300</v>
          </cell>
          <cell r="R28">
            <v>94580</v>
          </cell>
          <cell r="S28">
            <v>41310</v>
          </cell>
          <cell r="T28">
            <v>34150</v>
          </cell>
        </row>
        <row r="29">
          <cell r="A29">
            <v>23</v>
          </cell>
          <cell r="B29" t="str">
            <v>おゆみ野保育園</v>
          </cell>
          <cell r="C29">
            <v>90</v>
          </cell>
          <cell r="D29">
            <v>10</v>
          </cell>
          <cell r="E29">
            <v>161360</v>
          </cell>
          <cell r="F29">
            <v>94960</v>
          </cell>
          <cell r="G29">
            <v>45400</v>
          </cell>
          <cell r="H29">
            <v>38770</v>
          </cell>
          <cell r="I29">
            <v>15180</v>
          </cell>
          <cell r="J29">
            <v>8540</v>
          </cell>
          <cell r="K29">
            <v>3890</v>
          </cell>
          <cell r="L29">
            <v>3230</v>
          </cell>
          <cell r="M29">
            <v>510</v>
          </cell>
          <cell r="N29">
            <v>50</v>
          </cell>
          <cell r="O29">
            <v>177100</v>
          </cell>
          <cell r="P29">
            <v>104060</v>
          </cell>
          <cell r="Q29">
            <v>177100</v>
          </cell>
          <cell r="R29">
            <v>104060</v>
          </cell>
          <cell r="S29">
            <v>49850</v>
          </cell>
          <cell r="T29">
            <v>42560</v>
          </cell>
        </row>
        <row r="30">
          <cell r="A30">
            <v>24</v>
          </cell>
          <cell r="B30" t="str">
            <v>ナーセリー鏡戸</v>
          </cell>
          <cell r="C30">
            <v>120</v>
          </cell>
          <cell r="D30">
            <v>10</v>
          </cell>
          <cell r="E30">
            <v>154310</v>
          </cell>
          <cell r="F30">
            <v>87910</v>
          </cell>
          <cell r="G30">
            <v>38350</v>
          </cell>
          <cell r="H30">
            <v>31720</v>
          </cell>
          <cell r="I30">
            <v>14470</v>
          </cell>
          <cell r="J30">
            <v>7830</v>
          </cell>
          <cell r="K30">
            <v>3180</v>
          </cell>
          <cell r="L30">
            <v>2520</v>
          </cell>
          <cell r="M30">
            <v>380</v>
          </cell>
          <cell r="N30">
            <v>30</v>
          </cell>
          <cell r="O30">
            <v>169190</v>
          </cell>
          <cell r="P30">
            <v>96150</v>
          </cell>
          <cell r="Q30">
            <v>169190</v>
          </cell>
          <cell r="R30">
            <v>96150</v>
          </cell>
          <cell r="S30">
            <v>41940</v>
          </cell>
          <cell r="T30">
            <v>34650</v>
          </cell>
        </row>
        <row r="31">
          <cell r="A31">
            <v>25</v>
          </cell>
          <cell r="B31" t="str">
            <v>打瀬保育園</v>
          </cell>
          <cell r="C31">
            <v>120</v>
          </cell>
          <cell r="D31">
            <v>8</v>
          </cell>
          <cell r="E31">
            <v>154310</v>
          </cell>
          <cell r="F31">
            <v>87910</v>
          </cell>
          <cell r="G31">
            <v>38350</v>
          </cell>
          <cell r="H31">
            <v>31720</v>
          </cell>
          <cell r="I31">
            <v>11580</v>
          </cell>
          <cell r="J31">
            <v>6260</v>
          </cell>
          <cell r="K31">
            <v>2550</v>
          </cell>
          <cell r="L31">
            <v>2020</v>
          </cell>
          <cell r="M31">
            <v>380</v>
          </cell>
          <cell r="N31">
            <v>30</v>
          </cell>
          <cell r="O31">
            <v>166300</v>
          </cell>
          <cell r="P31">
            <v>94580</v>
          </cell>
          <cell r="Q31">
            <v>166300</v>
          </cell>
          <cell r="R31">
            <v>94580</v>
          </cell>
          <cell r="S31">
            <v>41310</v>
          </cell>
          <cell r="T31">
            <v>34150</v>
          </cell>
        </row>
        <row r="32">
          <cell r="A32">
            <v>26</v>
          </cell>
          <cell r="B32" t="str">
            <v>ふたば保育園</v>
          </cell>
          <cell r="C32">
            <v>120</v>
          </cell>
          <cell r="D32">
            <v>8</v>
          </cell>
          <cell r="E32">
            <v>154310</v>
          </cell>
          <cell r="F32">
            <v>87910</v>
          </cell>
          <cell r="G32">
            <v>38350</v>
          </cell>
          <cell r="H32">
            <v>31720</v>
          </cell>
          <cell r="I32">
            <v>11580</v>
          </cell>
          <cell r="J32">
            <v>6260</v>
          </cell>
          <cell r="K32">
            <v>2550</v>
          </cell>
          <cell r="L32">
            <v>2020</v>
          </cell>
          <cell r="M32">
            <v>380</v>
          </cell>
          <cell r="N32">
            <v>30</v>
          </cell>
          <cell r="O32">
            <v>166300</v>
          </cell>
          <cell r="P32">
            <v>94580</v>
          </cell>
          <cell r="Q32">
            <v>166300</v>
          </cell>
          <cell r="R32">
            <v>94580</v>
          </cell>
          <cell r="S32">
            <v>41310</v>
          </cell>
          <cell r="T32">
            <v>34150</v>
          </cell>
        </row>
        <row r="33">
          <cell r="A33">
            <v>27</v>
          </cell>
          <cell r="B33" t="str">
            <v>明和輝保育園</v>
          </cell>
          <cell r="C33">
            <v>90</v>
          </cell>
          <cell r="D33">
            <v>8</v>
          </cell>
          <cell r="E33">
            <v>161360</v>
          </cell>
          <cell r="F33">
            <v>94960</v>
          </cell>
          <cell r="G33">
            <v>45400</v>
          </cell>
          <cell r="H33">
            <v>38770</v>
          </cell>
          <cell r="I33">
            <v>12140</v>
          </cell>
          <cell r="J33">
            <v>6820</v>
          </cell>
          <cell r="K33">
            <v>3110</v>
          </cell>
          <cell r="L33">
            <v>2580</v>
          </cell>
          <cell r="M33">
            <v>510</v>
          </cell>
          <cell r="N33">
            <v>40</v>
          </cell>
          <cell r="O33">
            <v>174050</v>
          </cell>
          <cell r="P33">
            <v>102330</v>
          </cell>
          <cell r="Q33">
            <v>174050</v>
          </cell>
          <cell r="R33">
            <v>102330</v>
          </cell>
          <cell r="S33">
            <v>49060</v>
          </cell>
          <cell r="T33">
            <v>41900</v>
          </cell>
        </row>
        <row r="34">
          <cell r="A34">
            <v>28</v>
          </cell>
          <cell r="B34" t="str">
            <v>山王保育園</v>
          </cell>
          <cell r="C34">
            <v>45</v>
          </cell>
          <cell r="D34">
            <v>10</v>
          </cell>
          <cell r="E34">
            <v>176590</v>
          </cell>
          <cell r="F34">
            <v>110190</v>
          </cell>
          <cell r="G34">
            <v>60630</v>
          </cell>
          <cell r="H34">
            <v>54000</v>
          </cell>
          <cell r="I34">
            <v>16700</v>
          </cell>
          <cell r="J34">
            <v>10060</v>
          </cell>
          <cell r="K34">
            <v>5410</v>
          </cell>
          <cell r="L34">
            <v>4750</v>
          </cell>
          <cell r="M34">
            <v>920</v>
          </cell>
          <cell r="N34">
            <v>90</v>
          </cell>
          <cell r="O34">
            <v>194300</v>
          </cell>
          <cell r="P34">
            <v>121260</v>
          </cell>
          <cell r="Q34">
            <v>194300</v>
          </cell>
          <cell r="R34">
            <v>121260</v>
          </cell>
          <cell r="S34">
            <v>67050</v>
          </cell>
          <cell r="T34">
            <v>59760</v>
          </cell>
        </row>
        <row r="35">
          <cell r="A35">
            <v>29</v>
          </cell>
          <cell r="B35" t="str">
            <v>ﾁｬｲﾙﾄﾞ･ｶﾞｰﾃﾞﾝ保育園</v>
          </cell>
          <cell r="C35">
            <v>80</v>
          </cell>
          <cell r="D35">
            <v>8</v>
          </cell>
          <cell r="E35">
            <v>163740</v>
          </cell>
          <cell r="F35">
            <v>97340</v>
          </cell>
          <cell r="G35">
            <v>47780</v>
          </cell>
          <cell r="H35">
            <v>41150</v>
          </cell>
          <cell r="I35">
            <v>12330</v>
          </cell>
          <cell r="J35">
            <v>7010</v>
          </cell>
          <cell r="K35">
            <v>3300</v>
          </cell>
          <cell r="L35">
            <v>2770</v>
          </cell>
          <cell r="M35">
            <v>570</v>
          </cell>
          <cell r="N35">
            <v>40</v>
          </cell>
          <cell r="O35">
            <v>176680</v>
          </cell>
          <cell r="P35">
            <v>104960</v>
          </cell>
          <cell r="Q35">
            <v>176680</v>
          </cell>
          <cell r="R35">
            <v>104960</v>
          </cell>
          <cell r="S35">
            <v>51690</v>
          </cell>
          <cell r="T35">
            <v>44530</v>
          </cell>
        </row>
        <row r="36">
          <cell r="A36">
            <v>30</v>
          </cell>
          <cell r="B36" t="str">
            <v>明徳土気保育園</v>
          </cell>
          <cell r="C36">
            <v>120</v>
          </cell>
          <cell r="D36">
            <v>10</v>
          </cell>
          <cell r="E36">
            <v>154310</v>
          </cell>
          <cell r="F36">
            <v>87910</v>
          </cell>
          <cell r="G36">
            <v>38350</v>
          </cell>
          <cell r="H36">
            <v>31720</v>
          </cell>
          <cell r="I36">
            <v>14470</v>
          </cell>
          <cell r="J36">
            <v>7830</v>
          </cell>
          <cell r="K36">
            <v>3180</v>
          </cell>
          <cell r="L36">
            <v>2520</v>
          </cell>
          <cell r="M36">
            <v>380</v>
          </cell>
          <cell r="N36">
            <v>30</v>
          </cell>
          <cell r="O36">
            <v>169190</v>
          </cell>
          <cell r="P36">
            <v>96150</v>
          </cell>
          <cell r="Q36">
            <v>169190</v>
          </cell>
          <cell r="R36">
            <v>96150</v>
          </cell>
          <cell r="S36">
            <v>41940</v>
          </cell>
          <cell r="T36">
            <v>34650</v>
          </cell>
        </row>
        <row r="37">
          <cell r="A37">
            <v>31</v>
          </cell>
          <cell r="B37" t="str">
            <v>グレース保育園</v>
          </cell>
          <cell r="C37">
            <v>120</v>
          </cell>
          <cell r="D37">
            <v>8</v>
          </cell>
          <cell r="E37">
            <v>154310</v>
          </cell>
          <cell r="F37">
            <v>87910</v>
          </cell>
          <cell r="G37">
            <v>38350</v>
          </cell>
          <cell r="H37">
            <v>31720</v>
          </cell>
          <cell r="I37">
            <v>11580</v>
          </cell>
          <cell r="J37">
            <v>6260</v>
          </cell>
          <cell r="K37">
            <v>2550</v>
          </cell>
          <cell r="L37">
            <v>2020</v>
          </cell>
          <cell r="M37">
            <v>380</v>
          </cell>
          <cell r="N37">
            <v>30</v>
          </cell>
          <cell r="O37">
            <v>166300</v>
          </cell>
          <cell r="P37">
            <v>94580</v>
          </cell>
          <cell r="Q37">
            <v>166300</v>
          </cell>
          <cell r="R37">
            <v>94580</v>
          </cell>
          <cell r="S37">
            <v>41310</v>
          </cell>
          <cell r="T37">
            <v>34150</v>
          </cell>
        </row>
        <row r="38">
          <cell r="A38">
            <v>32</v>
          </cell>
          <cell r="B38" t="str">
            <v>みらい保育園</v>
          </cell>
          <cell r="C38">
            <v>120</v>
          </cell>
          <cell r="D38">
            <v>8</v>
          </cell>
          <cell r="E38">
            <v>154310</v>
          </cell>
          <cell r="F38">
            <v>87910</v>
          </cell>
          <cell r="G38">
            <v>38350</v>
          </cell>
          <cell r="H38">
            <v>31720</v>
          </cell>
          <cell r="I38">
            <v>11580</v>
          </cell>
          <cell r="J38">
            <v>6260</v>
          </cell>
          <cell r="K38">
            <v>2550</v>
          </cell>
          <cell r="L38">
            <v>2020</v>
          </cell>
          <cell r="M38">
            <v>380</v>
          </cell>
          <cell r="N38">
            <v>30</v>
          </cell>
          <cell r="O38">
            <v>166300</v>
          </cell>
          <cell r="P38">
            <v>94580</v>
          </cell>
          <cell r="Q38">
            <v>166300</v>
          </cell>
          <cell r="R38">
            <v>94580</v>
          </cell>
          <cell r="S38">
            <v>41310</v>
          </cell>
          <cell r="T38">
            <v>34150</v>
          </cell>
        </row>
        <row r="39">
          <cell r="A39">
            <v>33</v>
          </cell>
          <cell r="B39" t="str">
            <v>かまとり保育園</v>
          </cell>
          <cell r="C39">
            <v>90</v>
          </cell>
          <cell r="D39">
            <v>8</v>
          </cell>
          <cell r="E39">
            <v>161360</v>
          </cell>
          <cell r="F39">
            <v>94960</v>
          </cell>
          <cell r="G39">
            <v>45400</v>
          </cell>
          <cell r="H39">
            <v>38770</v>
          </cell>
          <cell r="I39">
            <v>12140</v>
          </cell>
          <cell r="J39">
            <v>6820</v>
          </cell>
          <cell r="K39">
            <v>3110</v>
          </cell>
          <cell r="L39">
            <v>2580</v>
          </cell>
          <cell r="M39">
            <v>510</v>
          </cell>
          <cell r="N39">
            <v>40</v>
          </cell>
          <cell r="O39">
            <v>174050</v>
          </cell>
          <cell r="P39">
            <v>102330</v>
          </cell>
          <cell r="Q39">
            <v>174050</v>
          </cell>
          <cell r="R39">
            <v>102330</v>
          </cell>
          <cell r="S39">
            <v>49060</v>
          </cell>
          <cell r="T39">
            <v>41900</v>
          </cell>
        </row>
        <row r="40">
          <cell r="A40">
            <v>34</v>
          </cell>
          <cell r="B40" t="str">
            <v>植草弁天保育園</v>
          </cell>
          <cell r="C40">
            <v>45</v>
          </cell>
          <cell r="D40">
            <v>12</v>
          </cell>
          <cell r="E40">
            <v>176590</v>
          </cell>
          <cell r="F40">
            <v>110190</v>
          </cell>
          <cell r="G40">
            <v>60630</v>
          </cell>
          <cell r="H40">
            <v>54000</v>
          </cell>
          <cell r="I40">
            <v>20040</v>
          </cell>
          <cell r="J40">
            <v>12070</v>
          </cell>
          <cell r="K40">
            <v>6490</v>
          </cell>
          <cell r="L40">
            <v>5700</v>
          </cell>
          <cell r="M40">
            <v>920</v>
          </cell>
          <cell r="N40">
            <v>110</v>
          </cell>
          <cell r="O40">
            <v>197660</v>
          </cell>
          <cell r="P40">
            <v>123290</v>
          </cell>
          <cell r="Q40">
            <v>197660</v>
          </cell>
          <cell r="R40">
            <v>123290</v>
          </cell>
          <cell r="S40">
            <v>68150</v>
          </cell>
          <cell r="T40">
            <v>60730</v>
          </cell>
        </row>
        <row r="41">
          <cell r="A41">
            <v>35</v>
          </cell>
          <cell r="B41" t="str">
            <v>ひなたぼっこ保育園</v>
          </cell>
          <cell r="C41">
            <v>30</v>
          </cell>
          <cell r="D41">
            <v>8</v>
          </cell>
          <cell r="E41">
            <v>189830</v>
          </cell>
          <cell r="F41">
            <v>123430</v>
          </cell>
          <cell r="G41">
            <v>73870</v>
          </cell>
          <cell r="H41">
            <v>67240</v>
          </cell>
          <cell r="I41">
            <v>14420</v>
          </cell>
          <cell r="J41">
            <v>9100</v>
          </cell>
          <cell r="K41">
            <v>5390</v>
          </cell>
          <cell r="L41">
            <v>4860</v>
          </cell>
          <cell r="M41">
            <v>1150</v>
          </cell>
          <cell r="N41">
            <v>90</v>
          </cell>
          <cell r="O41">
            <v>205490</v>
          </cell>
          <cell r="P41">
            <v>133770</v>
          </cell>
          <cell r="Q41">
            <v>205490</v>
          </cell>
          <cell r="R41">
            <v>133770</v>
          </cell>
          <cell r="S41">
            <v>80500</v>
          </cell>
          <cell r="T41">
            <v>73340</v>
          </cell>
        </row>
        <row r="42">
          <cell r="A42">
            <v>36</v>
          </cell>
          <cell r="B42" t="str">
            <v>はまかぜ保育園</v>
          </cell>
          <cell r="C42">
            <v>30</v>
          </cell>
          <cell r="D42">
            <v>8</v>
          </cell>
          <cell r="E42">
            <v>189830</v>
          </cell>
          <cell r="F42">
            <v>123430</v>
          </cell>
          <cell r="G42">
            <v>73870</v>
          </cell>
          <cell r="H42">
            <v>67240</v>
          </cell>
          <cell r="I42">
            <v>14420</v>
          </cell>
          <cell r="J42">
            <v>9100</v>
          </cell>
          <cell r="K42">
            <v>5390</v>
          </cell>
          <cell r="L42">
            <v>4860</v>
          </cell>
          <cell r="M42">
            <v>1150</v>
          </cell>
          <cell r="N42">
            <v>90</v>
          </cell>
          <cell r="O42">
            <v>205490</v>
          </cell>
          <cell r="P42">
            <v>133770</v>
          </cell>
          <cell r="Q42">
            <v>205490</v>
          </cell>
          <cell r="R42">
            <v>133770</v>
          </cell>
          <cell r="S42">
            <v>80500</v>
          </cell>
          <cell r="T42">
            <v>73340</v>
          </cell>
        </row>
        <row r="43">
          <cell r="A43">
            <v>37</v>
          </cell>
          <cell r="B43" t="str">
            <v>いなほ保育園</v>
          </cell>
          <cell r="C43">
            <v>45</v>
          </cell>
          <cell r="D43">
            <v>4</v>
          </cell>
          <cell r="E43">
            <v>176590</v>
          </cell>
          <cell r="F43">
            <v>110190</v>
          </cell>
          <cell r="G43">
            <v>60630</v>
          </cell>
          <cell r="H43">
            <v>54000</v>
          </cell>
          <cell r="I43">
            <v>6680</v>
          </cell>
          <cell r="J43">
            <v>4020</v>
          </cell>
          <cell r="K43">
            <v>2160</v>
          </cell>
          <cell r="L43">
            <v>1900</v>
          </cell>
          <cell r="M43">
            <v>920</v>
          </cell>
          <cell r="N43">
            <v>30</v>
          </cell>
          <cell r="O43">
            <v>184220</v>
          </cell>
          <cell r="P43">
            <v>115160</v>
          </cell>
          <cell r="Q43">
            <v>184220</v>
          </cell>
          <cell r="R43">
            <v>115160</v>
          </cell>
          <cell r="S43">
            <v>63740</v>
          </cell>
          <cell r="T43">
            <v>56850</v>
          </cell>
        </row>
        <row r="44">
          <cell r="A44">
            <v>38</v>
          </cell>
          <cell r="B44" t="str">
            <v>キッズマーム保育園</v>
          </cell>
          <cell r="C44">
            <v>30</v>
          </cell>
          <cell r="D44">
            <v>8</v>
          </cell>
          <cell r="E44">
            <v>189830</v>
          </cell>
          <cell r="F44">
            <v>123430</v>
          </cell>
          <cell r="G44">
            <v>73870</v>
          </cell>
          <cell r="H44">
            <v>67240</v>
          </cell>
          <cell r="I44">
            <v>14420</v>
          </cell>
          <cell r="J44">
            <v>9100</v>
          </cell>
          <cell r="K44">
            <v>5390</v>
          </cell>
          <cell r="L44">
            <v>4860</v>
          </cell>
          <cell r="M44">
            <v>1150</v>
          </cell>
          <cell r="N44">
            <v>90</v>
          </cell>
          <cell r="O44">
            <v>205490</v>
          </cell>
          <cell r="P44">
            <v>133770</v>
          </cell>
          <cell r="Q44">
            <v>205490</v>
          </cell>
          <cell r="R44">
            <v>133770</v>
          </cell>
          <cell r="S44">
            <v>80500</v>
          </cell>
          <cell r="T44">
            <v>73340</v>
          </cell>
        </row>
        <row r="45">
          <cell r="A45">
            <v>39</v>
          </cell>
          <cell r="B45" t="str">
            <v>アスク海浜幕張保育園</v>
          </cell>
          <cell r="C45">
            <v>59</v>
          </cell>
          <cell r="D45">
            <v>8</v>
          </cell>
          <cell r="E45">
            <v>170800</v>
          </cell>
          <cell r="F45">
            <v>104400</v>
          </cell>
          <cell r="G45">
            <v>54840</v>
          </cell>
          <cell r="H45">
            <v>48210</v>
          </cell>
          <cell r="I45">
            <v>12890</v>
          </cell>
          <cell r="J45">
            <v>7570</v>
          </cell>
          <cell r="K45">
            <v>3860</v>
          </cell>
          <cell r="L45">
            <v>3330</v>
          </cell>
          <cell r="M45">
            <v>760</v>
          </cell>
          <cell r="N45">
            <v>60</v>
          </cell>
          <cell r="O45">
            <v>184510</v>
          </cell>
          <cell r="P45">
            <v>112790</v>
          </cell>
          <cell r="Q45">
            <v>184510</v>
          </cell>
          <cell r="R45">
            <v>112790</v>
          </cell>
          <cell r="S45">
            <v>59520</v>
          </cell>
          <cell r="T45">
            <v>52360</v>
          </cell>
        </row>
        <row r="46">
          <cell r="A46">
            <v>40</v>
          </cell>
          <cell r="B46" t="str">
            <v>明徳浜野駅保育園</v>
          </cell>
          <cell r="C46">
            <v>36</v>
          </cell>
          <cell r="D46">
            <v>8</v>
          </cell>
          <cell r="E46">
            <v>178700</v>
          </cell>
          <cell r="F46">
            <v>112300</v>
          </cell>
          <cell r="G46">
            <v>62740</v>
          </cell>
          <cell r="H46">
            <v>56110</v>
          </cell>
          <cell r="I46">
            <v>13530</v>
          </cell>
          <cell r="J46">
            <v>8210</v>
          </cell>
          <cell r="K46">
            <v>4500</v>
          </cell>
          <cell r="L46">
            <v>3970</v>
          </cell>
          <cell r="M46">
            <v>1150</v>
          </cell>
          <cell r="N46">
            <v>90</v>
          </cell>
          <cell r="O46">
            <v>193470</v>
          </cell>
          <cell r="P46">
            <v>121750</v>
          </cell>
          <cell r="Q46">
            <v>193470</v>
          </cell>
          <cell r="R46">
            <v>121750</v>
          </cell>
          <cell r="S46">
            <v>68480</v>
          </cell>
          <cell r="T46">
            <v>61320</v>
          </cell>
        </row>
        <row r="47">
          <cell r="A47">
            <v>41</v>
          </cell>
          <cell r="B47" t="str">
            <v>幕張いもっこ保育園</v>
          </cell>
          <cell r="C47">
            <v>59</v>
          </cell>
          <cell r="D47">
            <v>4</v>
          </cell>
          <cell r="E47">
            <v>170800</v>
          </cell>
          <cell r="F47">
            <v>104400</v>
          </cell>
          <cell r="G47">
            <v>54840</v>
          </cell>
          <cell r="H47">
            <v>48210</v>
          </cell>
          <cell r="I47">
            <v>6440</v>
          </cell>
          <cell r="J47">
            <v>3780</v>
          </cell>
          <cell r="K47">
            <v>1920</v>
          </cell>
          <cell r="L47">
            <v>1660</v>
          </cell>
          <cell r="M47">
            <v>760</v>
          </cell>
          <cell r="N47">
            <v>30</v>
          </cell>
          <cell r="O47">
            <v>178030</v>
          </cell>
          <cell r="P47">
            <v>108970</v>
          </cell>
          <cell r="Q47">
            <v>178030</v>
          </cell>
          <cell r="R47">
            <v>108970</v>
          </cell>
          <cell r="S47">
            <v>57550</v>
          </cell>
          <cell r="T47">
            <v>50660</v>
          </cell>
        </row>
        <row r="48">
          <cell r="A48">
            <v>42</v>
          </cell>
          <cell r="B48" t="str">
            <v>稲毛すきっぷ保育園</v>
          </cell>
          <cell r="C48">
            <v>30</v>
          </cell>
          <cell r="D48">
            <v>8</v>
          </cell>
          <cell r="E48">
            <v>189830</v>
          </cell>
          <cell r="F48">
            <v>123430</v>
          </cell>
          <cell r="G48">
            <v>73870</v>
          </cell>
          <cell r="H48">
            <v>67240</v>
          </cell>
          <cell r="I48">
            <v>14420</v>
          </cell>
          <cell r="J48">
            <v>9100</v>
          </cell>
          <cell r="K48">
            <v>5390</v>
          </cell>
          <cell r="L48">
            <v>4860</v>
          </cell>
          <cell r="M48">
            <v>1150</v>
          </cell>
          <cell r="N48">
            <v>90</v>
          </cell>
          <cell r="O48">
            <v>205490</v>
          </cell>
          <cell r="P48">
            <v>133770</v>
          </cell>
          <cell r="Q48">
            <v>205490</v>
          </cell>
          <cell r="R48">
            <v>133770</v>
          </cell>
          <cell r="S48">
            <v>80500</v>
          </cell>
          <cell r="T48">
            <v>73340</v>
          </cell>
        </row>
        <row r="49">
          <cell r="A49">
            <v>43</v>
          </cell>
          <cell r="B49" t="str">
            <v>千葉聖心保育園</v>
          </cell>
          <cell r="C49">
            <v>45</v>
          </cell>
          <cell r="D49">
            <v>8</v>
          </cell>
          <cell r="E49">
            <v>176590</v>
          </cell>
          <cell r="F49">
            <v>110190</v>
          </cell>
          <cell r="G49">
            <v>60630</v>
          </cell>
          <cell r="H49">
            <v>54000</v>
          </cell>
          <cell r="I49">
            <v>13360</v>
          </cell>
          <cell r="J49">
            <v>8040</v>
          </cell>
          <cell r="K49">
            <v>4330</v>
          </cell>
          <cell r="L49">
            <v>3800</v>
          </cell>
          <cell r="M49">
            <v>920</v>
          </cell>
          <cell r="N49">
            <v>70</v>
          </cell>
          <cell r="O49">
            <v>190940</v>
          </cell>
          <cell r="P49">
            <v>119220</v>
          </cell>
          <cell r="Q49">
            <v>190940</v>
          </cell>
          <cell r="R49">
            <v>119220</v>
          </cell>
          <cell r="S49">
            <v>65950</v>
          </cell>
          <cell r="T49">
            <v>58790</v>
          </cell>
        </row>
        <row r="50">
          <cell r="A50">
            <v>44</v>
          </cell>
          <cell r="B50" t="str">
            <v>真生保育園</v>
          </cell>
          <cell r="C50">
            <v>90</v>
          </cell>
          <cell r="D50">
            <v>4</v>
          </cell>
          <cell r="E50">
            <v>161360</v>
          </cell>
          <cell r="F50">
            <v>94960</v>
          </cell>
          <cell r="G50">
            <v>45400</v>
          </cell>
          <cell r="H50">
            <v>38770</v>
          </cell>
          <cell r="I50">
            <v>6070</v>
          </cell>
          <cell r="J50">
            <v>3410</v>
          </cell>
          <cell r="K50">
            <v>1550</v>
          </cell>
          <cell r="L50">
            <v>1290</v>
          </cell>
          <cell r="M50">
            <v>510</v>
          </cell>
          <cell r="N50">
            <v>20</v>
          </cell>
          <cell r="O50">
            <v>167960</v>
          </cell>
          <cell r="P50">
            <v>98900</v>
          </cell>
          <cell r="Q50">
            <v>167960</v>
          </cell>
          <cell r="R50">
            <v>98900</v>
          </cell>
          <cell r="S50">
            <v>47480</v>
          </cell>
          <cell r="T50">
            <v>40590</v>
          </cell>
        </row>
        <row r="51">
          <cell r="A51">
            <v>45</v>
          </cell>
          <cell r="B51" t="str">
            <v>アップルナースリー検見川浜保育園</v>
          </cell>
          <cell r="C51">
            <v>30</v>
          </cell>
          <cell r="D51">
            <v>4</v>
          </cell>
          <cell r="E51">
            <v>189830</v>
          </cell>
          <cell r="F51">
            <v>123430</v>
          </cell>
          <cell r="G51">
            <v>73870</v>
          </cell>
          <cell r="H51">
            <v>67240</v>
          </cell>
          <cell r="I51">
            <v>7210</v>
          </cell>
          <cell r="J51">
            <v>4550</v>
          </cell>
          <cell r="K51">
            <v>2690</v>
          </cell>
          <cell r="L51">
            <v>2430</v>
          </cell>
          <cell r="M51">
            <v>1150</v>
          </cell>
          <cell r="N51">
            <v>40</v>
          </cell>
          <cell r="O51">
            <v>198230</v>
          </cell>
          <cell r="P51">
            <v>129170</v>
          </cell>
          <cell r="Q51">
            <v>198230</v>
          </cell>
          <cell r="R51">
            <v>129170</v>
          </cell>
          <cell r="S51">
            <v>77750</v>
          </cell>
          <cell r="T51">
            <v>70860</v>
          </cell>
        </row>
      </sheetData>
      <sheetData sheetId="3"/>
      <sheetData sheetId="4"/>
      <sheetData sheetId="5"/>
      <sheetData sheetId="6"/>
      <sheetData sheetId="7"/>
      <sheetData sheetId="8">
        <row r="3">
          <cell r="G3">
            <v>56</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ow r="5">
          <cell r="A5">
            <v>1</v>
          </cell>
        </row>
      </sheetData>
      <sheetData sheetId="23"/>
      <sheetData sheetId="24">
        <row r="3">
          <cell r="M3">
            <v>38</v>
          </cell>
        </row>
      </sheetData>
      <sheetData sheetId="25">
        <row r="4">
          <cell r="A4">
            <v>1</v>
          </cell>
        </row>
      </sheetData>
      <sheetData sheetId="26"/>
      <sheetData sheetId="27"/>
      <sheetData sheetId="28"/>
      <sheetData sheetId="29"/>
      <sheetData sheetId="30"/>
      <sheetData sheetId="31"/>
      <sheetData sheetId="32"/>
      <sheetData sheetId="33"/>
      <sheetData sheetId="34">
        <row r="17">
          <cell r="D17">
            <v>0</v>
          </cell>
        </row>
      </sheetData>
      <sheetData sheetId="35"/>
      <sheetData sheetId="36"/>
      <sheetData sheetId="37"/>
      <sheetData sheetId="38"/>
      <sheetData sheetId="39"/>
      <sheetData sheetId="40"/>
      <sheetData sheetId="41"/>
      <sheetData sheetId="42">
        <row r="6">
          <cell r="I6">
            <v>0</v>
          </cell>
        </row>
      </sheetData>
      <sheetData sheetId="43">
        <row r="6">
          <cell r="K6">
            <v>0</v>
          </cell>
        </row>
      </sheetData>
      <sheetData sheetId="44">
        <row r="6">
          <cell r="I6">
            <v>0</v>
          </cell>
        </row>
      </sheetData>
      <sheetData sheetId="45">
        <row r="11">
          <cell r="I11" t="str">
            <v/>
          </cell>
        </row>
      </sheetData>
      <sheetData sheetId="46">
        <row r="11">
          <cell r="L11">
            <v>0</v>
          </cell>
        </row>
      </sheetData>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row r="3">
          <cell r="C3" t="str">
            <v>18/100地域</v>
          </cell>
        </row>
      </sheetData>
      <sheetData sheetId="61"/>
      <sheetData sheetId="62"/>
      <sheetData sheetId="63"/>
      <sheetData sheetId="64"/>
      <sheetData sheetId="6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ショートカット"/>
      <sheetName val="ToDo"/>
      <sheetName val="修学資金ToDo"/>
      <sheetName val="会計検査Todo"/>
      <sheetName val="新規メモ"/>
      <sheetName val="机上連絡先"/>
      <sheetName val="来年度"/>
      <sheetName val="280401_6対1→5対1"/>
      <sheetName val="２７加配一人追加"/>
      <sheetName val="引き継ぎ構成"/>
      <sheetName val="連絡先"/>
      <sheetName val="28末-29当初"/>
      <sheetName val="照会対応関係【担当分】"/>
      <sheetName val="29末-30当初"/>
      <sheetName val="改善"/>
      <sheetName val="年度末対策 (2)"/>
      <sheetName val="H28園連絡先等"/>
      <sheetName val="園別備忘録"/>
      <sheetName val="業務知識"/>
      <sheetName val="各園の提出物管理"/>
      <sheetName val="280720市町村保育状況調査票"/>
      <sheetName val="民間障害児数及び配置保育士数"/>
      <sheetName val="交付決定内訳一覧"/>
      <sheetName val="技系"/>
      <sheetName val="貼付用"/>
      <sheetName val="28保育士数、正規非正規の割合"/>
      <sheetName val="29保育士数、正規非正規の割合"/>
      <sheetName val="27保育士数、正規非正規の割合"/>
      <sheetName val="28年4月時点の年齢別入所者と配置"/>
      <sheetName val="千葉市が不公平な扱いを受けている補助金（障害児保育費）根拠"/>
      <sheetName val="要件緩和の理解"/>
      <sheetName val="リスト"/>
      <sheetName val="旅費"/>
      <sheetName val="修学資金裁量免除計算"/>
      <sheetName val="歳入の調定方法"/>
      <sheetName val="修学資金"/>
      <sheetName val="27-29_常勤保育士数の割合 "/>
      <sheetName val="地域型園長年齢"/>
      <sheetName val="Sheet1"/>
      <sheetName val="メールボックス"/>
      <sheetName val="各園情報(30)"/>
      <sheetName val="机上連絡先29"/>
      <sheetName val="連絡先29"/>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ow r="4">
          <cell r="B4" t="str">
            <v>01_全般</v>
          </cell>
          <cell r="C4" t="str">
            <v>01_知識</v>
          </cell>
          <cell r="F4" t="str">
            <v>01_ワード</v>
          </cell>
          <cell r="G4" t="str">
            <v>01_関数</v>
          </cell>
        </row>
        <row r="5">
          <cell r="B5" t="str">
            <v>02_配置基準</v>
          </cell>
          <cell r="C5" t="str">
            <v>02_進め方</v>
          </cell>
          <cell r="F5" t="str">
            <v>02_エクセル</v>
          </cell>
          <cell r="G5" t="str">
            <v>02_短縮</v>
          </cell>
        </row>
        <row r="6">
          <cell r="B6" t="str">
            <v>04_処遇改善等加算(基礎分)</v>
          </cell>
          <cell r="C6" t="str">
            <v>03_注意事項</v>
          </cell>
          <cell r="F6" t="str">
            <v>03_PC機能</v>
          </cell>
          <cell r="G6" t="str">
            <v>03_方法・知識</v>
          </cell>
        </row>
        <row r="7">
          <cell r="B7" t="str">
            <v>05_要件緩和</v>
          </cell>
          <cell r="C7" t="str">
            <v>04_連絡</v>
          </cell>
          <cell r="F7" t="str">
            <v>04_outlook</v>
          </cell>
          <cell r="G7">
            <v>0</v>
          </cell>
        </row>
        <row r="8">
          <cell r="B8" t="str">
            <v>08_文書管理</v>
          </cell>
          <cell r="C8" t="str">
            <v>05_人</v>
          </cell>
          <cell r="F8">
            <v>0</v>
          </cell>
          <cell r="G8">
            <v>0</v>
          </cell>
        </row>
        <row r="9">
          <cell r="B9" t="str">
            <v>09_財務</v>
          </cell>
          <cell r="C9" t="str">
            <v>06_改善事項</v>
          </cell>
        </row>
        <row r="10">
          <cell r="B10" t="str">
            <v>11_施設運営費</v>
          </cell>
          <cell r="C10" t="str">
            <v>07_検討</v>
          </cell>
        </row>
        <row r="11">
          <cell r="B11" t="str">
            <v>12_委託費・加算・給付費・小規模</v>
          </cell>
          <cell r="C11" t="str">
            <v>08_用語集</v>
          </cell>
        </row>
        <row r="12">
          <cell r="B12" t="str">
            <v>13_管外</v>
          </cell>
          <cell r="C12">
            <v>0</v>
          </cell>
        </row>
        <row r="13">
          <cell r="B13" t="str">
            <v>14_修学資金貸付等</v>
          </cell>
          <cell r="C13">
            <v>0</v>
          </cell>
        </row>
        <row r="14">
          <cell r="B14">
            <v>0</v>
          </cell>
          <cell r="C14">
            <v>0</v>
          </cell>
        </row>
        <row r="15">
          <cell r="B15" t="str">
            <v>03_子ども・子育て</v>
          </cell>
          <cell r="C15">
            <v>0</v>
          </cell>
          <cell r="F15" t="str">
            <v>01_中央区</v>
          </cell>
        </row>
        <row r="16">
          <cell r="B16" t="str">
            <v>03-1_利用者支援</v>
          </cell>
          <cell r="F16" t="str">
            <v>02_花見川区</v>
          </cell>
        </row>
        <row r="17">
          <cell r="B17" t="str">
            <v>03-2_延長保育</v>
          </cell>
          <cell r="F17" t="str">
            <v>03_稲毛区</v>
          </cell>
        </row>
        <row r="18">
          <cell r="B18" t="str">
            <v>03-3_実費徴収</v>
          </cell>
          <cell r="F18" t="str">
            <v>04_若葉区</v>
          </cell>
        </row>
        <row r="19">
          <cell r="B19" t="str">
            <v>03-4_多様な事業者参入</v>
          </cell>
          <cell r="F19" t="str">
            <v>05_緑区</v>
          </cell>
        </row>
        <row r="20">
          <cell r="B20" t="str">
            <v>03-5_放課後児童健全育成事業</v>
          </cell>
          <cell r="F20" t="str">
            <v>06_美浜区</v>
          </cell>
        </row>
        <row r="21">
          <cell r="B21" t="str">
            <v>03-6_子育て短期支援事業</v>
          </cell>
        </row>
        <row r="22">
          <cell r="B22" t="str">
            <v>03-7_乳児家庭全戸訪問事業</v>
          </cell>
        </row>
        <row r="23">
          <cell r="B23" t="str">
            <v>03-8_養育支援訪問事業</v>
          </cell>
        </row>
        <row r="24">
          <cell r="B24" t="str">
            <v>03-9_子どもを守る地域ネットワーク機能強化</v>
          </cell>
        </row>
        <row r="25">
          <cell r="B25" t="str">
            <v>03-10_地域子育て支援拠点事業</v>
          </cell>
        </row>
        <row r="26">
          <cell r="B26" t="str">
            <v>03-11_一時預かり</v>
          </cell>
        </row>
        <row r="27">
          <cell r="B27" t="str">
            <v>03-12_病児保育</v>
          </cell>
        </row>
        <row r="28">
          <cell r="B28" t="str">
            <v>03-13_ファミリー・サポート・センター</v>
          </cell>
        </row>
        <row r="29">
          <cell r="B29" t="str">
            <v>31_先取りプロジェクト</v>
          </cell>
        </row>
        <row r="30">
          <cell r="B30" t="str">
            <v>91_保育料</v>
          </cell>
        </row>
        <row r="31">
          <cell r="B31" t="str">
            <v>99_その他</v>
          </cell>
        </row>
      </sheetData>
      <sheetData sheetId="32"/>
      <sheetData sheetId="33"/>
      <sheetData sheetId="34"/>
      <sheetData sheetId="35"/>
      <sheetData sheetId="36"/>
      <sheetData sheetId="37"/>
      <sheetData sheetId="38"/>
      <sheetData sheetId="39"/>
      <sheetData sheetId="40"/>
      <sheetData sheetId="41" refreshError="1"/>
      <sheetData sheetId="4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入力シート"/>
      <sheetName val="計算シート"/>
      <sheetName val="１～３号・対応表"/>
      <sheetName val="１号・質改善後"/>
      <sheetName val="１号・質改善後②"/>
      <sheetName val="１号・質改善前"/>
      <sheetName val="１号・質改善前②"/>
      <sheetName val="２・３号・質改善後"/>
      <sheetName val="２・３号・質改善後②"/>
      <sheetName val="２・３号・質改善前"/>
      <sheetName val="２・３号・質改善前②"/>
      <sheetName val="Ver."/>
      <sheetName val="VLOOK"/>
      <sheetName val="Sheet2"/>
      <sheetName val="編集"/>
      <sheetName val="H28.4.1"/>
      <sheetName val="H27.4.1（訂正）"/>
      <sheetName val="H27.4.1（番号訂正）"/>
      <sheetName val="H27.4.1"/>
      <sheetName val="机上用"/>
      <sheetName val="施設情報"/>
      <sheetName val="交付決定内訳一覧"/>
      <sheetName val="3.31現在職員数"/>
      <sheetName val="交付決定一覧"/>
      <sheetName val="決定通知（様式第２号）"/>
      <sheetName val="第１四半期"/>
      <sheetName val="第２四半期 "/>
      <sheetName val="第２支払"/>
      <sheetName val="第３四半期"/>
      <sheetName val="第３支払"/>
      <sheetName val="10月予備申請"/>
      <sheetName val="変更決定一覧"/>
      <sheetName val="変更通知（様式第5号）"/>
      <sheetName val="確定通知（様式第7号）"/>
      <sheetName val="差引所要額一覧"/>
      <sheetName val="差引所要額内訳 "/>
      <sheetName val="確定額一覧"/>
      <sheetName val="精算分"/>
      <sheetName val="精算書"/>
      <sheetName val="枝番号簿"/>
      <sheetName val="支払い一覧"/>
      <sheetName val="助成班"/>
      <sheetName val="指導班 "/>
      <sheetName val="管理班"/>
      <sheetName val="1.8現在　進捗状況"/>
      <sheetName val="リスト"/>
      <sheetName val="職員予定表"/>
      <sheetName val="施設情報 (交付決定）)"/>
      <sheetName val="Sheet1"/>
      <sheetName val="負担行為伺書"/>
      <sheetName val="交付決定①"/>
      <sheetName val="変更①"/>
      <sheetName val="交付決定②"/>
      <sheetName val="確定"/>
      <sheetName val="変更②"/>
      <sheetName val="決定通知(2号)"/>
      <sheetName val="変更負担行為伺書"/>
      <sheetName val="変更決定通知(5号)"/>
      <sheetName val="確定通知(8号)"/>
      <sheetName val="5月"/>
      <sheetName val="6月"/>
      <sheetName val="7月"/>
      <sheetName val="8月"/>
      <sheetName val="9月"/>
      <sheetName val="10月"/>
      <sheetName val="11月"/>
      <sheetName val="Sheet5"/>
      <sheetName val="12月"/>
      <sheetName val="1月"/>
      <sheetName val="2月"/>
      <sheetName val="書類提出状況"/>
      <sheetName val="確定通知(8号) (2)"/>
      <sheetName val="かるがも"/>
      <sheetName val="12"/>
      <sheetName val="補助金用基本データ"/>
      <sheetName val="交付決定額一覧"/>
      <sheetName val="Sheet4"/>
      <sheetName val="基準額等"/>
      <sheetName val="提出前チェックリスト"/>
      <sheetName val="【保育園既存】算出内訳書"/>
      <sheetName val="【施設型】実績報告書等（入力不要）"/>
      <sheetName val="年度途中入園前健診の支払明細"/>
      <sheetName val="領収書内訳シート"/>
      <sheetName val="交付申請書(入力不用)"/>
    </sheetNames>
    <sheetDataSet>
      <sheetData sheetId="0" refreshError="1"/>
      <sheetData sheetId="1" refreshError="1"/>
      <sheetData sheetId="2">
        <row r="3">
          <cell r="I3" t="str">
            <v>なし</v>
          </cell>
          <cell r="L3" t="str">
            <v>0日</v>
          </cell>
          <cell r="N3" t="str">
            <v>0人</v>
          </cell>
          <cell r="O3" t="str">
            <v>認可施設</v>
          </cell>
        </row>
        <row r="4">
          <cell r="L4" t="str">
            <v>1日</v>
          </cell>
          <cell r="N4" t="str">
            <v>1人</v>
          </cell>
          <cell r="O4" t="str">
            <v>機能部分</v>
          </cell>
        </row>
        <row r="5">
          <cell r="L5" t="str">
            <v>2日</v>
          </cell>
          <cell r="N5" t="str">
            <v>2人</v>
          </cell>
        </row>
        <row r="6">
          <cell r="L6" t="str">
            <v>3日</v>
          </cell>
          <cell r="N6" t="str">
            <v>3人</v>
          </cell>
        </row>
        <row r="7">
          <cell r="L7" t="str">
            <v>4日</v>
          </cell>
          <cell r="N7" t="str">
            <v>4人</v>
          </cell>
        </row>
        <row r="8">
          <cell r="L8" t="str">
            <v>5日</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sheetData sheetId="13"/>
      <sheetData sheetId="14">
        <row r="160">
          <cell r="F160" t="str">
            <v>01_中央区</v>
          </cell>
        </row>
      </sheetData>
      <sheetData sheetId="15"/>
      <sheetData sheetId="16"/>
      <sheetData sheetId="17"/>
      <sheetData sheetId="18"/>
      <sheetData sheetId="19"/>
      <sheetData sheetId="20"/>
      <sheetData sheetId="21">
        <row r="4">
          <cell r="A4">
            <v>1</v>
          </cell>
        </row>
      </sheetData>
      <sheetData sheetId="22"/>
      <sheetData sheetId="23"/>
      <sheetData sheetId="24"/>
      <sheetData sheetId="25"/>
      <sheetData sheetId="26"/>
      <sheetData sheetId="27"/>
      <sheetData sheetId="28"/>
      <sheetData sheetId="29"/>
      <sheetData sheetId="30"/>
      <sheetData sheetId="31">
        <row r="4">
          <cell r="A4">
            <v>1</v>
          </cell>
        </row>
      </sheetData>
      <sheetData sheetId="32"/>
      <sheetData sheetId="33"/>
      <sheetData sheetId="34"/>
      <sheetData sheetId="35"/>
      <sheetData sheetId="36"/>
      <sheetData sheetId="37"/>
      <sheetData sheetId="38"/>
      <sheetData sheetId="39"/>
      <sheetData sheetId="40">
        <row r="4">
          <cell r="A4">
            <v>1</v>
          </cell>
        </row>
      </sheetData>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row r="8">
          <cell r="Z8">
            <v>45</v>
          </cell>
        </row>
      </sheetData>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refreshError="1"/>
      <sheetData sheetId="74">
        <row r="5">
          <cell r="C5" t="str">
            <v>院内保育園</v>
          </cell>
        </row>
      </sheetData>
      <sheetData sheetId="75"/>
      <sheetData sheetId="76"/>
      <sheetData sheetId="77"/>
      <sheetData sheetId="78"/>
      <sheetData sheetId="79"/>
      <sheetData sheetId="80"/>
      <sheetData sheetId="81"/>
      <sheetData sheetId="82"/>
      <sheetData sheetId="8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単価引上率"/>
      <sheetName val="目次１"/>
      <sheetName val="１居宅介護"/>
      <sheetName val="２重度訪問介護"/>
      <sheetName val="３行動援護"/>
      <sheetName val="４重度包括"/>
      <sheetName val="５療養介護"/>
      <sheetName val="６生活介護"/>
      <sheetName val="７児童デイ"/>
      <sheetName val="８短期入所"/>
      <sheetName val="９共同生活介護"/>
      <sheetName val="１０施設入所支援"/>
      <sheetName val="１１共同生活援助"/>
      <sheetName val="１２自立訓練（機能）"/>
      <sheetName val="１３自立訓練（生活）"/>
      <sheetName val="１４宿泊型自立訓練"/>
      <sheetName val="１５就労移行支援"/>
      <sheetName val="１６就労移行支援（養成）"/>
      <sheetName val="１７就労継続支援Ａ型"/>
      <sheetName val="１８就労継続支援Ｂ型"/>
      <sheetName val="１９相談支援"/>
      <sheetName val="２０身体入所更生"/>
      <sheetName val="２１身体通所更生"/>
      <sheetName val="２２身体入所療護"/>
      <sheetName val="２３身体通所療護"/>
      <sheetName val="２４身体入所授産"/>
      <sheetName val="２５身体通所授産"/>
      <sheetName val="２６知的入所更生"/>
      <sheetName val="２７知的通所更生"/>
      <sheetName val="２８知的入所授産"/>
      <sheetName val="２９知的通所授産"/>
      <sheetName val="３０知的通勤寮"/>
      <sheetName val="【比較前】単価入力"/>
      <sheetName val="入力シート"/>
      <sheetName val="リスト"/>
      <sheetName val="補助金用基本データ"/>
      <sheetName val="⓪ファイルの説明"/>
      <sheetName val="①基本情報"/>
      <sheetName val="②-1職員名簿"/>
      <sheetName val="②-2勤務時間数入力"/>
      <sheetName val="③児童数及び保育士定数 (2)-(1)"/>
      <sheetName val="④-1月別配置内訳書(2)-(2)-(A)"/>
      <sheetName val="④-2月別配置内訳書(2)-(2)-(B)"/>
      <sheetName val="④-3月別配置内訳書(2)-(2)-(C)"/>
      <sheetName val="⑤基本分、３歳未満児(3)"/>
      <sheetName val="⑥１・２歳児担当内訳書(4)"/>
      <sheetName val="⑦産休明け保育等(5)"/>
      <sheetName val="⑧要配慮内訳書(6)"/>
      <sheetName val="⑨調理内訳書(7)"/>
      <sheetName val="様式３"/>
      <sheetName val="様式４"/>
      <sheetName val="様式６"/>
      <sheetName val="様式８"/>
      <sheetName val="精算書"/>
      <sheetName val="修正等箇所"/>
      <sheetName val="VLOOK"/>
      <sheetName val="Sheet2"/>
      <sheetName val="編集"/>
      <sheetName val="H28.4.1"/>
      <sheetName val="H27.4.1（訂正）"/>
      <sheetName val="H27.4.1（番号訂正）"/>
      <sheetName val="H27.4.1"/>
      <sheetName val="机上用"/>
      <sheetName val="助成班"/>
      <sheetName val="指導班 "/>
      <sheetName val="管理班"/>
      <sheetName val="3.29現在　進捗状況"/>
      <sheetName val="職員予定表"/>
      <sheetName val="職能養成管理表"/>
      <sheetName val="3.11現在　進捗状況"/>
      <sheetName val="2.27現在　進捗状況"/>
      <sheetName val="2.22現在　進捗状況"/>
      <sheetName val="個別データ"/>
      <sheetName val="内科・歯科"/>
      <sheetName val="申請人数"/>
      <sheetName val="決定通知"/>
      <sheetName val="交付決定内訳書"/>
      <sheetName val="Sheet1"/>
      <sheetName val="交付決定一覧"/>
      <sheetName val="予算額内訳"/>
      <sheetName val="交付額内訳"/>
      <sheetName val="予算額・決定額一覧表"/>
      <sheetName val="指令番号"/>
      <sheetName val="人数入力 （概算払）"/>
      <sheetName val="第１回交付額"/>
      <sheetName val="請求書"/>
      <sheetName val="概算払い時の人数通知"/>
      <sheetName val="人数入力（最終）"/>
      <sheetName val="既交付額通知文"/>
      <sheetName val="変更申請人数一覧"/>
      <sheetName val="変更交付額内訳"/>
      <sheetName val="別表１・２"/>
      <sheetName val="変更決定一覧"/>
      <sheetName val="申請変更前後"/>
      <sheetName val="実績差額一覧"/>
      <sheetName val="変更通知"/>
      <sheetName val="変更指令番号"/>
      <sheetName val="確定通知"/>
      <sheetName val="達番号"/>
      <sheetName val="差額一覧"/>
      <sheetName val="様式１"/>
      <sheetName val="施設情報"/>
      <sheetName val="交付決定内訳一覧"/>
      <sheetName val="3.31現在職員数"/>
      <sheetName val="決定通知（様式第２号）"/>
      <sheetName val="第１四半期"/>
      <sheetName val="第２四半期 "/>
      <sheetName val="第２支払"/>
      <sheetName val="第３四半期"/>
      <sheetName val="第３支払"/>
      <sheetName val="10月予備申請"/>
      <sheetName val="変更通知（様式第5号）"/>
      <sheetName val="確定通知（様式第7号）"/>
      <sheetName val="差引所要額一覧"/>
      <sheetName val="差引所要額内訳 "/>
      <sheetName val="確定額一覧"/>
      <sheetName val="精算分"/>
      <sheetName val="枝番号簿"/>
      <sheetName val="支払い一覧"/>
      <sheetName val="最新基本データ"/>
      <sheetName val="事業所内含む認可外一覧 (1月)  "/>
      <sheetName val="事業所内含む認可外一覧 (12月)  "/>
      <sheetName val="事業所内含む認可外一覧 (11月)"/>
      <sheetName val="先Ｐとルーム一覧"/>
      <sheetName val="事業所内含む認可外一覧 (9月) "/>
      <sheetName val="ルーム保育料HP用"/>
      <sheetName val="最新基本データ (５月)"/>
      <sheetName val="先Ｐとルーム一覧 (2)"/>
      <sheetName val="事業所内含む認可外一覧"/>
      <sheetName val="事業所内含む認可外一覧 (7月)"/>
      <sheetName val="基準日"/>
      <sheetName val="31入所状況 (公立・民間)"/>
      <sheetName val="31入所状況（小規模・事業所・認こ）"/>
      <sheetName val="システムデータ"/>
      <sheetName val="照合用"/>
      <sheetName val="保育園在籍児童一覧"/>
      <sheetName val="入所待ち児童名簿"/>
      <sheetName val="総合チェック"/>
      <sheetName val="貼付用"/>
      <sheetName val="システムデータ集計"/>
      <sheetName val="管理表集計"/>
      <sheetName val="選択肢"/>
      <sheetName val="事業所データ"/>
      <sheetName val="認定こども園"/>
      <sheetName val="施設情報 (交付決定）)"/>
      <sheetName val="負担行為伺書"/>
      <sheetName val="交付決定①"/>
      <sheetName val="変更①"/>
      <sheetName val="交付決定②"/>
      <sheetName val="確定"/>
      <sheetName val="変更②"/>
      <sheetName val="決定通知(2号)"/>
      <sheetName val="変更負担行為伺書"/>
      <sheetName val="変更決定通知(5号)"/>
      <sheetName val="確定通知(8号)"/>
      <sheetName val="5月"/>
      <sheetName val="6月"/>
      <sheetName val="7月"/>
      <sheetName val="8月"/>
      <sheetName val="9月"/>
      <sheetName val="10月"/>
      <sheetName val="11月"/>
      <sheetName val="Sheet5"/>
      <sheetName val="12月"/>
      <sheetName val="1月"/>
      <sheetName val="2月"/>
      <sheetName val="書類提出状況"/>
      <sheetName val="確定通知(8号) (2)"/>
      <sheetName val="かるがも"/>
      <sheetName val="12"/>
    </sheetNames>
    <sheetDataSet>
      <sheetData sheetId="0" refreshError="1">
        <row r="2">
          <cell r="B2">
            <v>4.5999999999999999E-2</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efreshError="1"/>
      <sheetData sheetId="33" refreshError="1"/>
      <sheetData sheetId="34"/>
      <sheetData sheetId="35"/>
      <sheetData sheetId="36" refreshError="1"/>
      <sheetData sheetId="37"/>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sheetData sheetId="56"/>
      <sheetData sheetId="57">
        <row r="160">
          <cell r="F160" t="str">
            <v>01_中央区</v>
          </cell>
        </row>
      </sheetData>
      <sheetData sheetId="58"/>
      <sheetData sheetId="59"/>
      <sheetData sheetId="60"/>
      <sheetData sheetId="61"/>
      <sheetData sheetId="62"/>
      <sheetData sheetId="63"/>
      <sheetData sheetId="64"/>
      <sheetData sheetId="65"/>
      <sheetData sheetId="66"/>
      <sheetData sheetId="67"/>
      <sheetData sheetId="68"/>
      <sheetData sheetId="69"/>
      <sheetData sheetId="70" refreshError="1"/>
      <sheetData sheetId="71" refreshError="1"/>
      <sheetData sheetId="72" refreshError="1"/>
      <sheetData sheetId="73"/>
      <sheetData sheetId="74">
        <row r="4">
          <cell r="A4">
            <v>1</v>
          </cell>
        </row>
      </sheetData>
      <sheetData sheetId="75">
        <row r="3">
          <cell r="C3">
            <v>1001</v>
          </cell>
        </row>
      </sheetData>
      <sheetData sheetId="76"/>
      <sheetData sheetId="77"/>
      <sheetData sheetId="78"/>
      <sheetData sheetId="79"/>
      <sheetData sheetId="80"/>
      <sheetData sheetId="81"/>
      <sheetData sheetId="82"/>
      <sheetData sheetId="83"/>
      <sheetData sheetId="84">
        <row r="4">
          <cell r="A4">
            <v>1</v>
          </cell>
        </row>
      </sheetData>
      <sheetData sheetId="85"/>
      <sheetData sheetId="86"/>
      <sheetData sheetId="87"/>
      <sheetData sheetId="88"/>
      <sheetData sheetId="89">
        <row r="5">
          <cell r="A5">
            <v>1</v>
          </cell>
        </row>
      </sheetData>
      <sheetData sheetId="90"/>
      <sheetData sheetId="91">
        <row r="3">
          <cell r="M3">
            <v>38</v>
          </cell>
        </row>
      </sheetData>
      <sheetData sheetId="92">
        <row r="4">
          <cell r="A4">
            <v>1</v>
          </cell>
        </row>
      </sheetData>
      <sheetData sheetId="93"/>
      <sheetData sheetId="94"/>
      <sheetData sheetId="95"/>
      <sheetData sheetId="96"/>
      <sheetData sheetId="97"/>
      <sheetData sheetId="98"/>
      <sheetData sheetId="99"/>
      <sheetData sheetId="100"/>
      <sheetData sheetId="101"/>
      <sheetData sheetId="102">
        <row r="4">
          <cell r="A4">
            <v>1</v>
          </cell>
        </row>
      </sheetData>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row r="4">
          <cell r="A4">
            <v>1</v>
          </cell>
        </row>
      </sheetData>
      <sheetData sheetId="119">
        <row r="1">
          <cell r="A1" t="str">
            <v>平成27年度　千葉市保育ルーム認定施設一覧</v>
          </cell>
        </row>
      </sheetData>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row r="3">
          <cell r="C3">
            <v>1001</v>
          </cell>
        </row>
      </sheetData>
      <sheetData sheetId="143"/>
      <sheetData sheetId="144"/>
      <sheetData sheetId="145"/>
      <sheetData sheetId="146"/>
      <sheetData sheetId="147"/>
      <sheetData sheetId="148"/>
      <sheetData sheetId="149"/>
      <sheetData sheetId="150"/>
      <sheetData sheetId="151">
        <row r="8">
          <cell r="Z8">
            <v>45</v>
          </cell>
        </row>
      </sheetData>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施設情報 (交付決定）)"/>
      <sheetName val="Sheet1"/>
      <sheetName val="施設情報"/>
      <sheetName val="負担行為伺書"/>
      <sheetName val="交付決定①"/>
      <sheetName val="変更①"/>
      <sheetName val="交付決定②"/>
      <sheetName val="交付決定一覧"/>
      <sheetName val="確定"/>
      <sheetName val="変更②"/>
      <sheetName val="決定通知(2号)"/>
      <sheetName val="変更負担行為伺書"/>
      <sheetName val="変更決定通知(5号)"/>
      <sheetName val="確定通知(8号)"/>
      <sheetName val="5月"/>
      <sheetName val="6月"/>
      <sheetName val="7月"/>
      <sheetName val="8月"/>
      <sheetName val="9月"/>
      <sheetName val="10月"/>
      <sheetName val="11月"/>
      <sheetName val="Sheet5"/>
      <sheetName val="12月"/>
      <sheetName val="1月"/>
      <sheetName val="2月"/>
      <sheetName val="書類提出状況"/>
      <sheetName val="確定通知(8号) (2)"/>
      <sheetName val="かるがも"/>
      <sheetName val="12"/>
    </sheetNames>
    <sheetDataSet>
      <sheetData sheetId="0"/>
      <sheetData sheetId="1"/>
      <sheetData sheetId="2"/>
      <sheetData sheetId="3"/>
      <sheetData sheetId="4"/>
      <sheetData sheetId="5"/>
      <sheetData sheetId="6"/>
      <sheetData sheetId="7"/>
      <sheetData sheetId="8"/>
      <sheetData sheetId="9"/>
      <sheetData sheetId="10">
        <row r="8">
          <cell r="Z8">
            <v>45</v>
          </cell>
        </row>
      </sheetData>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最新基本データ"/>
      <sheetName val="事業所内含む認可外一覧 (1月)  "/>
      <sheetName val="事業所内含む認可外一覧 (12月)  "/>
      <sheetName val="事業所内含む認可外一覧 (11月)"/>
      <sheetName val="先Ｐとルーム一覧"/>
      <sheetName val="事業所内含む認可外一覧 (9月) "/>
      <sheetName val="ルーム保育料HP用"/>
      <sheetName val="最新基本データ (５月)"/>
      <sheetName val="先Ｐとルーム一覧 (2)"/>
      <sheetName val="事業所内含む認可外一覧"/>
      <sheetName val="事業所内含む認可外一覧 (7月)"/>
    </sheetNames>
    <sheetDataSet>
      <sheetData sheetId="0">
        <row r="1">
          <cell r="A1" t="str">
            <v>平成27年度　千葉市保育ルーム認定施設一覧</v>
          </cell>
        </row>
        <row r="5">
          <cell r="A5">
            <v>1</v>
          </cell>
          <cell r="B5" t="str">
            <v>かるがも保育園蘇我園</v>
          </cell>
          <cell r="C5" t="str">
            <v>260-0842</v>
          </cell>
          <cell r="D5" t="str">
            <v>中央区南町2-6-10 初芝ﾋﾞﾙ101</v>
          </cell>
          <cell r="E5" t="str">
            <v>丸　恵美</v>
          </cell>
          <cell r="F5" t="str">
            <v>261-8349</v>
          </cell>
          <cell r="G5" t="str">
            <v>261-8349</v>
          </cell>
          <cell r="H5" t="str">
            <v>rnqsc985@ybb.ne.jp</v>
          </cell>
          <cell r="I5">
            <v>37653</v>
          </cell>
          <cell r="J5" t="str">
            <v>1・2F</v>
          </cell>
          <cell r="K5">
            <v>77.33</v>
          </cell>
          <cell r="L5">
            <v>45</v>
          </cell>
          <cell r="M5">
            <v>45</v>
          </cell>
          <cell r="N5" t="str">
            <v>7:00～20:00</v>
          </cell>
          <cell r="O5" t="str">
            <v>51,500～74,300円</v>
          </cell>
          <cell r="P5">
            <v>53300</v>
          </cell>
          <cell r="Q5">
            <v>43000</v>
          </cell>
          <cell r="R5">
            <v>43000</v>
          </cell>
          <cell r="S5">
            <v>44500</v>
          </cell>
          <cell r="T5">
            <v>44500</v>
          </cell>
          <cell r="U5">
            <v>44500</v>
          </cell>
          <cell r="V5">
            <v>74300</v>
          </cell>
          <cell r="W5">
            <v>64000</v>
          </cell>
          <cell r="X5">
            <v>64000</v>
          </cell>
          <cell r="Y5">
            <v>51500</v>
          </cell>
          <cell r="Z5">
            <v>51500</v>
          </cell>
          <cell r="AA5">
            <v>51500</v>
          </cell>
          <cell r="AB5" t="str">
            <v>上の子・1万円引</v>
          </cell>
          <cell r="AC5">
            <v>21000</v>
          </cell>
          <cell r="AD5" t="str">
            <v>施設調理</v>
          </cell>
          <cell r="AE5" t="str">
            <v>○</v>
          </cell>
          <cell r="AF5" t="str">
            <v>○</v>
          </cell>
          <cell r="AG5" t="str">
            <v>株式会社</v>
          </cell>
          <cell r="AH5" t="str">
            <v>株式会社　かるがも</v>
          </cell>
          <cell r="AI5" t="str">
            <v>四街道市四街道1-5-5</v>
          </cell>
          <cell r="AJ5" t="str">
            <v>代表取締役　目片智恵美</v>
          </cell>
          <cell r="AK5" t="str">
            <v>株式会社　かるがも</v>
          </cell>
          <cell r="AL5" t="str">
            <v>四街道市四街道1-5-5</v>
          </cell>
          <cell r="AM5" t="str">
            <v>代表取締役　目片智恵美</v>
          </cell>
        </row>
        <row r="6">
          <cell r="A6">
            <v>2</v>
          </cell>
          <cell r="B6" t="str">
            <v>キッズ・ガーデン千葉中央園</v>
          </cell>
          <cell r="C6" t="str">
            <v>260-0013</v>
          </cell>
          <cell r="D6" t="str">
            <v>中央区中央3-13-1 富士屋ﾋﾞﾙ2F</v>
          </cell>
          <cell r="E6" t="str">
            <v>井手　健二郎</v>
          </cell>
          <cell r="F6" t="str">
            <v>202-3888</v>
          </cell>
          <cell r="G6" t="str">
            <v>202-3888</v>
          </cell>
          <cell r="H6" t="str">
            <v>ide@kids-garden.co.jp</v>
          </cell>
          <cell r="I6">
            <v>36220</v>
          </cell>
          <cell r="J6" t="str">
            <v>2F</v>
          </cell>
          <cell r="K6">
            <v>50.17</v>
          </cell>
          <cell r="L6">
            <v>30</v>
          </cell>
          <cell r="M6">
            <v>30</v>
          </cell>
          <cell r="N6" t="str">
            <v>7:00～19:30</v>
          </cell>
          <cell r="O6" t="str">
            <v>52,150～56,950円</v>
          </cell>
          <cell r="P6">
            <v>51950</v>
          </cell>
          <cell r="Q6">
            <v>51950</v>
          </cell>
          <cell r="R6">
            <v>51950</v>
          </cell>
          <cell r="S6">
            <v>47150</v>
          </cell>
          <cell r="T6">
            <v>47150</v>
          </cell>
          <cell r="U6">
            <v>47150</v>
          </cell>
          <cell r="V6">
            <v>56950</v>
          </cell>
          <cell r="W6">
            <v>56950</v>
          </cell>
          <cell r="X6">
            <v>56950</v>
          </cell>
          <cell r="Y6">
            <v>52150</v>
          </cell>
          <cell r="Z6">
            <v>52150</v>
          </cell>
          <cell r="AA6">
            <v>52150</v>
          </cell>
          <cell r="AB6" t="str">
            <v>上の子・半額</v>
          </cell>
          <cell r="AC6">
            <v>0</v>
          </cell>
          <cell r="AD6" t="str">
            <v>外部委託</v>
          </cell>
          <cell r="AE6" t="str">
            <v>×</v>
          </cell>
          <cell r="AF6" t="str">
            <v>○</v>
          </cell>
          <cell r="AG6" t="str">
            <v>株式会社</v>
          </cell>
          <cell r="AH6" t="str">
            <v>(株)生活設計</v>
          </cell>
          <cell r="AI6" t="str">
            <v>八千代市勝田1247-6</v>
          </cell>
          <cell r="AJ6" t="str">
            <v>代表取締役　井手　健二郎</v>
          </cell>
          <cell r="AK6" t="str">
            <v>(株)生活設計</v>
          </cell>
          <cell r="AL6" t="str">
            <v>八千代市勝田1247-6</v>
          </cell>
          <cell r="AM6" t="str">
            <v>代表取締役　井手　健二郎</v>
          </cell>
        </row>
        <row r="7">
          <cell r="A7">
            <v>3</v>
          </cell>
          <cell r="B7" t="str">
            <v>こどもハウスいるか</v>
          </cell>
          <cell r="C7" t="str">
            <v>260-0012</v>
          </cell>
          <cell r="D7" t="str">
            <v>中央区本町1-5-3</v>
          </cell>
          <cell r="E7" t="str">
            <v>島田　和典</v>
          </cell>
          <cell r="F7" t="str">
            <v>224-7171</v>
          </cell>
          <cell r="G7" t="str">
            <v>224-7179</v>
          </cell>
          <cell r="H7" t="str">
            <v>なし</v>
          </cell>
          <cell r="I7">
            <v>38534</v>
          </cell>
          <cell r="J7" t="str">
            <v>1F</v>
          </cell>
          <cell r="K7">
            <v>51.48</v>
          </cell>
          <cell r="L7">
            <v>31</v>
          </cell>
          <cell r="M7">
            <v>31</v>
          </cell>
          <cell r="N7" t="str">
            <v>6:00～23:00</v>
          </cell>
          <cell r="O7" t="str">
            <v>34,000～49,000円</v>
          </cell>
          <cell r="P7">
            <v>37000</v>
          </cell>
          <cell r="Q7">
            <v>35000</v>
          </cell>
          <cell r="R7">
            <v>30000</v>
          </cell>
          <cell r="S7">
            <v>25000</v>
          </cell>
          <cell r="T7">
            <v>22000</v>
          </cell>
          <cell r="U7">
            <v>22000</v>
          </cell>
          <cell r="V7">
            <v>49000</v>
          </cell>
          <cell r="W7">
            <v>47000</v>
          </cell>
          <cell r="X7">
            <v>42000</v>
          </cell>
          <cell r="Y7">
            <v>37000</v>
          </cell>
          <cell r="Z7">
            <v>34000</v>
          </cell>
          <cell r="AA7">
            <v>34000</v>
          </cell>
          <cell r="AB7" t="str">
            <v>上の子・1万円引</v>
          </cell>
          <cell r="AC7">
            <v>0</v>
          </cell>
          <cell r="AD7" t="str">
            <v>外部委託</v>
          </cell>
          <cell r="AE7" t="str">
            <v>○</v>
          </cell>
          <cell r="AF7" t="str">
            <v>○</v>
          </cell>
          <cell r="AG7" t="str">
            <v>NPO法人</v>
          </cell>
          <cell r="AH7" t="str">
            <v>民間会社</v>
          </cell>
          <cell r="AI7" t="str">
            <v>民間会社</v>
          </cell>
          <cell r="AJ7" t="str">
            <v>千葉市中央区院内2-15-13</v>
          </cell>
          <cell r="AK7" t="str">
            <v>(非)介護サービス</v>
          </cell>
          <cell r="AL7" t="str">
            <v>千葉市中央区院内2-15-13</v>
          </cell>
          <cell r="AM7" t="str">
            <v>理事代表　島田　裕子</v>
          </cell>
        </row>
        <row r="8">
          <cell r="A8">
            <v>4</v>
          </cell>
          <cell r="B8" t="str">
            <v>中央保育所</v>
          </cell>
          <cell r="C8" t="str">
            <v>260-0007</v>
          </cell>
          <cell r="D8" t="str">
            <v>中央区祐光2-11-12 SKﾏﾝｼｮﾝ213号</v>
          </cell>
          <cell r="E8" t="str">
            <v>渡邉　正行</v>
          </cell>
          <cell r="F8" t="str">
            <v>227-5155</v>
          </cell>
          <cell r="G8" t="str">
            <v>227-5508</v>
          </cell>
          <cell r="H8" t="str">
            <v>qq5t2nmd@honey.ocn.ne.jp</v>
          </cell>
          <cell r="I8">
            <v>36346</v>
          </cell>
          <cell r="J8" t="str">
            <v>1・2F</v>
          </cell>
          <cell r="K8">
            <v>290.2</v>
          </cell>
          <cell r="L8">
            <v>130</v>
          </cell>
          <cell r="M8">
            <v>59</v>
          </cell>
          <cell r="N8" t="str">
            <v>6:00～22:00</v>
          </cell>
          <cell r="O8" t="str">
            <v>37,090～61,860円</v>
          </cell>
          <cell r="P8">
            <v>46860</v>
          </cell>
          <cell r="Q8">
            <v>40660</v>
          </cell>
          <cell r="R8">
            <v>28300</v>
          </cell>
          <cell r="S8">
            <v>27090</v>
          </cell>
          <cell r="T8">
            <v>27090</v>
          </cell>
          <cell r="U8">
            <v>27090</v>
          </cell>
          <cell r="V8">
            <v>61860</v>
          </cell>
          <cell r="W8">
            <v>55660</v>
          </cell>
          <cell r="X8">
            <v>43300</v>
          </cell>
          <cell r="Y8">
            <v>37090</v>
          </cell>
          <cell r="Z8">
            <v>37090</v>
          </cell>
          <cell r="AA8">
            <v>37090</v>
          </cell>
          <cell r="AB8" t="str">
            <v>上の子・０歳、１歳、２歳→１万５千円引き、３歳以上→１万円引</v>
          </cell>
          <cell r="AC8">
            <v>0</v>
          </cell>
          <cell r="AD8" t="str">
            <v>施設調理</v>
          </cell>
          <cell r="AE8" t="str">
            <v>○</v>
          </cell>
          <cell r="AF8" t="str">
            <v>○</v>
          </cell>
          <cell r="AG8" t="str">
            <v>株式会社</v>
          </cell>
          <cell r="AH8" t="str">
            <v>有</v>
          </cell>
          <cell r="AI8" t="str">
            <v>個人</v>
          </cell>
          <cell r="AJ8" t="str">
            <v>昼間型</v>
          </cell>
          <cell r="AK8" t="str">
            <v>（株）かずさケアーサポート</v>
          </cell>
          <cell r="AL8" t="str">
            <v>千葉市中央区神明町26番地３</v>
          </cell>
          <cell r="AM8" t="str">
            <v>代表取締役　渡邉正行</v>
          </cell>
        </row>
        <row r="9">
          <cell r="A9">
            <v>5</v>
          </cell>
          <cell r="B9" t="str">
            <v>はっぴぃルーム本千葉駅前園</v>
          </cell>
          <cell r="C9" t="str">
            <v>260-0854</v>
          </cell>
          <cell r="D9" t="str">
            <v>中央区長洲1-24-12 今井ﾋﾞﾙ1F</v>
          </cell>
          <cell r="E9" t="str">
            <v>川崎　いずみ</v>
          </cell>
          <cell r="F9" t="str">
            <v>202-2562</v>
          </cell>
          <cell r="G9" t="str">
            <v>202-2562</v>
          </cell>
          <cell r="H9" t="str">
            <v>なし</v>
          </cell>
          <cell r="I9">
            <v>37247</v>
          </cell>
          <cell r="J9" t="str">
            <v>1F</v>
          </cell>
          <cell r="K9">
            <v>55.5</v>
          </cell>
          <cell r="L9">
            <v>28</v>
          </cell>
          <cell r="M9">
            <v>28</v>
          </cell>
          <cell r="N9" t="str">
            <v>7:30～21:00</v>
          </cell>
          <cell r="O9" t="str">
            <v>51,700～64,700円</v>
          </cell>
          <cell r="P9">
            <v>44500</v>
          </cell>
          <cell r="Q9">
            <v>50700</v>
          </cell>
          <cell r="R9">
            <v>47700</v>
          </cell>
          <cell r="S9">
            <v>44700</v>
          </cell>
          <cell r="T9">
            <v>41700</v>
          </cell>
          <cell r="U9">
            <v>41700</v>
          </cell>
          <cell r="V9">
            <v>58500</v>
          </cell>
          <cell r="W9">
            <v>64700</v>
          </cell>
          <cell r="X9">
            <v>61700</v>
          </cell>
          <cell r="Y9">
            <v>58700</v>
          </cell>
          <cell r="Z9">
            <v>51700</v>
          </cell>
          <cell r="AA9">
            <v>51700</v>
          </cell>
          <cell r="AB9" t="str">
            <v>上の子・半額</v>
          </cell>
          <cell r="AC9">
            <v>10000</v>
          </cell>
          <cell r="AD9" t="str">
            <v>外部委託</v>
          </cell>
          <cell r="AE9" t="str">
            <v>×</v>
          </cell>
          <cell r="AF9" t="str">
            <v>○</v>
          </cell>
          <cell r="AG9" t="str">
            <v>個人</v>
          </cell>
          <cell r="AH9" t="str">
            <v>有</v>
          </cell>
          <cell r="AI9" t="str">
            <v>個人</v>
          </cell>
          <cell r="AJ9" t="str">
            <v>併用型</v>
          </cell>
          <cell r="AK9" t="str">
            <v>浅沼　滝二</v>
          </cell>
          <cell r="AL9" t="str">
            <v>千葉市中央区仁戸名町236-9</v>
          </cell>
          <cell r="AM9" t="str">
            <v>浅沼　滝二</v>
          </cell>
        </row>
        <row r="10">
          <cell r="A10">
            <v>6</v>
          </cell>
          <cell r="B10" t="str">
            <v>ベビールームこどものへや</v>
          </cell>
          <cell r="C10" t="str">
            <v>260-0854</v>
          </cell>
          <cell r="D10" t="str">
            <v>中央区長洲1-33-13 共栄ﾋﾞﾙ</v>
          </cell>
          <cell r="E10" t="str">
            <v>岩本　明</v>
          </cell>
          <cell r="F10" t="str">
            <v>227-0007</v>
          </cell>
          <cell r="G10" t="str">
            <v>202-2723</v>
          </cell>
          <cell r="H10" t="str">
            <v xml:space="preserve">ak.4000@tea.ocn.ne.jp
</v>
          </cell>
          <cell r="I10">
            <v>35217</v>
          </cell>
          <cell r="J10" t="str">
            <v>1F</v>
          </cell>
          <cell r="K10">
            <v>39.83</v>
          </cell>
          <cell r="L10">
            <v>23</v>
          </cell>
          <cell r="M10">
            <v>23</v>
          </cell>
          <cell r="N10" t="str">
            <v>8:00～20:00</v>
          </cell>
          <cell r="O10" t="str">
            <v>58,500～73,500円</v>
          </cell>
          <cell r="P10">
            <v>63500</v>
          </cell>
          <cell r="Q10">
            <v>53500</v>
          </cell>
          <cell r="R10">
            <v>53500</v>
          </cell>
          <cell r="S10">
            <v>48500</v>
          </cell>
          <cell r="T10">
            <v>48500</v>
          </cell>
          <cell r="U10">
            <v>48500</v>
          </cell>
          <cell r="V10">
            <v>73500</v>
          </cell>
          <cell r="W10">
            <v>63500</v>
          </cell>
          <cell r="X10">
            <v>63500</v>
          </cell>
          <cell r="Y10">
            <v>58500</v>
          </cell>
          <cell r="Z10">
            <v>58500</v>
          </cell>
          <cell r="AA10">
            <v>58500</v>
          </cell>
          <cell r="AB10" t="str">
            <v>上の子・半額</v>
          </cell>
          <cell r="AC10">
            <v>15000</v>
          </cell>
          <cell r="AD10" t="str">
            <v>外部委託</v>
          </cell>
          <cell r="AE10" t="str">
            <v>×</v>
          </cell>
          <cell r="AF10" t="str">
            <v>○</v>
          </cell>
          <cell r="AG10" t="str">
            <v>有限会社</v>
          </cell>
          <cell r="AH10" t="str">
            <v>無</v>
          </cell>
          <cell r="AI10" t="str">
            <v>民間会社</v>
          </cell>
          <cell r="AJ10" t="str">
            <v>併用型</v>
          </cell>
          <cell r="AK10" t="str">
            <v>(有)共栄サークル</v>
          </cell>
          <cell r="AL10" t="str">
            <v>千葉市中央区長洲1-33-13</v>
          </cell>
          <cell r="AM10" t="str">
            <v>代表取締役　岩本　明</v>
          </cell>
        </row>
        <row r="11">
          <cell r="A11">
            <v>7</v>
          </cell>
          <cell r="B11" t="str">
            <v>リトルガーデン千葉ポートタウン</v>
          </cell>
          <cell r="C11" t="str">
            <v>260-0025</v>
          </cell>
          <cell r="D11" t="str">
            <v>中央区問屋町1-50 千葉ﾎﾟｰﾄﾀｳﾝ1F</v>
          </cell>
          <cell r="E11" t="str">
            <v>吉田　さやか</v>
          </cell>
          <cell r="F11" t="str">
            <v>244-8839</v>
          </cell>
          <cell r="G11" t="str">
            <v>244-8839</v>
          </cell>
          <cell r="H11" t="str">
            <v>porttown@littlegarden-inter.com</v>
          </cell>
          <cell r="I11">
            <v>38403</v>
          </cell>
          <cell r="J11" t="str">
            <v>1F</v>
          </cell>
          <cell r="K11">
            <v>278.97000000000003</v>
          </cell>
          <cell r="L11">
            <v>100</v>
          </cell>
          <cell r="M11">
            <v>59</v>
          </cell>
          <cell r="N11" t="str">
            <v>7:00～19:00</v>
          </cell>
          <cell r="O11" t="str">
            <v>76,000～92,500円</v>
          </cell>
          <cell r="P11">
            <v>66000</v>
          </cell>
          <cell r="Q11">
            <v>59000</v>
          </cell>
          <cell r="R11">
            <v>59000</v>
          </cell>
          <cell r="S11">
            <v>76000</v>
          </cell>
          <cell r="T11">
            <v>72000</v>
          </cell>
          <cell r="U11">
            <v>72000</v>
          </cell>
          <cell r="V11">
            <v>86000</v>
          </cell>
          <cell r="W11">
            <v>76000</v>
          </cell>
          <cell r="X11">
            <v>76000</v>
          </cell>
          <cell r="Y11">
            <v>95000</v>
          </cell>
          <cell r="Z11">
            <v>92500</v>
          </cell>
          <cell r="AA11">
            <v>92500</v>
          </cell>
          <cell r="AB11" t="str">
            <v>第２子以降・１万円引</v>
          </cell>
          <cell r="AC11">
            <v>50000</v>
          </cell>
          <cell r="AD11" t="str">
            <v>施設調理</v>
          </cell>
          <cell r="AE11" t="str">
            <v>×</v>
          </cell>
          <cell r="AF11" t="str">
            <v>○</v>
          </cell>
          <cell r="AG11" t="str">
            <v>合資会社</v>
          </cell>
          <cell r="AH11" t="str">
            <v>無</v>
          </cell>
          <cell r="AI11" t="str">
            <v>個人</v>
          </cell>
          <cell r="AJ11" t="str">
            <v>併用型</v>
          </cell>
          <cell r="AK11" t="str">
            <v>合資会社ライフコミュニケーション</v>
          </cell>
          <cell r="AL11" t="str">
            <v>美浜区中瀬2－6－1　WBGﾏﾘﾌﾞｳｴｽﾄ2F</v>
          </cell>
          <cell r="AM11" t="str">
            <v>無限責任社員　佐々木　豊</v>
          </cell>
        </row>
        <row r="12">
          <cell r="A12">
            <v>8</v>
          </cell>
          <cell r="B12" t="str">
            <v>エバーキッズ幕張保育園</v>
          </cell>
          <cell r="C12" t="str">
            <v>262-0033</v>
          </cell>
          <cell r="D12" t="str">
            <v>花見川区幕張本郷2-4-8</v>
          </cell>
          <cell r="E12" t="str">
            <v>松原　舞</v>
          </cell>
          <cell r="F12" t="str">
            <v>276-8451</v>
          </cell>
          <cell r="G12" t="str">
            <v>276-8451</v>
          </cell>
          <cell r="H12" t="str">
            <v xml:space="preserve">maruyama@babys-breath.org </v>
          </cell>
          <cell r="I12">
            <v>39886</v>
          </cell>
          <cell r="J12" t="str">
            <v>1F</v>
          </cell>
          <cell r="K12">
            <v>39.6</v>
          </cell>
          <cell r="L12">
            <v>24</v>
          </cell>
          <cell r="M12">
            <v>24</v>
          </cell>
          <cell r="N12" t="str">
            <v>7:30～19:00</v>
          </cell>
          <cell r="O12" t="str">
            <v>55,000～59,000円</v>
          </cell>
          <cell r="P12">
            <v>54000</v>
          </cell>
          <cell r="Q12">
            <v>50000</v>
          </cell>
          <cell r="R12">
            <v>50000</v>
          </cell>
          <cell r="S12">
            <v>50000</v>
          </cell>
          <cell r="T12">
            <v>50000</v>
          </cell>
          <cell r="U12">
            <v>50000</v>
          </cell>
          <cell r="V12">
            <v>59000</v>
          </cell>
          <cell r="W12">
            <v>55000</v>
          </cell>
          <cell r="X12">
            <v>55000</v>
          </cell>
          <cell r="Y12">
            <v>55000</v>
          </cell>
          <cell r="Z12">
            <v>55000</v>
          </cell>
          <cell r="AA12">
            <v>55000</v>
          </cell>
          <cell r="AB12" t="str">
            <v>上の子・１万円引</v>
          </cell>
          <cell r="AC12">
            <v>20000</v>
          </cell>
          <cell r="AD12" t="str">
            <v>施設調理</v>
          </cell>
          <cell r="AE12" t="str">
            <v>×</v>
          </cell>
          <cell r="AF12" t="str">
            <v>○</v>
          </cell>
          <cell r="AG12" t="str">
            <v>株式会社</v>
          </cell>
          <cell r="AH12" t="str">
            <v>(株)babys breath</v>
          </cell>
          <cell r="AI12" t="str">
            <v>東京都千代田区東神田2-9-8　高橋ビル4F</v>
          </cell>
          <cell r="AJ12" t="str">
            <v>代表取締役　松原　舞</v>
          </cell>
          <cell r="AK12" t="str">
            <v>(株)babys breath</v>
          </cell>
          <cell r="AL12" t="str">
            <v>東京都千代田区東神田2-9-8　高橋ビル4F</v>
          </cell>
          <cell r="AM12" t="str">
            <v>代表取締役　松原　舞</v>
          </cell>
        </row>
        <row r="13">
          <cell r="A13">
            <v>9</v>
          </cell>
          <cell r="B13" t="str">
            <v>きっずかりん</v>
          </cell>
          <cell r="C13" t="str">
            <v>262-0012</v>
          </cell>
          <cell r="D13" t="str">
            <v>花見川区千種町112-1</v>
          </cell>
          <cell r="E13" t="str">
            <v>吉田　良則</v>
          </cell>
          <cell r="F13" t="str">
            <v>286-7755</v>
          </cell>
          <cell r="G13" t="str">
            <v>286-7850</v>
          </cell>
          <cell r="H13" t="str">
            <v>hayasaka@yamamori-inc.co.jp</v>
          </cell>
          <cell r="I13">
            <v>39983</v>
          </cell>
          <cell r="J13" t="str">
            <v>1F</v>
          </cell>
          <cell r="K13">
            <v>28.37</v>
          </cell>
          <cell r="L13">
            <v>10</v>
          </cell>
          <cell r="M13">
            <v>10</v>
          </cell>
          <cell r="N13" t="str">
            <v>8:00～18:00</v>
          </cell>
          <cell r="O13" t="str">
            <v>40,000～50,000円</v>
          </cell>
          <cell r="P13">
            <v>45000</v>
          </cell>
          <cell r="Q13">
            <v>42000</v>
          </cell>
          <cell r="R13">
            <v>42000</v>
          </cell>
          <cell r="S13">
            <v>35000</v>
          </cell>
          <cell r="T13">
            <v>35000</v>
          </cell>
          <cell r="U13">
            <v>35000</v>
          </cell>
          <cell r="V13">
            <v>50000</v>
          </cell>
          <cell r="W13">
            <v>47000</v>
          </cell>
          <cell r="X13">
            <v>47000</v>
          </cell>
          <cell r="Y13">
            <v>40000</v>
          </cell>
          <cell r="Z13">
            <v>40000</v>
          </cell>
          <cell r="AA13">
            <v>40000</v>
          </cell>
          <cell r="AB13" t="str">
            <v>上の子・半額</v>
          </cell>
          <cell r="AC13">
            <v>0</v>
          </cell>
          <cell r="AD13" t="str">
            <v>外部委託</v>
          </cell>
          <cell r="AE13" t="str">
            <v>○</v>
          </cell>
          <cell r="AF13" t="str">
            <v>○</v>
          </cell>
          <cell r="AG13" t="str">
            <v>株式会社</v>
          </cell>
          <cell r="AH13" t="str">
            <v>㈱ユタカ</v>
          </cell>
          <cell r="AI13" t="str">
            <v>花見川区千種町112-6</v>
          </cell>
          <cell r="AJ13" t="str">
            <v>代表取締役　吉田　良則</v>
          </cell>
          <cell r="AK13" t="str">
            <v>㈱ユタカ</v>
          </cell>
          <cell r="AL13" t="str">
            <v>花見川区千種町112-6</v>
          </cell>
          <cell r="AM13" t="str">
            <v>代表取締役　吉田　良則</v>
          </cell>
        </row>
        <row r="14">
          <cell r="A14">
            <v>10</v>
          </cell>
          <cell r="B14" t="str">
            <v>キッズスペース・ウィーピー幕張本郷</v>
          </cell>
          <cell r="C14" t="str">
            <v>262-0033</v>
          </cell>
          <cell r="D14" t="str">
            <v>花見川区幕張本郷2-6-4</v>
          </cell>
          <cell r="E14" t="str">
            <v>本明　日出紀</v>
          </cell>
          <cell r="F14" t="str">
            <v>213-8311</v>
          </cell>
          <cell r="G14" t="str">
            <v>213-8311</v>
          </cell>
          <cell r="H14" t="str">
            <v>info@weepee.jp</v>
          </cell>
          <cell r="I14">
            <v>37928</v>
          </cell>
          <cell r="J14" t="str">
            <v>1F</v>
          </cell>
          <cell r="K14">
            <v>112.29</v>
          </cell>
          <cell r="L14">
            <v>51</v>
          </cell>
          <cell r="M14">
            <v>51</v>
          </cell>
          <cell r="N14" t="str">
            <v>7:00～20:00</v>
          </cell>
          <cell r="O14" t="str">
            <v>48,500～71,750円</v>
          </cell>
          <cell r="P14">
            <v>50000</v>
          </cell>
          <cell r="Q14">
            <v>48200</v>
          </cell>
          <cell r="R14">
            <v>44900</v>
          </cell>
          <cell r="S14">
            <v>41500</v>
          </cell>
          <cell r="T14">
            <v>38200</v>
          </cell>
          <cell r="U14">
            <v>38200</v>
          </cell>
          <cell r="V14">
            <v>71750</v>
          </cell>
          <cell r="W14">
            <v>69500</v>
          </cell>
          <cell r="X14">
            <v>66000</v>
          </cell>
          <cell r="Y14">
            <v>53200</v>
          </cell>
          <cell r="Z14">
            <v>48500</v>
          </cell>
          <cell r="AA14">
            <v>48500</v>
          </cell>
          <cell r="AB14" t="str">
            <v>上の子・半額</v>
          </cell>
          <cell r="AC14">
            <v>10800</v>
          </cell>
          <cell r="AD14" t="str">
            <v>外部委託</v>
          </cell>
          <cell r="AE14" t="str">
            <v>×</v>
          </cell>
          <cell r="AF14" t="str">
            <v>○</v>
          </cell>
          <cell r="AG14" t="str">
            <v>株式会社</v>
          </cell>
          <cell r="AH14" t="str">
            <v>不明</v>
          </cell>
          <cell r="AI14" t="str">
            <v>不明</v>
          </cell>
          <cell r="AJ14" t="str">
            <v>習志野市津田沼3-17-18</v>
          </cell>
          <cell r="AK14" t="str">
            <v>(株)習志野駅前託児所</v>
          </cell>
          <cell r="AL14" t="str">
            <v>習志野市津田沼3-17-18</v>
          </cell>
          <cell r="AM14" t="str">
            <v>代表取締役　藤本　みのり</v>
          </cell>
        </row>
        <row r="15">
          <cell r="A15">
            <v>11</v>
          </cell>
          <cell r="B15" t="str">
            <v>ＫＩＤＤＹ　ＫＩＮＧＤＯＭ</v>
          </cell>
          <cell r="C15" t="str">
            <v>262-0033</v>
          </cell>
          <cell r="D15" t="str">
            <v>花見川区幕張本郷6-15-2</v>
          </cell>
          <cell r="E15" t="str">
            <v>濱出　真志子</v>
          </cell>
          <cell r="F15" t="str">
            <v>308-9552</v>
          </cell>
          <cell r="G15" t="str">
            <v>308-9552</v>
          </cell>
          <cell r="H15" t="str">
            <v>info@kiddykingdom.lolipop.jp</v>
          </cell>
          <cell r="I15">
            <v>39322</v>
          </cell>
          <cell r="J15" t="str">
            <v>1・2F</v>
          </cell>
          <cell r="K15">
            <v>33.700000000000003</v>
          </cell>
          <cell r="L15">
            <v>20</v>
          </cell>
          <cell r="M15">
            <v>20</v>
          </cell>
          <cell r="N15" t="str">
            <v>7:00～19:00</v>
          </cell>
          <cell r="O15" t="str">
            <v>42,000～75,000円</v>
          </cell>
          <cell r="P15">
            <v>60000</v>
          </cell>
          <cell r="Q15">
            <v>50000</v>
          </cell>
          <cell r="R15">
            <v>45000</v>
          </cell>
          <cell r="S15">
            <v>37000</v>
          </cell>
          <cell r="T15">
            <v>32000</v>
          </cell>
          <cell r="U15">
            <v>32000</v>
          </cell>
          <cell r="V15">
            <v>75000</v>
          </cell>
          <cell r="W15">
            <v>65000</v>
          </cell>
          <cell r="X15">
            <v>55000</v>
          </cell>
          <cell r="Y15">
            <v>47000</v>
          </cell>
          <cell r="Z15">
            <v>42000</v>
          </cell>
          <cell r="AA15">
            <v>42000</v>
          </cell>
          <cell r="AB15" t="str">
            <v>上の子・半額</v>
          </cell>
          <cell r="AC15">
            <v>15000</v>
          </cell>
          <cell r="AD15" t="str">
            <v>外部委託</v>
          </cell>
          <cell r="AE15" t="str">
            <v>×</v>
          </cell>
          <cell r="AF15" t="str">
            <v>○</v>
          </cell>
          <cell r="AG15" t="str">
            <v>株式会社</v>
          </cell>
          <cell r="AH15" t="str">
            <v>有</v>
          </cell>
          <cell r="AI15" t="str">
            <v>民間会社</v>
          </cell>
          <cell r="AJ15" t="str">
            <v>併用型</v>
          </cell>
          <cell r="AK15" t="str">
            <v>(株)PowerBean</v>
          </cell>
          <cell r="AL15" t="str">
            <v>千葉市花見川区幕張本郷6-26-4</v>
          </cell>
          <cell r="AM15" t="str">
            <v>代表取締役　石坂　淳</v>
          </cell>
        </row>
        <row r="16">
          <cell r="A16">
            <v>12</v>
          </cell>
          <cell r="B16" t="str">
            <v>キャンディ検見川園</v>
          </cell>
          <cell r="C16" t="str">
            <v>262-0023</v>
          </cell>
          <cell r="D16" t="str">
            <v>花見川区検見川町3-302-25</v>
          </cell>
          <cell r="E16" t="str">
            <v>平賀　淳</v>
          </cell>
          <cell r="F16" t="str">
            <v>310-3577</v>
          </cell>
          <cell r="G16" t="str">
            <v>310-3577</v>
          </cell>
          <cell r="H16" t="str">
            <v>candy_hoikuroom@yahoo.co.jp</v>
          </cell>
          <cell r="I16">
            <v>39728</v>
          </cell>
          <cell r="J16" t="str">
            <v>2F</v>
          </cell>
          <cell r="K16">
            <v>46.74</v>
          </cell>
          <cell r="L16">
            <v>27</v>
          </cell>
          <cell r="M16">
            <v>27</v>
          </cell>
          <cell r="N16" t="str">
            <v>7:30～19:00</v>
          </cell>
          <cell r="O16" t="str">
            <v>53,200～63,200円</v>
          </cell>
          <cell r="P16">
            <v>45000</v>
          </cell>
          <cell r="Q16">
            <v>53200</v>
          </cell>
          <cell r="R16">
            <v>51200</v>
          </cell>
          <cell r="S16">
            <v>51200</v>
          </cell>
          <cell r="T16">
            <v>46200</v>
          </cell>
          <cell r="U16">
            <v>46200</v>
          </cell>
          <cell r="V16">
            <v>55000</v>
          </cell>
          <cell r="W16">
            <v>63200</v>
          </cell>
          <cell r="X16">
            <v>58200</v>
          </cell>
          <cell r="Y16">
            <v>58200</v>
          </cell>
          <cell r="Z16">
            <v>53200</v>
          </cell>
          <cell r="AA16">
            <v>53200</v>
          </cell>
          <cell r="AB16" t="str">
            <v>上の子・１万円引</v>
          </cell>
          <cell r="AC16">
            <v>15000</v>
          </cell>
          <cell r="AD16" t="str">
            <v>外部委託</v>
          </cell>
          <cell r="AE16" t="str">
            <v>×</v>
          </cell>
          <cell r="AF16" t="str">
            <v>○</v>
          </cell>
          <cell r="AG16" t="str">
            <v>個人</v>
          </cell>
          <cell r="AH16" t="str">
            <v>石川　義人</v>
          </cell>
          <cell r="AI16" t="str">
            <v>千葉市花見川区検見川町3-326-3</v>
          </cell>
          <cell r="AJ16" t="str">
            <v>石川　義人</v>
          </cell>
          <cell r="AK16" t="str">
            <v>石川　義人</v>
          </cell>
          <cell r="AL16" t="str">
            <v>千葉市花見川区検見川町3-326-3</v>
          </cell>
          <cell r="AM16" t="str">
            <v>石川　義人</v>
          </cell>
        </row>
        <row r="17">
          <cell r="A17">
            <v>13</v>
          </cell>
          <cell r="B17" t="str">
            <v>新検見川駅前保育園（旧：ちびっこランド新検見川園）</v>
          </cell>
          <cell r="C17" t="str">
            <v>262-0022</v>
          </cell>
          <cell r="D17" t="str">
            <v>花見川区南花園2-2-12-ｱｺﾙﾃﾞ新検見川201</v>
          </cell>
          <cell r="E17" t="str">
            <v>西重　誠</v>
          </cell>
          <cell r="F17" t="str">
            <v>301-2877</v>
          </cell>
          <cell r="G17" t="str">
            <v>301-2877</v>
          </cell>
          <cell r="H17" t="str">
            <v xml:space="preserve">nishishige.makoto@rose.plala.or.jp
</v>
          </cell>
          <cell r="I17">
            <v>40631</v>
          </cell>
          <cell r="J17" t="str">
            <v>2F</v>
          </cell>
          <cell r="K17">
            <v>80.8</v>
          </cell>
          <cell r="L17">
            <v>40</v>
          </cell>
          <cell r="M17">
            <v>40</v>
          </cell>
          <cell r="N17" t="str">
            <v>7:30～19:00</v>
          </cell>
          <cell r="O17" t="str">
            <v>39,380～56,180円</v>
          </cell>
          <cell r="P17">
            <v>39300</v>
          </cell>
          <cell r="Q17">
            <v>37800</v>
          </cell>
          <cell r="R17">
            <v>37400</v>
          </cell>
          <cell r="S17">
            <v>39900</v>
          </cell>
          <cell r="T17">
            <v>33400</v>
          </cell>
          <cell r="U17">
            <v>31500</v>
          </cell>
          <cell r="V17">
            <v>56180</v>
          </cell>
          <cell r="W17">
            <v>53030</v>
          </cell>
          <cell r="X17">
            <v>49880</v>
          </cell>
          <cell r="Y17">
            <v>49880</v>
          </cell>
          <cell r="Z17">
            <v>39380</v>
          </cell>
          <cell r="AA17">
            <v>39380</v>
          </cell>
          <cell r="AB17" t="str">
            <v>上の子・6割引</v>
          </cell>
          <cell r="AC17">
            <v>10800</v>
          </cell>
          <cell r="AD17" t="str">
            <v>外部委託</v>
          </cell>
          <cell r="AE17" t="str">
            <v>×</v>
          </cell>
          <cell r="AF17" t="str">
            <v>○</v>
          </cell>
          <cell r="AG17" t="str">
            <v>個人</v>
          </cell>
          <cell r="AH17" t="str">
            <v>西重　誠</v>
          </cell>
          <cell r="AI17" t="str">
            <v>美浜区幸町1-7-1-709</v>
          </cell>
          <cell r="AJ17" t="str">
            <v>西重　誠</v>
          </cell>
          <cell r="AK17" t="str">
            <v>西重　誠</v>
          </cell>
          <cell r="AL17" t="str">
            <v>美浜区幸町1-7-1-709</v>
          </cell>
          <cell r="AM17" t="str">
            <v>西重　誠</v>
          </cell>
        </row>
        <row r="18">
          <cell r="A18">
            <v>14</v>
          </cell>
          <cell r="B18" t="str">
            <v>チャイルドケアセンター・プレイディア</v>
          </cell>
          <cell r="C18" t="str">
            <v>262-0033</v>
          </cell>
          <cell r="D18" t="str">
            <v>花見川区幕張本郷1-3-22　</v>
          </cell>
          <cell r="E18" t="str">
            <v>伊藤　紗智子</v>
          </cell>
          <cell r="F18" t="str">
            <v>273-8866</v>
          </cell>
          <cell r="G18" t="str">
            <v>273-8866</v>
          </cell>
          <cell r="H18" t="str">
            <v>info@playidea.jp</v>
          </cell>
          <cell r="I18">
            <v>41548</v>
          </cell>
          <cell r="J18" t="str">
            <v>1F</v>
          </cell>
          <cell r="K18">
            <v>75.63</v>
          </cell>
          <cell r="L18">
            <v>29</v>
          </cell>
          <cell r="M18">
            <v>29</v>
          </cell>
          <cell r="N18" t="str">
            <v>7:45～19:00</v>
          </cell>
          <cell r="O18" t="str">
            <v>71,000～79,000円</v>
          </cell>
          <cell r="P18">
            <v>59000</v>
          </cell>
          <cell r="Q18">
            <v>53000</v>
          </cell>
          <cell r="R18">
            <v>53000</v>
          </cell>
          <cell r="S18">
            <v>51000</v>
          </cell>
          <cell r="T18">
            <v>51000</v>
          </cell>
          <cell r="U18">
            <v>51000</v>
          </cell>
          <cell r="V18">
            <v>79000</v>
          </cell>
          <cell r="W18">
            <v>73000</v>
          </cell>
          <cell r="X18">
            <v>73000</v>
          </cell>
          <cell r="Y18">
            <v>71000</v>
          </cell>
          <cell r="Z18">
            <v>71000</v>
          </cell>
          <cell r="AA18">
            <v>71000</v>
          </cell>
          <cell r="AB18" t="str">
            <v>上の子・半額</v>
          </cell>
          <cell r="AC18">
            <v>12000</v>
          </cell>
          <cell r="AD18" t="str">
            <v>外部委託</v>
          </cell>
          <cell r="AE18" t="str">
            <v>×</v>
          </cell>
          <cell r="AF18" t="str">
            <v>○</v>
          </cell>
          <cell r="AG18" t="str">
            <v>株式会社</v>
          </cell>
          <cell r="AH18" t="str">
            <v>(株)習志野駅前託児所</v>
          </cell>
          <cell r="AI18" t="str">
            <v>習志野市津田沼3-17-18</v>
          </cell>
          <cell r="AJ18" t="str">
            <v>代表取締役　藤本　みのり</v>
          </cell>
          <cell r="AK18" t="str">
            <v>(株)習志野駅前託児所</v>
          </cell>
          <cell r="AL18" t="str">
            <v>習志野市津田沼3-17-18</v>
          </cell>
          <cell r="AM18" t="str">
            <v>代表取締役　藤本　みのり</v>
          </cell>
        </row>
        <row r="19">
          <cell r="A19">
            <v>15</v>
          </cell>
          <cell r="B19" t="str">
            <v>花見川さくら学園</v>
          </cell>
          <cell r="C19" t="str">
            <v>262-0042</v>
          </cell>
          <cell r="D19" t="str">
            <v>花見川区花島町430-35</v>
          </cell>
          <cell r="E19" t="str">
            <v>鈴木　信吾</v>
          </cell>
          <cell r="F19" t="str">
            <v>250-4150</v>
          </cell>
          <cell r="G19" t="str">
            <v>258-0246</v>
          </cell>
          <cell r="H19" t="str">
            <v>info@sakura-n.jp</v>
          </cell>
          <cell r="I19">
            <v>28581</v>
          </cell>
          <cell r="J19" t="str">
            <v>1F</v>
          </cell>
          <cell r="K19">
            <v>159</v>
          </cell>
          <cell r="L19">
            <v>78</v>
          </cell>
          <cell r="M19">
            <v>59</v>
          </cell>
          <cell r="N19" t="str">
            <v>7:00～19:00</v>
          </cell>
          <cell r="O19" t="str">
            <v>45,410～103,910円</v>
          </cell>
          <cell r="P19">
            <v>59910</v>
          </cell>
          <cell r="Q19">
            <v>55910</v>
          </cell>
          <cell r="R19">
            <v>45910</v>
          </cell>
          <cell r="S19">
            <v>31910</v>
          </cell>
          <cell r="T19">
            <v>31410</v>
          </cell>
          <cell r="U19">
            <v>31410</v>
          </cell>
          <cell r="V19">
            <v>103910</v>
          </cell>
          <cell r="W19">
            <v>99910</v>
          </cell>
          <cell r="X19">
            <v>89910</v>
          </cell>
          <cell r="Y19">
            <v>45910</v>
          </cell>
          <cell r="Z19">
            <v>45410</v>
          </cell>
          <cell r="AA19">
            <v>45410</v>
          </cell>
          <cell r="AB19" t="str">
            <v>助成対象児：下の子、対象外児：上の子・ 助成対象児：下の子が0～2歳までは下の子から2万円引、下の子が3歳以上からは下の子から1万円引 対象外児：上の子が0～2歳までは上の子から1万5千円引、上の子が3歳以上からは上の子から5千円引</v>
          </cell>
          <cell r="AC19">
            <v>50000</v>
          </cell>
          <cell r="AD19" t="str">
            <v>外部委託</v>
          </cell>
          <cell r="AE19" t="str">
            <v>×</v>
          </cell>
          <cell r="AF19" t="str">
            <v>×</v>
          </cell>
          <cell r="AG19" t="str">
            <v>個人</v>
          </cell>
          <cell r="AH19" t="str">
            <v>鈴木　信吾</v>
          </cell>
          <cell r="AI19" t="str">
            <v>千葉市花見川区花島町432－10</v>
          </cell>
          <cell r="AJ19" t="str">
            <v>鈴木　信吾</v>
          </cell>
          <cell r="AK19" t="str">
            <v>鈴木　信吾</v>
          </cell>
          <cell r="AL19" t="str">
            <v>千葉市花見川区花島町432－10</v>
          </cell>
          <cell r="AM19" t="str">
            <v>鈴木　信吾</v>
          </cell>
        </row>
        <row r="20">
          <cell r="A20">
            <v>16</v>
          </cell>
          <cell r="B20" t="str">
            <v>幕張おおぞら保育園</v>
          </cell>
          <cell r="C20" t="str">
            <v>262-0032</v>
          </cell>
          <cell r="D20" t="str">
            <v>花見川区幕張町6-291-2 ﾆｭｰｳｨﾝｸﾞ幕張2F</v>
          </cell>
          <cell r="E20" t="str">
            <v>仮屋　明浩</v>
          </cell>
          <cell r="F20" t="str">
            <v>275-7827</v>
          </cell>
          <cell r="G20" t="str">
            <v>275-7827</v>
          </cell>
          <cell r="H20" t="str">
            <v xml:space="preserve">makusorahoiku@xsj.biglobe.ne.jp
</v>
          </cell>
          <cell r="I20">
            <v>37417</v>
          </cell>
          <cell r="J20" t="str">
            <v>2F</v>
          </cell>
          <cell r="K20">
            <v>46.7</v>
          </cell>
          <cell r="L20">
            <v>28</v>
          </cell>
          <cell r="M20">
            <v>28</v>
          </cell>
          <cell r="N20" t="str">
            <v>7:00～19:00</v>
          </cell>
          <cell r="O20" t="str">
            <v>48,170～65,450円</v>
          </cell>
          <cell r="P20">
            <v>46670</v>
          </cell>
          <cell r="Q20">
            <v>44140</v>
          </cell>
          <cell r="R20">
            <v>44140</v>
          </cell>
          <cell r="S20">
            <v>43630</v>
          </cell>
          <cell r="T20">
            <v>39980</v>
          </cell>
          <cell r="U20">
            <v>39980</v>
          </cell>
          <cell r="V20">
            <v>65450</v>
          </cell>
          <cell r="W20">
            <v>62200</v>
          </cell>
          <cell r="X20">
            <v>62200</v>
          </cell>
          <cell r="Y20">
            <v>58970</v>
          </cell>
          <cell r="Z20">
            <v>48170</v>
          </cell>
          <cell r="AA20">
            <v>48170</v>
          </cell>
          <cell r="AB20" t="str">
            <v>上の子・半額</v>
          </cell>
          <cell r="AC20">
            <v>10500</v>
          </cell>
          <cell r="AD20" t="str">
            <v>外部委託</v>
          </cell>
          <cell r="AE20" t="str">
            <v>×</v>
          </cell>
          <cell r="AF20" t="str">
            <v>○</v>
          </cell>
          <cell r="AG20" t="str">
            <v>個人</v>
          </cell>
          <cell r="AH20" t="str">
            <v>有</v>
          </cell>
          <cell r="AI20" t="str">
            <v>個人</v>
          </cell>
          <cell r="AJ20" t="str">
            <v>昼間型</v>
          </cell>
          <cell r="AK20" t="str">
            <v>仮屋　明浩</v>
          </cell>
          <cell r="AL20" t="str">
            <v>花見川区み春野１－２２－６</v>
          </cell>
          <cell r="AM20" t="str">
            <v>仮屋　明浩</v>
          </cell>
        </row>
        <row r="21">
          <cell r="A21">
            <v>17</v>
          </cell>
          <cell r="B21" t="str">
            <v>幕張台保育園</v>
          </cell>
          <cell r="C21" t="str">
            <v>262-0033</v>
          </cell>
          <cell r="D21" t="str">
            <v>花見川区幕張本郷5-17-4</v>
          </cell>
          <cell r="E21" t="str">
            <v>若山　喜世子</v>
          </cell>
          <cell r="F21" t="str">
            <v>272-9206</v>
          </cell>
          <cell r="G21" t="str">
            <v>272-9206</v>
          </cell>
          <cell r="H21" t="str">
            <v>makuharidaihoikuen@yahoo.co.jp</v>
          </cell>
          <cell r="I21">
            <v>28230</v>
          </cell>
          <cell r="J21" t="str">
            <v>1F</v>
          </cell>
          <cell r="K21">
            <v>177.2</v>
          </cell>
          <cell r="L21">
            <v>30</v>
          </cell>
          <cell r="M21">
            <v>30</v>
          </cell>
          <cell r="N21" t="str">
            <v>7:30～18:00</v>
          </cell>
          <cell r="O21" t="str">
            <v>32,800～47,800円</v>
          </cell>
          <cell r="P21" t="str">
            <v>-</v>
          </cell>
          <cell r="Q21">
            <v>34000</v>
          </cell>
          <cell r="R21">
            <v>24000</v>
          </cell>
          <cell r="S21">
            <v>19000</v>
          </cell>
          <cell r="T21">
            <v>19000</v>
          </cell>
          <cell r="U21">
            <v>19000</v>
          </cell>
          <cell r="V21" t="str">
            <v>-</v>
          </cell>
          <cell r="W21">
            <v>37000</v>
          </cell>
          <cell r="X21">
            <v>27000</v>
          </cell>
          <cell r="Y21">
            <v>22000</v>
          </cell>
          <cell r="Z21">
            <v>22000</v>
          </cell>
          <cell r="AA21">
            <v>22000</v>
          </cell>
          <cell r="AB21" t="str">
            <v>下の子・1万円引</v>
          </cell>
          <cell r="AC21">
            <v>50000</v>
          </cell>
          <cell r="AD21" t="str">
            <v>外部委託</v>
          </cell>
          <cell r="AE21" t="str">
            <v>×</v>
          </cell>
          <cell r="AF21" t="str">
            <v>×</v>
          </cell>
          <cell r="AG21" t="str">
            <v>個人</v>
          </cell>
          <cell r="AH21" t="str">
            <v>若山　明日香</v>
          </cell>
          <cell r="AI21" t="str">
            <v>花見川区幕張町２－１０１０－４６</v>
          </cell>
          <cell r="AJ21" t="str">
            <v>若山　明日香</v>
          </cell>
          <cell r="AK21" t="str">
            <v>若山　明日香</v>
          </cell>
          <cell r="AL21" t="str">
            <v>花見川区幕張町２－１０１０－４６</v>
          </cell>
          <cell r="AM21" t="str">
            <v>若山　明日香</v>
          </cell>
        </row>
        <row r="22">
          <cell r="A22">
            <v>18</v>
          </cell>
          <cell r="B22" t="str">
            <v>幕張星の子保育園</v>
          </cell>
          <cell r="C22" t="str">
            <v>262-0032</v>
          </cell>
          <cell r="D22" t="str">
            <v>花見川区幕張町4－586－1</v>
          </cell>
          <cell r="E22" t="str">
            <v>伊藤　正一</v>
          </cell>
          <cell r="F22" t="str">
            <v>213-3331</v>
          </cell>
          <cell r="G22" t="str">
            <v>213-3382</v>
          </cell>
          <cell r="H22" t="str">
            <v xml:space="preserve">makuhari-hoshinoko@jbs-nursery.co.jp
</v>
          </cell>
          <cell r="I22">
            <v>41183</v>
          </cell>
          <cell r="J22" t="str">
            <v>１・2F</v>
          </cell>
          <cell r="K22">
            <v>41.63</v>
          </cell>
          <cell r="L22">
            <v>24</v>
          </cell>
          <cell r="M22">
            <v>24</v>
          </cell>
          <cell r="N22" t="str">
            <v>7:00～20:00</v>
          </cell>
          <cell r="O22" t="str">
            <v>69,000～78,000円</v>
          </cell>
          <cell r="P22">
            <v>63000</v>
          </cell>
          <cell r="Q22">
            <v>61000</v>
          </cell>
          <cell r="R22">
            <v>61000</v>
          </cell>
          <cell r="S22">
            <v>57000</v>
          </cell>
          <cell r="T22">
            <v>54000</v>
          </cell>
          <cell r="U22">
            <v>54000</v>
          </cell>
          <cell r="V22">
            <v>78000</v>
          </cell>
          <cell r="W22">
            <v>76000</v>
          </cell>
          <cell r="X22">
            <v>76000</v>
          </cell>
          <cell r="Y22">
            <v>72000</v>
          </cell>
          <cell r="Z22">
            <v>69000</v>
          </cell>
          <cell r="AA22">
            <v>69000</v>
          </cell>
          <cell r="AB22" t="str">
            <v>上の子・1万円引</v>
          </cell>
          <cell r="AC22">
            <v>15000</v>
          </cell>
          <cell r="AD22" t="str">
            <v>外部委託</v>
          </cell>
          <cell r="AE22" t="str">
            <v>×</v>
          </cell>
          <cell r="AF22" t="str">
            <v>○</v>
          </cell>
          <cell r="AG22" t="str">
            <v>株式会社</v>
          </cell>
          <cell r="AH22" t="str">
            <v>JBSナーサリー株式会社</v>
          </cell>
          <cell r="AI22" t="str">
            <v>東京都中央区銀座2丁目15番2号</v>
          </cell>
          <cell r="AJ22" t="str">
            <v>代表取締役社長　池内　規行</v>
          </cell>
          <cell r="AK22" t="str">
            <v>JBSナーサリー株式会社</v>
          </cell>
          <cell r="AL22" t="str">
            <v>東京都中央区銀座2丁目15番2号</v>
          </cell>
          <cell r="AM22" t="str">
            <v>代表取締役社長　池内　規行</v>
          </cell>
        </row>
        <row r="23">
          <cell r="A23">
            <v>19</v>
          </cell>
          <cell r="B23" t="str">
            <v>マミー＆ミー幕張</v>
          </cell>
          <cell r="C23" t="str">
            <v>262-0032</v>
          </cell>
          <cell r="D23" t="str">
            <v>花見川区幕張町5-417-222 幕張ｸﾞﾘｰﾝﾊｲﾂ117</v>
          </cell>
          <cell r="E23" t="str">
            <v>袖山　雄士</v>
          </cell>
          <cell r="F23" t="str">
            <v>213-2373</v>
          </cell>
          <cell r="G23" t="str">
            <v>213-2374</v>
          </cell>
          <cell r="H23" t="str">
            <v>kouno@spinaldesign.co.jp</v>
          </cell>
          <cell r="I23">
            <v>39171</v>
          </cell>
          <cell r="J23" t="str">
            <v>1F</v>
          </cell>
          <cell r="K23">
            <v>50.37</v>
          </cell>
          <cell r="L23">
            <v>30</v>
          </cell>
          <cell r="M23">
            <v>30</v>
          </cell>
          <cell r="N23" t="str">
            <v>7:30～18:00</v>
          </cell>
          <cell r="O23" t="str">
            <v>45,000～59,000円</v>
          </cell>
          <cell r="P23">
            <v>49000</v>
          </cell>
          <cell r="Q23">
            <v>43000</v>
          </cell>
          <cell r="R23">
            <v>43000</v>
          </cell>
          <cell r="S23">
            <v>35000</v>
          </cell>
          <cell r="T23">
            <v>35000</v>
          </cell>
          <cell r="U23">
            <v>35000</v>
          </cell>
          <cell r="V23">
            <v>59000</v>
          </cell>
          <cell r="W23">
            <v>53000</v>
          </cell>
          <cell r="X23">
            <v>53000</v>
          </cell>
          <cell r="Y23">
            <v>45000</v>
          </cell>
          <cell r="Z23">
            <v>45000</v>
          </cell>
          <cell r="AA23">
            <v>45000</v>
          </cell>
          <cell r="AB23" t="str">
            <v>上の子・１万円</v>
          </cell>
          <cell r="AC23">
            <v>10000</v>
          </cell>
          <cell r="AD23" t="str">
            <v>施設調理</v>
          </cell>
          <cell r="AE23" t="str">
            <v>×</v>
          </cell>
          <cell r="AF23" t="str">
            <v>○</v>
          </cell>
          <cell r="AG23" t="str">
            <v>株式会社</v>
          </cell>
          <cell r="AH23" t="str">
            <v>無</v>
          </cell>
          <cell r="AI23" t="str">
            <v>個人</v>
          </cell>
          <cell r="AJ23" t="str">
            <v>昼間型</v>
          </cell>
          <cell r="AK23" t="str">
            <v>(株)SPINALDESIGN</v>
          </cell>
          <cell r="AL23" t="str">
            <v>東京都江東区青海2-7-4</v>
          </cell>
          <cell r="AM23" t="str">
            <v>代表取締役　藤本　賢</v>
          </cell>
        </row>
        <row r="24">
          <cell r="A24">
            <v>20</v>
          </cell>
          <cell r="B24" t="str">
            <v>リトルガーデン　幕張本郷</v>
          </cell>
          <cell r="C24" t="str">
            <v>262-0033</v>
          </cell>
          <cell r="D24" t="str">
            <v>花見川区幕張本郷２－２１－１</v>
          </cell>
          <cell r="E24" t="str">
            <v>小宮　佳子</v>
          </cell>
          <cell r="F24" t="str">
            <v>216-2220</v>
          </cell>
          <cell r="G24" t="str">
            <v>216－2221</v>
          </cell>
          <cell r="H24" t="str">
            <v>makuharihongou@littlegarden-inter.com</v>
          </cell>
          <cell r="I24" t="str">
            <v>H25．4</v>
          </cell>
          <cell r="J24" t="str">
            <v>1F</v>
          </cell>
          <cell r="K24">
            <v>225.5</v>
          </cell>
          <cell r="L24">
            <v>100</v>
          </cell>
          <cell r="M24">
            <v>59</v>
          </cell>
          <cell r="N24" t="str">
            <v>7:00～19:00</v>
          </cell>
          <cell r="O24" t="str">
            <v>76,000～95,000円</v>
          </cell>
          <cell r="P24">
            <v>66000</v>
          </cell>
          <cell r="Q24">
            <v>59000</v>
          </cell>
          <cell r="R24">
            <v>59000</v>
          </cell>
          <cell r="S24">
            <v>76000</v>
          </cell>
          <cell r="T24">
            <v>72000</v>
          </cell>
          <cell r="U24">
            <v>72000</v>
          </cell>
          <cell r="V24">
            <v>86000</v>
          </cell>
          <cell r="W24">
            <v>76000</v>
          </cell>
          <cell r="X24">
            <v>76000</v>
          </cell>
          <cell r="Y24">
            <v>95000</v>
          </cell>
          <cell r="Z24">
            <v>92500</v>
          </cell>
          <cell r="AA24">
            <v>92500</v>
          </cell>
          <cell r="AB24" t="str">
            <v>10,000円引き</v>
          </cell>
          <cell r="AC24">
            <v>50000</v>
          </cell>
          <cell r="AD24" t="str">
            <v>施設調理</v>
          </cell>
          <cell r="AE24" t="str">
            <v>○</v>
          </cell>
          <cell r="AF24" t="str">
            <v>○</v>
          </cell>
          <cell r="AG24" t="str">
            <v>合資会社</v>
          </cell>
          <cell r="AH24" t="str">
            <v>無</v>
          </cell>
          <cell r="AI24" t="str">
            <v>個人</v>
          </cell>
          <cell r="AJ24" t="str">
            <v>併用型</v>
          </cell>
          <cell r="AK24" t="str">
            <v>合資会社ライフコミュニケーション</v>
          </cell>
          <cell r="AL24" t="str">
            <v>美浜区中瀬2－6－1　WBGﾏﾘﾌﾞｳｴｽﾄ2F</v>
          </cell>
          <cell r="AM24" t="str">
            <v>無限責任社員　佐々木　豊</v>
          </cell>
        </row>
        <row r="25">
          <cell r="A25">
            <v>21</v>
          </cell>
          <cell r="B25" t="str">
            <v>スクルドエンジェル保育園稲毛園</v>
          </cell>
          <cell r="C25" t="str">
            <v>263-0043</v>
          </cell>
          <cell r="D25" t="str">
            <v>稲毛区小仲台2-8-2 渡辺ビル1F</v>
          </cell>
          <cell r="E25" t="str">
            <v>小長井　発</v>
          </cell>
          <cell r="F25" t="str">
            <v>441-4772</v>
          </cell>
          <cell r="G25" t="str">
            <v>―</v>
          </cell>
          <cell r="H25" t="str">
            <v>inage@skuld-angel.com</v>
          </cell>
          <cell r="I25">
            <v>40924</v>
          </cell>
          <cell r="J25" t="str">
            <v>1F</v>
          </cell>
          <cell r="K25">
            <v>47</v>
          </cell>
          <cell r="L25">
            <v>28</v>
          </cell>
          <cell r="M25">
            <v>28</v>
          </cell>
          <cell r="N25" t="str">
            <v>7:30～21:00</v>
          </cell>
          <cell r="O25" t="str">
            <v>55,000～61,000円</v>
          </cell>
          <cell r="P25">
            <v>56000</v>
          </cell>
          <cell r="Q25">
            <v>54000</v>
          </cell>
          <cell r="R25">
            <v>52000</v>
          </cell>
          <cell r="S25">
            <v>50000</v>
          </cell>
          <cell r="T25">
            <v>50000</v>
          </cell>
          <cell r="U25">
            <v>50000</v>
          </cell>
          <cell r="V25">
            <v>61000</v>
          </cell>
          <cell r="W25">
            <v>59000</v>
          </cell>
          <cell r="X25">
            <v>57000</v>
          </cell>
          <cell r="Y25">
            <v>55000</v>
          </cell>
          <cell r="Z25">
            <v>55000</v>
          </cell>
          <cell r="AA25">
            <v>55000</v>
          </cell>
          <cell r="AB25" t="str">
            <v>上の子・１万円</v>
          </cell>
          <cell r="AC25">
            <v>10000</v>
          </cell>
          <cell r="AD25" t="str">
            <v>施設調理</v>
          </cell>
          <cell r="AE25" t="str">
            <v>×</v>
          </cell>
          <cell r="AF25" t="str">
            <v>○</v>
          </cell>
          <cell r="AG25" t="str">
            <v>株式会社</v>
          </cell>
          <cell r="AH25" t="str">
            <v>㈱ｽｸﾙﾄﾞｱﾝﾄﾞｶﾝﾊﾟﾆｰ</v>
          </cell>
          <cell r="AI25" t="str">
            <v>東京都新宿区新宿６－７－１エルプリメント新宿３１１</v>
          </cell>
          <cell r="AJ25" t="str">
            <v>代表取締役　若林　雅樹</v>
          </cell>
          <cell r="AK25" t="str">
            <v>㈱ｽｸﾙﾄﾞｱﾝﾄﾞｶﾝﾊﾟﾆｰ</v>
          </cell>
          <cell r="AL25" t="str">
            <v>東京都新宿区新宿６－７－１エルプリメント新宿３１１</v>
          </cell>
          <cell r="AM25" t="str">
            <v>代表取締役　若林　雅樹</v>
          </cell>
        </row>
        <row r="26">
          <cell r="A26">
            <v>22</v>
          </cell>
          <cell r="B26" t="str">
            <v>ちびっこランド稲毛愛教園</v>
          </cell>
          <cell r="C26" t="str">
            <v>263-0031</v>
          </cell>
          <cell r="D26" t="str">
            <v>稲毛区稲毛東5-1-4 斉藤ﾋﾞﾙ1F</v>
          </cell>
          <cell r="E26" t="str">
            <v>依田　直也</v>
          </cell>
          <cell r="F26" t="str">
            <v>204-2366</v>
          </cell>
          <cell r="G26" t="str">
            <v>204-2366</v>
          </cell>
          <cell r="H26" t="str">
            <v>info@inage-aikouen.com</v>
          </cell>
          <cell r="I26">
            <v>37442</v>
          </cell>
          <cell r="J26" t="str">
            <v>1F</v>
          </cell>
          <cell r="K26">
            <v>28.3</v>
          </cell>
          <cell r="L26">
            <v>17</v>
          </cell>
          <cell r="M26">
            <v>17</v>
          </cell>
          <cell r="N26" t="str">
            <v>7:30～19:00</v>
          </cell>
          <cell r="O26" t="str">
            <v>52,450～65,450円</v>
          </cell>
          <cell r="P26">
            <v>44000</v>
          </cell>
          <cell r="Q26">
            <v>50950</v>
          </cell>
          <cell r="R26">
            <v>48950</v>
          </cell>
          <cell r="S26">
            <v>48950</v>
          </cell>
          <cell r="T26">
            <v>43950</v>
          </cell>
          <cell r="U26">
            <v>43950</v>
          </cell>
          <cell r="V26">
            <v>58500</v>
          </cell>
          <cell r="W26">
            <v>65450</v>
          </cell>
          <cell r="X26">
            <v>62450</v>
          </cell>
          <cell r="Y26">
            <v>59450</v>
          </cell>
          <cell r="Z26">
            <v>52450</v>
          </cell>
          <cell r="AA26">
            <v>52450</v>
          </cell>
          <cell r="AB26" t="str">
            <v>上の子・半額 ※但し、食事・おやつ代。損害保険料を除いた保育料</v>
          </cell>
          <cell r="AC26">
            <v>10000</v>
          </cell>
          <cell r="AD26" t="str">
            <v>外部委託</v>
          </cell>
          <cell r="AE26" t="str">
            <v>×</v>
          </cell>
          <cell r="AF26" t="str">
            <v>○</v>
          </cell>
          <cell r="AG26" t="str">
            <v>個人</v>
          </cell>
          <cell r="AH26" t="str">
            <v>依田　直也</v>
          </cell>
          <cell r="AI26" t="str">
            <v>稲毛区稲毛東5-1-4 斉藤ﾋﾞﾙ1F</v>
          </cell>
          <cell r="AJ26" t="str">
            <v>依田　直也</v>
          </cell>
          <cell r="AK26" t="str">
            <v>依田　直也</v>
          </cell>
          <cell r="AL26" t="str">
            <v>稲毛区稲毛東5-1-4 斉藤ﾋﾞﾙ1F</v>
          </cell>
          <cell r="AM26" t="str">
            <v>依田　直也</v>
          </cell>
        </row>
        <row r="27">
          <cell r="A27">
            <v>23</v>
          </cell>
          <cell r="B27" t="str">
            <v>ハニーキッズ草野園</v>
          </cell>
          <cell r="C27" t="str">
            <v>263-0005</v>
          </cell>
          <cell r="D27" t="str">
            <v>稲毛区長沼町312－14</v>
          </cell>
          <cell r="E27" t="str">
            <v>関根　雅晴</v>
          </cell>
          <cell r="F27" t="str">
            <v>251-3449</v>
          </cell>
          <cell r="G27" t="str">
            <v>251-3449</v>
          </cell>
          <cell r="H27" t="str">
            <v>inage@honeykids.jp</v>
          </cell>
          <cell r="I27" t="str">
            <v>H25.3</v>
          </cell>
          <cell r="J27" t="str">
            <v>1F</v>
          </cell>
          <cell r="K27">
            <v>62.37</v>
          </cell>
          <cell r="L27">
            <v>33</v>
          </cell>
          <cell r="M27">
            <v>33</v>
          </cell>
          <cell r="N27" t="str">
            <v>7:30～18:00</v>
          </cell>
          <cell r="O27" t="str">
            <v>46,000～59,000円</v>
          </cell>
          <cell r="P27">
            <v>49000</v>
          </cell>
          <cell r="Q27">
            <v>42000</v>
          </cell>
          <cell r="R27">
            <v>42000</v>
          </cell>
          <cell r="S27">
            <v>36000</v>
          </cell>
          <cell r="T27">
            <v>36000</v>
          </cell>
          <cell r="U27">
            <v>36000</v>
          </cell>
          <cell r="V27">
            <v>59000</v>
          </cell>
          <cell r="W27">
            <v>52000</v>
          </cell>
          <cell r="X27">
            <v>52000</v>
          </cell>
          <cell r="Y27">
            <v>46000</v>
          </cell>
          <cell r="Z27">
            <v>46000</v>
          </cell>
          <cell r="AA27">
            <v>46000</v>
          </cell>
          <cell r="AB27" t="str">
            <v>10,000円引き</v>
          </cell>
          <cell r="AC27">
            <v>10000</v>
          </cell>
          <cell r="AD27" t="str">
            <v>施設調理</v>
          </cell>
          <cell r="AE27" t="str">
            <v>×</v>
          </cell>
          <cell r="AF27" t="str">
            <v>○</v>
          </cell>
          <cell r="AG27" t="str">
            <v>株式会社</v>
          </cell>
          <cell r="AH27" t="str">
            <v>(株)ハニーキッズ</v>
          </cell>
          <cell r="AI27" t="str">
            <v>稲毛区長沼町312-14</v>
          </cell>
          <cell r="AJ27" t="str">
            <v>代表取締役　関根　雅晴</v>
          </cell>
          <cell r="AK27" t="str">
            <v>(株)ハニーキッズ</v>
          </cell>
          <cell r="AL27" t="str">
            <v>稲毛区長沼町312-14</v>
          </cell>
          <cell r="AM27" t="str">
            <v>代表取締役　関根　雅晴</v>
          </cell>
        </row>
        <row r="28">
          <cell r="A28">
            <v>24</v>
          </cell>
          <cell r="B28" t="str">
            <v>ぴょこたんランド</v>
          </cell>
          <cell r="C28" t="str">
            <v>263-0021</v>
          </cell>
          <cell r="D28" t="str">
            <v>稲毛区轟町4‐6‐23グランドメゾンとどろき２０１</v>
          </cell>
          <cell r="E28" t="str">
            <v>徳成　日出人</v>
          </cell>
          <cell r="F28" t="str">
            <v>216-3957</v>
          </cell>
          <cell r="G28" t="str">
            <v>216-3957</v>
          </cell>
          <cell r="H28" t="str">
            <v>tptokunari@aol.com</v>
          </cell>
          <cell r="I28">
            <v>40664</v>
          </cell>
          <cell r="J28" t="str">
            <v>2F</v>
          </cell>
          <cell r="K28">
            <v>80</v>
          </cell>
          <cell r="L28">
            <v>35</v>
          </cell>
          <cell r="M28">
            <v>35</v>
          </cell>
          <cell r="N28" t="str">
            <v>24時間</v>
          </cell>
          <cell r="O28" t="str">
            <v>45,000～60,000円</v>
          </cell>
          <cell r="P28">
            <v>50000</v>
          </cell>
          <cell r="Q28">
            <v>45000</v>
          </cell>
          <cell r="R28">
            <v>45000</v>
          </cell>
          <cell r="S28">
            <v>38000</v>
          </cell>
          <cell r="T28">
            <v>38000</v>
          </cell>
          <cell r="U28">
            <v>38000</v>
          </cell>
          <cell r="V28">
            <v>60000</v>
          </cell>
          <cell r="W28">
            <v>54000</v>
          </cell>
          <cell r="X28">
            <v>54000</v>
          </cell>
          <cell r="Y28">
            <v>45000</v>
          </cell>
          <cell r="Z28">
            <v>45000</v>
          </cell>
          <cell r="AA28">
            <v>45000</v>
          </cell>
          <cell r="AB28" t="str">
            <v>上の子・半額</v>
          </cell>
          <cell r="AC28">
            <v>10000</v>
          </cell>
          <cell r="AD28" t="str">
            <v>外部委託</v>
          </cell>
          <cell r="AE28" t="str">
            <v>○</v>
          </cell>
          <cell r="AF28" t="str">
            <v>○</v>
          </cell>
          <cell r="AG28" t="str">
            <v>株式会社</v>
          </cell>
          <cell r="AH28" t="str">
            <v>(株)DEPARTURES</v>
          </cell>
          <cell r="AI28" t="str">
            <v>千葉市稲毛区作草部５９２番地２</v>
          </cell>
          <cell r="AJ28" t="str">
            <v>代表取締役　龍崎　真実</v>
          </cell>
          <cell r="AK28" t="str">
            <v>(株)DEPARTURES</v>
          </cell>
          <cell r="AL28" t="str">
            <v>千葉市稲毛区作草部５９２番地２</v>
          </cell>
          <cell r="AM28" t="str">
            <v>代表取締役　龍崎　真実</v>
          </cell>
        </row>
        <row r="29">
          <cell r="A29">
            <v>25</v>
          </cell>
          <cell r="B29" t="str">
            <v>かるがも保育園都賀園</v>
          </cell>
          <cell r="C29" t="str">
            <v>264-0025</v>
          </cell>
          <cell r="D29" t="str">
            <v>若葉区都賀5-20-4</v>
          </cell>
          <cell r="E29" t="str">
            <v>目片　智恵美</v>
          </cell>
          <cell r="F29" t="str">
            <v>235-3715</v>
          </cell>
          <cell r="G29" t="str">
            <v>235-3715</v>
          </cell>
          <cell r="H29" t="str">
            <v>rnqsc985@ybb.ne.jp</v>
          </cell>
          <cell r="I29">
            <v>36720</v>
          </cell>
          <cell r="J29" t="str">
            <v>1F</v>
          </cell>
          <cell r="K29">
            <v>123.7</v>
          </cell>
          <cell r="L29">
            <v>46</v>
          </cell>
          <cell r="M29">
            <v>46</v>
          </cell>
          <cell r="N29" t="str">
            <v>7:00～20:00</v>
          </cell>
          <cell r="O29" t="str">
            <v>51,500～74,300円</v>
          </cell>
          <cell r="P29">
            <v>53300</v>
          </cell>
          <cell r="Q29">
            <v>43000</v>
          </cell>
          <cell r="R29">
            <v>43000</v>
          </cell>
          <cell r="S29">
            <v>44500</v>
          </cell>
          <cell r="T29">
            <v>44500</v>
          </cell>
          <cell r="U29">
            <v>44500</v>
          </cell>
          <cell r="V29">
            <v>74300</v>
          </cell>
          <cell r="W29">
            <v>64000</v>
          </cell>
          <cell r="X29">
            <v>64000</v>
          </cell>
          <cell r="Y29">
            <v>51500</v>
          </cell>
          <cell r="Z29">
            <v>51500</v>
          </cell>
          <cell r="AA29">
            <v>51500</v>
          </cell>
          <cell r="AB29" t="str">
            <v>上の子・１万円引</v>
          </cell>
          <cell r="AC29">
            <v>21000</v>
          </cell>
          <cell r="AD29" t="str">
            <v>施設調理</v>
          </cell>
          <cell r="AE29" t="str">
            <v>○</v>
          </cell>
          <cell r="AF29" t="str">
            <v>○</v>
          </cell>
          <cell r="AG29" t="str">
            <v>株式会社</v>
          </cell>
          <cell r="AH29" t="str">
            <v>株式会社　かるがも</v>
          </cell>
          <cell r="AI29" t="str">
            <v>四街道市四街道1-5-5</v>
          </cell>
          <cell r="AJ29" t="str">
            <v>代表取締役　目片智恵美</v>
          </cell>
          <cell r="AK29" t="str">
            <v>株式会社　かるがも</v>
          </cell>
          <cell r="AL29" t="str">
            <v>四街道市四街道1-5-5</v>
          </cell>
          <cell r="AM29" t="str">
            <v>代表取締役　目片智恵美</v>
          </cell>
        </row>
        <row r="30">
          <cell r="A30">
            <v>26</v>
          </cell>
          <cell r="B30" t="str">
            <v>キッズ倶楽部</v>
          </cell>
          <cell r="C30" t="str">
            <v>264-0025</v>
          </cell>
          <cell r="D30" t="str">
            <v>若葉区都賀3-17-5 戸村第2ﾊｲﾂ101</v>
          </cell>
          <cell r="E30" t="str">
            <v>土屋　秀規</v>
          </cell>
          <cell r="F30" t="str">
            <v>233-8622</v>
          </cell>
          <cell r="G30" t="str">
            <v>233-8622</v>
          </cell>
          <cell r="H30" t="str">
            <v>kidsclub.tsuga@mb.point.ne.jp</v>
          </cell>
          <cell r="I30">
            <v>38231</v>
          </cell>
          <cell r="J30" t="str">
            <v>1F</v>
          </cell>
          <cell r="K30">
            <v>41.13</v>
          </cell>
          <cell r="L30">
            <v>23</v>
          </cell>
          <cell r="M30">
            <v>23</v>
          </cell>
          <cell r="N30" t="str">
            <v>24時間</v>
          </cell>
          <cell r="O30" t="str">
            <v>42,000～57,000円</v>
          </cell>
          <cell r="P30">
            <v>33000</v>
          </cell>
          <cell r="Q30">
            <v>33000</v>
          </cell>
          <cell r="R30">
            <v>35000</v>
          </cell>
          <cell r="S30">
            <v>33000</v>
          </cell>
          <cell r="T30">
            <v>32000</v>
          </cell>
          <cell r="U30">
            <v>32000</v>
          </cell>
          <cell r="V30">
            <v>57000</v>
          </cell>
          <cell r="W30">
            <v>57000</v>
          </cell>
          <cell r="X30">
            <v>54000</v>
          </cell>
          <cell r="Y30">
            <v>43000</v>
          </cell>
          <cell r="Z30">
            <v>42000</v>
          </cell>
          <cell r="AA30">
            <v>42000</v>
          </cell>
          <cell r="AB30" t="str">
            <v>末子以外・半額</v>
          </cell>
          <cell r="AC30">
            <v>10000</v>
          </cell>
          <cell r="AD30" t="str">
            <v>施設調理</v>
          </cell>
          <cell r="AE30" t="str">
            <v>○</v>
          </cell>
          <cell r="AF30" t="str">
            <v>○</v>
          </cell>
          <cell r="AG30" t="str">
            <v>個人</v>
          </cell>
          <cell r="AH30" t="str">
            <v>有</v>
          </cell>
          <cell r="AI30" t="str">
            <v>個人</v>
          </cell>
          <cell r="AJ30" t="str">
            <v>昼間型</v>
          </cell>
          <cell r="AK30" t="str">
            <v>土屋　秀規</v>
          </cell>
          <cell r="AL30" t="str">
            <v>いすみ市岬町長者301</v>
          </cell>
          <cell r="AM30" t="str">
            <v>土屋　秀規</v>
          </cell>
        </row>
        <row r="31">
          <cell r="A31">
            <v>27</v>
          </cell>
          <cell r="B31" t="str">
            <v>ひまわり保育園</v>
          </cell>
          <cell r="C31" t="str">
            <v>264-0029</v>
          </cell>
          <cell r="D31" t="str">
            <v>若葉区桜木北1-15-1</v>
          </cell>
          <cell r="E31" t="str">
            <v>久保　孝子</v>
          </cell>
          <cell r="F31" t="str">
            <v>232-6090</v>
          </cell>
          <cell r="G31" t="str">
            <v>232-6090</v>
          </cell>
          <cell r="H31" t="str">
            <v>himawarihoikuen_sakuragi@ybb.nejp</v>
          </cell>
          <cell r="I31">
            <v>39904</v>
          </cell>
          <cell r="J31" t="str">
            <v>1F</v>
          </cell>
          <cell r="K31">
            <v>36.799999999999997</v>
          </cell>
          <cell r="L31">
            <v>22</v>
          </cell>
          <cell r="M31">
            <v>22</v>
          </cell>
          <cell r="N31" t="str">
            <v>7:30～19:00</v>
          </cell>
          <cell r="O31" t="str">
            <v>35,000～44,000円</v>
          </cell>
          <cell r="P31">
            <v>34000</v>
          </cell>
          <cell r="Q31">
            <v>32000</v>
          </cell>
          <cell r="R31">
            <v>32000</v>
          </cell>
          <cell r="S31">
            <v>30000</v>
          </cell>
          <cell r="T31">
            <v>25000</v>
          </cell>
          <cell r="U31">
            <v>25000</v>
          </cell>
          <cell r="V31">
            <v>44000</v>
          </cell>
          <cell r="W31">
            <v>42000</v>
          </cell>
          <cell r="X31">
            <v>42000</v>
          </cell>
          <cell r="Y31">
            <v>40000</v>
          </cell>
          <cell r="Z31">
            <v>35000</v>
          </cell>
          <cell r="AA31">
            <v>35000</v>
          </cell>
          <cell r="AB31" t="str">
            <v>上の子・半額</v>
          </cell>
          <cell r="AC31">
            <v>5000</v>
          </cell>
          <cell r="AD31" t="str">
            <v>施設調理</v>
          </cell>
          <cell r="AE31" t="str">
            <v>×</v>
          </cell>
          <cell r="AF31" t="str">
            <v>×</v>
          </cell>
          <cell r="AG31" t="str">
            <v>個人</v>
          </cell>
          <cell r="AH31" t="str">
            <v>久保　孝子</v>
          </cell>
          <cell r="AI31" t="str">
            <v>千葉市若葉区桜木８－２０－３２</v>
          </cell>
          <cell r="AJ31" t="str">
            <v>久保　孝子</v>
          </cell>
          <cell r="AK31" t="str">
            <v>久保　孝子</v>
          </cell>
          <cell r="AL31" t="str">
            <v>千葉市若葉区桜木８－２０－３２</v>
          </cell>
          <cell r="AM31" t="str">
            <v>久保　孝子</v>
          </cell>
        </row>
        <row r="32">
          <cell r="A32">
            <v>28</v>
          </cell>
          <cell r="B32" t="str">
            <v>ベビー＆キッズルームおあふ</v>
          </cell>
          <cell r="C32" t="str">
            <v>264-0002</v>
          </cell>
          <cell r="D32" t="str">
            <v>若葉区千城台東3-23-3</v>
          </cell>
          <cell r="E32" t="str">
            <v>中山　えい子</v>
          </cell>
          <cell r="F32" t="str">
            <v>236-3624</v>
          </cell>
          <cell r="G32" t="str">
            <v>236-3624</v>
          </cell>
          <cell r="H32" t="str">
            <v>eiko-n@cnc.jp</v>
          </cell>
          <cell r="I32">
            <v>36434</v>
          </cell>
          <cell r="J32" t="str">
            <v>1F</v>
          </cell>
          <cell r="K32">
            <v>36.299999999999997</v>
          </cell>
          <cell r="L32">
            <v>20</v>
          </cell>
          <cell r="M32">
            <v>20</v>
          </cell>
          <cell r="N32" t="str">
            <v>7:00～20:00</v>
          </cell>
          <cell r="O32" t="str">
            <v>36,100～50,300円</v>
          </cell>
          <cell r="P32">
            <v>45300</v>
          </cell>
          <cell r="Q32">
            <v>39800</v>
          </cell>
          <cell r="R32">
            <v>39800</v>
          </cell>
          <cell r="S32">
            <v>33100</v>
          </cell>
          <cell r="T32">
            <v>33100</v>
          </cell>
          <cell r="U32">
            <v>33100</v>
          </cell>
          <cell r="V32">
            <v>50300</v>
          </cell>
          <cell r="W32">
            <v>44800</v>
          </cell>
          <cell r="X32">
            <v>44800</v>
          </cell>
          <cell r="Y32">
            <v>36100</v>
          </cell>
          <cell r="Z32">
            <v>36100</v>
          </cell>
          <cell r="AA32">
            <v>36100</v>
          </cell>
          <cell r="AB32" t="str">
            <v>上の子・１万円引</v>
          </cell>
          <cell r="AC32">
            <v>10000</v>
          </cell>
          <cell r="AD32" t="str">
            <v>施設調理</v>
          </cell>
          <cell r="AE32" t="str">
            <v>×</v>
          </cell>
          <cell r="AF32" t="str">
            <v>○</v>
          </cell>
          <cell r="AG32" t="str">
            <v>個人</v>
          </cell>
          <cell r="AH32" t="str">
            <v>有</v>
          </cell>
          <cell r="AI32" t="str">
            <v>個人</v>
          </cell>
          <cell r="AJ32" t="str">
            <v>昼間型</v>
          </cell>
          <cell r="AK32" t="str">
            <v>中山　えい子</v>
          </cell>
          <cell r="AL32" t="str">
            <v>千葉市若葉区千城台東3-23-3</v>
          </cell>
          <cell r="AM32" t="str">
            <v>中山　えい子</v>
          </cell>
        </row>
        <row r="33">
          <cell r="A33">
            <v>29</v>
          </cell>
          <cell r="B33" t="str">
            <v>保育ルームねこのて</v>
          </cell>
          <cell r="C33" t="str">
            <v>264-0032</v>
          </cell>
          <cell r="D33" t="str">
            <v>若葉区みつわ台5-1-86-1</v>
          </cell>
          <cell r="E33" t="str">
            <v>黒木　健司</v>
          </cell>
          <cell r="F33" t="str">
            <v>290-6555</v>
          </cell>
          <cell r="G33" t="str">
            <v>290-6554</v>
          </cell>
          <cell r="H33" t="str">
            <v>babyroom_nekonote@yahoo.co.jp</v>
          </cell>
          <cell r="I33">
            <v>40969</v>
          </cell>
          <cell r="J33" t="str">
            <v>1F</v>
          </cell>
          <cell r="K33">
            <v>52</v>
          </cell>
          <cell r="L33">
            <v>29</v>
          </cell>
          <cell r="M33">
            <v>29</v>
          </cell>
          <cell r="N33" t="str">
            <v>7:30～20:00</v>
          </cell>
          <cell r="O33" t="str">
            <v>51,500円</v>
          </cell>
          <cell r="P33">
            <v>39500</v>
          </cell>
          <cell r="Q33">
            <v>39500</v>
          </cell>
          <cell r="R33">
            <v>39500</v>
          </cell>
          <cell r="S33">
            <v>39500</v>
          </cell>
          <cell r="T33">
            <v>39500</v>
          </cell>
          <cell r="U33">
            <v>39500</v>
          </cell>
          <cell r="V33">
            <v>51500</v>
          </cell>
          <cell r="W33">
            <v>51500</v>
          </cell>
          <cell r="X33">
            <v>51500</v>
          </cell>
          <cell r="Y33">
            <v>51500</v>
          </cell>
          <cell r="Z33">
            <v>51500</v>
          </cell>
          <cell r="AA33">
            <v>51500</v>
          </cell>
          <cell r="AB33" t="str">
            <v>下の子・1万円引き</v>
          </cell>
          <cell r="AC33">
            <v>10000</v>
          </cell>
          <cell r="AD33" t="str">
            <v>施設調理</v>
          </cell>
          <cell r="AE33" t="str">
            <v>×</v>
          </cell>
          <cell r="AF33" t="str">
            <v>○</v>
          </cell>
          <cell r="AG33" t="str">
            <v>個人</v>
          </cell>
          <cell r="AH33" t="str">
            <v>内山　立康</v>
          </cell>
          <cell r="AI33" t="str">
            <v>八街市八街へ199-1586</v>
          </cell>
          <cell r="AJ33" t="str">
            <v>内山　立康</v>
          </cell>
          <cell r="AK33" t="str">
            <v>内山　立康</v>
          </cell>
          <cell r="AL33" t="str">
            <v>八街市八街へ199-1586</v>
          </cell>
          <cell r="AM33" t="str">
            <v>内山　立康</v>
          </cell>
        </row>
        <row r="34">
          <cell r="A34">
            <v>30</v>
          </cell>
          <cell r="B34" t="str">
            <v>みつばち保育園</v>
          </cell>
          <cell r="C34" t="str">
            <v>264-0029</v>
          </cell>
          <cell r="D34" t="str">
            <v>若葉区桜木北2-10-6</v>
          </cell>
          <cell r="E34" t="str">
            <v>豊田　美恵</v>
          </cell>
          <cell r="F34" t="str">
            <v>231-1846</v>
          </cell>
          <cell r="G34" t="str">
            <v>231-1846</v>
          </cell>
          <cell r="H34" t="str">
            <v>mitsubachikids@gmail.com</v>
          </cell>
          <cell r="I34">
            <v>27829</v>
          </cell>
          <cell r="J34" t="str">
            <v>1F</v>
          </cell>
          <cell r="K34">
            <v>49.5</v>
          </cell>
          <cell r="L34">
            <v>26</v>
          </cell>
          <cell r="M34">
            <v>26</v>
          </cell>
          <cell r="N34" t="str">
            <v>7:00～19:00</v>
          </cell>
          <cell r="O34" t="str">
            <v>37,000円</v>
          </cell>
          <cell r="P34">
            <v>27000</v>
          </cell>
          <cell r="Q34">
            <v>27000</v>
          </cell>
          <cell r="R34">
            <v>27000</v>
          </cell>
          <cell r="S34">
            <v>27000</v>
          </cell>
          <cell r="T34">
            <v>27000</v>
          </cell>
          <cell r="U34">
            <v>27000</v>
          </cell>
          <cell r="V34">
            <v>37000</v>
          </cell>
          <cell r="W34">
            <v>37000</v>
          </cell>
          <cell r="X34">
            <v>37000</v>
          </cell>
          <cell r="Y34">
            <v>37000</v>
          </cell>
          <cell r="Z34">
            <v>37000</v>
          </cell>
          <cell r="AA34">
            <v>37000</v>
          </cell>
          <cell r="AB34" t="str">
            <v>上の子・1万円引き</v>
          </cell>
          <cell r="AC34">
            <v>0</v>
          </cell>
          <cell r="AD34" t="str">
            <v>施設調理</v>
          </cell>
          <cell r="AE34" t="str">
            <v>×</v>
          </cell>
          <cell r="AF34" t="str">
            <v>○</v>
          </cell>
          <cell r="AG34" t="str">
            <v>個人</v>
          </cell>
          <cell r="AH34" t="str">
            <v>有</v>
          </cell>
          <cell r="AI34" t="str">
            <v>個人</v>
          </cell>
          <cell r="AJ34" t="str">
            <v>昼間型</v>
          </cell>
          <cell r="AK34" t="str">
            <v>豊田　美恵</v>
          </cell>
          <cell r="AL34" t="str">
            <v>千葉市若葉区桜木北2-10-6</v>
          </cell>
          <cell r="AM34" t="str">
            <v>豊田　美恵</v>
          </cell>
        </row>
        <row r="35">
          <cell r="A35">
            <v>31</v>
          </cell>
          <cell r="B35" t="str">
            <v>あすみ東保育園</v>
          </cell>
          <cell r="C35" t="str">
            <v>267-0061</v>
          </cell>
          <cell r="D35" t="str">
            <v>緑区あすみが丘東4-9-2</v>
          </cell>
          <cell r="E35" t="str">
            <v>木原　真裕美</v>
          </cell>
          <cell r="F35" t="str">
            <v>295-5823</v>
          </cell>
          <cell r="G35" t="str">
            <v>295-0766</v>
          </cell>
          <cell r="H35" t="str">
            <v>rb2@goldluys.jp</v>
          </cell>
          <cell r="I35">
            <v>37469</v>
          </cell>
          <cell r="J35" t="str">
            <v>1F</v>
          </cell>
          <cell r="K35">
            <v>124.14</v>
          </cell>
          <cell r="L35">
            <v>59</v>
          </cell>
          <cell r="M35">
            <v>59</v>
          </cell>
          <cell r="N35" t="str">
            <v>7:00～19:00</v>
          </cell>
          <cell r="O35" t="str">
            <v>64,720～76,220円</v>
          </cell>
          <cell r="P35">
            <v>58220</v>
          </cell>
          <cell r="Q35">
            <v>51220</v>
          </cell>
          <cell r="R35">
            <v>51220</v>
          </cell>
          <cell r="S35">
            <v>46720</v>
          </cell>
          <cell r="T35">
            <v>46720</v>
          </cell>
          <cell r="U35">
            <v>46720</v>
          </cell>
          <cell r="V35">
            <v>76220</v>
          </cell>
          <cell r="W35">
            <v>69220</v>
          </cell>
          <cell r="X35">
            <v>69220</v>
          </cell>
          <cell r="Y35">
            <v>64720</v>
          </cell>
          <cell r="Z35">
            <v>64720</v>
          </cell>
          <cell r="AA35">
            <v>64720</v>
          </cell>
          <cell r="AB35" t="str">
            <v>上の子・１万円引</v>
          </cell>
          <cell r="AC35">
            <v>26000</v>
          </cell>
          <cell r="AD35" t="str">
            <v>施設調理</v>
          </cell>
          <cell r="AE35" t="str">
            <v>×</v>
          </cell>
          <cell r="AF35" t="str">
            <v>○</v>
          </cell>
          <cell r="AG35" t="str">
            <v>株式会社</v>
          </cell>
          <cell r="AH35" t="str">
            <v>無</v>
          </cell>
          <cell r="AI35" t="str">
            <v>個人</v>
          </cell>
          <cell r="AJ35" t="str">
            <v>昼間型</v>
          </cell>
          <cell r="AK35" t="str">
            <v>(株)GOLDLUYS</v>
          </cell>
          <cell r="AL35" t="str">
            <v>千葉市緑区あすみが丘東4-9-2</v>
          </cell>
          <cell r="AM35" t="str">
            <v>代表取締役　粒良　知史</v>
          </cell>
        </row>
        <row r="36">
          <cell r="A36">
            <v>32</v>
          </cell>
          <cell r="B36" t="str">
            <v>保育所　ドルフィンキッズランド</v>
          </cell>
          <cell r="C36" t="str">
            <v>266-0031</v>
          </cell>
          <cell r="D36" t="str">
            <v>緑区おゆみ野3-39-1　ｾﾝﾄｱﾍﾞﾆｭｰ102</v>
          </cell>
          <cell r="E36" t="str">
            <v>長谷川　郁代</v>
          </cell>
          <cell r="F36" t="str">
            <v>300-1943</v>
          </cell>
          <cell r="G36" t="str">
            <v>300-1943</v>
          </cell>
          <cell r="H36" t="str">
            <v>oyuminoen1943@mail.goo.ne.jp</v>
          </cell>
          <cell r="I36">
            <v>39757</v>
          </cell>
          <cell r="J36" t="str">
            <v>1F</v>
          </cell>
          <cell r="K36">
            <v>83.5</v>
          </cell>
          <cell r="L36">
            <v>40</v>
          </cell>
          <cell r="M36">
            <v>40</v>
          </cell>
          <cell r="N36" t="str">
            <v>7:30～19:30</v>
          </cell>
          <cell r="O36" t="str">
            <v>43,000～59,000円</v>
          </cell>
          <cell r="P36">
            <v>49000</v>
          </cell>
          <cell r="Q36">
            <v>48000</v>
          </cell>
          <cell r="R36">
            <v>43000</v>
          </cell>
          <cell r="S36">
            <v>41000</v>
          </cell>
          <cell r="T36">
            <v>37000</v>
          </cell>
          <cell r="U36">
            <v>37000</v>
          </cell>
          <cell r="V36">
            <v>59000</v>
          </cell>
          <cell r="W36">
            <v>58000</v>
          </cell>
          <cell r="X36">
            <v>53000</v>
          </cell>
          <cell r="Y36">
            <v>51000</v>
          </cell>
          <cell r="Z36">
            <v>43000</v>
          </cell>
          <cell r="AA36">
            <v>43000</v>
          </cell>
          <cell r="AB36" t="str">
            <v>上の子・半額</v>
          </cell>
          <cell r="AC36">
            <v>20000</v>
          </cell>
          <cell r="AD36" t="str">
            <v>外部委託</v>
          </cell>
          <cell r="AE36" t="str">
            <v>×</v>
          </cell>
          <cell r="AF36" t="str">
            <v>○</v>
          </cell>
          <cell r="AG36" t="str">
            <v>株式会社</v>
          </cell>
          <cell r="AH36" t="str">
            <v>（株）ディーケーエル</v>
          </cell>
          <cell r="AI36" t="str">
            <v>千葉市緑区おゆみ野3-39-1 ｾﾝﾄｱﾍﾞﾆｭｰ102</v>
          </cell>
          <cell r="AJ36" t="str">
            <v>代表取締役　長谷川郁代</v>
          </cell>
          <cell r="AK36" t="str">
            <v>（株）ディーケーエル</v>
          </cell>
          <cell r="AL36" t="str">
            <v>千葉市緑区おゆみ野3-39-1 ｾﾝﾄｱﾍﾞﾆｭｰ102</v>
          </cell>
          <cell r="AM36" t="str">
            <v>代表取締役　長谷川郁代</v>
          </cell>
        </row>
        <row r="37">
          <cell r="A37">
            <v>33</v>
          </cell>
          <cell r="B37" t="str">
            <v>トレジャーキッズ</v>
          </cell>
          <cell r="C37" t="str">
            <v>266-0033</v>
          </cell>
          <cell r="D37" t="str">
            <v>緑区おゆみ野南3-30　サンクレイドルおゆみ野ステーションウィズ</v>
          </cell>
          <cell r="E37" t="str">
            <v>井上　富美子</v>
          </cell>
          <cell r="F37" t="str">
            <v>309-8677</v>
          </cell>
          <cell r="G37" t="str">
            <v>309-8677</v>
          </cell>
          <cell r="H37" t="str">
            <v>torejya_kids_oyumino@yahoo.co.jp</v>
          </cell>
          <cell r="I37">
            <v>41000</v>
          </cell>
          <cell r="J37" t="str">
            <v>1F</v>
          </cell>
          <cell r="K37">
            <v>128</v>
          </cell>
          <cell r="L37">
            <v>35</v>
          </cell>
          <cell r="M37">
            <v>35</v>
          </cell>
          <cell r="N37" t="str">
            <v>7:00～19:00</v>
          </cell>
          <cell r="O37" t="str">
            <v>42,000～75,000円</v>
          </cell>
          <cell r="P37">
            <v>55000</v>
          </cell>
          <cell r="Q37">
            <v>45000</v>
          </cell>
          <cell r="R37">
            <v>40000</v>
          </cell>
          <cell r="S37">
            <v>38000</v>
          </cell>
          <cell r="T37">
            <v>35000</v>
          </cell>
          <cell r="U37">
            <v>35000</v>
          </cell>
          <cell r="V37">
            <v>75000</v>
          </cell>
          <cell r="W37">
            <v>65000</v>
          </cell>
          <cell r="X37">
            <v>55000</v>
          </cell>
          <cell r="Y37">
            <v>48000</v>
          </cell>
          <cell r="Z37">
            <v>42000</v>
          </cell>
          <cell r="AA37">
            <v>42000</v>
          </cell>
          <cell r="AB37" t="str">
            <v>下の子・1万円引</v>
          </cell>
          <cell r="AC37">
            <v>20000</v>
          </cell>
          <cell r="AD37" t="str">
            <v>外部委託</v>
          </cell>
          <cell r="AE37" t="str">
            <v>×</v>
          </cell>
          <cell r="AF37" t="str">
            <v>○</v>
          </cell>
          <cell r="AG37" t="str">
            <v>合同会社</v>
          </cell>
          <cell r="AH37" t="str">
            <v>オフィスツゥトゥー合同会社</v>
          </cell>
          <cell r="AI37" t="str">
            <v>千葉市おゆみ野中央8-17-1</v>
          </cell>
          <cell r="AJ37" t="str">
            <v>代表社員　早水　由美子</v>
          </cell>
          <cell r="AK37" t="str">
            <v>オフィスツゥトゥー合同会社</v>
          </cell>
          <cell r="AL37" t="str">
            <v>千葉市おゆみ野中央8-17-1</v>
          </cell>
          <cell r="AM37" t="str">
            <v>代表社員　早水　由美子</v>
          </cell>
        </row>
        <row r="38">
          <cell r="A38">
            <v>34</v>
          </cell>
          <cell r="B38" t="str">
            <v>リトルガーデンおゆみ野</v>
          </cell>
          <cell r="C38" t="str">
            <v>266-0033</v>
          </cell>
          <cell r="D38" t="str">
            <v>緑区おゆみ野南2-12-1</v>
          </cell>
          <cell r="E38" t="str">
            <v>臼井　桜織</v>
          </cell>
          <cell r="F38" t="str">
            <v>292-6014</v>
          </cell>
          <cell r="G38" t="str">
            <v>292-6014</v>
          </cell>
          <cell r="H38" t="str">
            <v>oyumino@littlegarden-inter.com</v>
          </cell>
          <cell r="I38">
            <v>38437</v>
          </cell>
          <cell r="J38" t="str">
            <v>1F</v>
          </cell>
          <cell r="K38">
            <v>230.61</v>
          </cell>
          <cell r="L38">
            <v>100</v>
          </cell>
          <cell r="M38">
            <v>59</v>
          </cell>
          <cell r="N38" t="str">
            <v>7:00～20:00</v>
          </cell>
          <cell r="O38" t="str">
            <v>76,000～98,000円</v>
          </cell>
          <cell r="P38">
            <v>66000</v>
          </cell>
          <cell r="Q38">
            <v>59000</v>
          </cell>
          <cell r="R38">
            <v>59000</v>
          </cell>
          <cell r="S38">
            <v>78000</v>
          </cell>
          <cell r="T38">
            <v>76000</v>
          </cell>
          <cell r="U38">
            <v>72000</v>
          </cell>
          <cell r="V38">
            <v>86000</v>
          </cell>
          <cell r="W38">
            <v>76000</v>
          </cell>
          <cell r="X38">
            <v>76000</v>
          </cell>
          <cell r="Y38">
            <v>98000</v>
          </cell>
          <cell r="Z38">
            <v>95000</v>
          </cell>
          <cell r="AA38">
            <v>92500</v>
          </cell>
          <cell r="AB38" t="str">
            <v>下の子・１万円引</v>
          </cell>
          <cell r="AC38">
            <v>50000</v>
          </cell>
          <cell r="AD38" t="str">
            <v>施設調理</v>
          </cell>
          <cell r="AE38" t="str">
            <v>×</v>
          </cell>
          <cell r="AF38" t="str">
            <v>○</v>
          </cell>
          <cell r="AG38" t="str">
            <v>合資会社</v>
          </cell>
          <cell r="AH38" t="str">
            <v>無</v>
          </cell>
          <cell r="AI38" t="str">
            <v>個人</v>
          </cell>
          <cell r="AJ38" t="str">
            <v>併用型</v>
          </cell>
          <cell r="AK38" t="str">
            <v>合資会社ライフコミュニケーション</v>
          </cell>
          <cell r="AL38" t="str">
            <v>美浜区中瀬2－6－1　WBGﾏﾘﾌﾞｳｴｽﾄ2F</v>
          </cell>
          <cell r="AM38" t="str">
            <v>無限責任社員　佐々木　豊</v>
          </cell>
        </row>
        <row r="39">
          <cell r="A39">
            <v>35</v>
          </cell>
          <cell r="B39" t="str">
            <v>スクルドエンジェル保育園検見川浜園</v>
          </cell>
          <cell r="C39" t="str">
            <v>261-0011</v>
          </cell>
          <cell r="D39" t="str">
            <v>美浜区真砂3-13-12　BAYPERCH真砂２階</v>
          </cell>
          <cell r="E39" t="str">
            <v>笹原　嘉純</v>
          </cell>
          <cell r="F39" t="str">
            <v>279-3400</v>
          </cell>
          <cell r="G39" t="str">
            <v>279-3400</v>
          </cell>
          <cell r="H39" t="str">
            <v>kemigawahama@skuld-angel.com</v>
          </cell>
          <cell r="I39">
            <v>41246</v>
          </cell>
          <cell r="J39" t="str">
            <v>2F</v>
          </cell>
          <cell r="K39">
            <v>60</v>
          </cell>
          <cell r="L39">
            <v>30</v>
          </cell>
          <cell r="M39">
            <v>27</v>
          </cell>
          <cell r="N39" t="str">
            <v>7:30～19:30</v>
          </cell>
          <cell r="O39" t="str">
            <v>54,000～60,000円</v>
          </cell>
          <cell r="P39">
            <v>55000</v>
          </cell>
          <cell r="Q39">
            <v>53000</v>
          </cell>
          <cell r="R39">
            <v>51000</v>
          </cell>
          <cell r="S39">
            <v>49000</v>
          </cell>
          <cell r="T39">
            <v>49000</v>
          </cell>
          <cell r="U39">
            <v>49000</v>
          </cell>
          <cell r="V39">
            <v>60000</v>
          </cell>
          <cell r="W39">
            <v>58000</v>
          </cell>
          <cell r="X39">
            <v>56000</v>
          </cell>
          <cell r="Y39">
            <v>54000</v>
          </cell>
          <cell r="Z39">
            <v>54000</v>
          </cell>
          <cell r="AA39">
            <v>54000</v>
          </cell>
          <cell r="AB39" t="str">
            <v>上の子・半額</v>
          </cell>
          <cell r="AC39">
            <v>10000</v>
          </cell>
          <cell r="AD39" t="str">
            <v>施設調理</v>
          </cell>
          <cell r="AE39" t="str">
            <v>×</v>
          </cell>
          <cell r="AF39" t="str">
            <v>○</v>
          </cell>
          <cell r="AG39" t="str">
            <v>合同会社</v>
          </cell>
          <cell r="AH39" t="str">
            <v>合同会社　育未来</v>
          </cell>
          <cell r="AI39" t="str">
            <v>静岡県沼津市志下４７３－２</v>
          </cell>
          <cell r="AJ39" t="str">
            <v>代表社員　笹原　嘉純</v>
          </cell>
          <cell r="AK39" t="str">
            <v>合同会社　育未来</v>
          </cell>
          <cell r="AL39" t="str">
            <v>静岡県沼津市志下４７３－２</v>
          </cell>
          <cell r="AM39" t="str">
            <v>代表社員　笹原　嘉純</v>
          </cell>
        </row>
        <row r="40">
          <cell r="A40">
            <v>36</v>
          </cell>
          <cell r="B40" t="str">
            <v>リトルガーデンＷＢＧ</v>
          </cell>
          <cell r="C40" t="str">
            <v>261-7102</v>
          </cell>
          <cell r="D40" t="str">
            <v>美浜区中瀬2-6　WBGﾏﾘﾌﾞｳｪｽﾄ2F</v>
          </cell>
          <cell r="E40" t="str">
            <v>三迫　崇広</v>
          </cell>
          <cell r="F40" t="str">
            <v>351-1630</v>
          </cell>
          <cell r="G40" t="str">
            <v>351-1629</v>
          </cell>
          <cell r="H40" t="str">
            <v>makuhari-wbg@littlegarden-inter.com</v>
          </cell>
          <cell r="I40">
            <v>36965</v>
          </cell>
          <cell r="J40" t="str">
            <v>2F</v>
          </cell>
          <cell r="K40">
            <v>111.1</v>
          </cell>
          <cell r="L40">
            <v>65</v>
          </cell>
          <cell r="M40">
            <v>59</v>
          </cell>
          <cell r="N40" t="str">
            <v>7:00～21:00</v>
          </cell>
          <cell r="O40" t="str">
            <v>66,000～86,000円</v>
          </cell>
          <cell r="P40">
            <v>66000</v>
          </cell>
          <cell r="Q40">
            <v>59000</v>
          </cell>
          <cell r="R40">
            <v>59000</v>
          </cell>
          <cell r="S40">
            <v>57000</v>
          </cell>
          <cell r="T40">
            <v>57000</v>
          </cell>
          <cell r="U40">
            <v>57000</v>
          </cell>
          <cell r="V40">
            <v>86000</v>
          </cell>
          <cell r="W40">
            <v>76000</v>
          </cell>
          <cell r="X40">
            <v>76000</v>
          </cell>
          <cell r="Y40">
            <v>66000</v>
          </cell>
          <cell r="Z40">
            <v>66000</v>
          </cell>
          <cell r="AA40">
            <v>66000</v>
          </cell>
          <cell r="AB40" t="str">
            <v>下の子・1万円引</v>
          </cell>
          <cell r="AC40">
            <v>35000</v>
          </cell>
          <cell r="AD40" t="str">
            <v>施設調理</v>
          </cell>
          <cell r="AE40" t="str">
            <v>○</v>
          </cell>
          <cell r="AF40" t="str">
            <v>○</v>
          </cell>
          <cell r="AG40" t="str">
            <v>合資会社</v>
          </cell>
          <cell r="AH40" t="str">
            <v>無</v>
          </cell>
          <cell r="AI40" t="str">
            <v>個人</v>
          </cell>
          <cell r="AJ40" t="str">
            <v>併用型</v>
          </cell>
          <cell r="AK40" t="str">
            <v>合資会社ライフコミュニケーション</v>
          </cell>
          <cell r="AL40" t="str">
            <v>美浜区中瀬2－6－1　WBGﾏﾘﾌﾞｳｴｽﾄ2F</v>
          </cell>
          <cell r="AM40" t="str">
            <v>無限責任社員　佐々木　豊</v>
          </cell>
        </row>
        <row r="41">
          <cell r="A41">
            <v>37</v>
          </cell>
          <cell r="B41" t="str">
            <v>リトルガーデン幕張</v>
          </cell>
          <cell r="C41" t="str">
            <v>261-0023</v>
          </cell>
          <cell r="D41" t="str">
            <v>美浜区中瀬1-6NTT幕張ﾋﾞﾙ１F</v>
          </cell>
          <cell r="E41" t="str">
            <v>菊池　真弓</v>
          </cell>
          <cell r="F41" t="str">
            <v>351-7670</v>
          </cell>
          <cell r="G41" t="str">
            <v>306-7260</v>
          </cell>
          <cell r="H41" t="str">
            <v xml:space="preserve">makuhari-ntt@littlegarden-inter.com
</v>
          </cell>
          <cell r="I41">
            <v>39174</v>
          </cell>
          <cell r="J41" t="str">
            <v>1F</v>
          </cell>
          <cell r="K41">
            <v>165.44</v>
          </cell>
          <cell r="L41">
            <v>100</v>
          </cell>
          <cell r="M41">
            <v>59</v>
          </cell>
          <cell r="N41" t="str">
            <v>7:00～19:00</v>
          </cell>
          <cell r="O41" t="str">
            <v>76,000～98,000円</v>
          </cell>
          <cell r="P41">
            <v>66000</v>
          </cell>
          <cell r="Q41">
            <v>59000</v>
          </cell>
          <cell r="R41">
            <v>78000</v>
          </cell>
          <cell r="S41">
            <v>76000</v>
          </cell>
          <cell r="T41">
            <v>72000</v>
          </cell>
          <cell r="U41">
            <v>72000</v>
          </cell>
          <cell r="V41">
            <v>86000</v>
          </cell>
          <cell r="W41">
            <v>76000</v>
          </cell>
          <cell r="X41">
            <v>98000</v>
          </cell>
          <cell r="Y41">
            <v>95000</v>
          </cell>
          <cell r="Z41">
            <v>92500</v>
          </cell>
          <cell r="AA41">
            <v>92500</v>
          </cell>
          <cell r="AB41" t="str">
            <v>下の子・1万円引</v>
          </cell>
          <cell r="AC41">
            <v>50000</v>
          </cell>
          <cell r="AD41" t="str">
            <v>施設調理</v>
          </cell>
          <cell r="AE41" t="str">
            <v>×</v>
          </cell>
          <cell r="AF41" t="str">
            <v>○</v>
          </cell>
          <cell r="AG41" t="str">
            <v>合資会社</v>
          </cell>
          <cell r="AH41" t="str">
            <v>無</v>
          </cell>
          <cell r="AI41" t="str">
            <v>個人</v>
          </cell>
          <cell r="AJ41" t="str">
            <v>併用型</v>
          </cell>
          <cell r="AK41" t="str">
            <v>合資会社ライフコミュニケーション</v>
          </cell>
          <cell r="AL41" t="str">
            <v>美浜区中瀬2－6－1　WBGﾏﾘﾌﾞｳｴｽﾄ2F</v>
          </cell>
          <cell r="AM41" t="str">
            <v>無限責任社員　佐々木　豊</v>
          </cell>
        </row>
        <row r="42">
          <cell r="A42" t="str">
            <v>　</v>
          </cell>
        </row>
        <row r="43">
          <cell r="A43" t="str">
            <v>平成２7年度　千葉市先取りP認定施設一覧</v>
          </cell>
        </row>
        <row r="44">
          <cell r="A44">
            <v>39</v>
          </cell>
          <cell r="B44" t="str">
            <v>あい・あい保育園　今井園</v>
          </cell>
          <cell r="C44" t="str">
            <v>260-0834</v>
          </cell>
          <cell r="D44" t="str">
            <v>中央区今井1-17-4</v>
          </cell>
          <cell r="E44" t="str">
            <v>吉田　英子</v>
          </cell>
          <cell r="F44" t="str">
            <v>208-7286</v>
          </cell>
          <cell r="G44" t="str">
            <v>208-7289</v>
          </cell>
          <cell r="H44" t="str">
            <v>imaien@dgb21.com</v>
          </cell>
          <cell r="I44" t="str">
            <v>H22.4</v>
          </cell>
          <cell r="J44" t="str">
            <v>1F</v>
          </cell>
          <cell r="K44">
            <v>47.64</v>
          </cell>
          <cell r="L44">
            <v>20</v>
          </cell>
          <cell r="M44">
            <v>20</v>
          </cell>
          <cell r="N44" t="str">
            <v>7:00～20:00</v>
          </cell>
          <cell r="O44" t="str">
            <v>63,000円</v>
          </cell>
          <cell r="P44">
            <v>53000</v>
          </cell>
          <cell r="Q44">
            <v>53000</v>
          </cell>
          <cell r="R44">
            <v>53000</v>
          </cell>
          <cell r="S44">
            <v>53000</v>
          </cell>
          <cell r="T44">
            <v>53000</v>
          </cell>
          <cell r="U44">
            <v>53000</v>
          </cell>
          <cell r="V44">
            <v>63000</v>
          </cell>
          <cell r="W44">
            <v>63000</v>
          </cell>
          <cell r="X44">
            <v>63000</v>
          </cell>
          <cell r="Y44">
            <v>63000</v>
          </cell>
          <cell r="Z44">
            <v>63000</v>
          </cell>
          <cell r="AA44">
            <v>63000</v>
          </cell>
          <cell r="AB44" t="str">
            <v>上の子・半額</v>
          </cell>
          <cell r="AC44">
            <v>20000</v>
          </cell>
          <cell r="AD44" t="str">
            <v>施設調理</v>
          </cell>
          <cell r="AE44" t="str">
            <v>×</v>
          </cell>
          <cell r="AF44" t="str">
            <v>○</v>
          </cell>
          <cell r="AG44" t="str">
            <v>株式会社</v>
          </cell>
          <cell r="AH44" t="str">
            <v>（株）global bridge</v>
          </cell>
          <cell r="AI44" t="str">
            <v>東京都墨田区亀沢4-5-4　プルームビル2階</v>
          </cell>
          <cell r="AJ44" t="str">
            <v>代表取締役　貞松　成</v>
          </cell>
          <cell r="AK44" t="str">
            <v>（株）global bridge</v>
          </cell>
          <cell r="AL44" t="str">
            <v>東京都墨田区亀沢4-5-4　プルームビル2階</v>
          </cell>
          <cell r="AM44" t="str">
            <v>代表取締役　貞松　成</v>
          </cell>
        </row>
        <row r="45">
          <cell r="A45">
            <v>40</v>
          </cell>
          <cell r="B45" t="str">
            <v>そがチャイルドハウス</v>
          </cell>
          <cell r="C45" t="str">
            <v>260-0842</v>
          </cell>
          <cell r="D45" t="str">
            <v>中央区南町3-12-1</v>
          </cell>
          <cell r="E45" t="str">
            <v>藤原　一美</v>
          </cell>
          <cell r="F45" t="str">
            <v>488-5445</v>
          </cell>
          <cell r="G45" t="str">
            <v>488-5445</v>
          </cell>
          <cell r="H45" t="str">
            <v>spu25zr9@bell.ocn.ne.jp</v>
          </cell>
          <cell r="I45" t="str">
            <v>H21.4</v>
          </cell>
          <cell r="J45" t="str">
            <v>1F</v>
          </cell>
          <cell r="K45">
            <v>80.61</v>
          </cell>
          <cell r="L45">
            <v>24</v>
          </cell>
          <cell r="M45">
            <v>24</v>
          </cell>
          <cell r="N45" t="str">
            <v>7:00～19:00</v>
          </cell>
          <cell r="O45" t="str">
            <v>50,000～65,000円</v>
          </cell>
          <cell r="P45">
            <v>45000</v>
          </cell>
          <cell r="Q45">
            <v>40000</v>
          </cell>
          <cell r="R45">
            <v>40000</v>
          </cell>
          <cell r="S45">
            <v>35000</v>
          </cell>
          <cell r="T45">
            <v>30000</v>
          </cell>
          <cell r="U45">
            <v>30000</v>
          </cell>
          <cell r="V45">
            <v>65000</v>
          </cell>
          <cell r="W45">
            <v>60000</v>
          </cell>
          <cell r="X45">
            <v>60000</v>
          </cell>
          <cell r="Y45">
            <v>55000</v>
          </cell>
          <cell r="Z45">
            <v>50000</v>
          </cell>
          <cell r="AA45">
            <v>50000</v>
          </cell>
          <cell r="AB45" t="str">
            <v>上の子・１万円引</v>
          </cell>
          <cell r="AC45">
            <v>10000</v>
          </cell>
          <cell r="AD45" t="str">
            <v>施設調理</v>
          </cell>
          <cell r="AE45" t="str">
            <v>×</v>
          </cell>
          <cell r="AF45" t="str">
            <v>○</v>
          </cell>
          <cell r="AG45" t="str">
            <v>NPO法人</v>
          </cell>
          <cell r="AH45" t="str">
            <v>NPO法人　すこやかキッズ</v>
          </cell>
          <cell r="AI45" t="str">
            <v>茂原市緑が丘1-48-11</v>
          </cell>
          <cell r="AJ45" t="str">
            <v>理事長　若菜　敬子</v>
          </cell>
          <cell r="AK45" t="str">
            <v>NPO法人　すこやかキッズ</v>
          </cell>
          <cell r="AL45" t="str">
            <v>茂原市緑が丘1-48-11</v>
          </cell>
          <cell r="AM45" t="str">
            <v>理事長　若菜　敬子</v>
          </cell>
        </row>
        <row r="46">
          <cell r="A46">
            <v>41</v>
          </cell>
          <cell r="B46" t="str">
            <v>チャイルドタイム千葉寺エンゼルホーム</v>
          </cell>
          <cell r="C46" t="str">
            <v>260-0844</v>
          </cell>
          <cell r="D46" t="str">
            <v>中央区千葉寺町886-1　ﾀﾞｲｱﾊﾟﾚｽﾋﾙﾄｯﾌﾟｴﾌ千葉寺駅前204</v>
          </cell>
          <cell r="E46" t="str">
            <v>大泉　章子</v>
          </cell>
          <cell r="F46" t="str">
            <v>268-1153</v>
          </cell>
          <cell r="G46" t="str">
            <v>309-5005</v>
          </cell>
          <cell r="H46" t="str">
            <v>chibadera@sand.ocn.ne.jp</v>
          </cell>
          <cell r="I46" t="str">
            <v>H13.4</v>
          </cell>
          <cell r="J46" t="str">
            <v>2F</v>
          </cell>
          <cell r="K46">
            <v>84.12</v>
          </cell>
          <cell r="L46">
            <v>35</v>
          </cell>
          <cell r="M46">
            <v>35</v>
          </cell>
          <cell r="N46" t="str">
            <v>7:00～20:00</v>
          </cell>
          <cell r="O46" t="str">
            <v>67,800～87,800円</v>
          </cell>
          <cell r="P46">
            <v>65800</v>
          </cell>
          <cell r="Q46">
            <v>62800</v>
          </cell>
          <cell r="R46">
            <v>59800</v>
          </cell>
          <cell r="S46">
            <v>57800</v>
          </cell>
          <cell r="T46">
            <v>55800</v>
          </cell>
          <cell r="U46">
            <v>53800</v>
          </cell>
          <cell r="V46">
            <v>87800</v>
          </cell>
          <cell r="W46">
            <v>83800</v>
          </cell>
          <cell r="X46">
            <v>79800</v>
          </cell>
          <cell r="Y46">
            <v>73800</v>
          </cell>
          <cell r="Z46">
            <v>71800</v>
          </cell>
          <cell r="AA46">
            <v>67800</v>
          </cell>
          <cell r="AB46" t="str">
            <v>上の子・１万円引</v>
          </cell>
          <cell r="AC46">
            <v>10000</v>
          </cell>
          <cell r="AD46" t="str">
            <v>施設調理</v>
          </cell>
          <cell r="AE46" t="str">
            <v>×</v>
          </cell>
          <cell r="AF46" t="str">
            <v>○</v>
          </cell>
          <cell r="AG46" t="str">
            <v>株式会社</v>
          </cell>
          <cell r="AH46" t="str">
            <v>（株）チャイルドタイム</v>
          </cell>
          <cell r="AI46" t="str">
            <v>東京都八王子市明神町4-7-3　やまとビル6F</v>
          </cell>
          <cell r="AJ46" t="str">
            <v>代表取締役　毎熊　嘉郎</v>
          </cell>
          <cell r="AK46" t="str">
            <v>（株）チャイルドタイム</v>
          </cell>
          <cell r="AL46" t="str">
            <v>東京都八王子市明神町4-7-3　やまとビル6F</v>
          </cell>
          <cell r="AM46" t="str">
            <v>代表取締役　毎熊　嘉郎</v>
          </cell>
        </row>
        <row r="47">
          <cell r="A47">
            <v>42</v>
          </cell>
          <cell r="B47" t="str">
            <v>まほろば保育所</v>
          </cell>
          <cell r="C47" t="str">
            <v>260-0001</v>
          </cell>
          <cell r="D47" t="str">
            <v>中央区都町2-13-1　ﾊﾟｰｸｱﾍﾞﾆｭｰ103</v>
          </cell>
          <cell r="E47" t="str">
            <v>原岡　愛弥</v>
          </cell>
          <cell r="F47" t="str">
            <v>231-0080</v>
          </cell>
          <cell r="G47" t="str">
            <v>231-0080</v>
          </cell>
          <cell r="H47" t="str">
            <v>miyako020610@ybb.ne.jp</v>
          </cell>
          <cell r="I47" t="str">
            <v>H14.6</v>
          </cell>
          <cell r="J47" t="str">
            <v>1F</v>
          </cell>
          <cell r="K47">
            <v>67.900000000000006</v>
          </cell>
          <cell r="L47">
            <v>24</v>
          </cell>
          <cell r="M47">
            <v>24</v>
          </cell>
          <cell r="N47" t="str">
            <v>7:00～20:00</v>
          </cell>
          <cell r="O47" t="str">
            <v>48,500～58,500円</v>
          </cell>
          <cell r="P47">
            <v>48500</v>
          </cell>
          <cell r="Q47">
            <v>48500</v>
          </cell>
          <cell r="R47">
            <v>48500</v>
          </cell>
          <cell r="S47">
            <v>48500</v>
          </cell>
          <cell r="T47">
            <v>38500</v>
          </cell>
          <cell r="U47">
            <v>38500</v>
          </cell>
          <cell r="V47">
            <v>58500</v>
          </cell>
          <cell r="W47">
            <v>58500</v>
          </cell>
          <cell r="X47">
            <v>58500</v>
          </cell>
          <cell r="Y47">
            <v>58500</v>
          </cell>
          <cell r="Z47">
            <v>48500</v>
          </cell>
          <cell r="AA47">
            <v>48500</v>
          </cell>
          <cell r="AB47" t="str">
            <v>上の子・半額</v>
          </cell>
          <cell r="AC47">
            <v>10000</v>
          </cell>
          <cell r="AD47" t="str">
            <v>施設調理</v>
          </cell>
          <cell r="AE47" t="str">
            <v>×</v>
          </cell>
          <cell r="AF47" t="str">
            <v>○</v>
          </cell>
          <cell r="AG47" t="str">
            <v>個人</v>
          </cell>
          <cell r="AH47" t="str">
            <v>千葉市中央区都町1-52-9　ルミエール102</v>
          </cell>
          <cell r="AI47" t="str">
            <v>橘原　隆之</v>
          </cell>
          <cell r="AL47" t="str">
            <v>千葉市中央区都町1-52-9　ルミエール102</v>
          </cell>
          <cell r="AM47" t="str">
            <v>橘原　隆之</v>
          </cell>
        </row>
        <row r="48">
          <cell r="A48">
            <v>43</v>
          </cell>
          <cell r="B48" t="str">
            <v>キッズルームぴょんぴょん</v>
          </cell>
          <cell r="C48" t="str">
            <v>262-0045</v>
          </cell>
          <cell r="D48" t="str">
            <v>花見川区作新台1-6-11</v>
          </cell>
          <cell r="E48" t="str">
            <v>矢島　祐子</v>
          </cell>
          <cell r="F48" t="str">
            <v>257-6730</v>
          </cell>
          <cell r="G48" t="str">
            <v>257-6730</v>
          </cell>
          <cell r="H48" t="str">
            <v>yuko-kiku@ams.odn.ne.jp</v>
          </cell>
          <cell r="I48" t="str">
            <v>H19.6</v>
          </cell>
          <cell r="J48" t="str">
            <v>1F</v>
          </cell>
          <cell r="K48">
            <v>50.74</v>
          </cell>
          <cell r="L48">
            <v>20</v>
          </cell>
          <cell r="M48">
            <v>20</v>
          </cell>
          <cell r="N48" t="str">
            <v>7:00～19:00</v>
          </cell>
          <cell r="O48" t="str">
            <v>59,000～85,000円</v>
          </cell>
          <cell r="P48">
            <v>65000</v>
          </cell>
          <cell r="Q48">
            <v>60000</v>
          </cell>
          <cell r="R48">
            <v>57000</v>
          </cell>
          <cell r="S48">
            <v>56000</v>
          </cell>
          <cell r="T48">
            <v>45000</v>
          </cell>
          <cell r="U48">
            <v>45000</v>
          </cell>
          <cell r="V48">
            <v>85000</v>
          </cell>
          <cell r="W48">
            <v>80000</v>
          </cell>
          <cell r="X48">
            <v>72000</v>
          </cell>
          <cell r="Y48">
            <v>70000</v>
          </cell>
          <cell r="Z48">
            <v>59000</v>
          </cell>
          <cell r="AA48">
            <v>59000</v>
          </cell>
          <cell r="AB48" t="str">
            <v>上の子・半額</v>
          </cell>
          <cell r="AC48">
            <v>3000</v>
          </cell>
          <cell r="AD48" t="str">
            <v>施設調理</v>
          </cell>
          <cell r="AE48" t="str">
            <v>×</v>
          </cell>
          <cell r="AF48" t="str">
            <v>○</v>
          </cell>
          <cell r="AG48" t="str">
            <v>個人</v>
          </cell>
          <cell r="AH48" t="str">
            <v>千葉市花見川区作新台1-6-11</v>
          </cell>
          <cell r="AI48" t="str">
            <v>矢島　祐子</v>
          </cell>
          <cell r="AL48" t="str">
            <v>千葉市花見川区作新台1-6-11</v>
          </cell>
          <cell r="AM48" t="str">
            <v>矢島　祐子</v>
          </cell>
        </row>
        <row r="49">
          <cell r="A49">
            <v>44</v>
          </cell>
          <cell r="B49" t="str">
            <v>キッズルームＫＯＲＵ</v>
          </cell>
          <cell r="C49" t="str">
            <v>263-0043</v>
          </cell>
          <cell r="D49" t="str">
            <v>稲毛区小仲台2-8-25　第8横土ﾋﾞﾙ1F</v>
          </cell>
          <cell r="E49" t="str">
            <v>横土　ノリ子</v>
          </cell>
          <cell r="F49" t="str">
            <v>251-0220</v>
          </cell>
          <cell r="G49" t="str">
            <v>306-5269</v>
          </cell>
          <cell r="H49" t="str">
            <v>yokodo@peach.ocn.ne.jp</v>
          </cell>
          <cell r="I49" t="str">
            <v>H17.3</v>
          </cell>
          <cell r="J49" t="str">
            <v>1F</v>
          </cell>
          <cell r="K49">
            <v>76.3</v>
          </cell>
          <cell r="L49">
            <v>34</v>
          </cell>
          <cell r="M49">
            <v>34</v>
          </cell>
          <cell r="N49" t="str">
            <v>7:00～19:00</v>
          </cell>
          <cell r="O49" t="str">
            <v>61,250～71,750円</v>
          </cell>
          <cell r="P49">
            <v>61750</v>
          </cell>
          <cell r="Q49">
            <v>61750</v>
          </cell>
          <cell r="R49">
            <v>61750</v>
          </cell>
          <cell r="S49">
            <v>61750</v>
          </cell>
          <cell r="T49">
            <v>56250</v>
          </cell>
          <cell r="U49">
            <v>56250</v>
          </cell>
          <cell r="V49">
            <v>71750</v>
          </cell>
          <cell r="W49">
            <v>71750</v>
          </cell>
          <cell r="X49">
            <v>71750</v>
          </cell>
          <cell r="Y49">
            <v>71750</v>
          </cell>
          <cell r="Z49">
            <v>61250</v>
          </cell>
          <cell r="AA49">
            <v>61250</v>
          </cell>
          <cell r="AB49" t="str">
            <v>上の子・１万円引</v>
          </cell>
          <cell r="AC49">
            <v>10000</v>
          </cell>
          <cell r="AD49" t="str">
            <v>施設調理</v>
          </cell>
          <cell r="AE49" t="str">
            <v>×</v>
          </cell>
          <cell r="AF49" t="str">
            <v>○</v>
          </cell>
          <cell r="AG49" t="str">
            <v>株式会社</v>
          </cell>
          <cell r="AH49" t="str">
            <v>（株）KORU</v>
          </cell>
          <cell r="AI49" t="str">
            <v>千葉市稲毛区小仲台2-8-25　第8横土ビル1F</v>
          </cell>
          <cell r="AJ49" t="str">
            <v>代表取締役　横土　ノリ子</v>
          </cell>
          <cell r="AK49" t="str">
            <v>（株）KORU</v>
          </cell>
          <cell r="AL49" t="str">
            <v>千葉市稲毛区小仲台2-8-25　第8横土ビル1F</v>
          </cell>
          <cell r="AM49" t="str">
            <v>代表取締役　横土　ノリ子</v>
          </cell>
        </row>
        <row r="50">
          <cell r="A50">
            <v>45</v>
          </cell>
          <cell r="B50" t="str">
            <v>たくみん保育園</v>
          </cell>
          <cell r="C50" t="str">
            <v>264-0006</v>
          </cell>
          <cell r="D50" t="str">
            <v>若葉区小倉台4-19-2</v>
          </cell>
          <cell r="E50" t="str">
            <v>小甲　明子</v>
          </cell>
          <cell r="F50" t="str">
            <v>214-2711</v>
          </cell>
          <cell r="G50" t="str">
            <v>214-2711</v>
          </cell>
          <cell r="H50" t="str">
            <v>info@takumin.jp</v>
          </cell>
          <cell r="I50" t="str">
            <v>H17.3</v>
          </cell>
          <cell r="J50" t="str">
            <v>1F</v>
          </cell>
          <cell r="K50">
            <v>69.83</v>
          </cell>
          <cell r="L50">
            <v>24</v>
          </cell>
          <cell r="M50">
            <v>24</v>
          </cell>
          <cell r="N50" t="str">
            <v>7:00～19:00</v>
          </cell>
          <cell r="O50" t="str">
            <v>53,000～58,000円</v>
          </cell>
          <cell r="P50">
            <v>43000</v>
          </cell>
          <cell r="Q50">
            <v>43000</v>
          </cell>
          <cell r="R50">
            <v>43000</v>
          </cell>
          <cell r="S50">
            <v>38000</v>
          </cell>
          <cell r="T50">
            <v>38000</v>
          </cell>
          <cell r="U50">
            <v>38000</v>
          </cell>
          <cell r="V50">
            <v>58000</v>
          </cell>
          <cell r="W50">
            <v>58000</v>
          </cell>
          <cell r="X50">
            <v>58000</v>
          </cell>
          <cell r="Y50">
            <v>53000</v>
          </cell>
          <cell r="Z50">
            <v>53000</v>
          </cell>
          <cell r="AA50">
            <v>53000</v>
          </cell>
          <cell r="AB50" t="str">
            <v>下の子・半額</v>
          </cell>
          <cell r="AC50">
            <v>5000</v>
          </cell>
          <cell r="AD50" t="str">
            <v>施設調理</v>
          </cell>
          <cell r="AE50" t="str">
            <v>×</v>
          </cell>
          <cell r="AF50" t="str">
            <v>●</v>
          </cell>
          <cell r="AG50" t="str">
            <v>社会福祉法人</v>
          </cell>
          <cell r="AH50" t="str">
            <v>（福）大きな家族</v>
          </cell>
          <cell r="AI50" t="str">
            <v>千葉市中央区問屋町13-5</v>
          </cell>
          <cell r="AJ50" t="str">
            <v>理事長　間山　有子</v>
          </cell>
          <cell r="AK50" t="str">
            <v>（福）大きな家族</v>
          </cell>
          <cell r="AL50" t="str">
            <v>千葉市中央区問屋町13-5</v>
          </cell>
          <cell r="AM50" t="str">
            <v>理事長　間山　有子</v>
          </cell>
        </row>
        <row r="51">
          <cell r="A51">
            <v>46</v>
          </cell>
          <cell r="B51" t="str">
            <v>マミー＆ミー西都賀</v>
          </cell>
          <cell r="C51" t="str">
            <v>264-0026</v>
          </cell>
          <cell r="D51" t="str">
            <v>若葉区西都賀3-20-3　ｼﾊﾞﾀﾊｲﾂ都賀１Ｆ</v>
          </cell>
          <cell r="E51" t="str">
            <v>小林　美由起</v>
          </cell>
          <cell r="F51" t="str">
            <v>290-5860</v>
          </cell>
          <cell r="G51" t="str">
            <v>290-5861</v>
          </cell>
          <cell r="H51" t="str">
            <v>kouno@spinaldesign.co.jp</v>
          </cell>
          <cell r="I51" t="str">
            <v>H19.3</v>
          </cell>
          <cell r="J51" t="str">
            <v>1F</v>
          </cell>
          <cell r="K51">
            <v>62.99</v>
          </cell>
          <cell r="L51">
            <v>20</v>
          </cell>
          <cell r="M51">
            <v>20</v>
          </cell>
          <cell r="N51" t="str">
            <v>7:00～18:00</v>
          </cell>
          <cell r="O51" t="str">
            <v>58,000～64,000円</v>
          </cell>
          <cell r="P51">
            <v>54000</v>
          </cell>
          <cell r="Q51">
            <v>48000</v>
          </cell>
          <cell r="R51">
            <v>48000</v>
          </cell>
          <cell r="S51">
            <v>52000</v>
          </cell>
          <cell r="T51">
            <v>52000</v>
          </cell>
          <cell r="U51">
            <v>52000</v>
          </cell>
          <cell r="V51">
            <v>64000</v>
          </cell>
          <cell r="W51">
            <v>58000</v>
          </cell>
          <cell r="X51">
            <v>58000</v>
          </cell>
          <cell r="Y51">
            <v>62000</v>
          </cell>
          <cell r="Z51">
            <v>62000</v>
          </cell>
          <cell r="AA51">
            <v>62000</v>
          </cell>
          <cell r="AB51" t="str">
            <v>上の子・１万円引</v>
          </cell>
          <cell r="AC51">
            <v>10000</v>
          </cell>
          <cell r="AD51" t="str">
            <v>施設調理</v>
          </cell>
          <cell r="AE51" t="str">
            <v>×</v>
          </cell>
          <cell r="AF51" t="str">
            <v>○</v>
          </cell>
          <cell r="AG51" t="str">
            <v>株式会社</v>
          </cell>
          <cell r="AH51" t="str">
            <v>（株）SPINAL　DESIGN</v>
          </cell>
          <cell r="AI51" t="str">
            <v>東京都江東区青海2-7-4-810</v>
          </cell>
          <cell r="AJ51" t="str">
            <v>代表取締役　藤本　賢</v>
          </cell>
          <cell r="AK51" t="str">
            <v>（株）SPINAL　DESIGN</v>
          </cell>
          <cell r="AL51" t="str">
            <v>東京都江東区青海2-7-4-810</v>
          </cell>
          <cell r="AM51" t="str">
            <v>代表取締役　藤本　賢</v>
          </cell>
        </row>
        <row r="52">
          <cell r="A52">
            <v>47</v>
          </cell>
          <cell r="B52" t="str">
            <v>ミルキーホーム都賀園</v>
          </cell>
          <cell r="C52" t="str">
            <v>264-0025</v>
          </cell>
          <cell r="D52" t="str">
            <v>若葉区都賀3-12-3　ﾌﾟﾗﾄｰ都賀102</v>
          </cell>
          <cell r="E52" t="str">
            <v>久保　隆</v>
          </cell>
          <cell r="F52" t="str">
            <v>235-1077</v>
          </cell>
          <cell r="G52" t="str">
            <v>235-1077</v>
          </cell>
          <cell r="H52" t="str">
            <v>mi@ssss.co.jp</v>
          </cell>
          <cell r="I52" t="str">
            <v>H14.4</v>
          </cell>
          <cell r="J52" t="str">
            <v>1F</v>
          </cell>
          <cell r="K52">
            <v>69.680000000000007</v>
          </cell>
          <cell r="L52">
            <v>28</v>
          </cell>
          <cell r="M52">
            <v>28</v>
          </cell>
          <cell r="N52" t="str">
            <v>7:00～21:00</v>
          </cell>
          <cell r="O52" t="str">
            <v>46,550～60,550円</v>
          </cell>
          <cell r="P52">
            <v>46600</v>
          </cell>
          <cell r="Q52">
            <v>42600</v>
          </cell>
          <cell r="R52">
            <v>42600</v>
          </cell>
          <cell r="S52">
            <v>36800</v>
          </cell>
          <cell r="T52">
            <v>36800</v>
          </cell>
          <cell r="U52">
            <v>36800</v>
          </cell>
          <cell r="V52">
            <v>60550</v>
          </cell>
          <cell r="W52">
            <v>56550</v>
          </cell>
          <cell r="X52">
            <v>56550</v>
          </cell>
          <cell r="Y52">
            <v>46550</v>
          </cell>
          <cell r="Z52">
            <v>46550</v>
          </cell>
          <cell r="AA52">
            <v>46550</v>
          </cell>
          <cell r="AB52" t="str">
            <v>ケース別に異なるため記載困難</v>
          </cell>
          <cell r="AC52">
            <v>13000</v>
          </cell>
          <cell r="AD52" t="str">
            <v>施設調理</v>
          </cell>
          <cell r="AE52" t="str">
            <v>○</v>
          </cell>
          <cell r="AF52" t="str">
            <v>●</v>
          </cell>
          <cell r="AG52" t="str">
            <v>株式会社</v>
          </cell>
          <cell r="AH52" t="str">
            <v>（株）ハッピーナース</v>
          </cell>
          <cell r="AI52" t="str">
            <v>柏市増尾台3－6－41</v>
          </cell>
          <cell r="AJ52" t="str">
            <v>岡崎　玲子</v>
          </cell>
          <cell r="AK52" t="str">
            <v>（株）ハッピーナース</v>
          </cell>
          <cell r="AL52" t="str">
            <v>柏市増尾台3－6－41</v>
          </cell>
          <cell r="AM52" t="str">
            <v>岡崎　玲子</v>
          </cell>
        </row>
        <row r="53">
          <cell r="A53">
            <v>48</v>
          </cell>
          <cell r="B53" t="str">
            <v>やまどり保育園</v>
          </cell>
          <cell r="C53" t="str">
            <v>264-0025</v>
          </cell>
          <cell r="D53" t="str">
            <v>若葉区都賀2-12-11 技工ﾋﾞﾙ１F</v>
          </cell>
          <cell r="E53" t="str">
            <v>鳥山　弘章</v>
          </cell>
          <cell r="F53" t="str">
            <v>214-5730</v>
          </cell>
          <cell r="G53" t="str">
            <v>214-5735</v>
          </cell>
          <cell r="H53" t="str">
            <v xml:space="preserve">yamadori500321@yahoo.co.jp
</v>
          </cell>
          <cell r="I53">
            <v>39055</v>
          </cell>
          <cell r="J53" t="str">
            <v>1・2F</v>
          </cell>
          <cell r="K53">
            <v>192.24</v>
          </cell>
          <cell r="L53">
            <v>59</v>
          </cell>
          <cell r="M53">
            <v>59</v>
          </cell>
          <cell r="N53" t="str">
            <v>7:00～21:00</v>
          </cell>
          <cell r="O53" t="str">
            <v>52,500～57,000円</v>
          </cell>
          <cell r="P53">
            <v>47000</v>
          </cell>
          <cell r="Q53">
            <v>42500</v>
          </cell>
          <cell r="R53">
            <v>42500</v>
          </cell>
          <cell r="S53">
            <v>42500</v>
          </cell>
          <cell r="T53">
            <v>42500</v>
          </cell>
          <cell r="U53">
            <v>42500</v>
          </cell>
          <cell r="V53">
            <v>57000</v>
          </cell>
          <cell r="W53">
            <v>52500</v>
          </cell>
          <cell r="X53">
            <v>52500</v>
          </cell>
          <cell r="Y53">
            <v>52500</v>
          </cell>
          <cell r="Z53">
            <v>52500</v>
          </cell>
          <cell r="AA53">
            <v>52500</v>
          </cell>
          <cell r="AB53" t="str">
            <v>上の子・１万円引</v>
          </cell>
          <cell r="AC53">
            <v>5000</v>
          </cell>
          <cell r="AD53" t="str">
            <v>施設調理</v>
          </cell>
          <cell r="AE53" t="str">
            <v>×</v>
          </cell>
          <cell r="AF53" t="str">
            <v>○</v>
          </cell>
          <cell r="AG53" t="str">
            <v>株式会社</v>
          </cell>
          <cell r="AH53" t="str">
            <v>無</v>
          </cell>
          <cell r="AI53" t="str">
            <v>民間会社</v>
          </cell>
          <cell r="AJ53" t="str">
            <v>併用型</v>
          </cell>
          <cell r="AK53" t="str">
            <v>（株）TORIコーポレーション</v>
          </cell>
          <cell r="AL53" t="str">
            <v>千葉市若葉区都賀2-12-11 技工ﾋﾞﾙ3F</v>
          </cell>
          <cell r="AM53" t="str">
            <v>代表取締役　鳥山　弘章</v>
          </cell>
        </row>
        <row r="54">
          <cell r="A54">
            <v>49</v>
          </cell>
          <cell r="B54" t="str">
            <v>かるがも保育園鎌取駅前園</v>
          </cell>
          <cell r="C54" t="str">
            <v>266-0031</v>
          </cell>
          <cell r="D54" t="str">
            <v>緑区おゆみ野3-10-7</v>
          </cell>
          <cell r="E54" t="str">
            <v>平松　弥穂</v>
          </cell>
          <cell r="F54" t="str">
            <v>292-8349</v>
          </cell>
          <cell r="G54" t="str">
            <v>292-8349</v>
          </cell>
          <cell r="H54" t="str">
            <v>rnqsc984@ybb.ne.jp</v>
          </cell>
          <cell r="I54" t="str">
            <v>H14.4</v>
          </cell>
          <cell r="J54" t="str">
            <v>1・2F</v>
          </cell>
          <cell r="K54">
            <v>195.03</v>
          </cell>
          <cell r="L54">
            <v>59</v>
          </cell>
          <cell r="M54">
            <v>59</v>
          </cell>
          <cell r="N54" t="str">
            <v>7:00～20:00</v>
          </cell>
          <cell r="O54" t="str">
            <v>60,700～85,500円</v>
          </cell>
          <cell r="P54">
            <v>64500</v>
          </cell>
          <cell r="Q54">
            <v>54500</v>
          </cell>
          <cell r="R54">
            <v>54500</v>
          </cell>
          <cell r="S54">
            <v>53700</v>
          </cell>
          <cell r="T54">
            <v>53700</v>
          </cell>
          <cell r="U54">
            <v>53700</v>
          </cell>
          <cell r="V54">
            <v>85500</v>
          </cell>
          <cell r="W54">
            <v>75500</v>
          </cell>
          <cell r="X54">
            <v>75500</v>
          </cell>
          <cell r="Y54">
            <v>60700</v>
          </cell>
          <cell r="Z54">
            <v>60700</v>
          </cell>
          <cell r="AA54">
            <v>60700</v>
          </cell>
          <cell r="AB54" t="str">
            <v>上の子・１万円引</v>
          </cell>
          <cell r="AC54">
            <v>20000</v>
          </cell>
          <cell r="AD54" t="str">
            <v>施設調理</v>
          </cell>
          <cell r="AE54" t="str">
            <v>○</v>
          </cell>
          <cell r="AF54" t="str">
            <v>○</v>
          </cell>
          <cell r="AG54" t="str">
            <v>株式会社</v>
          </cell>
          <cell r="AH54" t="str">
            <v>株式会社　かるがも</v>
          </cell>
          <cell r="AI54" t="str">
            <v>四街道市四街道1-5-5</v>
          </cell>
          <cell r="AJ54" t="str">
            <v>代表取締役　目片智恵美</v>
          </cell>
          <cell r="AK54" t="str">
            <v>株式会社　かるがも</v>
          </cell>
          <cell r="AL54" t="str">
            <v>四街道市四街道1-5-5</v>
          </cell>
          <cell r="AM54" t="str">
            <v>代表取締役　目片智恵美</v>
          </cell>
        </row>
        <row r="55">
          <cell r="A55">
            <v>50</v>
          </cell>
          <cell r="B55" t="str">
            <v>かるがも保育園鎌取小がも園</v>
          </cell>
          <cell r="C55" t="str">
            <v>266-0031</v>
          </cell>
          <cell r="D55" t="str">
            <v>緑区おゆみ野4-23-2</v>
          </cell>
          <cell r="E55" t="str">
            <v>古澤　由美子</v>
          </cell>
          <cell r="F55" t="str">
            <v>300-1152</v>
          </cell>
          <cell r="G55" t="str">
            <v>300-1152</v>
          </cell>
          <cell r="H55" t="str">
            <v>rnqsc985@ybb.ne.jp</v>
          </cell>
          <cell r="I55" t="str">
            <v>H17.1</v>
          </cell>
          <cell r="J55" t="str">
            <v>1F</v>
          </cell>
          <cell r="K55">
            <v>100.66</v>
          </cell>
          <cell r="L55">
            <v>36</v>
          </cell>
          <cell r="M55">
            <v>36</v>
          </cell>
          <cell r="N55" t="str">
            <v>7:00～20:00</v>
          </cell>
          <cell r="O55" t="str">
            <v>60,700～85,500円</v>
          </cell>
          <cell r="P55">
            <v>64500</v>
          </cell>
          <cell r="Q55">
            <v>54500</v>
          </cell>
          <cell r="R55">
            <v>54500</v>
          </cell>
          <cell r="S55">
            <v>53700</v>
          </cell>
          <cell r="T55">
            <v>53700</v>
          </cell>
          <cell r="U55">
            <v>53700</v>
          </cell>
          <cell r="V55">
            <v>85500</v>
          </cell>
          <cell r="W55">
            <v>75500</v>
          </cell>
          <cell r="X55">
            <v>75500</v>
          </cell>
          <cell r="Y55">
            <v>60700</v>
          </cell>
          <cell r="Z55">
            <v>60700</v>
          </cell>
          <cell r="AA55">
            <v>60700</v>
          </cell>
          <cell r="AB55" t="str">
            <v>上の子・１万円引</v>
          </cell>
          <cell r="AC55">
            <v>20000</v>
          </cell>
          <cell r="AD55" t="str">
            <v>施設調理</v>
          </cell>
          <cell r="AE55" t="str">
            <v>○</v>
          </cell>
          <cell r="AF55" t="str">
            <v>○</v>
          </cell>
          <cell r="AG55" t="str">
            <v>株式会社</v>
          </cell>
          <cell r="AH55" t="str">
            <v>株式会社　かるがも</v>
          </cell>
          <cell r="AI55" t="str">
            <v>四街道市四街道1-5-5</v>
          </cell>
          <cell r="AJ55" t="str">
            <v>代表取締役　目片智恵美</v>
          </cell>
          <cell r="AK55" t="str">
            <v>株式会社　かるがも</v>
          </cell>
          <cell r="AL55" t="str">
            <v>四街道市四街道1-5-5</v>
          </cell>
          <cell r="AM55" t="str">
            <v>代表取締役　目片智恵美</v>
          </cell>
        </row>
        <row r="56">
          <cell r="A56">
            <v>51</v>
          </cell>
          <cell r="B56" t="str">
            <v>子どものまきば保育園</v>
          </cell>
          <cell r="C56" t="str">
            <v>267-0061</v>
          </cell>
          <cell r="D56" t="str">
            <v>緑区土気町630-8</v>
          </cell>
          <cell r="E56" t="str">
            <v>宗像　正雄</v>
          </cell>
          <cell r="F56" t="str">
            <v>295-3349</v>
          </cell>
          <cell r="G56" t="str">
            <v>295-3349</v>
          </cell>
          <cell r="H56" t="str">
            <v>X90machan-shopping@yahoo.co.jp</v>
          </cell>
          <cell r="I56" t="str">
            <v>H15.2</v>
          </cell>
          <cell r="J56" t="str">
            <v>1F</v>
          </cell>
          <cell r="K56">
            <v>61.7</v>
          </cell>
          <cell r="L56">
            <v>31</v>
          </cell>
          <cell r="M56">
            <v>31</v>
          </cell>
          <cell r="N56" t="str">
            <v>7:00～19:00</v>
          </cell>
          <cell r="O56" t="str">
            <v>59,600～79,600円</v>
          </cell>
          <cell r="P56">
            <v>36000</v>
          </cell>
          <cell r="Q56">
            <v>42600</v>
          </cell>
          <cell r="R56">
            <v>40600</v>
          </cell>
          <cell r="S56">
            <v>39600</v>
          </cell>
          <cell r="T56">
            <v>39600</v>
          </cell>
          <cell r="U56">
            <v>39600</v>
          </cell>
          <cell r="V56">
            <v>77000</v>
          </cell>
          <cell r="W56">
            <v>79600</v>
          </cell>
          <cell r="X56">
            <v>75600</v>
          </cell>
          <cell r="Y56">
            <v>59600</v>
          </cell>
          <cell r="Z56">
            <v>59600</v>
          </cell>
          <cell r="AA56">
            <v>59600</v>
          </cell>
          <cell r="AB56" t="str">
            <v>上の子・１万円引</v>
          </cell>
          <cell r="AC56">
            <v>20000</v>
          </cell>
          <cell r="AD56" t="str">
            <v>施設調理</v>
          </cell>
          <cell r="AE56" t="str">
            <v>×</v>
          </cell>
          <cell r="AF56" t="str">
            <v>○</v>
          </cell>
          <cell r="AG56" t="str">
            <v>株式会社</v>
          </cell>
          <cell r="AH56" t="str">
            <v>ジェー・エス・テー株式会社</v>
          </cell>
          <cell r="AI56" t="str">
            <v>千葉市緑区土気町630-1</v>
          </cell>
          <cell r="AJ56" t="str">
            <v>代表取締役　星　恵子</v>
          </cell>
          <cell r="AK56" t="str">
            <v>ジェー・エス・テー株式会社</v>
          </cell>
          <cell r="AL56" t="str">
            <v>千葉市緑区土気町630-1</v>
          </cell>
          <cell r="AM56" t="str">
            <v>代表取締役　星　恵子</v>
          </cell>
        </row>
        <row r="57">
          <cell r="A57">
            <v>52</v>
          </cell>
          <cell r="B57" t="str">
            <v>キッズ・ガーデン　海浜幕張</v>
          </cell>
          <cell r="C57" t="str">
            <v>261-0021</v>
          </cell>
          <cell r="D57" t="str">
            <v>美浜区ひび野2－1－1　QVCスクエア2階</v>
          </cell>
          <cell r="E57" t="str">
            <v>井手　健二郎</v>
          </cell>
          <cell r="F57" t="str">
            <v>306-6288</v>
          </cell>
          <cell r="G57" t="str">
            <v>306-6287</v>
          </cell>
          <cell r="H57" t="str">
            <v>ide@kids-garden.co.jp</v>
          </cell>
          <cell r="I57" t="str">
            <v>H25,4</v>
          </cell>
          <cell r="J57" t="str">
            <v>2F</v>
          </cell>
          <cell r="K57">
            <v>152.27000000000001</v>
          </cell>
          <cell r="L57">
            <v>59</v>
          </cell>
          <cell r="M57">
            <v>59</v>
          </cell>
          <cell r="N57" t="str">
            <v>7:00～19:00</v>
          </cell>
          <cell r="O57" t="str">
            <v>68,800～73,800円</v>
          </cell>
          <cell r="P57">
            <v>83800</v>
          </cell>
          <cell r="Q57">
            <v>83800</v>
          </cell>
          <cell r="R57">
            <v>83800</v>
          </cell>
          <cell r="S57">
            <v>78800</v>
          </cell>
          <cell r="T57">
            <v>78800</v>
          </cell>
          <cell r="U57">
            <v>78800</v>
          </cell>
          <cell r="V57">
            <v>88800</v>
          </cell>
          <cell r="W57">
            <v>88800</v>
          </cell>
          <cell r="X57">
            <v>88800</v>
          </cell>
          <cell r="Y57">
            <v>83800</v>
          </cell>
          <cell r="Z57">
            <v>83800</v>
          </cell>
          <cell r="AA57">
            <v>83800</v>
          </cell>
          <cell r="AB57" t="str">
            <v>下の子3割引き</v>
          </cell>
          <cell r="AC57">
            <v>15000</v>
          </cell>
          <cell r="AD57" t="str">
            <v>施設調理</v>
          </cell>
          <cell r="AE57" t="str">
            <v>×</v>
          </cell>
          <cell r="AF57" t="str">
            <v>●</v>
          </cell>
          <cell r="AG57" t="str">
            <v>株式会社</v>
          </cell>
          <cell r="AH57" t="str">
            <v>(株)生活設計</v>
          </cell>
          <cell r="AI57" t="str">
            <v>八千代市勝田1247-6</v>
          </cell>
          <cell r="AJ57" t="str">
            <v>代表取締役　井手　健二郎</v>
          </cell>
          <cell r="AK57" t="str">
            <v>(株)生活設計</v>
          </cell>
          <cell r="AL57" t="str">
            <v>八千代市勝田1247-6</v>
          </cell>
          <cell r="AM57" t="str">
            <v>代表取締役　井手　健二郎</v>
          </cell>
        </row>
        <row r="58">
          <cell r="A58">
            <v>53</v>
          </cell>
          <cell r="B58" t="str">
            <v>なのはな保育所幸町ルーム</v>
          </cell>
          <cell r="C58" t="str">
            <v>261-0001</v>
          </cell>
          <cell r="D58" t="str">
            <v>美浜区幸町1-16-5　ｶﾈｼｮｳﾋﾞﾙ2F</v>
          </cell>
          <cell r="E58" t="str">
            <v>岡別府　陽子</v>
          </cell>
          <cell r="F58" t="str">
            <v>248-2478</v>
          </cell>
          <cell r="G58" t="str">
            <v>248-2478</v>
          </cell>
          <cell r="H58" t="str">
            <v>staff@nanohana-hoiku.com</v>
          </cell>
          <cell r="I58" t="str">
            <v>H17.9</v>
          </cell>
          <cell r="J58" t="str">
            <v>2F</v>
          </cell>
          <cell r="K58">
            <v>73</v>
          </cell>
          <cell r="L58">
            <v>27</v>
          </cell>
          <cell r="M58">
            <v>27</v>
          </cell>
          <cell r="N58" t="str">
            <v>7:00～20:00</v>
          </cell>
          <cell r="O58" t="str">
            <v>43,000～70,000円</v>
          </cell>
          <cell r="P58">
            <v>55000</v>
          </cell>
          <cell r="Q58">
            <v>45000</v>
          </cell>
          <cell r="R58">
            <v>37000</v>
          </cell>
          <cell r="S58">
            <v>34000</v>
          </cell>
          <cell r="T58">
            <v>30000</v>
          </cell>
          <cell r="U58">
            <v>30000</v>
          </cell>
          <cell r="V58">
            <v>70000</v>
          </cell>
          <cell r="W58">
            <v>60000</v>
          </cell>
          <cell r="X58">
            <v>55000</v>
          </cell>
          <cell r="Y58">
            <v>45000</v>
          </cell>
          <cell r="Z58">
            <v>43000</v>
          </cell>
          <cell r="AA58">
            <v>43000</v>
          </cell>
          <cell r="AB58" t="str">
            <v>下の子2万円引き</v>
          </cell>
          <cell r="AC58">
            <v>10000</v>
          </cell>
          <cell r="AD58" t="str">
            <v>施設調理</v>
          </cell>
          <cell r="AE58" t="str">
            <v>×</v>
          </cell>
          <cell r="AF58" t="str">
            <v>○</v>
          </cell>
          <cell r="AG58" t="str">
            <v>株式会社</v>
          </cell>
          <cell r="AH58" t="str">
            <v>（株）なのはな</v>
          </cell>
          <cell r="AI58" t="str">
            <v>千葉市美浜区幸町1-16-5　ｶﾈｼｮｳﾋﾞﾙ2F</v>
          </cell>
          <cell r="AJ58" t="str">
            <v>代表取締役　薮崎　流美子</v>
          </cell>
          <cell r="AK58" t="str">
            <v>（株）なのはな</v>
          </cell>
          <cell r="AL58" t="str">
            <v>千葉市美浜区幸町1-16-5　ｶﾈｼｮｳﾋﾞﾙ2F</v>
          </cell>
          <cell r="AM58" t="str">
            <v>代表取締役　薮崎　流美子</v>
          </cell>
        </row>
        <row r="60">
          <cell r="A60" t="str">
            <v>平成２６年度　認可外保育施設一覧（保育ルーム・先P除く）</v>
          </cell>
        </row>
      </sheetData>
      <sheetData sheetId="1"/>
      <sheetData sheetId="2"/>
      <sheetData sheetId="3"/>
      <sheetData sheetId="4"/>
      <sheetData sheetId="5"/>
      <sheetData sheetId="6"/>
      <sheetData sheetId="7"/>
      <sheetData sheetId="8"/>
      <sheetData sheetId="9"/>
      <sheetData sheetId="10"/>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施設情報"/>
      <sheetName val="交付決定内訳一覧"/>
      <sheetName val="3.31現在職員数"/>
      <sheetName val="交付決定一覧"/>
      <sheetName val="決定通知（様式第２号）"/>
      <sheetName val="第１四半期"/>
      <sheetName val="第２四半期 "/>
      <sheetName val="第２支払"/>
      <sheetName val="第３四半期"/>
      <sheetName val="第３支払"/>
      <sheetName val="10月予備申請"/>
      <sheetName val="変更決定一覧"/>
      <sheetName val="変更通知（様式第5号）"/>
      <sheetName val="確定通知（様式第7号）"/>
      <sheetName val="差引所要額一覧"/>
      <sheetName val="差引所要額内訳 "/>
      <sheetName val="確定額一覧"/>
      <sheetName val="精算分"/>
      <sheetName val="精算書"/>
      <sheetName val="枝番号簿"/>
      <sheetName val="支払い一覧"/>
    </sheetNames>
    <sheetDataSet>
      <sheetData sheetId="0"/>
      <sheetData sheetId="1">
        <row r="4">
          <cell r="A4">
            <v>1</v>
          </cell>
          <cell r="B4" t="str">
            <v>院内保育園</v>
          </cell>
          <cell r="C4">
            <v>0</v>
          </cell>
          <cell r="D4">
            <v>2517000</v>
          </cell>
          <cell r="E4">
            <v>4116000</v>
          </cell>
          <cell r="F4">
            <v>0</v>
          </cell>
          <cell r="G4">
            <v>1502000</v>
          </cell>
          <cell r="H4">
            <v>0</v>
          </cell>
          <cell r="I4">
            <v>8135000</v>
          </cell>
        </row>
        <row r="5">
          <cell r="A5">
            <v>2</v>
          </cell>
          <cell r="B5" t="str">
            <v>旭ケ丘保育園</v>
          </cell>
          <cell r="C5">
            <v>0</v>
          </cell>
          <cell r="D5">
            <v>2517000</v>
          </cell>
          <cell r="E5">
            <v>4116000</v>
          </cell>
          <cell r="F5">
            <v>467000</v>
          </cell>
          <cell r="G5">
            <v>1588000</v>
          </cell>
          <cell r="H5">
            <v>2352000</v>
          </cell>
          <cell r="I5">
            <v>11040000</v>
          </cell>
        </row>
        <row r="6">
          <cell r="A6">
            <v>3</v>
          </cell>
          <cell r="B6" t="str">
            <v>稲毛保育園</v>
          </cell>
          <cell r="C6">
            <v>0</v>
          </cell>
          <cell r="D6">
            <v>2517000</v>
          </cell>
          <cell r="E6">
            <v>4116000</v>
          </cell>
          <cell r="F6">
            <v>0</v>
          </cell>
          <cell r="G6">
            <v>1588000</v>
          </cell>
          <cell r="H6">
            <v>2352000</v>
          </cell>
          <cell r="I6">
            <v>10573000</v>
          </cell>
        </row>
        <row r="7">
          <cell r="A7">
            <v>4</v>
          </cell>
          <cell r="B7" t="str">
            <v>みどり学園附属保育園</v>
          </cell>
          <cell r="C7">
            <v>0</v>
          </cell>
          <cell r="D7">
            <v>2517000</v>
          </cell>
          <cell r="E7">
            <v>4116000</v>
          </cell>
          <cell r="F7">
            <v>0</v>
          </cell>
          <cell r="G7">
            <v>1588000</v>
          </cell>
          <cell r="H7">
            <v>0</v>
          </cell>
          <cell r="I7">
            <v>8221000</v>
          </cell>
        </row>
        <row r="8">
          <cell r="A8">
            <v>5</v>
          </cell>
          <cell r="B8" t="str">
            <v>ちどり保育園</v>
          </cell>
          <cell r="C8">
            <v>0</v>
          </cell>
          <cell r="D8">
            <v>2517000</v>
          </cell>
          <cell r="E8">
            <v>4116000</v>
          </cell>
          <cell r="F8">
            <v>467000</v>
          </cell>
          <cell r="G8">
            <v>1584000</v>
          </cell>
          <cell r="H8">
            <v>0</v>
          </cell>
          <cell r="I8">
            <v>8684000</v>
          </cell>
        </row>
        <row r="9">
          <cell r="A9">
            <v>6</v>
          </cell>
          <cell r="B9" t="str">
            <v>今井保育園</v>
          </cell>
          <cell r="C9">
            <v>935000</v>
          </cell>
          <cell r="D9">
            <v>2517000</v>
          </cell>
          <cell r="E9">
            <v>4116000</v>
          </cell>
          <cell r="F9">
            <v>467000</v>
          </cell>
          <cell r="G9">
            <v>1588000</v>
          </cell>
          <cell r="H9">
            <v>2352000</v>
          </cell>
          <cell r="I9">
            <v>11975000</v>
          </cell>
        </row>
        <row r="10">
          <cell r="A10">
            <v>7</v>
          </cell>
          <cell r="B10" t="str">
            <v>若竹保育園</v>
          </cell>
          <cell r="C10">
            <v>0</v>
          </cell>
          <cell r="D10">
            <v>2517000</v>
          </cell>
          <cell r="E10">
            <v>4116000</v>
          </cell>
          <cell r="F10">
            <v>467000</v>
          </cell>
          <cell r="G10">
            <v>1588000</v>
          </cell>
          <cell r="H10">
            <v>2352000</v>
          </cell>
          <cell r="I10">
            <v>11040000</v>
          </cell>
        </row>
        <row r="11">
          <cell r="A11">
            <v>8</v>
          </cell>
          <cell r="B11" t="str">
            <v>千葉寺保育園</v>
          </cell>
          <cell r="C11">
            <v>0</v>
          </cell>
          <cell r="D11">
            <v>2517000</v>
          </cell>
          <cell r="E11">
            <v>4116000</v>
          </cell>
          <cell r="F11">
            <v>0</v>
          </cell>
          <cell r="G11">
            <v>1588000</v>
          </cell>
          <cell r="H11">
            <v>2352000</v>
          </cell>
          <cell r="I11">
            <v>10573000</v>
          </cell>
        </row>
        <row r="12">
          <cell r="A12">
            <v>9</v>
          </cell>
          <cell r="B12" t="str">
            <v>慈光保育園</v>
          </cell>
          <cell r="C12">
            <v>0</v>
          </cell>
          <cell r="D12">
            <v>2517000</v>
          </cell>
          <cell r="E12">
            <v>4116000</v>
          </cell>
          <cell r="F12">
            <v>467000</v>
          </cell>
          <cell r="G12">
            <v>1588000</v>
          </cell>
          <cell r="H12">
            <v>2352000</v>
          </cell>
          <cell r="I12">
            <v>11040000</v>
          </cell>
        </row>
        <row r="13">
          <cell r="A13">
            <v>10</v>
          </cell>
          <cell r="B13" t="str">
            <v>若梅保育園</v>
          </cell>
          <cell r="C13">
            <v>0</v>
          </cell>
          <cell r="D13">
            <v>2517000</v>
          </cell>
          <cell r="E13">
            <v>4116000</v>
          </cell>
          <cell r="F13">
            <v>467000</v>
          </cell>
          <cell r="G13">
            <v>1588000</v>
          </cell>
          <cell r="H13">
            <v>2352000</v>
          </cell>
          <cell r="I13">
            <v>11040000</v>
          </cell>
        </row>
        <row r="14">
          <cell r="A14">
            <v>11</v>
          </cell>
          <cell r="B14" t="str">
            <v>チューリップ保育園</v>
          </cell>
          <cell r="C14">
            <v>0</v>
          </cell>
          <cell r="D14">
            <v>2517000</v>
          </cell>
          <cell r="E14">
            <v>4116000</v>
          </cell>
          <cell r="F14">
            <v>0</v>
          </cell>
          <cell r="G14">
            <v>1077000</v>
          </cell>
          <cell r="H14">
            <v>2352000</v>
          </cell>
          <cell r="I14">
            <v>10062000</v>
          </cell>
        </row>
        <row r="15">
          <cell r="A15">
            <v>12</v>
          </cell>
          <cell r="B15" t="str">
            <v>幕張海浜保育園</v>
          </cell>
          <cell r="C15">
            <v>0</v>
          </cell>
          <cell r="D15">
            <v>2517000</v>
          </cell>
          <cell r="E15">
            <v>4116000</v>
          </cell>
          <cell r="F15">
            <v>467000</v>
          </cell>
          <cell r="G15">
            <v>1588000</v>
          </cell>
          <cell r="H15">
            <v>0</v>
          </cell>
          <cell r="I15">
            <v>8688000</v>
          </cell>
        </row>
        <row r="16">
          <cell r="A16">
            <v>13</v>
          </cell>
          <cell r="B16" t="str">
            <v>みつわ台保育園</v>
          </cell>
          <cell r="C16">
            <v>0</v>
          </cell>
          <cell r="D16">
            <v>2517000</v>
          </cell>
          <cell r="E16">
            <v>4116000</v>
          </cell>
          <cell r="F16">
            <v>467000</v>
          </cell>
          <cell r="G16">
            <v>1588000</v>
          </cell>
          <cell r="H16">
            <v>7056000</v>
          </cell>
          <cell r="I16">
            <v>15744000</v>
          </cell>
        </row>
        <row r="17">
          <cell r="A17">
            <v>14</v>
          </cell>
          <cell r="B17" t="str">
            <v>まどか保育園</v>
          </cell>
          <cell r="C17">
            <v>0</v>
          </cell>
          <cell r="D17">
            <v>2517000</v>
          </cell>
          <cell r="E17">
            <v>4116000</v>
          </cell>
          <cell r="F17">
            <v>467000</v>
          </cell>
          <cell r="G17">
            <v>1588000</v>
          </cell>
          <cell r="H17">
            <v>0</v>
          </cell>
          <cell r="I17">
            <v>8688000</v>
          </cell>
        </row>
        <row r="18">
          <cell r="A18">
            <v>15</v>
          </cell>
          <cell r="B18" t="str">
            <v>わかくさ保育園</v>
          </cell>
          <cell r="C18">
            <v>0</v>
          </cell>
          <cell r="D18">
            <v>2517000</v>
          </cell>
          <cell r="E18">
            <v>4116000</v>
          </cell>
          <cell r="F18">
            <v>467000</v>
          </cell>
          <cell r="G18">
            <v>1588000</v>
          </cell>
          <cell r="H18">
            <v>0</v>
          </cell>
          <cell r="I18">
            <v>8688000</v>
          </cell>
        </row>
        <row r="19">
          <cell r="A19">
            <v>16</v>
          </cell>
          <cell r="B19" t="str">
            <v>たいよう保育園</v>
          </cell>
          <cell r="C19">
            <v>0</v>
          </cell>
          <cell r="D19">
            <v>2517000</v>
          </cell>
          <cell r="E19">
            <v>4116000</v>
          </cell>
          <cell r="F19">
            <v>467000</v>
          </cell>
          <cell r="G19">
            <v>1588000</v>
          </cell>
          <cell r="H19">
            <v>0</v>
          </cell>
          <cell r="I19">
            <v>8688000</v>
          </cell>
        </row>
        <row r="20">
          <cell r="A20">
            <v>17</v>
          </cell>
          <cell r="B20" t="str">
            <v>松ケ丘保育園</v>
          </cell>
          <cell r="C20">
            <v>0</v>
          </cell>
          <cell r="D20">
            <v>2517000</v>
          </cell>
          <cell r="E20">
            <v>4116000</v>
          </cell>
          <cell r="F20">
            <v>467000</v>
          </cell>
          <cell r="G20">
            <v>1288000</v>
          </cell>
          <cell r="H20">
            <v>2352000</v>
          </cell>
          <cell r="I20">
            <v>10740000</v>
          </cell>
        </row>
        <row r="21">
          <cell r="A21">
            <v>18</v>
          </cell>
          <cell r="B21" t="str">
            <v>作草部保育園</v>
          </cell>
          <cell r="C21">
            <v>0</v>
          </cell>
          <cell r="D21">
            <v>2517000</v>
          </cell>
          <cell r="E21">
            <v>4116000</v>
          </cell>
          <cell r="F21">
            <v>467000</v>
          </cell>
          <cell r="G21">
            <v>1588000</v>
          </cell>
          <cell r="H21">
            <v>2352000</v>
          </cell>
          <cell r="I21">
            <v>11040000</v>
          </cell>
        </row>
        <row r="22">
          <cell r="A22">
            <v>19</v>
          </cell>
          <cell r="B22" t="str">
            <v>すずらん保育園</v>
          </cell>
          <cell r="C22">
            <v>0</v>
          </cell>
          <cell r="D22">
            <v>2517000</v>
          </cell>
          <cell r="E22">
            <v>4116000</v>
          </cell>
          <cell r="F22">
            <v>467000</v>
          </cell>
          <cell r="G22">
            <v>1588000</v>
          </cell>
          <cell r="H22">
            <v>2352000</v>
          </cell>
          <cell r="I22">
            <v>11040000</v>
          </cell>
        </row>
        <row r="23">
          <cell r="A23">
            <v>20</v>
          </cell>
          <cell r="B23" t="str">
            <v>なぎさ保育園</v>
          </cell>
          <cell r="C23">
            <v>0</v>
          </cell>
          <cell r="D23">
            <v>2517000</v>
          </cell>
          <cell r="E23">
            <v>4116000</v>
          </cell>
          <cell r="F23">
            <v>467000</v>
          </cell>
          <cell r="G23">
            <v>1588000</v>
          </cell>
          <cell r="H23">
            <v>0</v>
          </cell>
          <cell r="I23">
            <v>8688000</v>
          </cell>
        </row>
        <row r="24">
          <cell r="A24">
            <v>21</v>
          </cell>
          <cell r="B24" t="str">
            <v>南小中台保育園</v>
          </cell>
          <cell r="C24">
            <v>0</v>
          </cell>
          <cell r="D24">
            <v>2517000</v>
          </cell>
          <cell r="E24">
            <v>4116000</v>
          </cell>
          <cell r="F24">
            <v>467000</v>
          </cell>
          <cell r="G24">
            <v>1588000</v>
          </cell>
          <cell r="H24">
            <v>2352000</v>
          </cell>
          <cell r="I24">
            <v>11040000</v>
          </cell>
        </row>
        <row r="25">
          <cell r="A25">
            <v>22</v>
          </cell>
          <cell r="B25" t="str">
            <v>もみじ保育園</v>
          </cell>
          <cell r="C25">
            <v>0</v>
          </cell>
          <cell r="D25">
            <v>2517000</v>
          </cell>
          <cell r="E25">
            <v>4116000</v>
          </cell>
          <cell r="F25">
            <v>0</v>
          </cell>
          <cell r="G25">
            <v>1588000</v>
          </cell>
          <cell r="H25">
            <v>2352000</v>
          </cell>
          <cell r="I25">
            <v>10573000</v>
          </cell>
        </row>
        <row r="26">
          <cell r="A26">
            <v>23</v>
          </cell>
          <cell r="B26" t="str">
            <v>おゆみ野保育園</v>
          </cell>
          <cell r="C26">
            <v>0</v>
          </cell>
          <cell r="D26">
            <v>2517000</v>
          </cell>
          <cell r="E26">
            <v>4116000</v>
          </cell>
          <cell r="F26">
            <v>467000</v>
          </cell>
          <cell r="G26">
            <v>1588000</v>
          </cell>
          <cell r="H26">
            <v>2352000</v>
          </cell>
          <cell r="I26">
            <v>11040000</v>
          </cell>
        </row>
        <row r="27">
          <cell r="A27">
            <v>24</v>
          </cell>
          <cell r="B27" t="str">
            <v>ナーセリー鏡戸</v>
          </cell>
          <cell r="C27">
            <v>935000</v>
          </cell>
          <cell r="D27">
            <v>2517000</v>
          </cell>
          <cell r="E27">
            <v>4116000</v>
          </cell>
          <cell r="F27">
            <v>467000</v>
          </cell>
          <cell r="G27">
            <v>1588000</v>
          </cell>
          <cell r="H27">
            <v>0</v>
          </cell>
          <cell r="I27">
            <v>9623000</v>
          </cell>
        </row>
        <row r="28">
          <cell r="A28">
            <v>25</v>
          </cell>
          <cell r="B28" t="str">
            <v>打瀬保育園</v>
          </cell>
          <cell r="C28">
            <v>0</v>
          </cell>
          <cell r="D28">
            <v>2517000</v>
          </cell>
          <cell r="E28">
            <v>4116000</v>
          </cell>
          <cell r="F28">
            <v>467000</v>
          </cell>
          <cell r="G28">
            <v>1588000</v>
          </cell>
          <cell r="H28">
            <v>0</v>
          </cell>
          <cell r="I28">
            <v>8688000</v>
          </cell>
        </row>
        <row r="29">
          <cell r="A29">
            <v>26</v>
          </cell>
          <cell r="B29" t="str">
            <v>ふたば保育園</v>
          </cell>
          <cell r="C29">
            <v>0</v>
          </cell>
          <cell r="D29">
            <v>2517000</v>
          </cell>
          <cell r="E29">
            <v>4116000</v>
          </cell>
          <cell r="F29">
            <v>467000</v>
          </cell>
          <cell r="G29">
            <v>1588000</v>
          </cell>
          <cell r="H29">
            <v>4704000</v>
          </cell>
          <cell r="I29">
            <v>13392000</v>
          </cell>
        </row>
        <row r="30">
          <cell r="A30">
            <v>27</v>
          </cell>
          <cell r="B30" t="str">
            <v>明和輝保育園</v>
          </cell>
          <cell r="C30">
            <v>935000</v>
          </cell>
          <cell r="D30">
            <v>2517000</v>
          </cell>
          <cell r="E30">
            <v>4116000</v>
          </cell>
          <cell r="F30">
            <v>0</v>
          </cell>
          <cell r="G30">
            <v>1588000</v>
          </cell>
          <cell r="H30">
            <v>2352000</v>
          </cell>
          <cell r="I30">
            <v>11508000</v>
          </cell>
        </row>
        <row r="31">
          <cell r="A31">
            <v>28</v>
          </cell>
          <cell r="B31" t="str">
            <v>山王保育園</v>
          </cell>
          <cell r="C31">
            <v>0</v>
          </cell>
          <cell r="D31">
            <v>2517000</v>
          </cell>
          <cell r="E31">
            <v>4116000</v>
          </cell>
          <cell r="F31">
            <v>467000</v>
          </cell>
          <cell r="G31">
            <v>1588000</v>
          </cell>
          <cell r="H31">
            <v>0</v>
          </cell>
          <cell r="I31">
            <v>8688000</v>
          </cell>
        </row>
        <row r="32">
          <cell r="A32">
            <v>29</v>
          </cell>
          <cell r="B32" t="str">
            <v>チャイルド・ガーデン保育園</v>
          </cell>
          <cell r="C32">
            <v>0</v>
          </cell>
          <cell r="D32">
            <v>2517000</v>
          </cell>
          <cell r="E32">
            <v>4116000</v>
          </cell>
          <cell r="F32">
            <v>0</v>
          </cell>
          <cell r="G32">
            <v>1588000</v>
          </cell>
          <cell r="H32">
            <v>0</v>
          </cell>
          <cell r="I32">
            <v>8221000</v>
          </cell>
        </row>
        <row r="33">
          <cell r="A33">
            <v>30</v>
          </cell>
          <cell r="B33" t="str">
            <v>明徳土気保育園</v>
          </cell>
          <cell r="C33">
            <v>0</v>
          </cell>
          <cell r="D33">
            <v>2517000</v>
          </cell>
          <cell r="E33">
            <v>4116000</v>
          </cell>
          <cell r="F33">
            <v>467000</v>
          </cell>
          <cell r="G33">
            <v>1588000</v>
          </cell>
          <cell r="H33">
            <v>4704000</v>
          </cell>
          <cell r="I33">
            <v>13392000</v>
          </cell>
        </row>
        <row r="34">
          <cell r="A34">
            <v>31</v>
          </cell>
          <cell r="B34" t="str">
            <v>グレース保育園</v>
          </cell>
          <cell r="C34">
            <v>0</v>
          </cell>
          <cell r="D34">
            <v>2517000</v>
          </cell>
          <cell r="E34">
            <v>4116000</v>
          </cell>
          <cell r="F34">
            <v>0</v>
          </cell>
          <cell r="G34">
            <v>1588000</v>
          </cell>
          <cell r="H34">
            <v>2352000</v>
          </cell>
          <cell r="I34">
            <v>10573000</v>
          </cell>
        </row>
        <row r="35">
          <cell r="A35">
            <v>32</v>
          </cell>
          <cell r="B35" t="str">
            <v>みらい保育園</v>
          </cell>
          <cell r="C35">
            <v>0</v>
          </cell>
          <cell r="D35">
            <v>2517000</v>
          </cell>
          <cell r="E35">
            <v>4116000</v>
          </cell>
          <cell r="F35">
            <v>0</v>
          </cell>
          <cell r="G35">
            <v>1588000</v>
          </cell>
          <cell r="H35">
            <v>2352000</v>
          </cell>
          <cell r="I35">
            <v>10573000</v>
          </cell>
        </row>
        <row r="36">
          <cell r="A36">
            <v>33</v>
          </cell>
          <cell r="B36" t="str">
            <v>かまとり保育園</v>
          </cell>
          <cell r="C36">
            <v>0</v>
          </cell>
          <cell r="D36">
            <v>2517000</v>
          </cell>
          <cell r="E36">
            <v>4116000</v>
          </cell>
          <cell r="F36">
            <v>0</v>
          </cell>
          <cell r="G36">
            <v>1588000</v>
          </cell>
          <cell r="H36">
            <v>2352000</v>
          </cell>
          <cell r="I36">
            <v>10573000</v>
          </cell>
        </row>
        <row r="37">
          <cell r="A37">
            <v>34</v>
          </cell>
          <cell r="B37" t="str">
            <v>植草弁天保育園</v>
          </cell>
          <cell r="C37">
            <v>935000</v>
          </cell>
          <cell r="D37">
            <v>2517000</v>
          </cell>
          <cell r="E37">
            <v>4116000</v>
          </cell>
          <cell r="F37">
            <v>467000</v>
          </cell>
          <cell r="G37">
            <v>1588000</v>
          </cell>
          <cell r="H37">
            <v>0</v>
          </cell>
          <cell r="I37">
            <v>9623000</v>
          </cell>
        </row>
        <row r="38">
          <cell r="A38">
            <v>35</v>
          </cell>
          <cell r="B38" t="str">
            <v>ひなたぼっこ保育園</v>
          </cell>
          <cell r="C38">
            <v>0</v>
          </cell>
          <cell r="D38">
            <v>2517000</v>
          </cell>
          <cell r="E38">
            <v>4116000</v>
          </cell>
          <cell r="F38">
            <v>467000</v>
          </cell>
          <cell r="G38">
            <v>1588000</v>
          </cell>
          <cell r="H38">
            <v>0</v>
          </cell>
          <cell r="I38">
            <v>8688000</v>
          </cell>
        </row>
        <row r="39">
          <cell r="A39">
            <v>36</v>
          </cell>
          <cell r="B39" t="str">
            <v>はまかぜ保育園</v>
          </cell>
          <cell r="C39">
            <v>0</v>
          </cell>
          <cell r="D39">
            <v>2517000</v>
          </cell>
          <cell r="E39">
            <v>4116000</v>
          </cell>
          <cell r="F39">
            <v>467000</v>
          </cell>
          <cell r="G39">
            <v>1588000</v>
          </cell>
          <cell r="H39">
            <v>0</v>
          </cell>
          <cell r="I39">
            <v>8688000</v>
          </cell>
        </row>
        <row r="40">
          <cell r="A40">
            <v>37</v>
          </cell>
          <cell r="B40" t="str">
            <v>いなほ保育園</v>
          </cell>
          <cell r="C40">
            <v>0</v>
          </cell>
          <cell r="D40">
            <v>2517000</v>
          </cell>
          <cell r="E40">
            <v>4116000</v>
          </cell>
          <cell r="F40">
            <v>467000</v>
          </cell>
          <cell r="G40">
            <v>1588000</v>
          </cell>
          <cell r="H40">
            <v>0</v>
          </cell>
          <cell r="I40">
            <v>8688000</v>
          </cell>
        </row>
        <row r="41">
          <cell r="A41">
            <v>38</v>
          </cell>
          <cell r="B41" t="str">
            <v>キッズマーム保育園</v>
          </cell>
          <cell r="C41">
            <v>0</v>
          </cell>
          <cell r="D41">
            <v>2517000</v>
          </cell>
          <cell r="E41">
            <v>4116000</v>
          </cell>
          <cell r="F41">
            <v>0</v>
          </cell>
          <cell r="G41">
            <v>1588000</v>
          </cell>
          <cell r="H41">
            <v>2352000</v>
          </cell>
          <cell r="I41">
            <v>10573000</v>
          </cell>
        </row>
        <row r="42">
          <cell r="A42">
            <v>39</v>
          </cell>
          <cell r="B42" t="str">
            <v>アスク海浜幕張保育園</v>
          </cell>
          <cell r="C42">
            <v>0</v>
          </cell>
          <cell r="D42">
            <v>2517000</v>
          </cell>
          <cell r="E42">
            <v>4116000</v>
          </cell>
          <cell r="F42">
            <v>467000</v>
          </cell>
          <cell r="G42">
            <v>0</v>
          </cell>
          <cell r="H42">
            <v>0</v>
          </cell>
          <cell r="I42">
            <v>7100000</v>
          </cell>
        </row>
        <row r="43">
          <cell r="A43">
            <v>40</v>
          </cell>
          <cell r="B43" t="str">
            <v>明徳浜野駅保育園</v>
          </cell>
          <cell r="C43">
            <v>0</v>
          </cell>
          <cell r="D43">
            <v>2517000</v>
          </cell>
          <cell r="E43">
            <v>4116000</v>
          </cell>
          <cell r="F43">
            <v>0</v>
          </cell>
          <cell r="G43">
            <v>1588000</v>
          </cell>
          <cell r="H43">
            <v>0</v>
          </cell>
          <cell r="I43">
            <v>8221000</v>
          </cell>
        </row>
        <row r="44">
          <cell r="A44">
            <v>41</v>
          </cell>
          <cell r="B44" t="str">
            <v>幕張いもっこ保育園</v>
          </cell>
          <cell r="C44">
            <v>0</v>
          </cell>
          <cell r="D44">
            <v>2517000</v>
          </cell>
          <cell r="E44">
            <v>4116000</v>
          </cell>
          <cell r="F44">
            <v>467000</v>
          </cell>
          <cell r="G44">
            <v>1122000</v>
          </cell>
          <cell r="H44">
            <v>0</v>
          </cell>
          <cell r="I44">
            <v>8222000</v>
          </cell>
        </row>
        <row r="45">
          <cell r="A45">
            <v>42</v>
          </cell>
          <cell r="B45" t="str">
            <v>稲毛すきっぷ保育園</v>
          </cell>
          <cell r="C45">
            <v>0</v>
          </cell>
          <cell r="D45">
            <v>2517000</v>
          </cell>
          <cell r="E45">
            <v>4116000</v>
          </cell>
          <cell r="F45">
            <v>467000</v>
          </cell>
          <cell r="G45">
            <v>0</v>
          </cell>
          <cell r="H45">
            <v>0</v>
          </cell>
          <cell r="I45">
            <v>7100000</v>
          </cell>
        </row>
        <row r="46">
          <cell r="A46">
            <v>43</v>
          </cell>
          <cell r="B46" t="str">
            <v>千葉聖心保育園</v>
          </cell>
          <cell r="C46">
            <v>935000</v>
          </cell>
          <cell r="D46">
            <v>2517000</v>
          </cell>
          <cell r="E46">
            <v>4116000</v>
          </cell>
          <cell r="F46">
            <v>0</v>
          </cell>
          <cell r="G46">
            <v>0</v>
          </cell>
          <cell r="H46">
            <v>0</v>
          </cell>
          <cell r="I46">
            <v>7568000</v>
          </cell>
        </row>
        <row r="47">
          <cell r="A47">
            <v>44</v>
          </cell>
          <cell r="B47" t="str">
            <v>真生保育園</v>
          </cell>
          <cell r="C47">
            <v>0</v>
          </cell>
          <cell r="D47">
            <v>2517000</v>
          </cell>
          <cell r="E47">
            <v>4116000</v>
          </cell>
          <cell r="F47">
            <v>467000</v>
          </cell>
          <cell r="G47">
            <v>1588000</v>
          </cell>
          <cell r="H47">
            <v>0</v>
          </cell>
          <cell r="I47">
            <v>8688000</v>
          </cell>
        </row>
        <row r="48">
          <cell r="A48">
            <v>45</v>
          </cell>
          <cell r="B48" t="str">
            <v>アップルナースリー検見川浜保育園</v>
          </cell>
          <cell r="C48">
            <v>0</v>
          </cell>
          <cell r="D48">
            <v>2517000</v>
          </cell>
          <cell r="E48">
            <v>4116000</v>
          </cell>
          <cell r="F48">
            <v>467000</v>
          </cell>
          <cell r="G48">
            <v>1588000</v>
          </cell>
          <cell r="H48">
            <v>0</v>
          </cell>
          <cell r="I48">
            <v>8688000</v>
          </cell>
        </row>
        <row r="49">
          <cell r="A49">
            <v>46</v>
          </cell>
          <cell r="B49">
            <v>0</v>
          </cell>
          <cell r="C49">
            <v>0</v>
          </cell>
          <cell r="D49">
            <v>0</v>
          </cell>
          <cell r="E49">
            <v>0</v>
          </cell>
          <cell r="I49">
            <v>0</v>
          </cell>
        </row>
        <row r="50">
          <cell r="A50">
            <v>47</v>
          </cell>
          <cell r="B50">
            <v>0</v>
          </cell>
          <cell r="C50">
            <v>0</v>
          </cell>
          <cell r="D50">
            <v>0</v>
          </cell>
          <cell r="E50">
            <v>0</v>
          </cell>
          <cell r="I50">
            <v>0</v>
          </cell>
        </row>
        <row r="51">
          <cell r="A51">
            <v>48</v>
          </cell>
          <cell r="B51">
            <v>0</v>
          </cell>
          <cell r="C51">
            <v>0</v>
          </cell>
          <cell r="D51">
            <v>0</v>
          </cell>
          <cell r="E51">
            <v>0</v>
          </cell>
          <cell r="I51">
            <v>0</v>
          </cell>
        </row>
        <row r="52">
          <cell r="A52">
            <v>49</v>
          </cell>
          <cell r="B52">
            <v>0</v>
          </cell>
          <cell r="C52">
            <v>0</v>
          </cell>
          <cell r="D52">
            <v>0</v>
          </cell>
          <cell r="E52">
            <v>0</v>
          </cell>
          <cell r="I52">
            <v>0</v>
          </cell>
        </row>
        <row r="53">
          <cell r="A53">
            <v>50</v>
          </cell>
          <cell r="B53">
            <v>0</v>
          </cell>
          <cell r="C53">
            <v>0</v>
          </cell>
          <cell r="D53">
            <v>0</v>
          </cell>
          <cell r="E53">
            <v>0</v>
          </cell>
          <cell r="I53">
            <v>0</v>
          </cell>
        </row>
        <row r="54">
          <cell r="B54" t="str">
            <v>この行は使わないこと</v>
          </cell>
        </row>
        <row r="55">
          <cell r="B55" t="str">
            <v>合計</v>
          </cell>
          <cell r="C55">
            <v>4675000</v>
          </cell>
          <cell r="D55">
            <v>113265000</v>
          </cell>
          <cell r="E55">
            <v>185220000</v>
          </cell>
          <cell r="F55">
            <v>14477000</v>
          </cell>
          <cell r="G55">
            <v>65329000</v>
          </cell>
          <cell r="H55">
            <v>61152000</v>
          </cell>
          <cell r="I55">
            <v>444118000</v>
          </cell>
        </row>
      </sheetData>
      <sheetData sheetId="2"/>
      <sheetData sheetId="3"/>
      <sheetData sheetId="4"/>
      <sheetData sheetId="5"/>
      <sheetData sheetId="6"/>
      <sheetData sheetId="7"/>
      <sheetData sheetId="8"/>
      <sheetData sheetId="9"/>
      <sheetData sheetId="10"/>
      <sheetData sheetId="11">
        <row r="4">
          <cell r="A4">
            <v>1</v>
          </cell>
          <cell r="B4" t="str">
            <v>院内保育園</v>
          </cell>
          <cell r="C4" t="str">
            <v>(財)千葉愛育会</v>
          </cell>
          <cell r="D4" t="str">
            <v>日高   正和</v>
          </cell>
          <cell r="E4" t="str">
            <v>千葉市中央区院内2-5-6</v>
          </cell>
          <cell r="F4">
            <v>935000</v>
          </cell>
          <cell r="G4">
            <v>2572000</v>
          </cell>
          <cell r="H4">
            <v>3159000</v>
          </cell>
          <cell r="I4">
            <v>0</v>
          </cell>
          <cell r="J4">
            <v>1588000</v>
          </cell>
          <cell r="K4">
            <v>8254000</v>
          </cell>
          <cell r="L4">
            <v>8254000</v>
          </cell>
        </row>
        <row r="5">
          <cell r="A5">
            <v>2</v>
          </cell>
          <cell r="B5" t="str">
            <v>旭ケ丘保育園</v>
          </cell>
          <cell r="C5" t="str">
            <v>(福)千葉ベタニヤホーム</v>
          </cell>
          <cell r="D5" t="str">
            <v>中島　康文</v>
          </cell>
          <cell r="E5" t="str">
            <v>市川市国府台2-9-13</v>
          </cell>
          <cell r="F5">
            <v>2572000</v>
          </cell>
          <cell r="G5">
            <v>2572000</v>
          </cell>
          <cell r="H5">
            <v>4212000</v>
          </cell>
          <cell r="I5">
            <v>467000</v>
          </cell>
          <cell r="J5">
            <v>1588000</v>
          </cell>
          <cell r="K5">
            <v>2352000</v>
          </cell>
          <cell r="L5">
            <v>11191000</v>
          </cell>
        </row>
        <row r="6">
          <cell r="A6">
            <v>3</v>
          </cell>
          <cell r="B6" t="str">
            <v>稲毛保育園</v>
          </cell>
          <cell r="C6" t="str">
            <v>(福)千葉県厚生事業団</v>
          </cell>
          <cell r="D6" t="str">
            <v>佐藤 悦光</v>
          </cell>
          <cell r="E6" t="str">
            <v>柏市十余二175-42</v>
          </cell>
          <cell r="F6">
            <v>0</v>
          </cell>
          <cell r="G6">
            <v>2357000</v>
          </cell>
          <cell r="H6">
            <v>3510000</v>
          </cell>
          <cell r="I6">
            <v>0</v>
          </cell>
          <cell r="J6">
            <v>1588000</v>
          </cell>
          <cell r="K6">
            <v>2352000</v>
          </cell>
          <cell r="L6">
            <v>9807000</v>
          </cell>
        </row>
        <row r="7">
          <cell r="A7">
            <v>4</v>
          </cell>
          <cell r="B7" t="str">
            <v>みどり学園附属保育園</v>
          </cell>
          <cell r="C7" t="str">
            <v>(財)みどり学園附属保育園</v>
          </cell>
          <cell r="D7" t="str">
            <v>相原 美知江</v>
          </cell>
          <cell r="E7" t="str">
            <v>千葉市花見川区幕張町2-972</v>
          </cell>
          <cell r="F7">
            <v>0</v>
          </cell>
          <cell r="G7">
            <v>2572000</v>
          </cell>
          <cell r="H7">
            <v>4212000</v>
          </cell>
          <cell r="I7">
            <v>467000</v>
          </cell>
          <cell r="J7">
            <v>1588000</v>
          </cell>
          <cell r="K7">
            <v>0</v>
          </cell>
          <cell r="L7">
            <v>8839000</v>
          </cell>
        </row>
        <row r="8">
          <cell r="A8">
            <v>5</v>
          </cell>
          <cell r="B8" t="str">
            <v>ちどり保育園</v>
          </cell>
          <cell r="C8" t="str">
            <v>(財)ちどり保育園</v>
          </cell>
          <cell r="D8" t="str">
            <v>吉岡   正夫</v>
          </cell>
          <cell r="E8" t="str">
            <v>千葉市花見川区検見川町3-331-4</v>
          </cell>
          <cell r="F8">
            <v>1870000</v>
          </cell>
          <cell r="G8">
            <v>2572000</v>
          </cell>
          <cell r="H8">
            <v>4212000</v>
          </cell>
          <cell r="I8">
            <v>467000</v>
          </cell>
          <cell r="J8">
            <v>1588000</v>
          </cell>
          <cell r="K8">
            <v>2352000</v>
          </cell>
          <cell r="L8">
            <v>13061000</v>
          </cell>
        </row>
        <row r="9">
          <cell r="A9">
            <v>6</v>
          </cell>
          <cell r="B9" t="str">
            <v>今井保育園</v>
          </cell>
          <cell r="C9" t="str">
            <v>(財)今井保育園</v>
          </cell>
          <cell r="D9" t="str">
            <v>大森 権四郎</v>
          </cell>
          <cell r="E9" t="str">
            <v>千葉市中央区今井2-12-7</v>
          </cell>
          <cell r="F9">
            <v>935000</v>
          </cell>
          <cell r="G9">
            <v>2572000</v>
          </cell>
          <cell r="H9">
            <v>4212000</v>
          </cell>
          <cell r="I9">
            <v>467000</v>
          </cell>
          <cell r="J9">
            <v>1588000</v>
          </cell>
          <cell r="K9">
            <v>2352000</v>
          </cell>
          <cell r="L9">
            <v>12126000</v>
          </cell>
        </row>
        <row r="10">
          <cell r="A10">
            <v>7</v>
          </cell>
          <cell r="B10" t="str">
            <v>若竹保育園</v>
          </cell>
          <cell r="C10" t="str">
            <v>(福)恵福祉会</v>
          </cell>
          <cell r="D10" t="str">
            <v>片倉  憲太郎</v>
          </cell>
          <cell r="E10" t="str">
            <v>袖ケ浦市蔵波2598-1</v>
          </cell>
          <cell r="F10">
            <v>935000</v>
          </cell>
          <cell r="G10">
            <v>2572000</v>
          </cell>
          <cell r="H10">
            <v>4212000</v>
          </cell>
          <cell r="I10">
            <v>467000</v>
          </cell>
          <cell r="J10">
            <v>1588000</v>
          </cell>
          <cell r="K10">
            <v>2352000</v>
          </cell>
          <cell r="L10">
            <v>12126000</v>
          </cell>
        </row>
        <row r="11">
          <cell r="A11">
            <v>8</v>
          </cell>
          <cell r="B11" t="str">
            <v>千葉寺保育園</v>
          </cell>
          <cell r="C11" t="str">
            <v>(福)千葉寺福祉会</v>
          </cell>
          <cell r="D11" t="str">
            <v>鈴木敏弘</v>
          </cell>
          <cell r="E11" t="str">
            <v>千葉市中央区末広4-17-3</v>
          </cell>
          <cell r="F11">
            <v>935000</v>
          </cell>
          <cell r="G11">
            <v>2572000</v>
          </cell>
          <cell r="H11">
            <v>4212000</v>
          </cell>
          <cell r="I11">
            <v>467000</v>
          </cell>
          <cell r="J11">
            <v>1588000</v>
          </cell>
          <cell r="K11">
            <v>2352000</v>
          </cell>
          <cell r="L11">
            <v>12126000</v>
          </cell>
        </row>
        <row r="12">
          <cell r="A12">
            <v>9</v>
          </cell>
          <cell r="B12" t="str">
            <v>慈光保育園</v>
          </cell>
          <cell r="C12" t="str">
            <v>(福)龍澤園</v>
          </cell>
          <cell r="D12" t="str">
            <v>長谷川 和世</v>
          </cell>
          <cell r="E12" t="str">
            <v>千葉市中央区大巌寺町457-5</v>
          </cell>
          <cell r="F12">
            <v>0</v>
          </cell>
          <cell r="G12">
            <v>2572000</v>
          </cell>
          <cell r="H12">
            <v>4212000</v>
          </cell>
          <cell r="I12">
            <v>467000</v>
          </cell>
          <cell r="J12">
            <v>894000</v>
          </cell>
          <cell r="K12">
            <v>2352000</v>
          </cell>
          <cell r="L12">
            <v>10497000</v>
          </cell>
        </row>
        <row r="13">
          <cell r="A13">
            <v>10</v>
          </cell>
          <cell r="B13" t="str">
            <v>若梅保育園</v>
          </cell>
          <cell r="C13" t="str">
            <v>(福)恵福祉会</v>
          </cell>
          <cell r="D13" t="str">
            <v>片倉  憲太郎</v>
          </cell>
          <cell r="E13" t="str">
            <v>袖ケ浦市蔵波2598-1</v>
          </cell>
          <cell r="F13">
            <v>0</v>
          </cell>
          <cell r="G13">
            <v>2572000</v>
          </cell>
          <cell r="H13">
            <v>4212000</v>
          </cell>
          <cell r="I13">
            <v>467000</v>
          </cell>
          <cell r="J13">
            <v>1588000</v>
          </cell>
          <cell r="K13">
            <v>2352000</v>
          </cell>
          <cell r="L13">
            <v>11191000</v>
          </cell>
        </row>
        <row r="14">
          <cell r="A14">
            <v>11</v>
          </cell>
          <cell r="B14" t="str">
            <v>チューリップ保育園</v>
          </cell>
          <cell r="C14" t="str">
            <v>(福)聖心福祉会</v>
          </cell>
          <cell r="D14" t="str">
            <v>藤井 二佐枝</v>
          </cell>
          <cell r="E14" t="str">
            <v>千葉市美浜区真砂3-15-14</v>
          </cell>
          <cell r="F14">
            <v>935000</v>
          </cell>
          <cell r="G14">
            <v>2572000</v>
          </cell>
          <cell r="H14">
            <v>4212000</v>
          </cell>
          <cell r="I14">
            <v>467000</v>
          </cell>
          <cell r="J14">
            <v>955000</v>
          </cell>
          <cell r="K14">
            <v>2352000</v>
          </cell>
          <cell r="L14">
            <v>11493000</v>
          </cell>
        </row>
        <row r="15">
          <cell r="A15">
            <v>12</v>
          </cell>
          <cell r="B15" t="str">
            <v>幕張海浜保育園</v>
          </cell>
          <cell r="C15" t="str">
            <v>(福)愛の園福祉会</v>
          </cell>
          <cell r="D15" t="str">
            <v>堀口   路加</v>
          </cell>
          <cell r="E15" t="str">
            <v>八千代市大字米本1359米本団地4-39</v>
          </cell>
          <cell r="F15">
            <v>0</v>
          </cell>
          <cell r="G15">
            <v>2572000</v>
          </cell>
          <cell r="H15">
            <v>4212000</v>
          </cell>
          <cell r="I15">
            <v>467000</v>
          </cell>
          <cell r="J15">
            <v>1588000</v>
          </cell>
          <cell r="K15">
            <v>2352000</v>
          </cell>
          <cell r="L15">
            <v>11191000</v>
          </cell>
        </row>
        <row r="16">
          <cell r="A16">
            <v>13</v>
          </cell>
          <cell r="B16" t="str">
            <v>みつわ台保育園</v>
          </cell>
          <cell r="C16" t="str">
            <v xml:space="preserve">(福)豊福祉会 </v>
          </cell>
          <cell r="D16" t="str">
            <v>御園　愛子</v>
          </cell>
          <cell r="E16" t="str">
            <v>千葉市若葉区みつわ台5-8-8</v>
          </cell>
          <cell r="F16">
            <v>0</v>
          </cell>
          <cell r="G16">
            <v>2572000</v>
          </cell>
          <cell r="H16">
            <v>4212000</v>
          </cell>
          <cell r="I16">
            <v>467000</v>
          </cell>
          <cell r="J16">
            <v>1588000</v>
          </cell>
          <cell r="K16">
            <v>4704000</v>
          </cell>
          <cell r="L16">
            <v>13543000</v>
          </cell>
        </row>
        <row r="17">
          <cell r="A17">
            <v>14</v>
          </cell>
          <cell r="B17" t="str">
            <v>まどか保育園</v>
          </cell>
          <cell r="C17" t="str">
            <v>(福)高洲福祉会</v>
          </cell>
          <cell r="D17" t="str">
            <v>樋口　正春</v>
          </cell>
          <cell r="E17" t="str">
            <v>千葉市美浜区高洲1-15-2</v>
          </cell>
          <cell r="F17">
            <v>935000</v>
          </cell>
          <cell r="G17">
            <v>2572000</v>
          </cell>
          <cell r="H17">
            <v>4212000</v>
          </cell>
          <cell r="I17">
            <v>467000</v>
          </cell>
          <cell r="J17">
            <v>1456000</v>
          </cell>
          <cell r="K17">
            <v>0</v>
          </cell>
          <cell r="L17">
            <v>9642000</v>
          </cell>
        </row>
        <row r="18">
          <cell r="A18">
            <v>15</v>
          </cell>
          <cell r="B18" t="str">
            <v>わかくさ保育園</v>
          </cell>
          <cell r="C18" t="str">
            <v>(福)如水福祉会</v>
          </cell>
          <cell r="D18" t="str">
            <v>行木　道嗣</v>
          </cell>
          <cell r="E18" t="str">
            <v>千葉市緑区大椎町1199-2</v>
          </cell>
          <cell r="F18">
            <v>0</v>
          </cell>
          <cell r="G18">
            <v>2572000</v>
          </cell>
          <cell r="H18">
            <v>3510000</v>
          </cell>
          <cell r="I18">
            <v>467000</v>
          </cell>
          <cell r="J18">
            <v>1148000</v>
          </cell>
          <cell r="K18">
            <v>0</v>
          </cell>
          <cell r="L18">
            <v>7697000</v>
          </cell>
        </row>
        <row r="19">
          <cell r="A19">
            <v>16</v>
          </cell>
          <cell r="B19" t="str">
            <v>たいよう保育園</v>
          </cell>
          <cell r="C19" t="str">
            <v>(福)千葉福祉会</v>
          </cell>
          <cell r="D19" t="str">
            <v>中村　くに子</v>
          </cell>
          <cell r="E19" t="str">
            <v>千葉市若葉区みつわ台3-12-1</v>
          </cell>
          <cell r="F19">
            <v>935000</v>
          </cell>
          <cell r="G19">
            <v>2572000</v>
          </cell>
          <cell r="H19">
            <v>4212000</v>
          </cell>
          <cell r="I19">
            <v>467000</v>
          </cell>
          <cell r="J19">
            <v>1588000</v>
          </cell>
          <cell r="K19">
            <v>0</v>
          </cell>
          <cell r="L19">
            <v>9774000</v>
          </cell>
        </row>
        <row r="20">
          <cell r="A20">
            <v>17</v>
          </cell>
          <cell r="B20" t="str">
            <v>松ケ丘保育園</v>
          </cell>
          <cell r="C20" t="str">
            <v>(福)清流福祉会</v>
          </cell>
          <cell r="D20" t="str">
            <v>渡辺   光範</v>
          </cell>
          <cell r="E20" t="str">
            <v>千葉市中央区松ケ丘町563-1</v>
          </cell>
          <cell r="F20">
            <v>0</v>
          </cell>
          <cell r="G20">
            <v>2572000</v>
          </cell>
          <cell r="H20">
            <v>4212000</v>
          </cell>
          <cell r="I20">
            <v>467000</v>
          </cell>
          <cell r="J20">
            <v>1043000</v>
          </cell>
          <cell r="K20">
            <v>2352000</v>
          </cell>
          <cell r="L20">
            <v>10646000</v>
          </cell>
        </row>
        <row r="21">
          <cell r="A21">
            <v>18</v>
          </cell>
          <cell r="B21" t="str">
            <v>作草部保育園</v>
          </cell>
          <cell r="C21" t="str">
            <v>(福)扶葉福祉会</v>
          </cell>
          <cell r="D21" t="str">
            <v>竝木     清</v>
          </cell>
          <cell r="E21" t="str">
            <v>千葉市稲毛区作草部町698-3</v>
          </cell>
          <cell r="F21">
            <v>0</v>
          </cell>
          <cell r="G21">
            <v>2572000</v>
          </cell>
          <cell r="H21">
            <v>4212000</v>
          </cell>
          <cell r="I21">
            <v>467000</v>
          </cell>
          <cell r="J21">
            <v>1588000</v>
          </cell>
          <cell r="K21">
            <v>0</v>
          </cell>
          <cell r="L21">
            <v>8839000</v>
          </cell>
        </row>
        <row r="22">
          <cell r="A22">
            <v>19</v>
          </cell>
          <cell r="B22" t="str">
            <v>すずらん保育園</v>
          </cell>
          <cell r="C22" t="str">
            <v>(福)精粋福祉会</v>
          </cell>
          <cell r="D22" t="str">
            <v>林      榮子</v>
          </cell>
          <cell r="E22" t="str">
            <v>千葉市若葉区若松町2106-3</v>
          </cell>
          <cell r="F22">
            <v>0</v>
          </cell>
          <cell r="G22">
            <v>2572000</v>
          </cell>
          <cell r="H22">
            <v>4212000</v>
          </cell>
          <cell r="I22">
            <v>467000</v>
          </cell>
          <cell r="J22">
            <v>1588000</v>
          </cell>
          <cell r="K22">
            <v>2352000</v>
          </cell>
          <cell r="L22">
            <v>11191000</v>
          </cell>
        </row>
        <row r="23">
          <cell r="A23">
            <v>20</v>
          </cell>
          <cell r="B23" t="str">
            <v>なぎさ保育園</v>
          </cell>
          <cell r="C23" t="str">
            <v>(福)愛誠福祉会</v>
          </cell>
          <cell r="D23" t="str">
            <v>森田  喜代八</v>
          </cell>
          <cell r="E23" t="str">
            <v>千葉市美浜区高浜4-4-1</v>
          </cell>
          <cell r="F23">
            <v>0</v>
          </cell>
          <cell r="G23">
            <v>2572000</v>
          </cell>
          <cell r="H23">
            <v>4212000</v>
          </cell>
          <cell r="I23">
            <v>467000</v>
          </cell>
          <cell r="J23">
            <v>1588000</v>
          </cell>
          <cell r="K23">
            <v>0</v>
          </cell>
          <cell r="L23">
            <v>8839000</v>
          </cell>
        </row>
        <row r="24">
          <cell r="A24">
            <v>21</v>
          </cell>
          <cell r="B24" t="str">
            <v>南小中台保育園</v>
          </cell>
          <cell r="C24" t="str">
            <v>(福)南小中台福祉会</v>
          </cell>
          <cell r="D24" t="str">
            <v>原   八代重</v>
          </cell>
          <cell r="E24" t="str">
            <v>千葉市稲毛区小仲台8-21-1</v>
          </cell>
          <cell r="F24">
            <v>0</v>
          </cell>
          <cell r="G24">
            <v>2572000</v>
          </cell>
          <cell r="H24">
            <v>3861000</v>
          </cell>
          <cell r="I24">
            <v>467000</v>
          </cell>
          <cell r="J24">
            <v>1588000</v>
          </cell>
          <cell r="K24">
            <v>2352000</v>
          </cell>
          <cell r="L24">
            <v>10840000</v>
          </cell>
        </row>
        <row r="25">
          <cell r="A25">
            <v>22</v>
          </cell>
          <cell r="B25" t="str">
            <v>もみじ保育園</v>
          </cell>
          <cell r="C25" t="str">
            <v>(福)光楓福祉会</v>
          </cell>
          <cell r="D25" t="str">
            <v>大川   さ己</v>
          </cell>
          <cell r="E25" t="str">
            <v>千葉市美浜区磯辺5-14-5</v>
          </cell>
          <cell r="F25">
            <v>935000</v>
          </cell>
          <cell r="G25">
            <v>2572000</v>
          </cell>
          <cell r="H25">
            <v>4212000</v>
          </cell>
          <cell r="I25">
            <v>467000</v>
          </cell>
          <cell r="J25">
            <v>1588000</v>
          </cell>
          <cell r="K25">
            <v>2352000</v>
          </cell>
          <cell r="L25">
            <v>12126000</v>
          </cell>
        </row>
        <row r="26">
          <cell r="A26">
            <v>23</v>
          </cell>
          <cell r="B26" t="str">
            <v>おゆみ野保育園</v>
          </cell>
          <cell r="C26" t="str">
            <v>(福)おゆみ野福祉会</v>
          </cell>
          <cell r="D26" t="str">
            <v>長谷川 光男</v>
          </cell>
          <cell r="E26" t="str">
            <v>千葉市緑区おゆみ野２－７</v>
          </cell>
          <cell r="F26">
            <v>0</v>
          </cell>
          <cell r="G26">
            <v>2572000</v>
          </cell>
          <cell r="H26">
            <v>4212000</v>
          </cell>
          <cell r="I26">
            <v>467000</v>
          </cell>
          <cell r="J26">
            <v>1588000</v>
          </cell>
          <cell r="K26">
            <v>2352000</v>
          </cell>
          <cell r="L26">
            <v>11191000</v>
          </cell>
        </row>
        <row r="27">
          <cell r="A27">
            <v>24</v>
          </cell>
          <cell r="B27" t="str">
            <v>ナーセリー鏡戸</v>
          </cell>
          <cell r="C27" t="str">
            <v>(福)鏡明福祉会</v>
          </cell>
          <cell r="D27" t="str">
            <v>片岡  明</v>
          </cell>
          <cell r="E27" t="str">
            <v>千葉市緑区あすみが丘4-21-1</v>
          </cell>
          <cell r="F27">
            <v>0</v>
          </cell>
          <cell r="G27">
            <v>2572000</v>
          </cell>
          <cell r="H27">
            <v>4212000</v>
          </cell>
          <cell r="I27">
            <v>467000</v>
          </cell>
          <cell r="J27">
            <v>1588000</v>
          </cell>
          <cell r="K27">
            <v>0</v>
          </cell>
          <cell r="L27">
            <v>8839000</v>
          </cell>
        </row>
        <row r="28">
          <cell r="A28">
            <v>25</v>
          </cell>
          <cell r="B28" t="str">
            <v>打瀬保育園</v>
          </cell>
          <cell r="C28" t="str">
            <v>(福)健育会</v>
          </cell>
          <cell r="D28" t="str">
            <v>畑佐　新次郎</v>
          </cell>
          <cell r="E28" t="str">
            <v>千葉市美浜区打瀬1-3-5</v>
          </cell>
          <cell r="F28">
            <v>0</v>
          </cell>
          <cell r="G28">
            <v>2572000</v>
          </cell>
          <cell r="H28">
            <v>4212000</v>
          </cell>
          <cell r="I28">
            <v>467000</v>
          </cell>
          <cell r="J28">
            <v>1588000</v>
          </cell>
          <cell r="K28">
            <v>0</v>
          </cell>
          <cell r="L28">
            <v>8839000</v>
          </cell>
        </row>
        <row r="29">
          <cell r="A29">
            <v>26</v>
          </cell>
          <cell r="B29" t="str">
            <v>ふたば保育園</v>
          </cell>
          <cell r="C29" t="str">
            <v>(福)あかね福祉会</v>
          </cell>
          <cell r="D29" t="str">
            <v>篠原　昇一</v>
          </cell>
          <cell r="E29" t="str">
            <v>千葉市緑区刈田子町３０８-10</v>
          </cell>
          <cell r="F29">
            <v>0</v>
          </cell>
          <cell r="G29">
            <v>2572000</v>
          </cell>
          <cell r="H29">
            <v>4212000</v>
          </cell>
          <cell r="I29">
            <v>467000</v>
          </cell>
          <cell r="J29">
            <v>1588000</v>
          </cell>
          <cell r="K29">
            <v>4704000</v>
          </cell>
          <cell r="L29">
            <v>13543000</v>
          </cell>
        </row>
        <row r="30">
          <cell r="A30">
            <v>27</v>
          </cell>
          <cell r="B30" t="str">
            <v>明和輝保育園</v>
          </cell>
          <cell r="C30" t="str">
            <v>(福)健善富会</v>
          </cell>
          <cell r="D30" t="str">
            <v>井上　　悟</v>
          </cell>
          <cell r="E30" t="str">
            <v>千葉市緑区おゆみ野中央7-30</v>
          </cell>
          <cell r="F30">
            <v>0</v>
          </cell>
          <cell r="G30">
            <v>2572000</v>
          </cell>
          <cell r="H30">
            <v>4212000</v>
          </cell>
          <cell r="I30">
            <v>467000</v>
          </cell>
          <cell r="J30">
            <v>1588000</v>
          </cell>
          <cell r="K30">
            <v>2352000</v>
          </cell>
          <cell r="L30">
            <v>11191000</v>
          </cell>
        </row>
        <row r="31">
          <cell r="A31">
            <v>28</v>
          </cell>
          <cell r="B31" t="str">
            <v>山王保育園</v>
          </cell>
          <cell r="C31" t="str">
            <v>(福)豊樹園</v>
          </cell>
          <cell r="D31" t="str">
            <v>伊藤　年夫</v>
          </cell>
          <cell r="E31" t="str">
            <v>千葉市稲毛区山王町153-16</v>
          </cell>
          <cell r="F31">
            <v>0</v>
          </cell>
          <cell r="G31">
            <v>2572000</v>
          </cell>
          <cell r="H31">
            <v>4212000</v>
          </cell>
          <cell r="I31">
            <v>467000</v>
          </cell>
          <cell r="J31">
            <v>1588000</v>
          </cell>
          <cell r="K31">
            <v>2352000</v>
          </cell>
          <cell r="L31">
            <v>11191000</v>
          </cell>
        </row>
        <row r="32">
          <cell r="A32">
            <v>29</v>
          </cell>
          <cell r="B32" t="str">
            <v>チャイルド・ガーデン保育園</v>
          </cell>
          <cell r="C32" t="str">
            <v>(学)誠真学園</v>
          </cell>
          <cell r="D32" t="str">
            <v>中村　喜一郎</v>
          </cell>
          <cell r="E32" t="str">
            <v>千葉市稲毛区小仲台8-20-1</v>
          </cell>
          <cell r="F32">
            <v>0</v>
          </cell>
          <cell r="G32">
            <v>2572000</v>
          </cell>
          <cell r="H32">
            <v>3861000</v>
          </cell>
          <cell r="I32">
            <v>467000</v>
          </cell>
          <cell r="J32">
            <v>1588000</v>
          </cell>
          <cell r="K32">
            <v>392000</v>
          </cell>
          <cell r="L32">
            <v>8880000</v>
          </cell>
        </row>
        <row r="33">
          <cell r="A33">
            <v>30</v>
          </cell>
          <cell r="B33" t="str">
            <v>明徳土気保育園</v>
          </cell>
          <cell r="C33" t="str">
            <v>(福)千葉明徳会</v>
          </cell>
          <cell r="D33" t="str">
            <v>福中　儀明</v>
          </cell>
          <cell r="E33" t="str">
            <v>千葉市緑区土気町1626-5</v>
          </cell>
          <cell r="F33">
            <v>0</v>
          </cell>
          <cell r="G33">
            <v>2572000</v>
          </cell>
          <cell r="H33">
            <v>4212000</v>
          </cell>
          <cell r="I33">
            <v>467000</v>
          </cell>
          <cell r="J33">
            <v>1588000</v>
          </cell>
          <cell r="K33">
            <v>4704000</v>
          </cell>
          <cell r="L33">
            <v>13543000</v>
          </cell>
        </row>
        <row r="34">
          <cell r="A34">
            <v>31</v>
          </cell>
          <cell r="B34" t="str">
            <v>グレース保育園</v>
          </cell>
          <cell r="C34" t="str">
            <v>(福)小ばと会</v>
          </cell>
          <cell r="D34" t="str">
            <v>村松　重彦</v>
          </cell>
          <cell r="E34" t="str">
            <v>千葉市緑区おゆみ野中央2-7-7</v>
          </cell>
          <cell r="F34">
            <v>0</v>
          </cell>
          <cell r="G34">
            <v>2572000</v>
          </cell>
          <cell r="H34">
            <v>4212000</v>
          </cell>
          <cell r="I34">
            <v>467000</v>
          </cell>
          <cell r="J34">
            <v>1053000</v>
          </cell>
          <cell r="K34">
            <v>4704000</v>
          </cell>
          <cell r="L34">
            <v>13008000</v>
          </cell>
        </row>
        <row r="35">
          <cell r="A35">
            <v>32</v>
          </cell>
          <cell r="B35" t="str">
            <v>みらい保育園</v>
          </cell>
          <cell r="C35" t="str">
            <v>(福)天祐会</v>
          </cell>
          <cell r="D35" t="str">
            <v>江口　　進</v>
          </cell>
          <cell r="E35" t="str">
            <v>千葉市中央区港町13-30</v>
          </cell>
          <cell r="F35">
            <v>0</v>
          </cell>
          <cell r="G35">
            <v>2572000</v>
          </cell>
          <cell r="H35">
            <v>4212000</v>
          </cell>
          <cell r="I35">
            <v>467000</v>
          </cell>
          <cell r="J35">
            <v>1588000</v>
          </cell>
          <cell r="K35">
            <v>0</v>
          </cell>
          <cell r="L35">
            <v>8839000</v>
          </cell>
        </row>
        <row r="36">
          <cell r="A36">
            <v>33</v>
          </cell>
          <cell r="B36" t="str">
            <v>かまとり保育園</v>
          </cell>
          <cell r="C36" t="str">
            <v>(学）アゼリー学園</v>
          </cell>
          <cell r="D36" t="str">
            <v>来栖　宏二</v>
          </cell>
          <cell r="E36" t="str">
            <v>東京都江戸川区中央1－8－21</v>
          </cell>
          <cell r="F36">
            <v>0</v>
          </cell>
          <cell r="G36">
            <v>2572000</v>
          </cell>
          <cell r="H36">
            <v>4212000</v>
          </cell>
          <cell r="I36">
            <v>467000</v>
          </cell>
          <cell r="J36">
            <v>1588000</v>
          </cell>
          <cell r="K36">
            <v>2352000</v>
          </cell>
          <cell r="L36">
            <v>11191000</v>
          </cell>
        </row>
        <row r="37">
          <cell r="A37">
            <v>34</v>
          </cell>
          <cell r="B37" t="str">
            <v>植草弁天保育園</v>
          </cell>
          <cell r="C37" t="str">
            <v>(学)植草学園</v>
          </cell>
          <cell r="D37" t="str">
            <v>植草　昭</v>
          </cell>
          <cell r="E37" t="str">
            <v>千葉市中央区弁天2-8-9</v>
          </cell>
          <cell r="F37">
            <v>935000</v>
          </cell>
          <cell r="G37">
            <v>2143000</v>
          </cell>
          <cell r="H37">
            <v>1755000</v>
          </cell>
          <cell r="I37">
            <v>0</v>
          </cell>
          <cell r="J37">
            <v>1588000</v>
          </cell>
          <cell r="K37">
            <v>0</v>
          </cell>
          <cell r="L37">
            <v>6421000</v>
          </cell>
        </row>
        <row r="38">
          <cell r="A38">
            <v>35</v>
          </cell>
          <cell r="B38" t="str">
            <v>ひなたぼっこ保育園</v>
          </cell>
          <cell r="C38" t="str">
            <v>(社)千葉市民間保育園協議会</v>
          </cell>
          <cell r="D38" t="str">
            <v>山﨑　淳一</v>
          </cell>
          <cell r="E38" t="str">
            <v>千葉市中央区中央4-5-1</v>
          </cell>
          <cell r="F38">
            <v>0</v>
          </cell>
          <cell r="G38">
            <v>2572000</v>
          </cell>
          <cell r="H38">
            <v>4212000</v>
          </cell>
          <cell r="I38">
            <v>311000</v>
          </cell>
          <cell r="J38">
            <v>1588000</v>
          </cell>
          <cell r="K38">
            <v>0</v>
          </cell>
          <cell r="L38">
            <v>8683000</v>
          </cell>
        </row>
        <row r="39">
          <cell r="A39">
            <v>36</v>
          </cell>
          <cell r="B39" t="str">
            <v>はまかぜ保育園</v>
          </cell>
          <cell r="C39" t="str">
            <v>(福)愛誠福祉会</v>
          </cell>
          <cell r="D39" t="str">
            <v>森田喜代八</v>
          </cell>
          <cell r="E39" t="str">
            <v xml:space="preserve">千葉市中央区中央港1-24-14 </v>
          </cell>
          <cell r="F39">
            <v>935000</v>
          </cell>
          <cell r="G39">
            <v>2572000</v>
          </cell>
          <cell r="H39">
            <v>4212000</v>
          </cell>
          <cell r="I39">
            <v>155000</v>
          </cell>
          <cell r="J39">
            <v>1588000</v>
          </cell>
          <cell r="K39">
            <v>0</v>
          </cell>
          <cell r="L39">
            <v>9462000</v>
          </cell>
        </row>
        <row r="40">
          <cell r="A40">
            <v>37</v>
          </cell>
          <cell r="B40" t="str">
            <v>いなほ保育園</v>
          </cell>
          <cell r="C40" t="str">
            <v>(株)こどもの森</v>
          </cell>
          <cell r="D40" t="str">
            <v>久芳一裕</v>
          </cell>
          <cell r="E40" t="str">
            <v>東京都国分寺市光町2-5-1</v>
          </cell>
          <cell r="F40">
            <v>0</v>
          </cell>
          <cell r="G40">
            <v>2572000</v>
          </cell>
          <cell r="H40">
            <v>4212000</v>
          </cell>
          <cell r="I40">
            <v>311000</v>
          </cell>
          <cell r="J40">
            <v>809000</v>
          </cell>
          <cell r="K40">
            <v>0</v>
          </cell>
          <cell r="L40">
            <v>7904000</v>
          </cell>
        </row>
        <row r="41">
          <cell r="A41">
            <v>38</v>
          </cell>
          <cell r="B41" t="str">
            <v>キッズマーム保育園</v>
          </cell>
          <cell r="C41" t="str">
            <v>イングレソ（株）</v>
          </cell>
          <cell r="D41" t="str">
            <v>西村　妙子</v>
          </cell>
          <cell r="E41" t="str">
            <v>千葉市若葉区西都賀3-17-11</v>
          </cell>
          <cell r="F41">
            <v>0</v>
          </cell>
          <cell r="G41">
            <v>2572000</v>
          </cell>
          <cell r="H41">
            <v>4212000</v>
          </cell>
          <cell r="I41">
            <v>0</v>
          </cell>
          <cell r="J41">
            <v>1588000</v>
          </cell>
          <cell r="K41">
            <v>1764000</v>
          </cell>
          <cell r="L41">
            <v>10136000</v>
          </cell>
        </row>
        <row r="42">
          <cell r="A42">
            <v>39</v>
          </cell>
          <cell r="B42" t="str">
            <v>アスク海浜幕張保育園</v>
          </cell>
          <cell r="C42" t="str">
            <v>(株)日本保育サービス</v>
          </cell>
          <cell r="D42" t="str">
            <v>佐々木　幸一</v>
          </cell>
          <cell r="E42" t="str">
            <v>名古屋市東区葵3-15-31住友生命千種ニュータワービル17階</v>
          </cell>
          <cell r="F42">
            <v>935000</v>
          </cell>
          <cell r="G42">
            <v>2572000</v>
          </cell>
          <cell r="H42">
            <v>3159000</v>
          </cell>
          <cell r="I42">
            <v>0</v>
          </cell>
          <cell r="J42">
            <v>0</v>
          </cell>
          <cell r="K42">
            <v>0</v>
          </cell>
          <cell r="L42">
            <v>6666000</v>
          </cell>
        </row>
        <row r="43">
          <cell r="A43">
            <v>40</v>
          </cell>
          <cell r="B43" t="str">
            <v>明徳浜野駅保育園</v>
          </cell>
          <cell r="C43" t="str">
            <v>（学）千葉明徳学園</v>
          </cell>
          <cell r="D43" t="str">
            <v>福中　儀明</v>
          </cell>
          <cell r="E43" t="str">
            <v>千葉市中央区南生実町1412番地</v>
          </cell>
          <cell r="F43">
            <v>0</v>
          </cell>
          <cell r="G43">
            <v>0</v>
          </cell>
          <cell r="H43">
            <v>0</v>
          </cell>
          <cell r="I43">
            <v>0</v>
          </cell>
          <cell r="J43">
            <v>0</v>
          </cell>
          <cell r="L43">
            <v>0</v>
          </cell>
        </row>
        <row r="44">
          <cell r="A44">
            <v>41</v>
          </cell>
          <cell r="B44" t="str">
            <v>幕張いもっこ保育園</v>
          </cell>
          <cell r="C44" t="str">
            <v>（福）まくはり福志会</v>
          </cell>
          <cell r="D44" t="str">
            <v>大越　淑子</v>
          </cell>
          <cell r="E44" t="str">
            <v>千葉市花見川区幕張町4-608-1</v>
          </cell>
          <cell r="F44">
            <v>0</v>
          </cell>
          <cell r="G44">
            <v>0</v>
          </cell>
          <cell r="H44">
            <v>0</v>
          </cell>
          <cell r="I44">
            <v>0</v>
          </cell>
          <cell r="L44">
            <v>0</v>
          </cell>
        </row>
        <row r="45">
          <cell r="A45">
            <v>42</v>
          </cell>
          <cell r="B45" t="str">
            <v>稲毛すきっぷ保育園</v>
          </cell>
          <cell r="C45" t="str">
            <v>（株）俊英館</v>
          </cell>
          <cell r="D45" t="str">
            <v>田村　幸之</v>
          </cell>
          <cell r="E45" t="str">
            <v>東京都板橋区小茂根4-9-2　セガミビル3F</v>
          </cell>
          <cell r="F45">
            <v>0</v>
          </cell>
          <cell r="G45">
            <v>0</v>
          </cell>
          <cell r="H45">
            <v>0</v>
          </cell>
          <cell r="I45">
            <v>0</v>
          </cell>
          <cell r="L45">
            <v>0</v>
          </cell>
        </row>
        <row r="46">
          <cell r="A46">
            <v>43</v>
          </cell>
          <cell r="B46" t="str">
            <v>千葉聖心保育園</v>
          </cell>
          <cell r="C46" t="str">
            <v>（福）弘恕会</v>
          </cell>
          <cell r="D46" t="str">
            <v>森島　弘道</v>
          </cell>
          <cell r="E46" t="str">
            <v>千葉市若葉区若松町531-197</v>
          </cell>
          <cell r="F46">
            <v>0</v>
          </cell>
          <cell r="G46">
            <v>0</v>
          </cell>
          <cell r="H46">
            <v>0</v>
          </cell>
          <cell r="I46">
            <v>0</v>
          </cell>
          <cell r="L46">
            <v>0</v>
          </cell>
        </row>
        <row r="47">
          <cell r="A47">
            <v>44</v>
          </cell>
          <cell r="B47" t="str">
            <v>真生保育園</v>
          </cell>
          <cell r="C47" t="str">
            <v>（福）健善富会</v>
          </cell>
          <cell r="D47" t="str">
            <v>井上　　悟</v>
          </cell>
          <cell r="E47" t="str">
            <v>千葉市緑区おゆみ野南5-29-1</v>
          </cell>
          <cell r="F47">
            <v>0</v>
          </cell>
          <cell r="G47">
            <v>0</v>
          </cell>
          <cell r="H47">
            <v>0</v>
          </cell>
          <cell r="I47">
            <v>0</v>
          </cell>
          <cell r="L47">
            <v>0</v>
          </cell>
        </row>
        <row r="48">
          <cell r="A48">
            <v>45</v>
          </cell>
          <cell r="B48" t="str">
            <v>アップルナースリー検見川浜保育園</v>
          </cell>
          <cell r="C48" t="str">
            <v>（有）もっくもっく</v>
          </cell>
          <cell r="D48" t="str">
            <v>河口　知子</v>
          </cell>
          <cell r="E48" t="str">
            <v>浦安市当代島1-1-23　林ビル3F</v>
          </cell>
          <cell r="F48">
            <v>0</v>
          </cell>
          <cell r="G48">
            <v>0</v>
          </cell>
          <cell r="H48">
            <v>0</v>
          </cell>
          <cell r="I48">
            <v>0</v>
          </cell>
          <cell r="L48">
            <v>0</v>
          </cell>
        </row>
        <row r="49">
          <cell r="A49">
            <v>46</v>
          </cell>
        </row>
        <row r="50">
          <cell r="A50">
            <v>47</v>
          </cell>
        </row>
        <row r="51">
          <cell r="A51">
            <v>48</v>
          </cell>
        </row>
        <row r="52">
          <cell r="A52">
            <v>49</v>
          </cell>
        </row>
        <row r="53">
          <cell r="A53">
            <v>50</v>
          </cell>
        </row>
        <row r="54">
          <cell r="B54" t="str">
            <v>この行は使わないこと</v>
          </cell>
        </row>
      </sheetData>
      <sheetData sheetId="12"/>
      <sheetData sheetId="13"/>
      <sheetData sheetId="14"/>
      <sheetData sheetId="15"/>
      <sheetData sheetId="16"/>
      <sheetData sheetId="17"/>
      <sheetData sheetId="18"/>
      <sheetData sheetId="19"/>
      <sheetData sheetId="20">
        <row r="4">
          <cell r="A4">
            <v>1</v>
          </cell>
          <cell r="B4" t="str">
            <v>院内保育園</v>
          </cell>
          <cell r="C4">
            <v>0</v>
          </cell>
          <cell r="D4">
            <v>2517000</v>
          </cell>
          <cell r="E4">
            <v>4116000</v>
          </cell>
          <cell r="F4">
            <v>0</v>
          </cell>
          <cell r="G4">
            <v>1502000</v>
          </cell>
          <cell r="H4">
            <v>0</v>
          </cell>
          <cell r="I4">
            <v>8135000</v>
          </cell>
          <cell r="J4">
            <v>0</v>
          </cell>
          <cell r="K4">
            <v>629250</v>
          </cell>
          <cell r="L4">
            <v>1029000</v>
          </cell>
          <cell r="M4">
            <v>0</v>
          </cell>
          <cell r="N4">
            <v>375500</v>
          </cell>
          <cell r="O4">
            <v>0</v>
          </cell>
          <cell r="P4">
            <v>2033750</v>
          </cell>
        </row>
        <row r="5">
          <cell r="A5">
            <v>2</v>
          </cell>
          <cell r="B5" t="str">
            <v>旭ケ丘保育園</v>
          </cell>
          <cell r="C5">
            <v>0</v>
          </cell>
          <cell r="D5">
            <v>2517000</v>
          </cell>
          <cell r="E5">
            <v>4116000</v>
          </cell>
          <cell r="F5">
            <v>467000</v>
          </cell>
          <cell r="G5">
            <v>1588000</v>
          </cell>
          <cell r="H5">
            <v>2352000</v>
          </cell>
          <cell r="I5">
            <v>11040000</v>
          </cell>
          <cell r="J5">
            <v>0</v>
          </cell>
          <cell r="K5">
            <v>629250</v>
          </cell>
          <cell r="L5">
            <v>1029000</v>
          </cell>
          <cell r="M5">
            <v>116750</v>
          </cell>
          <cell r="N5">
            <v>397000</v>
          </cell>
          <cell r="O5">
            <v>588000</v>
          </cell>
          <cell r="P5">
            <v>2760000</v>
          </cell>
        </row>
        <row r="6">
          <cell r="A6">
            <v>3</v>
          </cell>
          <cell r="B6" t="str">
            <v>稲毛保育園</v>
          </cell>
          <cell r="C6">
            <v>0</v>
          </cell>
          <cell r="D6">
            <v>2517000</v>
          </cell>
          <cell r="E6">
            <v>4116000</v>
          </cell>
          <cell r="F6">
            <v>0</v>
          </cell>
          <cell r="G6">
            <v>1588000</v>
          </cell>
          <cell r="H6">
            <v>2352000</v>
          </cell>
          <cell r="I6">
            <v>10573000</v>
          </cell>
          <cell r="J6">
            <v>0</v>
          </cell>
          <cell r="K6">
            <v>629250</v>
          </cell>
          <cell r="L6">
            <v>1029000</v>
          </cell>
          <cell r="M6">
            <v>0</v>
          </cell>
          <cell r="N6">
            <v>397000</v>
          </cell>
          <cell r="O6">
            <v>588000</v>
          </cell>
          <cell r="P6">
            <v>2643250</v>
          </cell>
        </row>
        <row r="7">
          <cell r="A7">
            <v>4</v>
          </cell>
          <cell r="B7" t="str">
            <v>みどり学園附属保育園</v>
          </cell>
          <cell r="C7">
            <v>0</v>
          </cell>
          <cell r="D7">
            <v>2517000</v>
          </cell>
          <cell r="E7">
            <v>4116000</v>
          </cell>
          <cell r="F7">
            <v>0</v>
          </cell>
          <cell r="G7">
            <v>1588000</v>
          </cell>
          <cell r="H7">
            <v>0</v>
          </cell>
          <cell r="I7">
            <v>8221000</v>
          </cell>
          <cell r="J7">
            <v>0</v>
          </cell>
          <cell r="K7">
            <v>629250</v>
          </cell>
          <cell r="L7">
            <v>1029000</v>
          </cell>
          <cell r="M7">
            <v>0</v>
          </cell>
          <cell r="N7">
            <v>397000</v>
          </cell>
          <cell r="O7">
            <v>0</v>
          </cell>
          <cell r="P7">
            <v>2055250</v>
          </cell>
        </row>
        <row r="8">
          <cell r="A8">
            <v>5</v>
          </cell>
          <cell r="B8" t="str">
            <v>ちどり保育園</v>
          </cell>
          <cell r="C8">
            <v>0</v>
          </cell>
          <cell r="D8">
            <v>2517000</v>
          </cell>
          <cell r="E8">
            <v>4116000</v>
          </cell>
          <cell r="F8">
            <v>467000</v>
          </cell>
          <cell r="G8">
            <v>1584000</v>
          </cell>
          <cell r="H8">
            <v>0</v>
          </cell>
          <cell r="I8">
            <v>8684000</v>
          </cell>
          <cell r="J8">
            <v>0</v>
          </cell>
          <cell r="K8">
            <v>629250</v>
          </cell>
          <cell r="L8">
            <v>1029000</v>
          </cell>
          <cell r="M8">
            <v>116750</v>
          </cell>
          <cell r="N8">
            <v>396000</v>
          </cell>
          <cell r="O8">
            <v>0</v>
          </cell>
          <cell r="P8">
            <v>2171000</v>
          </cell>
        </row>
        <row r="9">
          <cell r="A9">
            <v>6</v>
          </cell>
          <cell r="B9" t="str">
            <v>今井保育園</v>
          </cell>
          <cell r="C9">
            <v>935000</v>
          </cell>
          <cell r="D9">
            <v>2517000</v>
          </cell>
          <cell r="E9">
            <v>4116000</v>
          </cell>
          <cell r="F9">
            <v>467000</v>
          </cell>
          <cell r="G9">
            <v>1588000</v>
          </cell>
          <cell r="H9">
            <v>2352000</v>
          </cell>
          <cell r="I9">
            <v>11975000</v>
          </cell>
          <cell r="J9">
            <v>233750</v>
          </cell>
          <cell r="K9">
            <v>629250</v>
          </cell>
          <cell r="L9">
            <v>1029000</v>
          </cell>
          <cell r="M9">
            <v>116750</v>
          </cell>
          <cell r="N9">
            <v>397000</v>
          </cell>
          <cell r="O9">
            <v>588000</v>
          </cell>
          <cell r="P9">
            <v>2993750</v>
          </cell>
        </row>
        <row r="10">
          <cell r="A10">
            <v>7</v>
          </cell>
          <cell r="B10" t="str">
            <v>若竹保育園</v>
          </cell>
          <cell r="C10">
            <v>0</v>
          </cell>
          <cell r="D10">
            <v>2517000</v>
          </cell>
          <cell r="E10">
            <v>4116000</v>
          </cell>
          <cell r="F10">
            <v>467000</v>
          </cell>
          <cell r="G10">
            <v>1588000</v>
          </cell>
          <cell r="H10">
            <v>2352000</v>
          </cell>
          <cell r="I10">
            <v>11040000</v>
          </cell>
          <cell r="J10">
            <v>0</v>
          </cell>
          <cell r="K10">
            <v>629250</v>
          </cell>
          <cell r="L10">
            <v>1029000</v>
          </cell>
          <cell r="M10">
            <v>116750</v>
          </cell>
          <cell r="N10">
            <v>397000</v>
          </cell>
          <cell r="O10">
            <v>588000</v>
          </cell>
          <cell r="P10">
            <v>2760000</v>
          </cell>
        </row>
        <row r="11">
          <cell r="A11">
            <v>8</v>
          </cell>
          <cell r="B11" t="str">
            <v>千葉寺保育園</v>
          </cell>
          <cell r="C11">
            <v>0</v>
          </cell>
          <cell r="D11">
            <v>2517000</v>
          </cell>
          <cell r="E11">
            <v>4116000</v>
          </cell>
          <cell r="F11">
            <v>0</v>
          </cell>
          <cell r="G11">
            <v>1588000</v>
          </cell>
          <cell r="H11">
            <v>2352000</v>
          </cell>
          <cell r="I11">
            <v>10573000</v>
          </cell>
          <cell r="J11">
            <v>0</v>
          </cell>
          <cell r="K11">
            <v>629250</v>
          </cell>
          <cell r="L11">
            <v>1029000</v>
          </cell>
          <cell r="M11">
            <v>0</v>
          </cell>
          <cell r="N11">
            <v>397000</v>
          </cell>
          <cell r="O11">
            <v>588000</v>
          </cell>
          <cell r="P11">
            <v>2643250</v>
          </cell>
        </row>
        <row r="12">
          <cell r="A12">
            <v>9</v>
          </cell>
          <cell r="B12" t="str">
            <v>慈光保育園</v>
          </cell>
          <cell r="C12">
            <v>0</v>
          </cell>
          <cell r="D12">
            <v>2517000</v>
          </cell>
          <cell r="E12">
            <v>4116000</v>
          </cell>
          <cell r="F12">
            <v>467000</v>
          </cell>
          <cell r="G12">
            <v>1588000</v>
          </cell>
          <cell r="H12">
            <v>2352000</v>
          </cell>
          <cell r="I12">
            <v>11040000</v>
          </cell>
          <cell r="J12">
            <v>0</v>
          </cell>
          <cell r="K12">
            <v>629250</v>
          </cell>
          <cell r="L12">
            <v>1029000</v>
          </cell>
          <cell r="M12">
            <v>116750</v>
          </cell>
          <cell r="N12">
            <v>397000</v>
          </cell>
          <cell r="O12">
            <v>588000</v>
          </cell>
          <cell r="P12">
            <v>2760000</v>
          </cell>
        </row>
        <row r="13">
          <cell r="A13">
            <v>10</v>
          </cell>
          <cell r="B13" t="str">
            <v>若梅保育園</v>
          </cell>
          <cell r="C13">
            <v>0</v>
          </cell>
          <cell r="D13">
            <v>2517000</v>
          </cell>
          <cell r="E13">
            <v>4116000</v>
          </cell>
          <cell r="F13">
            <v>467000</v>
          </cell>
          <cell r="G13">
            <v>1588000</v>
          </cell>
          <cell r="H13">
            <v>2352000</v>
          </cell>
          <cell r="I13">
            <v>11040000</v>
          </cell>
          <cell r="J13">
            <v>0</v>
          </cell>
          <cell r="K13">
            <v>629250</v>
          </cell>
          <cell r="L13">
            <v>1029000</v>
          </cell>
          <cell r="M13">
            <v>116750</v>
          </cell>
          <cell r="N13">
            <v>397000</v>
          </cell>
          <cell r="O13">
            <v>588000</v>
          </cell>
          <cell r="P13">
            <v>2760000</v>
          </cell>
        </row>
        <row r="14">
          <cell r="A14">
            <v>11</v>
          </cell>
          <cell r="B14" t="str">
            <v>チューリップ保育園</v>
          </cell>
          <cell r="C14">
            <v>0</v>
          </cell>
          <cell r="D14">
            <v>2517000</v>
          </cell>
          <cell r="E14">
            <v>4116000</v>
          </cell>
          <cell r="F14">
            <v>0</v>
          </cell>
          <cell r="G14">
            <v>1077000</v>
          </cell>
          <cell r="H14">
            <v>2352000</v>
          </cell>
          <cell r="I14">
            <v>10062000</v>
          </cell>
          <cell r="J14">
            <v>0</v>
          </cell>
          <cell r="K14">
            <v>629250</v>
          </cell>
          <cell r="L14">
            <v>1029000</v>
          </cell>
          <cell r="M14">
            <v>0</v>
          </cell>
          <cell r="N14">
            <v>269250</v>
          </cell>
          <cell r="O14">
            <v>588000</v>
          </cell>
          <cell r="P14">
            <v>2515500</v>
          </cell>
        </row>
        <row r="15">
          <cell r="A15">
            <v>12</v>
          </cell>
          <cell r="B15" t="str">
            <v>幕張海浜保育園</v>
          </cell>
          <cell r="C15">
            <v>0</v>
          </cell>
          <cell r="D15">
            <v>2517000</v>
          </cell>
          <cell r="E15">
            <v>4116000</v>
          </cell>
          <cell r="F15">
            <v>467000</v>
          </cell>
          <cell r="G15">
            <v>1588000</v>
          </cell>
          <cell r="H15">
            <v>0</v>
          </cell>
          <cell r="I15">
            <v>8688000</v>
          </cell>
          <cell r="J15">
            <v>0</v>
          </cell>
          <cell r="K15">
            <v>629250</v>
          </cell>
          <cell r="L15">
            <v>1029000</v>
          </cell>
          <cell r="M15">
            <v>116750</v>
          </cell>
          <cell r="N15">
            <v>397000</v>
          </cell>
          <cell r="O15">
            <v>0</v>
          </cell>
          <cell r="P15">
            <v>2172000</v>
          </cell>
        </row>
        <row r="16">
          <cell r="A16">
            <v>13</v>
          </cell>
          <cell r="B16" t="str">
            <v>みつわ台保育園</v>
          </cell>
          <cell r="C16">
            <v>0</v>
          </cell>
          <cell r="D16">
            <v>2517000</v>
          </cell>
          <cell r="E16">
            <v>4116000</v>
          </cell>
          <cell r="F16">
            <v>467000</v>
          </cell>
          <cell r="G16">
            <v>1588000</v>
          </cell>
          <cell r="H16">
            <v>7056000</v>
          </cell>
          <cell r="I16">
            <v>15744000</v>
          </cell>
          <cell r="J16">
            <v>0</v>
          </cell>
          <cell r="K16">
            <v>629250</v>
          </cell>
          <cell r="L16">
            <v>1029000</v>
          </cell>
          <cell r="M16">
            <v>116750</v>
          </cell>
          <cell r="N16">
            <v>397000</v>
          </cell>
          <cell r="O16">
            <v>1764000</v>
          </cell>
          <cell r="P16">
            <v>3936000</v>
          </cell>
        </row>
        <row r="17">
          <cell r="A17">
            <v>14</v>
          </cell>
          <cell r="B17" t="str">
            <v>まどか保育園</v>
          </cell>
          <cell r="C17">
            <v>0</v>
          </cell>
          <cell r="D17">
            <v>2517000</v>
          </cell>
          <cell r="E17">
            <v>4116000</v>
          </cell>
          <cell r="F17">
            <v>467000</v>
          </cell>
          <cell r="G17">
            <v>1588000</v>
          </cell>
          <cell r="H17">
            <v>0</v>
          </cell>
          <cell r="I17">
            <v>8688000</v>
          </cell>
          <cell r="J17">
            <v>0</v>
          </cell>
          <cell r="K17">
            <v>629250</v>
          </cell>
          <cell r="L17">
            <v>1029000</v>
          </cell>
          <cell r="M17">
            <v>116750</v>
          </cell>
          <cell r="N17">
            <v>397000</v>
          </cell>
          <cell r="O17">
            <v>0</v>
          </cell>
          <cell r="P17">
            <v>2172000</v>
          </cell>
        </row>
        <row r="18">
          <cell r="A18">
            <v>15</v>
          </cell>
          <cell r="B18" t="str">
            <v>わかくさ保育園</v>
          </cell>
          <cell r="C18">
            <v>0</v>
          </cell>
          <cell r="D18">
            <v>2517000</v>
          </cell>
          <cell r="E18">
            <v>4116000</v>
          </cell>
          <cell r="F18">
            <v>467000</v>
          </cell>
          <cell r="G18">
            <v>1588000</v>
          </cell>
          <cell r="H18">
            <v>0</v>
          </cell>
          <cell r="I18">
            <v>8688000</v>
          </cell>
          <cell r="J18">
            <v>0</v>
          </cell>
          <cell r="K18">
            <v>629250</v>
          </cell>
          <cell r="L18">
            <v>1029000</v>
          </cell>
          <cell r="M18">
            <v>116750</v>
          </cell>
          <cell r="N18">
            <v>397000</v>
          </cell>
          <cell r="O18">
            <v>0</v>
          </cell>
          <cell r="P18">
            <v>2172000</v>
          </cell>
        </row>
        <row r="19">
          <cell r="A19">
            <v>16</v>
          </cell>
          <cell r="B19" t="str">
            <v>たいよう保育園</v>
          </cell>
          <cell r="C19">
            <v>0</v>
          </cell>
          <cell r="D19">
            <v>2517000</v>
          </cell>
          <cell r="E19">
            <v>4116000</v>
          </cell>
          <cell r="F19">
            <v>467000</v>
          </cell>
          <cell r="G19">
            <v>1588000</v>
          </cell>
          <cell r="H19">
            <v>0</v>
          </cell>
          <cell r="I19">
            <v>8688000</v>
          </cell>
          <cell r="J19">
            <v>0</v>
          </cell>
          <cell r="K19">
            <v>629250</v>
          </cell>
          <cell r="L19">
            <v>1029000</v>
          </cell>
          <cell r="M19">
            <v>116750</v>
          </cell>
          <cell r="N19">
            <v>397000</v>
          </cell>
          <cell r="O19">
            <v>0</v>
          </cell>
          <cell r="P19">
            <v>2172000</v>
          </cell>
        </row>
        <row r="20">
          <cell r="A20">
            <v>17</v>
          </cell>
          <cell r="B20" t="str">
            <v>松ケ丘保育園</v>
          </cell>
          <cell r="C20">
            <v>0</v>
          </cell>
          <cell r="D20">
            <v>2517000</v>
          </cell>
          <cell r="E20">
            <v>4116000</v>
          </cell>
          <cell r="F20">
            <v>467000</v>
          </cell>
          <cell r="G20">
            <v>1288000</v>
          </cell>
          <cell r="H20">
            <v>2352000</v>
          </cell>
          <cell r="I20">
            <v>10740000</v>
          </cell>
          <cell r="J20">
            <v>0</v>
          </cell>
          <cell r="K20">
            <v>629250</v>
          </cell>
          <cell r="L20">
            <v>1029000</v>
          </cell>
          <cell r="M20">
            <v>116750</v>
          </cell>
          <cell r="N20">
            <v>322000</v>
          </cell>
          <cell r="O20">
            <v>588000</v>
          </cell>
          <cell r="P20">
            <v>2685000</v>
          </cell>
        </row>
        <row r="21">
          <cell r="A21">
            <v>18</v>
          </cell>
          <cell r="B21" t="str">
            <v>作草部保育園</v>
          </cell>
          <cell r="C21">
            <v>0</v>
          </cell>
          <cell r="D21">
            <v>2517000</v>
          </cell>
          <cell r="E21">
            <v>4116000</v>
          </cell>
          <cell r="F21">
            <v>467000</v>
          </cell>
          <cell r="G21">
            <v>1588000</v>
          </cell>
          <cell r="H21">
            <v>2352000</v>
          </cell>
          <cell r="I21">
            <v>11040000</v>
          </cell>
          <cell r="J21">
            <v>0</v>
          </cell>
          <cell r="K21">
            <v>629250</v>
          </cell>
          <cell r="L21">
            <v>1029000</v>
          </cell>
          <cell r="M21">
            <v>116750</v>
          </cell>
          <cell r="N21">
            <v>397000</v>
          </cell>
          <cell r="O21">
            <v>588000</v>
          </cell>
          <cell r="P21">
            <v>2760000</v>
          </cell>
        </row>
        <row r="22">
          <cell r="A22">
            <v>19</v>
          </cell>
          <cell r="B22" t="str">
            <v>すずらん保育園</v>
          </cell>
          <cell r="C22">
            <v>0</v>
          </cell>
          <cell r="D22">
            <v>2517000</v>
          </cell>
          <cell r="E22">
            <v>4116000</v>
          </cell>
          <cell r="F22">
            <v>467000</v>
          </cell>
          <cell r="G22">
            <v>1588000</v>
          </cell>
          <cell r="H22">
            <v>2352000</v>
          </cell>
          <cell r="I22">
            <v>11040000</v>
          </cell>
          <cell r="J22">
            <v>0</v>
          </cell>
          <cell r="K22">
            <v>629250</v>
          </cell>
          <cell r="L22">
            <v>1029000</v>
          </cell>
          <cell r="M22">
            <v>116750</v>
          </cell>
          <cell r="N22">
            <v>397000</v>
          </cell>
          <cell r="O22">
            <v>588000</v>
          </cell>
          <cell r="P22">
            <v>2760000</v>
          </cell>
        </row>
        <row r="23">
          <cell r="A23">
            <v>20</v>
          </cell>
          <cell r="B23" t="str">
            <v>なぎさ保育園</v>
          </cell>
          <cell r="C23">
            <v>0</v>
          </cell>
          <cell r="D23">
            <v>2517000</v>
          </cell>
          <cell r="E23">
            <v>4116000</v>
          </cell>
          <cell r="F23">
            <v>467000</v>
          </cell>
          <cell r="G23">
            <v>1588000</v>
          </cell>
          <cell r="H23">
            <v>0</v>
          </cell>
          <cell r="I23">
            <v>8688000</v>
          </cell>
          <cell r="J23">
            <v>0</v>
          </cell>
          <cell r="K23">
            <v>629250</v>
          </cell>
          <cell r="L23">
            <v>1029000</v>
          </cell>
          <cell r="M23">
            <v>116750</v>
          </cell>
          <cell r="N23">
            <v>397000</v>
          </cell>
          <cell r="O23">
            <v>0</v>
          </cell>
          <cell r="P23">
            <v>2172000</v>
          </cell>
        </row>
        <row r="24">
          <cell r="A24">
            <v>21</v>
          </cell>
          <cell r="B24" t="str">
            <v>南小中台保育園</v>
          </cell>
          <cell r="C24">
            <v>0</v>
          </cell>
          <cell r="D24">
            <v>2517000</v>
          </cell>
          <cell r="E24">
            <v>4116000</v>
          </cell>
          <cell r="F24">
            <v>467000</v>
          </cell>
          <cell r="G24">
            <v>1588000</v>
          </cell>
          <cell r="H24">
            <v>2352000</v>
          </cell>
          <cell r="I24">
            <v>11040000</v>
          </cell>
          <cell r="J24">
            <v>0</v>
          </cell>
          <cell r="K24">
            <v>629250</v>
          </cell>
          <cell r="L24">
            <v>1029000</v>
          </cell>
          <cell r="M24">
            <v>116750</v>
          </cell>
          <cell r="N24">
            <v>397000</v>
          </cell>
          <cell r="O24">
            <v>588000</v>
          </cell>
          <cell r="P24">
            <v>2760000</v>
          </cell>
        </row>
        <row r="25">
          <cell r="A25">
            <v>22</v>
          </cell>
          <cell r="B25" t="str">
            <v>もみじ保育園</v>
          </cell>
          <cell r="C25">
            <v>0</v>
          </cell>
          <cell r="D25">
            <v>2517000</v>
          </cell>
          <cell r="E25">
            <v>4116000</v>
          </cell>
          <cell r="F25">
            <v>0</v>
          </cell>
          <cell r="G25">
            <v>1588000</v>
          </cell>
          <cell r="H25">
            <v>2352000</v>
          </cell>
          <cell r="I25">
            <v>10573000</v>
          </cell>
          <cell r="J25">
            <v>0</v>
          </cell>
          <cell r="K25">
            <v>629250</v>
          </cell>
          <cell r="L25">
            <v>1029000</v>
          </cell>
          <cell r="M25">
            <v>0</v>
          </cell>
          <cell r="N25">
            <v>397000</v>
          </cell>
          <cell r="O25">
            <v>588000</v>
          </cell>
          <cell r="P25">
            <v>2643250</v>
          </cell>
        </row>
        <row r="26">
          <cell r="A26">
            <v>23</v>
          </cell>
          <cell r="B26" t="str">
            <v>おゆみ野保育園</v>
          </cell>
          <cell r="C26">
            <v>0</v>
          </cell>
          <cell r="D26">
            <v>2517000</v>
          </cell>
          <cell r="E26">
            <v>4116000</v>
          </cell>
          <cell r="F26">
            <v>467000</v>
          </cell>
          <cell r="G26">
            <v>1588000</v>
          </cell>
          <cell r="H26">
            <v>2352000</v>
          </cell>
          <cell r="I26">
            <v>11040000</v>
          </cell>
          <cell r="J26">
            <v>0</v>
          </cell>
          <cell r="K26">
            <v>629250</v>
          </cell>
          <cell r="L26">
            <v>1029000</v>
          </cell>
          <cell r="M26">
            <v>116750</v>
          </cell>
          <cell r="N26">
            <v>397000</v>
          </cell>
          <cell r="O26">
            <v>588000</v>
          </cell>
          <cell r="P26">
            <v>2760000</v>
          </cell>
        </row>
        <row r="27">
          <cell r="A27">
            <v>24</v>
          </cell>
          <cell r="B27" t="str">
            <v>ナーセリー鏡戸</v>
          </cell>
          <cell r="C27">
            <v>935000</v>
          </cell>
          <cell r="D27">
            <v>2517000</v>
          </cell>
          <cell r="E27">
            <v>4116000</v>
          </cell>
          <cell r="F27">
            <v>467000</v>
          </cell>
          <cell r="G27">
            <v>1588000</v>
          </cell>
          <cell r="H27">
            <v>0</v>
          </cell>
          <cell r="I27">
            <v>9623000</v>
          </cell>
          <cell r="J27">
            <v>233750</v>
          </cell>
          <cell r="K27">
            <v>629250</v>
          </cell>
          <cell r="L27">
            <v>1029000</v>
          </cell>
          <cell r="M27">
            <v>116750</v>
          </cell>
          <cell r="N27">
            <v>397000</v>
          </cell>
          <cell r="O27">
            <v>0</v>
          </cell>
          <cell r="P27">
            <v>2405750</v>
          </cell>
        </row>
        <row r="28">
          <cell r="A28">
            <v>25</v>
          </cell>
          <cell r="B28" t="str">
            <v>打瀬保育園</v>
          </cell>
          <cell r="C28">
            <v>0</v>
          </cell>
          <cell r="D28">
            <v>2517000</v>
          </cell>
          <cell r="E28">
            <v>4116000</v>
          </cell>
          <cell r="F28">
            <v>467000</v>
          </cell>
          <cell r="G28">
            <v>1588000</v>
          </cell>
          <cell r="H28">
            <v>0</v>
          </cell>
          <cell r="I28">
            <v>8688000</v>
          </cell>
          <cell r="J28">
            <v>0</v>
          </cell>
          <cell r="K28">
            <v>629250</v>
          </cell>
          <cell r="L28">
            <v>1029000</v>
          </cell>
          <cell r="M28">
            <v>116750</v>
          </cell>
          <cell r="N28">
            <v>397000</v>
          </cell>
          <cell r="O28">
            <v>0</v>
          </cell>
          <cell r="P28">
            <v>2172000</v>
          </cell>
        </row>
        <row r="29">
          <cell r="A29">
            <v>26</v>
          </cell>
          <cell r="B29" t="str">
            <v>ふたば保育園</v>
          </cell>
          <cell r="C29">
            <v>0</v>
          </cell>
          <cell r="D29">
            <v>2517000</v>
          </cell>
          <cell r="E29">
            <v>4116000</v>
          </cell>
          <cell r="F29">
            <v>467000</v>
          </cell>
          <cell r="G29">
            <v>1588000</v>
          </cell>
          <cell r="H29">
            <v>4704000</v>
          </cell>
          <cell r="I29">
            <v>13392000</v>
          </cell>
          <cell r="J29">
            <v>0</v>
          </cell>
          <cell r="K29">
            <v>629250</v>
          </cell>
          <cell r="L29">
            <v>1029000</v>
          </cell>
          <cell r="M29">
            <v>116750</v>
          </cell>
          <cell r="N29">
            <v>397000</v>
          </cell>
          <cell r="O29">
            <v>1176000</v>
          </cell>
          <cell r="P29">
            <v>3348000</v>
          </cell>
        </row>
        <row r="30">
          <cell r="A30">
            <v>27</v>
          </cell>
          <cell r="B30" t="str">
            <v>明和輝保育園</v>
          </cell>
          <cell r="C30">
            <v>935000</v>
          </cell>
          <cell r="D30">
            <v>2517000</v>
          </cell>
          <cell r="E30">
            <v>4116000</v>
          </cell>
          <cell r="F30">
            <v>0</v>
          </cell>
          <cell r="G30">
            <v>1588000</v>
          </cell>
          <cell r="H30">
            <v>2352000</v>
          </cell>
          <cell r="I30">
            <v>11508000</v>
          </cell>
          <cell r="J30">
            <v>233750</v>
          </cell>
          <cell r="K30">
            <v>629250</v>
          </cell>
          <cell r="L30">
            <v>1029000</v>
          </cell>
          <cell r="M30">
            <v>0</v>
          </cell>
          <cell r="N30">
            <v>397000</v>
          </cell>
          <cell r="O30">
            <v>588000</v>
          </cell>
          <cell r="P30">
            <v>2877000</v>
          </cell>
        </row>
        <row r="31">
          <cell r="A31">
            <v>28</v>
          </cell>
          <cell r="B31" t="str">
            <v>山王保育園</v>
          </cell>
          <cell r="C31">
            <v>0</v>
          </cell>
          <cell r="D31">
            <v>2517000</v>
          </cell>
          <cell r="E31">
            <v>4116000</v>
          </cell>
          <cell r="F31">
            <v>467000</v>
          </cell>
          <cell r="G31">
            <v>1588000</v>
          </cell>
          <cell r="H31">
            <v>0</v>
          </cell>
          <cell r="I31">
            <v>8688000</v>
          </cell>
          <cell r="J31">
            <v>0</v>
          </cell>
          <cell r="K31">
            <v>629250</v>
          </cell>
          <cell r="L31">
            <v>1029000</v>
          </cell>
          <cell r="M31">
            <v>116750</v>
          </cell>
          <cell r="N31">
            <v>397000</v>
          </cell>
          <cell r="O31">
            <v>0</v>
          </cell>
          <cell r="P31">
            <v>2172000</v>
          </cell>
        </row>
        <row r="32">
          <cell r="A32">
            <v>29</v>
          </cell>
          <cell r="B32" t="str">
            <v>チャイルド・ガーデン保育園</v>
          </cell>
          <cell r="C32">
            <v>0</v>
          </cell>
          <cell r="D32">
            <v>2517000</v>
          </cell>
          <cell r="E32">
            <v>4116000</v>
          </cell>
          <cell r="F32">
            <v>0</v>
          </cell>
          <cell r="G32">
            <v>1588000</v>
          </cell>
          <cell r="H32">
            <v>0</v>
          </cell>
          <cell r="I32">
            <v>8221000</v>
          </cell>
          <cell r="J32">
            <v>0</v>
          </cell>
          <cell r="K32">
            <v>629250</v>
          </cell>
          <cell r="L32">
            <v>1029000</v>
          </cell>
          <cell r="M32">
            <v>0</v>
          </cell>
          <cell r="N32">
            <v>397000</v>
          </cell>
          <cell r="O32">
            <v>0</v>
          </cell>
          <cell r="P32">
            <v>2055250</v>
          </cell>
        </row>
        <row r="33">
          <cell r="A33">
            <v>30</v>
          </cell>
          <cell r="B33" t="str">
            <v>明徳土気保育園</v>
          </cell>
          <cell r="C33">
            <v>0</v>
          </cell>
          <cell r="D33">
            <v>2517000</v>
          </cell>
          <cell r="E33">
            <v>4116000</v>
          </cell>
          <cell r="F33">
            <v>467000</v>
          </cell>
          <cell r="G33">
            <v>1588000</v>
          </cell>
          <cell r="H33">
            <v>4704000</v>
          </cell>
          <cell r="I33">
            <v>13392000</v>
          </cell>
          <cell r="J33">
            <v>0</v>
          </cell>
          <cell r="K33">
            <v>629250</v>
          </cell>
          <cell r="L33">
            <v>1029000</v>
          </cell>
          <cell r="M33">
            <v>116750</v>
          </cell>
          <cell r="N33">
            <v>397000</v>
          </cell>
          <cell r="O33">
            <v>1176000</v>
          </cell>
          <cell r="P33">
            <v>3348000</v>
          </cell>
        </row>
        <row r="34">
          <cell r="A34">
            <v>31</v>
          </cell>
          <cell r="B34" t="str">
            <v>グレース保育園</v>
          </cell>
          <cell r="C34">
            <v>0</v>
          </cell>
          <cell r="D34">
            <v>2517000</v>
          </cell>
          <cell r="E34">
            <v>4116000</v>
          </cell>
          <cell r="F34">
            <v>0</v>
          </cell>
          <cell r="G34">
            <v>1588000</v>
          </cell>
          <cell r="H34">
            <v>2352000</v>
          </cell>
          <cell r="I34">
            <v>10573000</v>
          </cell>
          <cell r="J34">
            <v>0</v>
          </cell>
          <cell r="K34">
            <v>629250</v>
          </cell>
          <cell r="L34">
            <v>1029000</v>
          </cell>
          <cell r="M34">
            <v>0</v>
          </cell>
          <cell r="N34">
            <v>397000</v>
          </cell>
          <cell r="O34">
            <v>588000</v>
          </cell>
          <cell r="P34">
            <v>2643250</v>
          </cell>
        </row>
        <row r="35">
          <cell r="A35">
            <v>32</v>
          </cell>
          <cell r="B35" t="str">
            <v>みらい保育園</v>
          </cell>
          <cell r="C35">
            <v>0</v>
          </cell>
          <cell r="D35">
            <v>2517000</v>
          </cell>
          <cell r="E35">
            <v>4116000</v>
          </cell>
          <cell r="F35">
            <v>0</v>
          </cell>
          <cell r="G35">
            <v>1588000</v>
          </cell>
          <cell r="H35">
            <v>2352000</v>
          </cell>
          <cell r="I35">
            <v>10573000</v>
          </cell>
          <cell r="J35">
            <v>0</v>
          </cell>
          <cell r="K35">
            <v>629250</v>
          </cell>
          <cell r="L35">
            <v>1029000</v>
          </cell>
          <cell r="M35">
            <v>0</v>
          </cell>
          <cell r="N35">
            <v>397000</v>
          </cell>
          <cell r="O35">
            <v>588000</v>
          </cell>
          <cell r="P35">
            <v>2643250</v>
          </cell>
        </row>
        <row r="36">
          <cell r="A36">
            <v>33</v>
          </cell>
          <cell r="B36" t="str">
            <v>かまとり保育園</v>
          </cell>
          <cell r="C36">
            <v>0</v>
          </cell>
          <cell r="D36">
            <v>2517000</v>
          </cell>
          <cell r="E36">
            <v>4116000</v>
          </cell>
          <cell r="F36">
            <v>0</v>
          </cell>
          <cell r="G36">
            <v>1588000</v>
          </cell>
          <cell r="H36">
            <v>2352000</v>
          </cell>
          <cell r="I36">
            <v>10573000</v>
          </cell>
          <cell r="J36">
            <v>0</v>
          </cell>
          <cell r="K36">
            <v>629250</v>
          </cell>
          <cell r="L36">
            <v>1029000</v>
          </cell>
          <cell r="M36">
            <v>0</v>
          </cell>
          <cell r="N36">
            <v>397000</v>
          </cell>
          <cell r="O36">
            <v>588000</v>
          </cell>
          <cell r="P36">
            <v>2643250</v>
          </cell>
        </row>
        <row r="37">
          <cell r="A37">
            <v>34</v>
          </cell>
          <cell r="B37" t="str">
            <v>植草弁天保育園</v>
          </cell>
          <cell r="C37">
            <v>935000</v>
          </cell>
          <cell r="D37">
            <v>2517000</v>
          </cell>
          <cell r="E37">
            <v>4116000</v>
          </cell>
          <cell r="F37">
            <v>467000</v>
          </cell>
          <cell r="G37">
            <v>1588000</v>
          </cell>
          <cell r="H37">
            <v>0</v>
          </cell>
          <cell r="I37">
            <v>9623000</v>
          </cell>
          <cell r="J37">
            <v>233750</v>
          </cell>
          <cell r="K37">
            <v>629250</v>
          </cell>
          <cell r="L37">
            <v>1029000</v>
          </cell>
          <cell r="M37">
            <v>116750</v>
          </cell>
          <cell r="N37">
            <v>397000</v>
          </cell>
          <cell r="O37">
            <v>0</v>
          </cell>
          <cell r="P37">
            <v>2405750</v>
          </cell>
        </row>
        <row r="38">
          <cell r="A38">
            <v>35</v>
          </cell>
          <cell r="B38" t="str">
            <v>ひなたぼっこ保育園</v>
          </cell>
          <cell r="C38">
            <v>0</v>
          </cell>
          <cell r="D38">
            <v>2517000</v>
          </cell>
          <cell r="E38">
            <v>4116000</v>
          </cell>
          <cell r="F38">
            <v>467000</v>
          </cell>
          <cell r="G38">
            <v>1588000</v>
          </cell>
          <cell r="H38">
            <v>0</v>
          </cell>
          <cell r="I38">
            <v>8688000</v>
          </cell>
          <cell r="J38">
            <v>0</v>
          </cell>
          <cell r="K38">
            <v>629250</v>
          </cell>
          <cell r="L38">
            <v>1029000</v>
          </cell>
          <cell r="M38">
            <v>116750</v>
          </cell>
          <cell r="N38">
            <v>397000</v>
          </cell>
          <cell r="O38">
            <v>0</v>
          </cell>
          <cell r="P38">
            <v>2172000</v>
          </cell>
        </row>
        <row r="39">
          <cell r="A39">
            <v>36</v>
          </cell>
          <cell r="B39" t="str">
            <v>はまかぜ保育園</v>
          </cell>
          <cell r="C39">
            <v>0</v>
          </cell>
          <cell r="D39">
            <v>2517000</v>
          </cell>
          <cell r="E39">
            <v>4116000</v>
          </cell>
          <cell r="F39">
            <v>467000</v>
          </cell>
          <cell r="G39">
            <v>1588000</v>
          </cell>
          <cell r="H39">
            <v>0</v>
          </cell>
          <cell r="I39">
            <v>8688000</v>
          </cell>
          <cell r="J39">
            <v>0</v>
          </cell>
          <cell r="K39">
            <v>629250</v>
          </cell>
          <cell r="L39">
            <v>1029000</v>
          </cell>
          <cell r="M39">
            <v>116750</v>
          </cell>
          <cell r="N39">
            <v>397000</v>
          </cell>
          <cell r="O39">
            <v>0</v>
          </cell>
          <cell r="P39">
            <v>2172000</v>
          </cell>
        </row>
        <row r="40">
          <cell r="A40">
            <v>37</v>
          </cell>
          <cell r="B40" t="str">
            <v>いなほ保育園</v>
          </cell>
          <cell r="C40">
            <v>0</v>
          </cell>
          <cell r="D40">
            <v>2517000</v>
          </cell>
          <cell r="E40">
            <v>4116000</v>
          </cell>
          <cell r="F40">
            <v>467000</v>
          </cell>
          <cell r="G40">
            <v>1588000</v>
          </cell>
          <cell r="H40">
            <v>0</v>
          </cell>
          <cell r="I40">
            <v>8688000</v>
          </cell>
          <cell r="J40">
            <v>0</v>
          </cell>
          <cell r="K40">
            <v>629250</v>
          </cell>
          <cell r="L40">
            <v>1029000</v>
          </cell>
          <cell r="M40">
            <v>116750</v>
          </cell>
          <cell r="N40">
            <v>397000</v>
          </cell>
          <cell r="O40">
            <v>0</v>
          </cell>
          <cell r="P40">
            <v>2172000</v>
          </cell>
        </row>
        <row r="41">
          <cell r="A41">
            <v>38</v>
          </cell>
          <cell r="B41" t="str">
            <v>キッズマーム保育園</v>
          </cell>
          <cell r="C41">
            <v>0</v>
          </cell>
          <cell r="D41">
            <v>2517000</v>
          </cell>
          <cell r="E41">
            <v>4116000</v>
          </cell>
          <cell r="F41">
            <v>0</v>
          </cell>
          <cell r="G41">
            <v>1588000</v>
          </cell>
          <cell r="H41">
            <v>2352000</v>
          </cell>
          <cell r="I41">
            <v>10573000</v>
          </cell>
          <cell r="J41">
            <v>0</v>
          </cell>
          <cell r="K41">
            <v>629250</v>
          </cell>
          <cell r="L41">
            <v>1029000</v>
          </cell>
          <cell r="M41">
            <v>0</v>
          </cell>
          <cell r="N41">
            <v>397000</v>
          </cell>
          <cell r="O41">
            <v>588000</v>
          </cell>
          <cell r="P41">
            <v>2643250</v>
          </cell>
        </row>
        <row r="42">
          <cell r="A42">
            <v>39</v>
          </cell>
          <cell r="B42" t="str">
            <v>アスク海浜幕張保育園</v>
          </cell>
          <cell r="C42">
            <v>0</v>
          </cell>
          <cell r="D42">
            <v>2517000</v>
          </cell>
          <cell r="E42">
            <v>4116000</v>
          </cell>
          <cell r="F42">
            <v>467000</v>
          </cell>
          <cell r="G42">
            <v>0</v>
          </cell>
          <cell r="H42">
            <v>0</v>
          </cell>
          <cell r="I42">
            <v>7100000</v>
          </cell>
          <cell r="J42">
            <v>0</v>
          </cell>
          <cell r="K42">
            <v>629250</v>
          </cell>
          <cell r="L42">
            <v>1029000</v>
          </cell>
          <cell r="M42">
            <v>116750</v>
          </cell>
          <cell r="N42">
            <v>0</v>
          </cell>
          <cell r="O42">
            <v>0</v>
          </cell>
          <cell r="P42">
            <v>1775000</v>
          </cell>
        </row>
        <row r="43">
          <cell r="A43">
            <v>40</v>
          </cell>
          <cell r="B43" t="str">
            <v>明徳浜野駅保育園</v>
          </cell>
          <cell r="C43">
            <v>0</v>
          </cell>
          <cell r="D43">
            <v>2517000</v>
          </cell>
          <cell r="E43">
            <v>4116000</v>
          </cell>
          <cell r="F43">
            <v>0</v>
          </cell>
          <cell r="G43">
            <v>1588000</v>
          </cell>
          <cell r="H43">
            <v>0</v>
          </cell>
          <cell r="I43">
            <v>8221000</v>
          </cell>
          <cell r="J43">
            <v>0</v>
          </cell>
          <cell r="K43">
            <v>629250</v>
          </cell>
          <cell r="L43">
            <v>1029000</v>
          </cell>
          <cell r="M43">
            <v>0</v>
          </cell>
          <cell r="N43">
            <v>397000</v>
          </cell>
          <cell r="O43">
            <v>0</v>
          </cell>
          <cell r="P43">
            <v>2055250</v>
          </cell>
        </row>
        <row r="44">
          <cell r="A44">
            <v>41</v>
          </cell>
          <cell r="B44" t="str">
            <v>幕張いもっこ保育園</v>
          </cell>
          <cell r="C44">
            <v>0</v>
          </cell>
          <cell r="D44">
            <v>2517000</v>
          </cell>
          <cell r="E44">
            <v>4116000</v>
          </cell>
          <cell r="F44">
            <v>467000</v>
          </cell>
          <cell r="G44">
            <v>1122000</v>
          </cell>
          <cell r="H44">
            <v>0</v>
          </cell>
          <cell r="I44">
            <v>8222000</v>
          </cell>
          <cell r="J44">
            <v>0</v>
          </cell>
          <cell r="K44">
            <v>629250</v>
          </cell>
          <cell r="L44">
            <v>1029000</v>
          </cell>
          <cell r="M44">
            <v>116750</v>
          </cell>
          <cell r="N44">
            <v>280500</v>
          </cell>
          <cell r="O44">
            <v>0</v>
          </cell>
          <cell r="P44">
            <v>2055500</v>
          </cell>
        </row>
        <row r="45">
          <cell r="A45">
            <v>42</v>
          </cell>
          <cell r="B45" t="str">
            <v>稲毛すきっぷ保育園</v>
          </cell>
          <cell r="C45">
            <v>0</v>
          </cell>
          <cell r="D45">
            <v>2517000</v>
          </cell>
          <cell r="E45">
            <v>4116000</v>
          </cell>
          <cell r="F45">
            <v>467000</v>
          </cell>
          <cell r="G45">
            <v>0</v>
          </cell>
          <cell r="H45">
            <v>0</v>
          </cell>
          <cell r="I45">
            <v>7100000</v>
          </cell>
          <cell r="J45">
            <v>0</v>
          </cell>
          <cell r="K45">
            <v>629250</v>
          </cell>
          <cell r="L45">
            <v>1029000</v>
          </cell>
          <cell r="M45">
            <v>116750</v>
          </cell>
          <cell r="N45">
            <v>0</v>
          </cell>
          <cell r="O45">
            <v>0</v>
          </cell>
          <cell r="P45">
            <v>1775000</v>
          </cell>
        </row>
        <row r="46">
          <cell r="A46">
            <v>43</v>
          </cell>
          <cell r="B46" t="str">
            <v>千葉聖心保育園</v>
          </cell>
          <cell r="C46">
            <v>935000</v>
          </cell>
          <cell r="D46">
            <v>2517000</v>
          </cell>
          <cell r="E46">
            <v>4116000</v>
          </cell>
          <cell r="F46">
            <v>0</v>
          </cell>
          <cell r="G46">
            <v>0</v>
          </cell>
          <cell r="H46">
            <v>0</v>
          </cell>
          <cell r="I46">
            <v>7568000</v>
          </cell>
          <cell r="J46">
            <v>233750</v>
          </cell>
          <cell r="K46">
            <v>629250</v>
          </cell>
          <cell r="L46">
            <v>1029000</v>
          </cell>
          <cell r="M46">
            <v>0</v>
          </cell>
          <cell r="N46">
            <v>0</v>
          </cell>
          <cell r="O46">
            <v>0</v>
          </cell>
          <cell r="P46">
            <v>1892000</v>
          </cell>
        </row>
        <row r="47">
          <cell r="A47">
            <v>44</v>
          </cell>
          <cell r="B47" t="str">
            <v>真生保育園</v>
          </cell>
          <cell r="C47">
            <v>0</v>
          </cell>
          <cell r="D47">
            <v>2517000</v>
          </cell>
          <cell r="E47">
            <v>4116000</v>
          </cell>
          <cell r="F47">
            <v>467000</v>
          </cell>
          <cell r="G47">
            <v>1588000</v>
          </cell>
          <cell r="H47">
            <v>0</v>
          </cell>
          <cell r="I47">
            <v>8688000</v>
          </cell>
          <cell r="J47">
            <v>0</v>
          </cell>
          <cell r="K47">
            <v>629250</v>
          </cell>
          <cell r="L47">
            <v>1029000</v>
          </cell>
          <cell r="M47">
            <v>116750</v>
          </cell>
          <cell r="N47">
            <v>397000</v>
          </cell>
          <cell r="O47">
            <v>0</v>
          </cell>
          <cell r="P47">
            <v>2172000</v>
          </cell>
        </row>
        <row r="48">
          <cell r="A48">
            <v>45</v>
          </cell>
          <cell r="B48" t="str">
            <v>アップルナースリー検見川浜保育園</v>
          </cell>
          <cell r="C48">
            <v>0</v>
          </cell>
          <cell r="D48">
            <v>2517000</v>
          </cell>
          <cell r="E48">
            <v>4116000</v>
          </cell>
          <cell r="F48">
            <v>467000</v>
          </cell>
          <cell r="G48">
            <v>1588000</v>
          </cell>
          <cell r="H48">
            <v>0</v>
          </cell>
          <cell r="I48">
            <v>8688000</v>
          </cell>
          <cell r="J48">
            <v>0</v>
          </cell>
          <cell r="K48">
            <v>629250</v>
          </cell>
          <cell r="L48">
            <v>1029000</v>
          </cell>
          <cell r="M48">
            <v>116750</v>
          </cell>
          <cell r="N48">
            <v>397000</v>
          </cell>
          <cell r="O48">
            <v>0</v>
          </cell>
          <cell r="P48">
            <v>2172000</v>
          </cell>
        </row>
        <row r="49">
          <cell r="A49">
            <v>46</v>
          </cell>
        </row>
        <row r="50">
          <cell r="A50">
            <v>47</v>
          </cell>
        </row>
        <row r="51">
          <cell r="A51">
            <v>48</v>
          </cell>
        </row>
        <row r="52">
          <cell r="A52">
            <v>49</v>
          </cell>
        </row>
        <row r="53">
          <cell r="A53">
            <v>50</v>
          </cell>
        </row>
        <row r="54">
          <cell r="B54" t="str">
            <v>この行は使わないこと</v>
          </cell>
        </row>
        <row r="55">
          <cell r="B55" t="str">
            <v>計</v>
          </cell>
          <cell r="C55">
            <v>4675000</v>
          </cell>
          <cell r="D55">
            <v>113265000</v>
          </cell>
          <cell r="E55">
            <v>185220000</v>
          </cell>
          <cell r="F55">
            <v>14477000</v>
          </cell>
          <cell r="G55">
            <v>65329000</v>
          </cell>
          <cell r="H55">
            <v>61152000</v>
          </cell>
          <cell r="I55">
            <v>444118000</v>
          </cell>
          <cell r="J55">
            <v>1168750</v>
          </cell>
          <cell r="K55">
            <v>28316250</v>
          </cell>
          <cell r="L55">
            <v>46305000</v>
          </cell>
          <cell r="M55">
            <v>3619250</v>
          </cell>
          <cell r="N55">
            <v>16332250</v>
          </cell>
          <cell r="O55">
            <v>15288000</v>
          </cell>
          <cell r="P55">
            <v>111029500</v>
          </cell>
        </row>
        <row r="59">
          <cell r="A59">
            <v>1</v>
          </cell>
          <cell r="B59" t="str">
            <v>院内保育園</v>
          </cell>
          <cell r="C59">
            <v>0</v>
          </cell>
          <cell r="D59">
            <v>629250</v>
          </cell>
          <cell r="E59">
            <v>1029000</v>
          </cell>
          <cell r="F59">
            <v>0</v>
          </cell>
          <cell r="G59">
            <v>375500</v>
          </cell>
          <cell r="H59">
            <v>0</v>
          </cell>
          <cell r="I59">
            <v>2033750</v>
          </cell>
          <cell r="J59">
            <v>0</v>
          </cell>
          <cell r="K59">
            <v>629250</v>
          </cell>
          <cell r="L59">
            <v>1029000</v>
          </cell>
          <cell r="M59">
            <v>0</v>
          </cell>
          <cell r="N59">
            <v>375500</v>
          </cell>
          <cell r="O59">
            <v>0</v>
          </cell>
          <cell r="P59">
            <v>2033750</v>
          </cell>
        </row>
        <row r="60">
          <cell r="A60">
            <v>2</v>
          </cell>
          <cell r="B60" t="str">
            <v>旭ケ丘保育園</v>
          </cell>
          <cell r="C60">
            <v>0</v>
          </cell>
          <cell r="D60">
            <v>629250</v>
          </cell>
          <cell r="E60">
            <v>1029000</v>
          </cell>
          <cell r="F60">
            <v>116750</v>
          </cell>
          <cell r="G60">
            <v>397000</v>
          </cell>
          <cell r="H60">
            <v>588000</v>
          </cell>
          <cell r="I60">
            <v>2760000</v>
          </cell>
          <cell r="J60">
            <v>0</v>
          </cell>
          <cell r="K60">
            <v>629250</v>
          </cell>
          <cell r="L60">
            <v>1029000</v>
          </cell>
          <cell r="M60">
            <v>116750</v>
          </cell>
          <cell r="N60">
            <v>397000</v>
          </cell>
          <cell r="O60">
            <v>588000</v>
          </cell>
          <cell r="P60">
            <v>2760000</v>
          </cell>
        </row>
        <row r="61">
          <cell r="A61">
            <v>3</v>
          </cell>
          <cell r="B61" t="str">
            <v>稲毛保育園</v>
          </cell>
          <cell r="C61">
            <v>0</v>
          </cell>
          <cell r="D61">
            <v>629250</v>
          </cell>
          <cell r="E61">
            <v>1029000</v>
          </cell>
          <cell r="F61">
            <v>0</v>
          </cell>
          <cell r="G61">
            <v>397000</v>
          </cell>
          <cell r="H61">
            <v>588000</v>
          </cell>
          <cell r="I61">
            <v>2643250</v>
          </cell>
          <cell r="J61">
            <v>0</v>
          </cell>
          <cell r="K61">
            <v>629250</v>
          </cell>
          <cell r="L61">
            <v>1029000</v>
          </cell>
          <cell r="M61">
            <v>0</v>
          </cell>
          <cell r="N61">
            <v>397000</v>
          </cell>
          <cell r="O61">
            <v>588000</v>
          </cell>
          <cell r="P61">
            <v>2643250</v>
          </cell>
        </row>
        <row r="62">
          <cell r="A62">
            <v>4</v>
          </cell>
          <cell r="B62" t="str">
            <v>みどり学園附属保育園</v>
          </cell>
          <cell r="C62">
            <v>0</v>
          </cell>
          <cell r="D62">
            <v>629250</v>
          </cell>
          <cell r="E62">
            <v>1029000</v>
          </cell>
          <cell r="F62">
            <v>0</v>
          </cell>
          <cell r="G62">
            <v>397000</v>
          </cell>
          <cell r="H62">
            <v>0</v>
          </cell>
          <cell r="I62">
            <v>2055250</v>
          </cell>
          <cell r="J62">
            <v>0</v>
          </cell>
          <cell r="K62">
            <v>629250</v>
          </cell>
          <cell r="L62">
            <v>1029000</v>
          </cell>
          <cell r="M62">
            <v>0</v>
          </cell>
          <cell r="N62">
            <v>397000</v>
          </cell>
          <cell r="O62">
            <v>0</v>
          </cell>
          <cell r="P62">
            <v>2055250</v>
          </cell>
        </row>
        <row r="63">
          <cell r="A63">
            <v>5</v>
          </cell>
          <cell r="B63" t="str">
            <v>ちどり保育園</v>
          </cell>
          <cell r="C63">
            <v>0</v>
          </cell>
          <cell r="D63">
            <v>629250</v>
          </cell>
          <cell r="E63">
            <v>1029000</v>
          </cell>
          <cell r="F63">
            <v>116750</v>
          </cell>
          <cell r="G63">
            <v>396000</v>
          </cell>
          <cell r="H63">
            <v>0</v>
          </cell>
          <cell r="I63">
            <v>2171000</v>
          </cell>
          <cell r="J63">
            <v>0</v>
          </cell>
          <cell r="K63">
            <v>629250</v>
          </cell>
          <cell r="L63">
            <v>1029000</v>
          </cell>
          <cell r="M63">
            <v>116750</v>
          </cell>
          <cell r="N63">
            <v>396000</v>
          </cell>
          <cell r="O63">
            <v>0</v>
          </cell>
          <cell r="P63">
            <v>2171000</v>
          </cell>
        </row>
        <row r="64">
          <cell r="A64">
            <v>6</v>
          </cell>
          <cell r="B64" t="str">
            <v>今井保育園</v>
          </cell>
          <cell r="C64">
            <v>233750</v>
          </cell>
          <cell r="D64">
            <v>629250</v>
          </cell>
          <cell r="E64">
            <v>1029000</v>
          </cell>
          <cell r="F64">
            <v>116750</v>
          </cell>
          <cell r="G64">
            <v>397000</v>
          </cell>
          <cell r="H64">
            <v>588000</v>
          </cell>
          <cell r="I64">
            <v>2993750</v>
          </cell>
          <cell r="J64">
            <v>233750</v>
          </cell>
          <cell r="K64">
            <v>629250</v>
          </cell>
          <cell r="L64">
            <v>1029000</v>
          </cell>
          <cell r="M64">
            <v>116750</v>
          </cell>
          <cell r="N64">
            <v>397000</v>
          </cell>
          <cell r="O64">
            <v>588000</v>
          </cell>
          <cell r="P64">
            <v>2993750</v>
          </cell>
        </row>
        <row r="65">
          <cell r="A65">
            <v>7</v>
          </cell>
          <cell r="B65" t="str">
            <v>若竹保育園</v>
          </cell>
          <cell r="C65">
            <v>0</v>
          </cell>
          <cell r="D65">
            <v>629250</v>
          </cell>
          <cell r="E65">
            <v>1029000</v>
          </cell>
          <cell r="F65">
            <v>116750</v>
          </cell>
          <cell r="G65">
            <v>397000</v>
          </cell>
          <cell r="H65">
            <v>588000</v>
          </cell>
          <cell r="I65">
            <v>2760000</v>
          </cell>
          <cell r="J65">
            <v>0</v>
          </cell>
          <cell r="K65">
            <v>629250</v>
          </cell>
          <cell r="L65">
            <v>1029000</v>
          </cell>
          <cell r="M65">
            <v>116750</v>
          </cell>
          <cell r="N65">
            <v>397000</v>
          </cell>
          <cell r="O65">
            <v>588000</v>
          </cell>
          <cell r="P65">
            <v>2760000</v>
          </cell>
        </row>
        <row r="66">
          <cell r="A66">
            <v>8</v>
          </cell>
          <cell r="B66" t="str">
            <v>千葉寺保育園</v>
          </cell>
          <cell r="C66">
            <v>0</v>
          </cell>
          <cell r="D66">
            <v>629250</v>
          </cell>
          <cell r="E66">
            <v>1029000</v>
          </cell>
          <cell r="F66">
            <v>0</v>
          </cell>
          <cell r="G66">
            <v>397000</v>
          </cell>
          <cell r="H66">
            <v>588000</v>
          </cell>
          <cell r="I66">
            <v>2643250</v>
          </cell>
          <cell r="J66">
            <v>0</v>
          </cell>
          <cell r="K66">
            <v>629250</v>
          </cell>
          <cell r="L66">
            <v>1029000</v>
          </cell>
          <cell r="M66">
            <v>0</v>
          </cell>
          <cell r="N66">
            <v>397000</v>
          </cell>
          <cell r="O66">
            <v>588000</v>
          </cell>
          <cell r="P66">
            <v>2643250</v>
          </cell>
        </row>
        <row r="67">
          <cell r="A67">
            <v>9</v>
          </cell>
          <cell r="B67" t="str">
            <v>慈光保育園</v>
          </cell>
          <cell r="C67">
            <v>0</v>
          </cell>
          <cell r="D67">
            <v>629250</v>
          </cell>
          <cell r="E67">
            <v>1029000</v>
          </cell>
          <cell r="F67">
            <v>116750</v>
          </cell>
          <cell r="G67">
            <v>397000</v>
          </cell>
          <cell r="H67">
            <v>588000</v>
          </cell>
          <cell r="I67">
            <v>2760000</v>
          </cell>
          <cell r="J67">
            <v>0</v>
          </cell>
          <cell r="K67">
            <v>629250</v>
          </cell>
          <cell r="L67">
            <v>1029000</v>
          </cell>
          <cell r="M67">
            <v>116750</v>
          </cell>
          <cell r="N67">
            <v>397000</v>
          </cell>
          <cell r="O67">
            <v>588000</v>
          </cell>
          <cell r="P67">
            <v>2760000</v>
          </cell>
        </row>
        <row r="68">
          <cell r="A68">
            <v>10</v>
          </cell>
          <cell r="B68" t="str">
            <v>若梅保育園</v>
          </cell>
          <cell r="C68">
            <v>0</v>
          </cell>
          <cell r="D68">
            <v>629250</v>
          </cell>
          <cell r="E68">
            <v>1029000</v>
          </cell>
          <cell r="F68">
            <v>116750</v>
          </cell>
          <cell r="G68">
            <v>397000</v>
          </cell>
          <cell r="H68">
            <v>588000</v>
          </cell>
          <cell r="I68">
            <v>2760000</v>
          </cell>
          <cell r="J68">
            <v>0</v>
          </cell>
          <cell r="K68">
            <v>629250</v>
          </cell>
          <cell r="L68">
            <v>1029000</v>
          </cell>
          <cell r="M68">
            <v>116750</v>
          </cell>
          <cell r="N68">
            <v>397000</v>
          </cell>
          <cell r="O68">
            <v>588000</v>
          </cell>
          <cell r="P68">
            <v>2760000</v>
          </cell>
        </row>
        <row r="69">
          <cell r="A69">
            <v>11</v>
          </cell>
          <cell r="B69" t="str">
            <v>チューリップ保育園</v>
          </cell>
          <cell r="C69">
            <v>0</v>
          </cell>
          <cell r="D69">
            <v>629250</v>
          </cell>
          <cell r="E69">
            <v>1029000</v>
          </cell>
          <cell r="F69">
            <v>0</v>
          </cell>
          <cell r="G69">
            <v>269250</v>
          </cell>
          <cell r="H69">
            <v>588000</v>
          </cell>
          <cell r="I69">
            <v>2515500</v>
          </cell>
          <cell r="J69">
            <v>0</v>
          </cell>
          <cell r="K69">
            <v>629250</v>
          </cell>
          <cell r="L69">
            <v>1029000</v>
          </cell>
          <cell r="M69">
            <v>0</v>
          </cell>
          <cell r="N69">
            <v>269250</v>
          </cell>
          <cell r="O69">
            <v>588000</v>
          </cell>
          <cell r="P69">
            <v>2515500</v>
          </cell>
        </row>
        <row r="70">
          <cell r="A70">
            <v>12</v>
          </cell>
          <cell r="B70" t="str">
            <v>幕張海浜保育園</v>
          </cell>
          <cell r="C70">
            <v>0</v>
          </cell>
          <cell r="D70">
            <v>629250</v>
          </cell>
          <cell r="E70">
            <v>1029000</v>
          </cell>
          <cell r="F70">
            <v>116750</v>
          </cell>
          <cell r="G70">
            <v>397000</v>
          </cell>
          <cell r="H70">
            <v>0</v>
          </cell>
          <cell r="I70">
            <v>2172000</v>
          </cell>
          <cell r="J70">
            <v>0</v>
          </cell>
          <cell r="K70">
            <v>629250</v>
          </cell>
          <cell r="L70">
            <v>1029000</v>
          </cell>
          <cell r="M70">
            <v>116750</v>
          </cell>
          <cell r="N70">
            <v>397000</v>
          </cell>
          <cell r="O70">
            <v>0</v>
          </cell>
          <cell r="P70">
            <v>2172000</v>
          </cell>
        </row>
        <row r="71">
          <cell r="A71">
            <v>13</v>
          </cell>
          <cell r="B71" t="str">
            <v>みつわ台保育園</v>
          </cell>
          <cell r="C71">
            <v>0</v>
          </cell>
          <cell r="D71">
            <v>629250</v>
          </cell>
          <cell r="E71">
            <v>1029000</v>
          </cell>
          <cell r="F71">
            <v>116750</v>
          </cell>
          <cell r="G71">
            <v>397000</v>
          </cell>
          <cell r="H71">
            <v>1764000</v>
          </cell>
          <cell r="I71">
            <v>3936000</v>
          </cell>
          <cell r="J71">
            <v>0</v>
          </cell>
          <cell r="K71">
            <v>629250</v>
          </cell>
          <cell r="L71">
            <v>1029000</v>
          </cell>
          <cell r="M71">
            <v>116750</v>
          </cell>
          <cell r="N71">
            <v>397000</v>
          </cell>
          <cell r="O71">
            <v>1764000</v>
          </cell>
          <cell r="P71">
            <v>3936000</v>
          </cell>
        </row>
        <row r="72">
          <cell r="A72">
            <v>14</v>
          </cell>
          <cell r="B72" t="str">
            <v>まどか保育園</v>
          </cell>
          <cell r="C72">
            <v>0</v>
          </cell>
          <cell r="D72">
            <v>629250</v>
          </cell>
          <cell r="E72">
            <v>1029000</v>
          </cell>
          <cell r="F72">
            <v>116750</v>
          </cell>
          <cell r="G72">
            <v>397000</v>
          </cell>
          <cell r="H72">
            <v>0</v>
          </cell>
          <cell r="I72">
            <v>2172000</v>
          </cell>
          <cell r="J72">
            <v>0</v>
          </cell>
          <cell r="K72">
            <v>629250</v>
          </cell>
          <cell r="L72">
            <v>1029000</v>
          </cell>
          <cell r="M72">
            <v>116750</v>
          </cell>
          <cell r="N72">
            <v>397000</v>
          </cell>
          <cell r="O72">
            <v>0</v>
          </cell>
          <cell r="P72">
            <v>2172000</v>
          </cell>
        </row>
        <row r="73">
          <cell r="A73">
            <v>15</v>
          </cell>
          <cell r="B73" t="str">
            <v>わかくさ保育園</v>
          </cell>
          <cell r="C73">
            <v>0</v>
          </cell>
          <cell r="D73">
            <v>629250</v>
          </cell>
          <cell r="E73">
            <v>1029000</v>
          </cell>
          <cell r="F73">
            <v>116750</v>
          </cell>
          <cell r="G73">
            <v>397000</v>
          </cell>
          <cell r="H73">
            <v>0</v>
          </cell>
          <cell r="I73">
            <v>2172000</v>
          </cell>
          <cell r="J73">
            <v>0</v>
          </cell>
          <cell r="K73">
            <v>629250</v>
          </cell>
          <cell r="L73">
            <v>1029000</v>
          </cell>
          <cell r="M73">
            <v>116750</v>
          </cell>
          <cell r="N73">
            <v>397000</v>
          </cell>
          <cell r="O73">
            <v>0</v>
          </cell>
          <cell r="P73">
            <v>2172000</v>
          </cell>
        </row>
        <row r="74">
          <cell r="A74">
            <v>16</v>
          </cell>
          <cell r="B74" t="str">
            <v>たいよう保育園</v>
          </cell>
          <cell r="C74">
            <v>0</v>
          </cell>
          <cell r="D74">
            <v>629250</v>
          </cell>
          <cell r="E74">
            <v>1029000</v>
          </cell>
          <cell r="F74">
            <v>116750</v>
          </cell>
          <cell r="G74">
            <v>397000</v>
          </cell>
          <cell r="H74">
            <v>0</v>
          </cell>
          <cell r="I74">
            <v>2172000</v>
          </cell>
          <cell r="J74">
            <v>0</v>
          </cell>
          <cell r="K74">
            <v>629250</v>
          </cell>
          <cell r="L74">
            <v>1029000</v>
          </cell>
          <cell r="M74">
            <v>116750</v>
          </cell>
          <cell r="N74">
            <v>397000</v>
          </cell>
          <cell r="O74">
            <v>0</v>
          </cell>
          <cell r="P74">
            <v>2172000</v>
          </cell>
        </row>
        <row r="75">
          <cell r="A75">
            <v>17</v>
          </cell>
          <cell r="B75" t="str">
            <v>松ケ丘保育園</v>
          </cell>
          <cell r="C75">
            <v>0</v>
          </cell>
          <cell r="D75">
            <v>629250</v>
          </cell>
          <cell r="E75">
            <v>1029000</v>
          </cell>
          <cell r="F75">
            <v>116750</v>
          </cell>
          <cell r="G75">
            <v>322000</v>
          </cell>
          <cell r="H75">
            <v>588000</v>
          </cell>
          <cell r="I75">
            <v>2685000</v>
          </cell>
          <cell r="J75">
            <v>0</v>
          </cell>
          <cell r="K75">
            <v>629250</v>
          </cell>
          <cell r="L75">
            <v>1029000</v>
          </cell>
          <cell r="M75">
            <v>116750</v>
          </cell>
          <cell r="N75">
            <v>322000</v>
          </cell>
          <cell r="O75">
            <v>588000</v>
          </cell>
          <cell r="P75">
            <v>2685000</v>
          </cell>
        </row>
        <row r="76">
          <cell r="A76">
            <v>18</v>
          </cell>
          <cell r="B76" t="str">
            <v>作草部保育園</v>
          </cell>
          <cell r="C76">
            <v>0</v>
          </cell>
          <cell r="D76">
            <v>629250</v>
          </cell>
          <cell r="E76">
            <v>1029000</v>
          </cell>
          <cell r="F76">
            <v>116750</v>
          </cell>
          <cell r="G76">
            <v>397000</v>
          </cell>
          <cell r="H76">
            <v>588000</v>
          </cell>
          <cell r="I76">
            <v>2760000</v>
          </cell>
          <cell r="J76">
            <v>0</v>
          </cell>
          <cell r="K76">
            <v>629250</v>
          </cell>
          <cell r="L76">
            <v>1029000</v>
          </cell>
          <cell r="M76">
            <v>116750</v>
          </cell>
          <cell r="N76">
            <v>397000</v>
          </cell>
          <cell r="O76">
            <v>588000</v>
          </cell>
          <cell r="P76">
            <v>2760000</v>
          </cell>
        </row>
        <row r="77">
          <cell r="A77">
            <v>19</v>
          </cell>
          <cell r="B77" t="str">
            <v>すずらん保育園</v>
          </cell>
          <cell r="C77">
            <v>0</v>
          </cell>
          <cell r="D77">
            <v>629250</v>
          </cell>
          <cell r="E77">
            <v>1029000</v>
          </cell>
          <cell r="F77">
            <v>116750</v>
          </cell>
          <cell r="G77">
            <v>397000</v>
          </cell>
          <cell r="H77">
            <v>588000</v>
          </cell>
          <cell r="I77">
            <v>2760000</v>
          </cell>
          <cell r="J77">
            <v>0</v>
          </cell>
          <cell r="K77">
            <v>629250</v>
          </cell>
          <cell r="L77">
            <v>1029000</v>
          </cell>
          <cell r="M77">
            <v>116750</v>
          </cell>
          <cell r="N77">
            <v>397000</v>
          </cell>
          <cell r="O77">
            <v>588000</v>
          </cell>
          <cell r="P77">
            <v>2760000</v>
          </cell>
        </row>
        <row r="78">
          <cell r="A78">
            <v>20</v>
          </cell>
          <cell r="B78" t="str">
            <v>なぎさ保育園</v>
          </cell>
          <cell r="C78">
            <v>0</v>
          </cell>
          <cell r="D78">
            <v>629250</v>
          </cell>
          <cell r="E78">
            <v>1029000</v>
          </cell>
          <cell r="F78">
            <v>116750</v>
          </cell>
          <cell r="G78">
            <v>397000</v>
          </cell>
          <cell r="H78">
            <v>0</v>
          </cell>
          <cell r="I78">
            <v>2172000</v>
          </cell>
          <cell r="J78">
            <v>0</v>
          </cell>
          <cell r="K78">
            <v>629250</v>
          </cell>
          <cell r="L78">
            <v>1029000</v>
          </cell>
          <cell r="M78">
            <v>116750</v>
          </cell>
          <cell r="N78">
            <v>397000</v>
          </cell>
          <cell r="O78">
            <v>0</v>
          </cell>
          <cell r="P78">
            <v>2172000</v>
          </cell>
        </row>
        <row r="79">
          <cell r="A79">
            <v>21</v>
          </cell>
          <cell r="B79" t="str">
            <v>南小中台保育園</v>
          </cell>
          <cell r="C79">
            <v>0</v>
          </cell>
          <cell r="D79">
            <v>629250</v>
          </cell>
          <cell r="E79">
            <v>1029000</v>
          </cell>
          <cell r="F79">
            <v>116750</v>
          </cell>
          <cell r="G79">
            <v>397000</v>
          </cell>
          <cell r="H79">
            <v>588000</v>
          </cell>
          <cell r="I79">
            <v>2760000</v>
          </cell>
          <cell r="J79">
            <v>0</v>
          </cell>
          <cell r="K79">
            <v>629250</v>
          </cell>
          <cell r="L79">
            <v>1029000</v>
          </cell>
          <cell r="M79">
            <v>116750</v>
          </cell>
          <cell r="N79">
            <v>397000</v>
          </cell>
          <cell r="O79">
            <v>588000</v>
          </cell>
          <cell r="P79">
            <v>2760000</v>
          </cell>
        </row>
        <row r="80">
          <cell r="A80">
            <v>22</v>
          </cell>
          <cell r="B80" t="str">
            <v>もみじ保育園</v>
          </cell>
          <cell r="C80">
            <v>0</v>
          </cell>
          <cell r="D80">
            <v>629250</v>
          </cell>
          <cell r="E80">
            <v>1029000</v>
          </cell>
          <cell r="F80">
            <v>0</v>
          </cell>
          <cell r="G80">
            <v>397000</v>
          </cell>
          <cell r="H80">
            <v>588000</v>
          </cell>
          <cell r="I80">
            <v>2643250</v>
          </cell>
          <cell r="J80">
            <v>0</v>
          </cell>
          <cell r="K80">
            <v>629250</v>
          </cell>
          <cell r="L80">
            <v>1029000</v>
          </cell>
          <cell r="M80">
            <v>0</v>
          </cell>
          <cell r="N80">
            <v>397000</v>
          </cell>
          <cell r="O80">
            <v>588000</v>
          </cell>
          <cell r="P80">
            <v>2643250</v>
          </cell>
        </row>
        <row r="81">
          <cell r="A81">
            <v>23</v>
          </cell>
          <cell r="B81" t="str">
            <v>おゆみ野保育園</v>
          </cell>
          <cell r="C81">
            <v>0</v>
          </cell>
          <cell r="D81">
            <v>629250</v>
          </cell>
          <cell r="E81">
            <v>1029000</v>
          </cell>
          <cell r="F81">
            <v>116750</v>
          </cell>
          <cell r="G81">
            <v>397000</v>
          </cell>
          <cell r="H81">
            <v>588000</v>
          </cell>
          <cell r="I81">
            <v>2760000</v>
          </cell>
          <cell r="J81">
            <v>0</v>
          </cell>
          <cell r="K81">
            <v>629250</v>
          </cell>
          <cell r="L81">
            <v>1029000</v>
          </cell>
          <cell r="M81">
            <v>116750</v>
          </cell>
          <cell r="N81">
            <v>397000</v>
          </cell>
          <cell r="O81">
            <v>588000</v>
          </cell>
          <cell r="P81">
            <v>2760000</v>
          </cell>
        </row>
        <row r="82">
          <cell r="A82">
            <v>24</v>
          </cell>
          <cell r="B82" t="str">
            <v>ナーセリー鏡戸</v>
          </cell>
          <cell r="C82">
            <v>233750</v>
          </cell>
          <cell r="D82">
            <v>629250</v>
          </cell>
          <cell r="E82">
            <v>1029000</v>
          </cell>
          <cell r="F82">
            <v>116750</v>
          </cell>
          <cell r="G82">
            <v>397000</v>
          </cell>
          <cell r="H82">
            <v>0</v>
          </cell>
          <cell r="I82">
            <v>2405750</v>
          </cell>
          <cell r="J82">
            <v>233750</v>
          </cell>
          <cell r="K82">
            <v>629250</v>
          </cell>
          <cell r="L82">
            <v>1029000</v>
          </cell>
          <cell r="M82">
            <v>116750</v>
          </cell>
          <cell r="N82">
            <v>397000</v>
          </cell>
          <cell r="O82">
            <v>0</v>
          </cell>
          <cell r="P82">
            <v>2405750</v>
          </cell>
        </row>
        <row r="83">
          <cell r="A83">
            <v>25</v>
          </cell>
          <cell r="B83" t="str">
            <v>打瀬保育園</v>
          </cell>
          <cell r="C83">
            <v>0</v>
          </cell>
          <cell r="D83">
            <v>629250</v>
          </cell>
          <cell r="E83">
            <v>1029000</v>
          </cell>
          <cell r="F83">
            <v>116750</v>
          </cell>
          <cell r="G83">
            <v>397000</v>
          </cell>
          <cell r="H83">
            <v>0</v>
          </cell>
          <cell r="I83">
            <v>2172000</v>
          </cell>
          <cell r="J83">
            <v>0</v>
          </cell>
          <cell r="K83">
            <v>629250</v>
          </cell>
          <cell r="L83">
            <v>1029000</v>
          </cell>
          <cell r="M83">
            <v>116750</v>
          </cell>
          <cell r="N83">
            <v>397000</v>
          </cell>
          <cell r="O83">
            <v>0</v>
          </cell>
          <cell r="P83">
            <v>2172000</v>
          </cell>
        </row>
        <row r="84">
          <cell r="A84">
            <v>26</v>
          </cell>
          <cell r="B84" t="str">
            <v>ふたば保育園</v>
          </cell>
          <cell r="C84">
            <v>0</v>
          </cell>
          <cell r="D84">
            <v>629250</v>
          </cell>
          <cell r="E84">
            <v>1029000</v>
          </cell>
          <cell r="F84">
            <v>116750</v>
          </cell>
          <cell r="G84">
            <v>397000</v>
          </cell>
          <cell r="H84">
            <v>1176000</v>
          </cell>
          <cell r="I84">
            <v>3348000</v>
          </cell>
          <cell r="J84">
            <v>0</v>
          </cell>
          <cell r="K84">
            <v>629250</v>
          </cell>
          <cell r="L84">
            <v>1029000</v>
          </cell>
          <cell r="M84">
            <v>116750</v>
          </cell>
          <cell r="N84">
            <v>397000</v>
          </cell>
          <cell r="O84">
            <v>1176000</v>
          </cell>
          <cell r="P84">
            <v>3348000</v>
          </cell>
        </row>
        <row r="85">
          <cell r="A85">
            <v>27</v>
          </cell>
          <cell r="B85" t="str">
            <v>明和輝保育園</v>
          </cell>
          <cell r="C85">
            <v>233750</v>
          </cell>
          <cell r="D85">
            <v>629250</v>
          </cell>
          <cell r="E85">
            <v>1029000</v>
          </cell>
          <cell r="F85">
            <v>0</v>
          </cell>
          <cell r="G85">
            <v>397000</v>
          </cell>
          <cell r="H85">
            <v>588000</v>
          </cell>
          <cell r="I85">
            <v>2877000</v>
          </cell>
          <cell r="J85">
            <v>233750</v>
          </cell>
          <cell r="K85">
            <v>629250</v>
          </cell>
          <cell r="L85">
            <v>1029000</v>
          </cell>
          <cell r="M85">
            <v>0</v>
          </cell>
          <cell r="N85">
            <v>397000</v>
          </cell>
          <cell r="O85">
            <v>588000</v>
          </cell>
          <cell r="P85">
            <v>2877000</v>
          </cell>
        </row>
        <row r="86">
          <cell r="A86">
            <v>28</v>
          </cell>
          <cell r="B86" t="str">
            <v>山王保育園</v>
          </cell>
          <cell r="C86">
            <v>0</v>
          </cell>
          <cell r="D86">
            <v>629250</v>
          </cell>
          <cell r="E86">
            <v>1029000</v>
          </cell>
          <cell r="F86">
            <v>116750</v>
          </cell>
          <cell r="G86">
            <v>397000</v>
          </cell>
          <cell r="H86">
            <v>0</v>
          </cell>
          <cell r="I86">
            <v>2172000</v>
          </cell>
          <cell r="J86">
            <v>0</v>
          </cell>
          <cell r="K86">
            <v>629250</v>
          </cell>
          <cell r="L86">
            <v>1029000</v>
          </cell>
          <cell r="M86">
            <v>116750</v>
          </cell>
          <cell r="N86">
            <v>397000</v>
          </cell>
          <cell r="O86">
            <v>0</v>
          </cell>
          <cell r="P86">
            <v>2172000</v>
          </cell>
        </row>
        <row r="87">
          <cell r="A87">
            <v>29</v>
          </cell>
          <cell r="B87" t="str">
            <v>チャイルド・ガーデン保育園</v>
          </cell>
          <cell r="C87">
            <v>0</v>
          </cell>
          <cell r="D87">
            <v>629250</v>
          </cell>
          <cell r="E87">
            <v>1029000</v>
          </cell>
          <cell r="F87">
            <v>0</v>
          </cell>
          <cell r="G87">
            <v>397000</v>
          </cell>
          <cell r="H87">
            <v>0</v>
          </cell>
          <cell r="I87">
            <v>2055250</v>
          </cell>
          <cell r="J87">
            <v>0</v>
          </cell>
          <cell r="K87">
            <v>629250</v>
          </cell>
          <cell r="L87">
            <v>1029000</v>
          </cell>
          <cell r="M87">
            <v>0</v>
          </cell>
          <cell r="N87">
            <v>397000</v>
          </cell>
          <cell r="O87">
            <v>0</v>
          </cell>
          <cell r="P87">
            <v>2055250</v>
          </cell>
        </row>
        <row r="88">
          <cell r="A88">
            <v>30</v>
          </cell>
          <cell r="B88" t="str">
            <v>明徳土気保育園</v>
          </cell>
          <cell r="C88">
            <v>0</v>
          </cell>
          <cell r="D88">
            <v>629250</v>
          </cell>
          <cell r="E88">
            <v>1029000</v>
          </cell>
          <cell r="F88">
            <v>116750</v>
          </cell>
          <cell r="G88">
            <v>397000</v>
          </cell>
          <cell r="H88">
            <v>1176000</v>
          </cell>
          <cell r="I88">
            <v>3348000</v>
          </cell>
          <cell r="J88">
            <v>0</v>
          </cell>
          <cell r="K88">
            <v>629250</v>
          </cell>
          <cell r="L88">
            <v>1029000</v>
          </cell>
          <cell r="M88">
            <v>116750</v>
          </cell>
          <cell r="N88">
            <v>397000</v>
          </cell>
          <cell r="O88">
            <v>1176000</v>
          </cell>
          <cell r="P88">
            <v>3348000</v>
          </cell>
        </row>
        <row r="89">
          <cell r="A89">
            <v>31</v>
          </cell>
          <cell r="B89" t="str">
            <v>グレース保育園</v>
          </cell>
          <cell r="C89">
            <v>0</v>
          </cell>
          <cell r="D89">
            <v>629250</v>
          </cell>
          <cell r="E89">
            <v>1029000</v>
          </cell>
          <cell r="F89">
            <v>0</v>
          </cell>
          <cell r="G89">
            <v>397000</v>
          </cell>
          <cell r="H89">
            <v>588000</v>
          </cell>
          <cell r="I89">
            <v>2643250</v>
          </cell>
          <cell r="J89">
            <v>0</v>
          </cell>
          <cell r="K89">
            <v>629250</v>
          </cell>
          <cell r="L89">
            <v>1029000</v>
          </cell>
          <cell r="M89">
            <v>0</v>
          </cell>
          <cell r="N89">
            <v>397000</v>
          </cell>
          <cell r="O89">
            <v>588000</v>
          </cell>
          <cell r="P89">
            <v>2643250</v>
          </cell>
        </row>
        <row r="90">
          <cell r="A90">
            <v>32</v>
          </cell>
          <cell r="B90" t="str">
            <v>みらい保育園</v>
          </cell>
          <cell r="C90">
            <v>0</v>
          </cell>
          <cell r="D90">
            <v>629250</v>
          </cell>
          <cell r="E90">
            <v>1029000</v>
          </cell>
          <cell r="F90">
            <v>0</v>
          </cell>
          <cell r="G90">
            <v>397000</v>
          </cell>
          <cell r="H90">
            <v>588000</v>
          </cell>
          <cell r="I90">
            <v>2643250</v>
          </cell>
          <cell r="J90">
            <v>0</v>
          </cell>
          <cell r="K90">
            <v>629250</v>
          </cell>
          <cell r="L90">
            <v>1029000</v>
          </cell>
          <cell r="M90">
            <v>0</v>
          </cell>
          <cell r="N90">
            <v>397000</v>
          </cell>
          <cell r="O90">
            <v>588000</v>
          </cell>
          <cell r="P90">
            <v>2643250</v>
          </cell>
        </row>
        <row r="91">
          <cell r="A91">
            <v>33</v>
          </cell>
          <cell r="B91" t="str">
            <v>かまとり保育園</v>
          </cell>
          <cell r="C91">
            <v>0</v>
          </cell>
          <cell r="D91">
            <v>629250</v>
          </cell>
          <cell r="E91">
            <v>1029000</v>
          </cell>
          <cell r="F91">
            <v>0</v>
          </cell>
          <cell r="G91">
            <v>397000</v>
          </cell>
          <cell r="H91">
            <v>588000</v>
          </cell>
          <cell r="I91">
            <v>2643250</v>
          </cell>
          <cell r="J91">
            <v>0</v>
          </cell>
          <cell r="K91">
            <v>629250</v>
          </cell>
          <cell r="L91">
            <v>1029000</v>
          </cell>
          <cell r="M91">
            <v>0</v>
          </cell>
          <cell r="N91">
            <v>397000</v>
          </cell>
          <cell r="O91">
            <v>588000</v>
          </cell>
          <cell r="P91">
            <v>2643250</v>
          </cell>
        </row>
        <row r="92">
          <cell r="A92">
            <v>34</v>
          </cell>
          <cell r="B92" t="str">
            <v>植草弁天保育園</v>
          </cell>
          <cell r="C92">
            <v>233750</v>
          </cell>
          <cell r="D92">
            <v>629250</v>
          </cell>
          <cell r="E92">
            <v>1029000</v>
          </cell>
          <cell r="F92">
            <v>116750</v>
          </cell>
          <cell r="G92">
            <v>397000</v>
          </cell>
          <cell r="H92">
            <v>0</v>
          </cell>
          <cell r="I92">
            <v>2405750</v>
          </cell>
          <cell r="J92">
            <v>233750</v>
          </cell>
          <cell r="K92">
            <v>629250</v>
          </cell>
          <cell r="L92">
            <v>1029000</v>
          </cell>
          <cell r="M92">
            <v>116750</v>
          </cell>
          <cell r="N92">
            <v>397000</v>
          </cell>
          <cell r="O92">
            <v>0</v>
          </cell>
          <cell r="P92">
            <v>2405750</v>
          </cell>
        </row>
        <row r="93">
          <cell r="A93">
            <v>35</v>
          </cell>
          <cell r="B93" t="str">
            <v>ひなたぼっこ保育園</v>
          </cell>
          <cell r="C93">
            <v>0</v>
          </cell>
          <cell r="D93">
            <v>629250</v>
          </cell>
          <cell r="E93">
            <v>1029000</v>
          </cell>
          <cell r="F93">
            <v>116750</v>
          </cell>
          <cell r="G93">
            <v>397000</v>
          </cell>
          <cell r="H93">
            <v>0</v>
          </cell>
          <cell r="I93">
            <v>2172000</v>
          </cell>
          <cell r="J93">
            <v>0</v>
          </cell>
          <cell r="K93">
            <v>629250</v>
          </cell>
          <cell r="L93">
            <v>1029000</v>
          </cell>
          <cell r="M93">
            <v>116750</v>
          </cell>
          <cell r="N93">
            <v>397000</v>
          </cell>
          <cell r="O93">
            <v>0</v>
          </cell>
          <cell r="P93">
            <v>2172000</v>
          </cell>
        </row>
        <row r="94">
          <cell r="A94">
            <v>36</v>
          </cell>
          <cell r="B94" t="str">
            <v>はまかぜ保育園</v>
          </cell>
          <cell r="C94">
            <v>0</v>
          </cell>
          <cell r="D94">
            <v>629250</v>
          </cell>
          <cell r="E94">
            <v>1029000</v>
          </cell>
          <cell r="F94">
            <v>116750</v>
          </cell>
          <cell r="G94">
            <v>397000</v>
          </cell>
          <cell r="H94">
            <v>0</v>
          </cell>
          <cell r="I94">
            <v>2172000</v>
          </cell>
          <cell r="J94">
            <v>0</v>
          </cell>
          <cell r="K94">
            <v>629250</v>
          </cell>
          <cell r="L94">
            <v>1029000</v>
          </cell>
          <cell r="M94">
            <v>116750</v>
          </cell>
          <cell r="N94">
            <v>397000</v>
          </cell>
          <cell r="O94">
            <v>0</v>
          </cell>
          <cell r="P94">
            <v>2172000</v>
          </cell>
        </row>
        <row r="95">
          <cell r="A95">
            <v>37</v>
          </cell>
          <cell r="B95" t="str">
            <v>いなほ保育園</v>
          </cell>
          <cell r="C95">
            <v>0</v>
          </cell>
          <cell r="D95">
            <v>629250</v>
          </cell>
          <cell r="E95">
            <v>1029000</v>
          </cell>
          <cell r="F95">
            <v>116750</v>
          </cell>
          <cell r="G95">
            <v>397000</v>
          </cell>
          <cell r="H95">
            <v>0</v>
          </cell>
          <cell r="I95">
            <v>2172000</v>
          </cell>
          <cell r="J95">
            <v>0</v>
          </cell>
          <cell r="K95">
            <v>629250</v>
          </cell>
          <cell r="L95">
            <v>1029000</v>
          </cell>
          <cell r="M95">
            <v>116750</v>
          </cell>
          <cell r="N95">
            <v>397000</v>
          </cell>
          <cell r="O95">
            <v>0</v>
          </cell>
          <cell r="P95">
            <v>2172000</v>
          </cell>
        </row>
        <row r="96">
          <cell r="A96">
            <v>38</v>
          </cell>
          <cell r="B96" t="str">
            <v>キッズマーム保育園</v>
          </cell>
          <cell r="C96">
            <v>0</v>
          </cell>
          <cell r="D96">
            <v>629250</v>
          </cell>
          <cell r="E96">
            <v>1029000</v>
          </cell>
          <cell r="F96">
            <v>0</v>
          </cell>
          <cell r="G96">
            <v>397000</v>
          </cell>
          <cell r="H96">
            <v>588000</v>
          </cell>
          <cell r="I96">
            <v>2643250</v>
          </cell>
          <cell r="J96">
            <v>0</v>
          </cell>
          <cell r="K96">
            <v>629250</v>
          </cell>
          <cell r="L96">
            <v>1029000</v>
          </cell>
          <cell r="M96">
            <v>0</v>
          </cell>
          <cell r="N96">
            <v>397000</v>
          </cell>
          <cell r="O96">
            <v>588000</v>
          </cell>
          <cell r="P96">
            <v>2643250</v>
          </cell>
        </row>
        <row r="97">
          <cell r="A97">
            <v>39</v>
          </cell>
          <cell r="B97" t="str">
            <v>アスク海浜幕張保育園</v>
          </cell>
          <cell r="C97">
            <v>0</v>
          </cell>
          <cell r="D97">
            <v>629250</v>
          </cell>
          <cell r="E97">
            <v>1029000</v>
          </cell>
          <cell r="F97">
            <v>116750</v>
          </cell>
          <cell r="G97">
            <v>0</v>
          </cell>
          <cell r="H97">
            <v>0</v>
          </cell>
          <cell r="I97">
            <v>1775000</v>
          </cell>
          <cell r="J97">
            <v>0</v>
          </cell>
          <cell r="K97">
            <v>629250</v>
          </cell>
          <cell r="L97">
            <v>1029000</v>
          </cell>
          <cell r="M97">
            <v>116750</v>
          </cell>
          <cell r="N97">
            <v>0</v>
          </cell>
          <cell r="O97">
            <v>0</v>
          </cell>
          <cell r="P97">
            <v>1775000</v>
          </cell>
        </row>
        <row r="98">
          <cell r="A98">
            <v>40</v>
          </cell>
          <cell r="B98" t="str">
            <v>明徳浜野駅保育園</v>
          </cell>
          <cell r="C98">
            <v>0</v>
          </cell>
          <cell r="D98">
            <v>629250</v>
          </cell>
          <cell r="E98">
            <v>1029000</v>
          </cell>
          <cell r="F98">
            <v>0</v>
          </cell>
          <cell r="G98">
            <v>397000</v>
          </cell>
          <cell r="H98">
            <v>0</v>
          </cell>
          <cell r="I98">
            <v>2055250</v>
          </cell>
          <cell r="J98">
            <v>0</v>
          </cell>
          <cell r="K98">
            <v>629250</v>
          </cell>
          <cell r="L98">
            <v>1029000</v>
          </cell>
          <cell r="M98">
            <v>0</v>
          </cell>
          <cell r="N98">
            <v>397000</v>
          </cell>
          <cell r="O98">
            <v>0</v>
          </cell>
          <cell r="P98">
            <v>2055250</v>
          </cell>
        </row>
        <row r="99">
          <cell r="A99">
            <v>41</v>
          </cell>
          <cell r="B99" t="str">
            <v>幕張いもっこ保育園</v>
          </cell>
          <cell r="C99">
            <v>0</v>
          </cell>
          <cell r="D99">
            <v>629250</v>
          </cell>
          <cell r="E99">
            <v>1029000</v>
          </cell>
          <cell r="F99">
            <v>116750</v>
          </cell>
          <cell r="G99">
            <v>280500</v>
          </cell>
          <cell r="H99">
            <v>0</v>
          </cell>
          <cell r="I99">
            <v>2055500</v>
          </cell>
          <cell r="J99">
            <v>0</v>
          </cell>
          <cell r="K99">
            <v>629250</v>
          </cell>
          <cell r="L99">
            <v>1029000</v>
          </cell>
          <cell r="M99">
            <v>116750</v>
          </cell>
          <cell r="N99">
            <v>280500</v>
          </cell>
          <cell r="O99">
            <v>0</v>
          </cell>
          <cell r="P99">
            <v>2055500</v>
          </cell>
        </row>
        <row r="100">
          <cell r="A100">
            <v>42</v>
          </cell>
          <cell r="B100" t="str">
            <v>稲毛すきっぷ保育園</v>
          </cell>
          <cell r="C100">
            <v>0</v>
          </cell>
          <cell r="D100">
            <v>629250</v>
          </cell>
          <cell r="E100">
            <v>1029000</v>
          </cell>
          <cell r="F100">
            <v>116750</v>
          </cell>
          <cell r="G100">
            <v>0</v>
          </cell>
          <cell r="H100">
            <v>0</v>
          </cell>
          <cell r="I100">
            <v>1775000</v>
          </cell>
          <cell r="J100">
            <v>0</v>
          </cell>
          <cell r="K100">
            <v>629250</v>
          </cell>
          <cell r="L100">
            <v>1029000</v>
          </cell>
          <cell r="M100">
            <v>116750</v>
          </cell>
          <cell r="N100">
            <v>0</v>
          </cell>
          <cell r="O100">
            <v>0</v>
          </cell>
          <cell r="P100">
            <v>1775000</v>
          </cell>
        </row>
        <row r="101">
          <cell r="A101">
            <v>43</v>
          </cell>
          <cell r="B101" t="str">
            <v>千葉聖心保育園</v>
          </cell>
          <cell r="C101">
            <v>233750</v>
          </cell>
          <cell r="D101">
            <v>629250</v>
          </cell>
          <cell r="E101">
            <v>1029000</v>
          </cell>
          <cell r="F101">
            <v>0</v>
          </cell>
          <cell r="G101">
            <v>0</v>
          </cell>
          <cell r="H101">
            <v>0</v>
          </cell>
          <cell r="I101">
            <v>1892000</v>
          </cell>
          <cell r="J101">
            <v>233750</v>
          </cell>
          <cell r="K101">
            <v>629250</v>
          </cell>
          <cell r="L101">
            <v>1029000</v>
          </cell>
          <cell r="M101">
            <v>0</v>
          </cell>
          <cell r="N101">
            <v>0</v>
          </cell>
          <cell r="O101">
            <v>0</v>
          </cell>
          <cell r="P101">
            <v>1892000</v>
          </cell>
        </row>
        <row r="102">
          <cell r="A102">
            <v>44</v>
          </cell>
          <cell r="B102" t="str">
            <v>真生保育園</v>
          </cell>
          <cell r="C102">
            <v>0</v>
          </cell>
          <cell r="D102">
            <v>629250</v>
          </cell>
          <cell r="E102">
            <v>1029000</v>
          </cell>
          <cell r="F102">
            <v>116750</v>
          </cell>
          <cell r="G102">
            <v>397000</v>
          </cell>
          <cell r="H102">
            <v>0</v>
          </cell>
          <cell r="I102">
            <v>2172000</v>
          </cell>
          <cell r="J102">
            <v>0</v>
          </cell>
          <cell r="K102">
            <v>629250</v>
          </cell>
          <cell r="L102">
            <v>1029000</v>
          </cell>
          <cell r="M102">
            <v>116750</v>
          </cell>
          <cell r="N102">
            <v>397000</v>
          </cell>
          <cell r="O102">
            <v>0</v>
          </cell>
          <cell r="P102">
            <v>2172000</v>
          </cell>
        </row>
        <row r="103">
          <cell r="A103">
            <v>45</v>
          </cell>
          <cell r="B103" t="str">
            <v>アップルナースリー検見川浜保育園</v>
          </cell>
          <cell r="C103">
            <v>0</v>
          </cell>
          <cell r="D103">
            <v>629250</v>
          </cell>
          <cell r="E103">
            <v>1029000</v>
          </cell>
          <cell r="F103">
            <v>116750</v>
          </cell>
          <cell r="G103">
            <v>397000</v>
          </cell>
          <cell r="H103">
            <v>0</v>
          </cell>
          <cell r="I103">
            <v>2172000</v>
          </cell>
          <cell r="J103">
            <v>0</v>
          </cell>
          <cell r="K103">
            <v>629250</v>
          </cell>
          <cell r="L103">
            <v>1029000</v>
          </cell>
          <cell r="M103">
            <v>116750</v>
          </cell>
          <cell r="N103">
            <v>397000</v>
          </cell>
          <cell r="O103">
            <v>0</v>
          </cell>
          <cell r="P103">
            <v>2172000</v>
          </cell>
        </row>
        <row r="104">
          <cell r="A104">
            <v>46</v>
          </cell>
        </row>
        <row r="105">
          <cell r="A105">
            <v>47</v>
          </cell>
        </row>
        <row r="106">
          <cell r="A106">
            <v>48</v>
          </cell>
        </row>
        <row r="107">
          <cell r="A107">
            <v>49</v>
          </cell>
        </row>
        <row r="108">
          <cell r="A108">
            <v>50</v>
          </cell>
        </row>
        <row r="109">
          <cell r="B109" t="str">
            <v>この行は使わないこと</v>
          </cell>
        </row>
        <row r="110">
          <cell r="B110" t="str">
            <v>計</v>
          </cell>
          <cell r="C110">
            <v>1168750</v>
          </cell>
          <cell r="D110">
            <v>28316250</v>
          </cell>
          <cell r="E110">
            <v>46305000</v>
          </cell>
          <cell r="F110">
            <v>3619250</v>
          </cell>
          <cell r="G110">
            <v>16332250</v>
          </cell>
          <cell r="H110">
            <v>15288000</v>
          </cell>
          <cell r="I110">
            <v>111029500</v>
          </cell>
          <cell r="J110">
            <v>1168750</v>
          </cell>
          <cell r="K110">
            <v>28316250</v>
          </cell>
          <cell r="L110">
            <v>46305000</v>
          </cell>
          <cell r="M110">
            <v>3619250</v>
          </cell>
          <cell r="N110">
            <v>16332250</v>
          </cell>
          <cell r="O110">
            <v>15288000</v>
          </cell>
          <cell r="P110">
            <v>111029500</v>
          </cell>
        </row>
        <row r="114">
          <cell r="A114">
            <v>1</v>
          </cell>
          <cell r="B114" t="str">
            <v>院内保育園</v>
          </cell>
          <cell r="C114">
            <v>0</v>
          </cell>
          <cell r="D114">
            <v>1258500</v>
          </cell>
          <cell r="E114">
            <v>2058000</v>
          </cell>
          <cell r="F114">
            <v>0</v>
          </cell>
          <cell r="G114">
            <v>751000</v>
          </cell>
          <cell r="H114">
            <v>0</v>
          </cell>
          <cell r="I114">
            <v>4067500</v>
          </cell>
          <cell r="J114">
            <v>0</v>
          </cell>
          <cell r="K114">
            <v>629250</v>
          </cell>
          <cell r="L114">
            <v>1029000</v>
          </cell>
          <cell r="M114">
            <v>0</v>
          </cell>
          <cell r="N114">
            <v>375500</v>
          </cell>
          <cell r="O114">
            <v>0</v>
          </cell>
          <cell r="P114">
            <v>2033750</v>
          </cell>
        </row>
        <row r="115">
          <cell r="A115">
            <v>2</v>
          </cell>
          <cell r="B115" t="str">
            <v>旭ケ丘保育園</v>
          </cell>
          <cell r="C115">
            <v>0</v>
          </cell>
          <cell r="D115">
            <v>1258500</v>
          </cell>
          <cell r="E115">
            <v>2058000</v>
          </cell>
          <cell r="F115">
            <v>233500</v>
          </cell>
          <cell r="G115">
            <v>794000</v>
          </cell>
          <cell r="H115">
            <v>1176000</v>
          </cell>
          <cell r="I115">
            <v>5520000</v>
          </cell>
          <cell r="J115">
            <v>0</v>
          </cell>
          <cell r="K115">
            <v>629250</v>
          </cell>
          <cell r="L115">
            <v>1029000</v>
          </cell>
          <cell r="M115">
            <v>116750</v>
          </cell>
          <cell r="N115">
            <v>397000</v>
          </cell>
          <cell r="O115">
            <v>588000</v>
          </cell>
          <cell r="P115">
            <v>2760000</v>
          </cell>
        </row>
        <row r="116">
          <cell r="A116">
            <v>3</v>
          </cell>
          <cell r="B116" t="str">
            <v>稲毛保育園</v>
          </cell>
          <cell r="C116">
            <v>0</v>
          </cell>
          <cell r="D116">
            <v>1258500</v>
          </cell>
          <cell r="E116">
            <v>2058000</v>
          </cell>
          <cell r="F116">
            <v>0</v>
          </cell>
          <cell r="G116">
            <v>794000</v>
          </cell>
          <cell r="H116">
            <v>1176000</v>
          </cell>
          <cell r="I116">
            <v>5286500</v>
          </cell>
          <cell r="J116">
            <v>0</v>
          </cell>
          <cell r="K116">
            <v>629250</v>
          </cell>
          <cell r="L116">
            <v>1029000</v>
          </cell>
          <cell r="M116">
            <v>0</v>
          </cell>
          <cell r="N116">
            <v>397000</v>
          </cell>
          <cell r="O116">
            <v>588000</v>
          </cell>
          <cell r="P116">
            <v>2643250</v>
          </cell>
        </row>
        <row r="117">
          <cell r="A117">
            <v>4</v>
          </cell>
          <cell r="B117" t="str">
            <v>みどり学園附属保育園</v>
          </cell>
          <cell r="C117">
            <v>0</v>
          </cell>
          <cell r="D117">
            <v>1258500</v>
          </cell>
          <cell r="E117">
            <v>2058000</v>
          </cell>
          <cell r="F117">
            <v>0</v>
          </cell>
          <cell r="G117">
            <v>794000</v>
          </cell>
          <cell r="H117">
            <v>0</v>
          </cell>
          <cell r="I117">
            <v>4110500</v>
          </cell>
          <cell r="J117">
            <v>0</v>
          </cell>
          <cell r="K117">
            <v>629250</v>
          </cell>
          <cell r="L117">
            <v>1029000</v>
          </cell>
          <cell r="M117">
            <v>0</v>
          </cell>
          <cell r="N117">
            <v>397000</v>
          </cell>
          <cell r="O117">
            <v>0</v>
          </cell>
          <cell r="P117">
            <v>2055250</v>
          </cell>
        </row>
        <row r="118">
          <cell r="A118">
            <v>5</v>
          </cell>
          <cell r="B118" t="str">
            <v>ちどり保育園</v>
          </cell>
          <cell r="C118">
            <v>0</v>
          </cell>
          <cell r="D118">
            <v>1258500</v>
          </cell>
          <cell r="E118">
            <v>2058000</v>
          </cell>
          <cell r="F118">
            <v>233500</v>
          </cell>
          <cell r="G118">
            <v>792000</v>
          </cell>
          <cell r="H118">
            <v>0</v>
          </cell>
          <cell r="I118">
            <v>4342000</v>
          </cell>
          <cell r="J118">
            <v>0</v>
          </cell>
          <cell r="K118">
            <v>629250</v>
          </cell>
          <cell r="L118">
            <v>1029000</v>
          </cell>
          <cell r="M118">
            <v>116750</v>
          </cell>
          <cell r="N118">
            <v>396000</v>
          </cell>
          <cell r="O118">
            <v>0</v>
          </cell>
          <cell r="P118">
            <v>2171000</v>
          </cell>
        </row>
        <row r="119">
          <cell r="A119">
            <v>6</v>
          </cell>
          <cell r="B119" t="str">
            <v>今井保育園</v>
          </cell>
          <cell r="C119">
            <v>467500</v>
          </cell>
          <cell r="D119">
            <v>1258500</v>
          </cell>
          <cell r="E119">
            <v>2058000</v>
          </cell>
          <cell r="F119">
            <v>233500</v>
          </cell>
          <cell r="G119">
            <v>794000</v>
          </cell>
          <cell r="H119">
            <v>1176000</v>
          </cell>
          <cell r="I119">
            <v>5987500</v>
          </cell>
          <cell r="J119">
            <v>233750</v>
          </cell>
          <cell r="K119">
            <v>629250</v>
          </cell>
          <cell r="L119">
            <v>1029000</v>
          </cell>
          <cell r="M119">
            <v>116750</v>
          </cell>
          <cell r="N119">
            <v>397000</v>
          </cell>
          <cell r="O119">
            <v>588000</v>
          </cell>
          <cell r="P119">
            <v>2993750</v>
          </cell>
        </row>
        <row r="120">
          <cell r="A120">
            <v>7</v>
          </cell>
          <cell r="B120" t="str">
            <v>若竹保育園</v>
          </cell>
          <cell r="C120">
            <v>0</v>
          </cell>
          <cell r="D120">
            <v>1258500</v>
          </cell>
          <cell r="E120">
            <v>2058000</v>
          </cell>
          <cell r="F120">
            <v>233500</v>
          </cell>
          <cell r="G120">
            <v>794000</v>
          </cell>
          <cell r="H120">
            <v>1176000</v>
          </cell>
          <cell r="I120">
            <v>5520000</v>
          </cell>
          <cell r="J120">
            <v>0</v>
          </cell>
          <cell r="K120">
            <v>629250</v>
          </cell>
          <cell r="L120">
            <v>1029000</v>
          </cell>
          <cell r="M120">
            <v>116750</v>
          </cell>
          <cell r="N120">
            <v>397000</v>
          </cell>
          <cell r="O120">
            <v>588000</v>
          </cell>
          <cell r="P120">
            <v>2760000</v>
          </cell>
        </row>
        <row r="121">
          <cell r="A121">
            <v>8</v>
          </cell>
          <cell r="B121" t="str">
            <v>千葉寺保育園</v>
          </cell>
          <cell r="C121">
            <v>0</v>
          </cell>
          <cell r="D121">
            <v>1258500</v>
          </cell>
          <cell r="E121">
            <v>2058000</v>
          </cell>
          <cell r="F121">
            <v>0</v>
          </cell>
          <cell r="G121">
            <v>794000</v>
          </cell>
          <cell r="H121">
            <v>1176000</v>
          </cell>
          <cell r="I121">
            <v>5286500</v>
          </cell>
          <cell r="J121">
            <v>0</v>
          </cell>
          <cell r="K121">
            <v>629250</v>
          </cell>
          <cell r="L121">
            <v>1029000</v>
          </cell>
          <cell r="M121">
            <v>0</v>
          </cell>
          <cell r="N121">
            <v>397000</v>
          </cell>
          <cell r="O121">
            <v>588000</v>
          </cell>
          <cell r="P121">
            <v>2643250</v>
          </cell>
        </row>
        <row r="122">
          <cell r="A122">
            <v>9</v>
          </cell>
          <cell r="B122" t="str">
            <v>慈光保育園</v>
          </cell>
          <cell r="C122">
            <v>0</v>
          </cell>
          <cell r="D122">
            <v>1258500</v>
          </cell>
          <cell r="E122">
            <v>2058000</v>
          </cell>
          <cell r="F122">
            <v>233500</v>
          </cell>
          <cell r="G122">
            <v>794000</v>
          </cell>
          <cell r="H122">
            <v>1176000</v>
          </cell>
          <cell r="I122">
            <v>5520000</v>
          </cell>
          <cell r="J122">
            <v>0</v>
          </cell>
          <cell r="K122">
            <v>629250</v>
          </cell>
          <cell r="L122">
            <v>1029000</v>
          </cell>
          <cell r="M122">
            <v>116750</v>
          </cell>
          <cell r="N122">
            <v>397000</v>
          </cell>
          <cell r="O122">
            <v>588000</v>
          </cell>
          <cell r="P122">
            <v>2760000</v>
          </cell>
        </row>
        <row r="123">
          <cell r="A123">
            <v>10</v>
          </cell>
          <cell r="B123" t="str">
            <v>若梅保育園</v>
          </cell>
          <cell r="C123">
            <v>0</v>
          </cell>
          <cell r="D123">
            <v>1258500</v>
          </cell>
          <cell r="E123">
            <v>2058000</v>
          </cell>
          <cell r="F123">
            <v>233500</v>
          </cell>
          <cell r="G123">
            <v>794000</v>
          </cell>
          <cell r="H123">
            <v>1176000</v>
          </cell>
          <cell r="I123">
            <v>5520000</v>
          </cell>
          <cell r="J123">
            <v>0</v>
          </cell>
          <cell r="K123">
            <v>629250</v>
          </cell>
          <cell r="L123">
            <v>1029000</v>
          </cell>
          <cell r="M123">
            <v>116750</v>
          </cell>
          <cell r="N123">
            <v>397000</v>
          </cell>
          <cell r="O123">
            <v>588000</v>
          </cell>
          <cell r="P123">
            <v>2760000</v>
          </cell>
        </row>
        <row r="124">
          <cell r="A124">
            <v>11</v>
          </cell>
          <cell r="B124" t="str">
            <v>チューリップ保育園</v>
          </cell>
          <cell r="C124">
            <v>0</v>
          </cell>
          <cell r="D124">
            <v>1258500</v>
          </cell>
          <cell r="E124">
            <v>2058000</v>
          </cell>
          <cell r="F124">
            <v>0</v>
          </cell>
          <cell r="G124">
            <v>538500</v>
          </cell>
          <cell r="H124">
            <v>1176000</v>
          </cell>
          <cell r="I124">
            <v>5031000</v>
          </cell>
          <cell r="J124">
            <v>0</v>
          </cell>
          <cell r="K124">
            <v>629250</v>
          </cell>
          <cell r="L124">
            <v>1029000</v>
          </cell>
          <cell r="M124">
            <v>0</v>
          </cell>
          <cell r="N124">
            <v>269250</v>
          </cell>
          <cell r="O124">
            <v>588000</v>
          </cell>
          <cell r="P124">
            <v>2515500</v>
          </cell>
        </row>
        <row r="125">
          <cell r="A125">
            <v>12</v>
          </cell>
          <cell r="B125" t="str">
            <v>幕張海浜保育園</v>
          </cell>
          <cell r="C125">
            <v>0</v>
          </cell>
          <cell r="D125">
            <v>1258500</v>
          </cell>
          <cell r="E125">
            <v>2058000</v>
          </cell>
          <cell r="F125">
            <v>233500</v>
          </cell>
          <cell r="G125">
            <v>794000</v>
          </cell>
          <cell r="H125">
            <v>0</v>
          </cell>
          <cell r="I125">
            <v>4344000</v>
          </cell>
          <cell r="J125">
            <v>0</v>
          </cell>
          <cell r="K125">
            <v>629250</v>
          </cell>
          <cell r="L125">
            <v>1029000</v>
          </cell>
          <cell r="M125">
            <v>116750</v>
          </cell>
          <cell r="N125">
            <v>397000</v>
          </cell>
          <cell r="O125">
            <v>0</v>
          </cell>
          <cell r="P125">
            <v>2172000</v>
          </cell>
        </row>
        <row r="126">
          <cell r="A126">
            <v>13</v>
          </cell>
          <cell r="B126" t="str">
            <v>みつわ台保育園</v>
          </cell>
          <cell r="C126">
            <v>0</v>
          </cell>
          <cell r="D126">
            <v>1258500</v>
          </cell>
          <cell r="E126">
            <v>2058000</v>
          </cell>
          <cell r="F126">
            <v>233500</v>
          </cell>
          <cell r="G126">
            <v>794000</v>
          </cell>
          <cell r="H126">
            <v>3528000</v>
          </cell>
          <cell r="I126">
            <v>7872000</v>
          </cell>
          <cell r="J126">
            <v>0</v>
          </cell>
          <cell r="K126">
            <v>629250</v>
          </cell>
          <cell r="L126">
            <v>1029000</v>
          </cell>
          <cell r="M126">
            <v>116750</v>
          </cell>
          <cell r="N126">
            <v>397000</v>
          </cell>
          <cell r="O126">
            <v>1764000</v>
          </cell>
          <cell r="P126">
            <v>3936000</v>
          </cell>
        </row>
        <row r="127">
          <cell r="A127">
            <v>14</v>
          </cell>
          <cell r="B127" t="str">
            <v>まどか保育園</v>
          </cell>
          <cell r="C127">
            <v>0</v>
          </cell>
          <cell r="D127">
            <v>1258500</v>
          </cell>
          <cell r="E127">
            <v>2058000</v>
          </cell>
          <cell r="F127">
            <v>233500</v>
          </cell>
          <cell r="G127">
            <v>794000</v>
          </cell>
          <cell r="H127">
            <v>0</v>
          </cell>
          <cell r="I127">
            <v>4344000</v>
          </cell>
          <cell r="J127">
            <v>0</v>
          </cell>
          <cell r="K127">
            <v>629250</v>
          </cell>
          <cell r="L127">
            <v>1029000</v>
          </cell>
          <cell r="M127">
            <v>116750</v>
          </cell>
          <cell r="N127">
            <v>397000</v>
          </cell>
          <cell r="O127">
            <v>0</v>
          </cell>
          <cell r="P127">
            <v>2172000</v>
          </cell>
        </row>
        <row r="128">
          <cell r="A128">
            <v>15</v>
          </cell>
          <cell r="B128" t="str">
            <v>わかくさ保育園</v>
          </cell>
          <cell r="C128">
            <v>0</v>
          </cell>
          <cell r="D128">
            <v>1258500</v>
          </cell>
          <cell r="E128">
            <v>2058000</v>
          </cell>
          <cell r="F128">
            <v>233500</v>
          </cell>
          <cell r="G128">
            <v>794000</v>
          </cell>
          <cell r="H128">
            <v>0</v>
          </cell>
          <cell r="I128">
            <v>4344000</v>
          </cell>
          <cell r="J128">
            <v>0</v>
          </cell>
          <cell r="K128">
            <v>629250</v>
          </cell>
          <cell r="L128">
            <v>1029000</v>
          </cell>
          <cell r="M128">
            <v>116750</v>
          </cell>
          <cell r="N128">
            <v>397000</v>
          </cell>
          <cell r="O128">
            <v>0</v>
          </cell>
          <cell r="P128">
            <v>2172000</v>
          </cell>
        </row>
        <row r="129">
          <cell r="A129">
            <v>16</v>
          </cell>
          <cell r="B129" t="str">
            <v>たいよう保育園</v>
          </cell>
          <cell r="C129">
            <v>0</v>
          </cell>
          <cell r="D129">
            <v>1258500</v>
          </cell>
          <cell r="E129">
            <v>2058000</v>
          </cell>
          <cell r="F129">
            <v>233500</v>
          </cell>
          <cell r="G129">
            <v>794000</v>
          </cell>
          <cell r="H129">
            <v>0</v>
          </cell>
          <cell r="I129">
            <v>4344000</v>
          </cell>
          <cell r="J129">
            <v>0</v>
          </cell>
          <cell r="K129">
            <v>629250</v>
          </cell>
          <cell r="L129">
            <v>1029000</v>
          </cell>
          <cell r="M129">
            <v>116750</v>
          </cell>
          <cell r="N129">
            <v>397000</v>
          </cell>
          <cell r="O129">
            <v>0</v>
          </cell>
          <cell r="P129">
            <v>2172000</v>
          </cell>
        </row>
        <row r="130">
          <cell r="A130">
            <v>17</v>
          </cell>
          <cell r="B130" t="str">
            <v>松ケ丘保育園</v>
          </cell>
          <cell r="C130">
            <v>0</v>
          </cell>
          <cell r="D130">
            <v>1258500</v>
          </cell>
          <cell r="E130">
            <v>2058000</v>
          </cell>
          <cell r="F130">
            <v>233500</v>
          </cell>
          <cell r="G130">
            <v>644000</v>
          </cell>
          <cell r="H130">
            <v>1176000</v>
          </cell>
          <cell r="I130">
            <v>5370000</v>
          </cell>
          <cell r="J130">
            <v>0</v>
          </cell>
          <cell r="K130">
            <v>629250</v>
          </cell>
          <cell r="L130">
            <v>1029000</v>
          </cell>
          <cell r="M130">
            <v>116750</v>
          </cell>
          <cell r="N130">
            <v>322000</v>
          </cell>
          <cell r="O130">
            <v>588000</v>
          </cell>
          <cell r="P130">
            <v>2685000</v>
          </cell>
        </row>
        <row r="131">
          <cell r="A131">
            <v>18</v>
          </cell>
          <cell r="B131" t="str">
            <v>作草部保育園</v>
          </cell>
          <cell r="C131">
            <v>0</v>
          </cell>
          <cell r="D131">
            <v>1258500</v>
          </cell>
          <cell r="E131">
            <v>2058000</v>
          </cell>
          <cell r="F131">
            <v>233500</v>
          </cell>
          <cell r="G131">
            <v>794000</v>
          </cell>
          <cell r="H131">
            <v>1176000</v>
          </cell>
          <cell r="I131">
            <v>5520000</v>
          </cell>
          <cell r="J131">
            <v>0</v>
          </cell>
          <cell r="K131">
            <v>629250</v>
          </cell>
          <cell r="L131">
            <v>1029000</v>
          </cell>
          <cell r="M131">
            <v>116750</v>
          </cell>
          <cell r="N131">
            <v>397000</v>
          </cell>
          <cell r="O131">
            <v>588000</v>
          </cell>
          <cell r="P131">
            <v>2760000</v>
          </cell>
        </row>
        <row r="132">
          <cell r="A132">
            <v>19</v>
          </cell>
          <cell r="B132" t="str">
            <v>すずらん保育園</v>
          </cell>
          <cell r="C132">
            <v>0</v>
          </cell>
          <cell r="D132">
            <v>1258500</v>
          </cell>
          <cell r="E132">
            <v>2058000</v>
          </cell>
          <cell r="F132">
            <v>233500</v>
          </cell>
          <cell r="G132">
            <v>794000</v>
          </cell>
          <cell r="H132">
            <v>1176000</v>
          </cell>
          <cell r="I132">
            <v>5520000</v>
          </cell>
          <cell r="J132">
            <v>0</v>
          </cell>
          <cell r="K132">
            <v>629250</v>
          </cell>
          <cell r="L132">
            <v>1029000</v>
          </cell>
          <cell r="M132">
            <v>116750</v>
          </cell>
          <cell r="N132">
            <v>397000</v>
          </cell>
          <cell r="O132">
            <v>588000</v>
          </cell>
          <cell r="P132">
            <v>2760000</v>
          </cell>
        </row>
        <row r="133">
          <cell r="A133">
            <v>20</v>
          </cell>
          <cell r="B133" t="str">
            <v>なぎさ保育園</v>
          </cell>
          <cell r="C133">
            <v>0</v>
          </cell>
          <cell r="D133">
            <v>1258500</v>
          </cell>
          <cell r="E133">
            <v>2058000</v>
          </cell>
          <cell r="F133">
            <v>233500</v>
          </cell>
          <cell r="G133">
            <v>794000</v>
          </cell>
          <cell r="H133">
            <v>0</v>
          </cell>
          <cell r="I133">
            <v>4344000</v>
          </cell>
          <cell r="J133">
            <v>0</v>
          </cell>
          <cell r="K133">
            <v>629250</v>
          </cell>
          <cell r="L133">
            <v>1029000</v>
          </cell>
          <cell r="M133">
            <v>116750</v>
          </cell>
          <cell r="N133">
            <v>397000</v>
          </cell>
          <cell r="O133">
            <v>0</v>
          </cell>
          <cell r="P133">
            <v>2172000</v>
          </cell>
        </row>
        <row r="134">
          <cell r="A134">
            <v>21</v>
          </cell>
          <cell r="B134" t="str">
            <v>南小中台保育園</v>
          </cell>
          <cell r="C134">
            <v>0</v>
          </cell>
          <cell r="D134">
            <v>1258500</v>
          </cell>
          <cell r="E134">
            <v>2058000</v>
          </cell>
          <cell r="F134">
            <v>233500</v>
          </cell>
          <cell r="G134">
            <v>794000</v>
          </cell>
          <cell r="H134">
            <v>1176000</v>
          </cell>
          <cell r="I134">
            <v>5520000</v>
          </cell>
          <cell r="J134">
            <v>0</v>
          </cell>
          <cell r="K134">
            <v>629250</v>
          </cell>
          <cell r="L134">
            <v>1029000</v>
          </cell>
          <cell r="M134">
            <v>116750</v>
          </cell>
          <cell r="N134">
            <v>397000</v>
          </cell>
          <cell r="O134">
            <v>588000</v>
          </cell>
          <cell r="P134">
            <v>2760000</v>
          </cell>
        </row>
        <row r="135">
          <cell r="A135">
            <v>22</v>
          </cell>
          <cell r="B135" t="str">
            <v>もみじ保育園</v>
          </cell>
          <cell r="C135">
            <v>0</v>
          </cell>
          <cell r="D135">
            <v>1258500</v>
          </cell>
          <cell r="E135">
            <v>2058000</v>
          </cell>
          <cell r="F135">
            <v>0</v>
          </cell>
          <cell r="G135">
            <v>794000</v>
          </cell>
          <cell r="H135">
            <v>1176000</v>
          </cell>
          <cell r="I135">
            <v>5286500</v>
          </cell>
          <cell r="J135">
            <v>0</v>
          </cell>
          <cell r="K135">
            <v>629250</v>
          </cell>
          <cell r="L135">
            <v>1029000</v>
          </cell>
          <cell r="M135">
            <v>0</v>
          </cell>
          <cell r="N135">
            <v>397000</v>
          </cell>
          <cell r="O135">
            <v>588000</v>
          </cell>
          <cell r="P135">
            <v>2643250</v>
          </cell>
        </row>
        <row r="136">
          <cell r="A136">
            <v>23</v>
          </cell>
          <cell r="B136" t="str">
            <v>おゆみ野保育園</v>
          </cell>
          <cell r="C136">
            <v>0</v>
          </cell>
          <cell r="D136">
            <v>1258500</v>
          </cell>
          <cell r="E136">
            <v>2058000</v>
          </cell>
          <cell r="F136">
            <v>233500</v>
          </cell>
          <cell r="G136">
            <v>794000</v>
          </cell>
          <cell r="H136">
            <v>1176000</v>
          </cell>
          <cell r="I136">
            <v>5520000</v>
          </cell>
          <cell r="J136">
            <v>0</v>
          </cell>
          <cell r="K136">
            <v>629250</v>
          </cell>
          <cell r="L136">
            <v>1029000</v>
          </cell>
          <cell r="M136">
            <v>116750</v>
          </cell>
          <cell r="N136">
            <v>397000</v>
          </cell>
          <cell r="O136">
            <v>588000</v>
          </cell>
          <cell r="P136">
            <v>2760000</v>
          </cell>
        </row>
        <row r="137">
          <cell r="A137">
            <v>24</v>
          </cell>
          <cell r="B137" t="str">
            <v>ナーセリー鏡戸</v>
          </cell>
          <cell r="C137">
            <v>467500</v>
          </cell>
          <cell r="D137">
            <v>1258500</v>
          </cell>
          <cell r="E137">
            <v>2058000</v>
          </cell>
          <cell r="F137">
            <v>233500</v>
          </cell>
          <cell r="G137">
            <v>794000</v>
          </cell>
          <cell r="H137">
            <v>0</v>
          </cell>
          <cell r="I137">
            <v>4811500</v>
          </cell>
          <cell r="J137">
            <v>233750</v>
          </cell>
          <cell r="K137">
            <v>629250</v>
          </cell>
          <cell r="L137">
            <v>1029000</v>
          </cell>
          <cell r="M137">
            <v>116750</v>
          </cell>
          <cell r="N137">
            <v>397000</v>
          </cell>
          <cell r="O137">
            <v>0</v>
          </cell>
          <cell r="P137">
            <v>2405750</v>
          </cell>
        </row>
        <row r="138">
          <cell r="A138">
            <v>25</v>
          </cell>
          <cell r="B138" t="str">
            <v>打瀬保育園</v>
          </cell>
          <cell r="C138">
            <v>0</v>
          </cell>
          <cell r="D138">
            <v>1258500</v>
          </cell>
          <cell r="E138">
            <v>2058000</v>
          </cell>
          <cell r="F138">
            <v>233500</v>
          </cell>
          <cell r="G138">
            <v>794000</v>
          </cell>
          <cell r="H138">
            <v>0</v>
          </cell>
          <cell r="I138">
            <v>4344000</v>
          </cell>
          <cell r="J138">
            <v>0</v>
          </cell>
          <cell r="K138">
            <v>629250</v>
          </cell>
          <cell r="L138">
            <v>1029000</v>
          </cell>
          <cell r="M138">
            <v>116750</v>
          </cell>
          <cell r="N138">
            <v>397000</v>
          </cell>
          <cell r="O138">
            <v>0</v>
          </cell>
          <cell r="P138">
            <v>2172000</v>
          </cell>
        </row>
        <row r="139">
          <cell r="A139">
            <v>26</v>
          </cell>
          <cell r="B139" t="str">
            <v>ふたば保育園</v>
          </cell>
          <cell r="C139">
            <v>0</v>
          </cell>
          <cell r="D139">
            <v>1258500</v>
          </cell>
          <cell r="E139">
            <v>2058000</v>
          </cell>
          <cell r="F139">
            <v>233500</v>
          </cell>
          <cell r="G139">
            <v>794000</v>
          </cell>
          <cell r="H139">
            <v>2352000</v>
          </cell>
          <cell r="I139">
            <v>6696000</v>
          </cell>
          <cell r="J139">
            <v>0</v>
          </cell>
          <cell r="K139">
            <v>629250</v>
          </cell>
          <cell r="L139">
            <v>1029000</v>
          </cell>
          <cell r="M139">
            <v>116750</v>
          </cell>
          <cell r="N139">
            <v>397000</v>
          </cell>
          <cell r="O139">
            <v>1176000</v>
          </cell>
          <cell r="P139">
            <v>3348000</v>
          </cell>
        </row>
        <row r="140">
          <cell r="A140">
            <v>27</v>
          </cell>
          <cell r="B140" t="str">
            <v>明和輝保育園</v>
          </cell>
          <cell r="C140">
            <v>467500</v>
          </cell>
          <cell r="D140">
            <v>1258500</v>
          </cell>
          <cell r="E140">
            <v>2058000</v>
          </cell>
          <cell r="F140">
            <v>0</v>
          </cell>
          <cell r="G140">
            <v>794000</v>
          </cell>
          <cell r="H140">
            <v>1176000</v>
          </cell>
          <cell r="I140">
            <v>5754000</v>
          </cell>
          <cell r="J140">
            <v>233750</v>
          </cell>
          <cell r="K140">
            <v>629250</v>
          </cell>
          <cell r="L140">
            <v>1029000</v>
          </cell>
          <cell r="M140">
            <v>0</v>
          </cell>
          <cell r="N140">
            <v>397000</v>
          </cell>
          <cell r="O140">
            <v>588000</v>
          </cell>
          <cell r="P140">
            <v>2877000</v>
          </cell>
        </row>
        <row r="141">
          <cell r="A141">
            <v>28</v>
          </cell>
          <cell r="B141" t="str">
            <v>山王保育園</v>
          </cell>
          <cell r="C141">
            <v>0</v>
          </cell>
          <cell r="D141">
            <v>1258500</v>
          </cell>
          <cell r="E141">
            <v>2058000</v>
          </cell>
          <cell r="F141">
            <v>233500</v>
          </cell>
          <cell r="G141">
            <v>794000</v>
          </cell>
          <cell r="H141">
            <v>0</v>
          </cell>
          <cell r="I141">
            <v>4344000</v>
          </cell>
          <cell r="J141">
            <v>0</v>
          </cell>
          <cell r="K141">
            <v>629250</v>
          </cell>
          <cell r="L141">
            <v>1029000</v>
          </cell>
          <cell r="M141">
            <v>116750</v>
          </cell>
          <cell r="N141">
            <v>397000</v>
          </cell>
          <cell r="O141">
            <v>0</v>
          </cell>
          <cell r="P141">
            <v>2172000</v>
          </cell>
        </row>
        <row r="142">
          <cell r="A142">
            <v>29</v>
          </cell>
          <cell r="B142" t="str">
            <v>チャイルド・ガーデン保育園</v>
          </cell>
          <cell r="C142">
            <v>0</v>
          </cell>
          <cell r="D142">
            <v>1258500</v>
          </cell>
          <cell r="E142">
            <v>2058000</v>
          </cell>
          <cell r="F142">
            <v>0</v>
          </cell>
          <cell r="G142">
            <v>794000</v>
          </cell>
          <cell r="H142">
            <v>0</v>
          </cell>
          <cell r="I142">
            <v>4110500</v>
          </cell>
          <cell r="J142">
            <v>0</v>
          </cell>
          <cell r="K142">
            <v>629250</v>
          </cell>
          <cell r="L142">
            <v>1029000</v>
          </cell>
          <cell r="M142">
            <v>0</v>
          </cell>
          <cell r="N142">
            <v>397000</v>
          </cell>
          <cell r="O142">
            <v>0</v>
          </cell>
          <cell r="P142">
            <v>2055250</v>
          </cell>
        </row>
        <row r="143">
          <cell r="A143">
            <v>30</v>
          </cell>
          <cell r="B143" t="str">
            <v>明徳土気保育園</v>
          </cell>
          <cell r="C143">
            <v>0</v>
          </cell>
          <cell r="D143">
            <v>1258500</v>
          </cell>
          <cell r="E143">
            <v>2058000</v>
          </cell>
          <cell r="F143">
            <v>233500</v>
          </cell>
          <cell r="G143">
            <v>794000</v>
          </cell>
          <cell r="H143">
            <v>2352000</v>
          </cell>
          <cell r="I143">
            <v>6696000</v>
          </cell>
          <cell r="J143">
            <v>0</v>
          </cell>
          <cell r="K143">
            <v>629250</v>
          </cell>
          <cell r="L143">
            <v>1029000</v>
          </cell>
          <cell r="M143">
            <v>116750</v>
          </cell>
          <cell r="N143">
            <v>397000</v>
          </cell>
          <cell r="O143">
            <v>1176000</v>
          </cell>
          <cell r="P143">
            <v>3348000</v>
          </cell>
        </row>
        <row r="144">
          <cell r="A144">
            <v>31</v>
          </cell>
          <cell r="B144" t="str">
            <v>グレース保育園</v>
          </cell>
          <cell r="C144">
            <v>0</v>
          </cell>
          <cell r="D144">
            <v>1258500</v>
          </cell>
          <cell r="E144">
            <v>2058000</v>
          </cell>
          <cell r="F144">
            <v>0</v>
          </cell>
          <cell r="G144">
            <v>794000</v>
          </cell>
          <cell r="H144">
            <v>1176000</v>
          </cell>
          <cell r="I144">
            <v>5286500</v>
          </cell>
          <cell r="J144">
            <v>0</v>
          </cell>
          <cell r="K144">
            <v>629250</v>
          </cell>
          <cell r="L144">
            <v>1029000</v>
          </cell>
          <cell r="M144">
            <v>0</v>
          </cell>
          <cell r="N144">
            <v>397000</v>
          </cell>
          <cell r="O144">
            <v>588000</v>
          </cell>
          <cell r="P144">
            <v>2643250</v>
          </cell>
        </row>
        <row r="145">
          <cell r="A145">
            <v>32</v>
          </cell>
          <cell r="B145" t="str">
            <v>みらい保育園</v>
          </cell>
          <cell r="C145">
            <v>0</v>
          </cell>
          <cell r="D145">
            <v>1258500</v>
          </cell>
          <cell r="E145">
            <v>2058000</v>
          </cell>
          <cell r="F145">
            <v>0</v>
          </cell>
          <cell r="G145">
            <v>794000</v>
          </cell>
          <cell r="H145">
            <v>1176000</v>
          </cell>
          <cell r="I145">
            <v>5286500</v>
          </cell>
          <cell r="J145">
            <v>0</v>
          </cell>
          <cell r="K145">
            <v>629250</v>
          </cell>
          <cell r="L145">
            <v>1029000</v>
          </cell>
          <cell r="M145">
            <v>0</v>
          </cell>
          <cell r="N145">
            <v>397000</v>
          </cell>
          <cell r="O145">
            <v>588000</v>
          </cell>
          <cell r="P145">
            <v>2643250</v>
          </cell>
        </row>
        <row r="146">
          <cell r="A146">
            <v>33</v>
          </cell>
          <cell r="B146" t="str">
            <v>かまとり保育園</v>
          </cell>
          <cell r="C146">
            <v>0</v>
          </cell>
          <cell r="D146">
            <v>1258500</v>
          </cell>
          <cell r="E146">
            <v>2058000</v>
          </cell>
          <cell r="F146">
            <v>0</v>
          </cell>
          <cell r="G146">
            <v>794000</v>
          </cell>
          <cell r="H146">
            <v>1176000</v>
          </cell>
          <cell r="I146">
            <v>5286500</v>
          </cell>
          <cell r="J146">
            <v>0</v>
          </cell>
          <cell r="K146">
            <v>629250</v>
          </cell>
          <cell r="L146">
            <v>1029000</v>
          </cell>
          <cell r="M146">
            <v>0</v>
          </cell>
          <cell r="N146">
            <v>397000</v>
          </cell>
          <cell r="O146">
            <v>588000</v>
          </cell>
          <cell r="P146">
            <v>2643250</v>
          </cell>
        </row>
        <row r="147">
          <cell r="A147">
            <v>34</v>
          </cell>
          <cell r="B147" t="str">
            <v>植草弁天保育園</v>
          </cell>
          <cell r="C147">
            <v>467500</v>
          </cell>
          <cell r="D147">
            <v>1258500</v>
          </cell>
          <cell r="E147">
            <v>2058000</v>
          </cell>
          <cell r="F147">
            <v>233500</v>
          </cell>
          <cell r="G147">
            <v>794000</v>
          </cell>
          <cell r="H147">
            <v>0</v>
          </cell>
          <cell r="I147">
            <v>4811500</v>
          </cell>
          <cell r="J147">
            <v>233750</v>
          </cell>
          <cell r="K147">
            <v>629250</v>
          </cell>
          <cell r="L147">
            <v>1029000</v>
          </cell>
          <cell r="M147">
            <v>116750</v>
          </cell>
          <cell r="N147">
            <v>397000</v>
          </cell>
          <cell r="O147">
            <v>0</v>
          </cell>
          <cell r="P147">
            <v>2405750</v>
          </cell>
        </row>
        <row r="148">
          <cell r="A148">
            <v>35</v>
          </cell>
          <cell r="B148" t="str">
            <v>ひなたぼっこ保育園</v>
          </cell>
          <cell r="C148">
            <v>0</v>
          </cell>
          <cell r="D148">
            <v>1258500</v>
          </cell>
          <cell r="E148">
            <v>2058000</v>
          </cell>
          <cell r="F148">
            <v>233500</v>
          </cell>
          <cell r="G148">
            <v>794000</v>
          </cell>
          <cell r="H148">
            <v>0</v>
          </cell>
          <cell r="I148">
            <v>4344000</v>
          </cell>
          <cell r="J148">
            <v>0</v>
          </cell>
          <cell r="K148">
            <v>629250</v>
          </cell>
          <cell r="L148">
            <v>1029000</v>
          </cell>
          <cell r="M148">
            <v>116750</v>
          </cell>
          <cell r="N148">
            <v>397000</v>
          </cell>
          <cell r="O148">
            <v>0</v>
          </cell>
          <cell r="P148">
            <v>2172000</v>
          </cell>
        </row>
        <row r="149">
          <cell r="A149">
            <v>36</v>
          </cell>
          <cell r="B149" t="str">
            <v>はまかぜ保育園</v>
          </cell>
          <cell r="C149">
            <v>0</v>
          </cell>
          <cell r="D149">
            <v>1258500</v>
          </cell>
          <cell r="E149">
            <v>2058000</v>
          </cell>
          <cell r="F149">
            <v>233500</v>
          </cell>
          <cell r="G149">
            <v>794000</v>
          </cell>
          <cell r="H149">
            <v>0</v>
          </cell>
          <cell r="I149">
            <v>4344000</v>
          </cell>
          <cell r="J149">
            <v>0</v>
          </cell>
          <cell r="K149">
            <v>629250</v>
          </cell>
          <cell r="L149">
            <v>1029000</v>
          </cell>
          <cell r="M149">
            <v>116750</v>
          </cell>
          <cell r="N149">
            <v>397000</v>
          </cell>
          <cell r="O149">
            <v>0</v>
          </cell>
          <cell r="P149">
            <v>2172000</v>
          </cell>
        </row>
        <row r="150">
          <cell r="A150">
            <v>37</v>
          </cell>
          <cell r="B150" t="str">
            <v>いなほ保育園</v>
          </cell>
          <cell r="C150">
            <v>0</v>
          </cell>
          <cell r="D150">
            <v>1258500</v>
          </cell>
          <cell r="E150">
            <v>2058000</v>
          </cell>
          <cell r="F150">
            <v>233500</v>
          </cell>
          <cell r="G150">
            <v>794000</v>
          </cell>
          <cell r="H150">
            <v>0</v>
          </cell>
          <cell r="I150">
            <v>4344000</v>
          </cell>
          <cell r="J150">
            <v>0</v>
          </cell>
          <cell r="K150">
            <v>629250</v>
          </cell>
          <cell r="L150">
            <v>1029000</v>
          </cell>
          <cell r="M150">
            <v>116750</v>
          </cell>
          <cell r="N150">
            <v>397000</v>
          </cell>
          <cell r="O150">
            <v>0</v>
          </cell>
          <cell r="P150">
            <v>2172000</v>
          </cell>
        </row>
        <row r="151">
          <cell r="A151">
            <v>38</v>
          </cell>
          <cell r="B151" t="str">
            <v>キッズマーム保育園</v>
          </cell>
          <cell r="C151">
            <v>0</v>
          </cell>
          <cell r="D151">
            <v>1258500</v>
          </cell>
          <cell r="E151">
            <v>2058000</v>
          </cell>
          <cell r="F151">
            <v>0</v>
          </cell>
          <cell r="G151">
            <v>794000</v>
          </cell>
          <cell r="H151">
            <v>1176000</v>
          </cell>
          <cell r="I151">
            <v>5286500</v>
          </cell>
          <cell r="J151">
            <v>0</v>
          </cell>
          <cell r="K151">
            <v>629250</v>
          </cell>
          <cell r="L151">
            <v>1029000</v>
          </cell>
          <cell r="M151">
            <v>0</v>
          </cell>
          <cell r="N151">
            <v>397000</v>
          </cell>
          <cell r="O151">
            <v>588000</v>
          </cell>
          <cell r="P151">
            <v>2643250</v>
          </cell>
        </row>
        <row r="152">
          <cell r="A152">
            <v>39</v>
          </cell>
          <cell r="B152" t="str">
            <v>アスク海浜幕張保育園</v>
          </cell>
          <cell r="C152">
            <v>0</v>
          </cell>
          <cell r="D152">
            <v>1258500</v>
          </cell>
          <cell r="E152">
            <v>2058000</v>
          </cell>
          <cell r="F152">
            <v>233500</v>
          </cell>
          <cell r="G152">
            <v>0</v>
          </cell>
          <cell r="H152">
            <v>0</v>
          </cell>
          <cell r="I152">
            <v>3550000</v>
          </cell>
          <cell r="J152">
            <v>0</v>
          </cell>
          <cell r="K152">
            <v>629250</v>
          </cell>
          <cell r="L152">
            <v>1029000</v>
          </cell>
          <cell r="M152">
            <v>116750</v>
          </cell>
          <cell r="N152">
            <v>0</v>
          </cell>
          <cell r="O152">
            <v>0</v>
          </cell>
          <cell r="P152">
            <v>1775000</v>
          </cell>
        </row>
        <row r="153">
          <cell r="A153">
            <v>40</v>
          </cell>
          <cell r="B153" t="str">
            <v>明徳浜野駅保育園</v>
          </cell>
          <cell r="C153">
            <v>0</v>
          </cell>
          <cell r="D153">
            <v>1258500</v>
          </cell>
          <cell r="E153">
            <v>2058000</v>
          </cell>
          <cell r="F153">
            <v>0</v>
          </cell>
          <cell r="G153">
            <v>794000</v>
          </cell>
          <cell r="H153">
            <v>0</v>
          </cell>
          <cell r="I153">
            <v>4110500</v>
          </cell>
          <cell r="J153">
            <v>0</v>
          </cell>
          <cell r="K153">
            <v>629250</v>
          </cell>
          <cell r="L153">
            <v>1029000</v>
          </cell>
          <cell r="M153">
            <v>0</v>
          </cell>
          <cell r="N153">
            <v>397000</v>
          </cell>
          <cell r="O153">
            <v>0</v>
          </cell>
          <cell r="P153">
            <v>2055250</v>
          </cell>
        </row>
        <row r="154">
          <cell r="A154">
            <v>41</v>
          </cell>
          <cell r="B154" t="str">
            <v>幕張いもっこ保育園</v>
          </cell>
          <cell r="C154">
            <v>0</v>
          </cell>
          <cell r="D154">
            <v>1258500</v>
          </cell>
          <cell r="E154">
            <v>2058000</v>
          </cell>
          <cell r="F154">
            <v>233500</v>
          </cell>
          <cell r="G154">
            <v>561000</v>
          </cell>
          <cell r="H154">
            <v>0</v>
          </cell>
          <cell r="I154">
            <v>4111000</v>
          </cell>
          <cell r="J154">
            <v>0</v>
          </cell>
          <cell r="K154">
            <v>629250</v>
          </cell>
          <cell r="L154">
            <v>1029000</v>
          </cell>
          <cell r="M154">
            <v>116750</v>
          </cell>
          <cell r="N154">
            <v>280500</v>
          </cell>
          <cell r="O154">
            <v>0</v>
          </cell>
          <cell r="P154">
            <v>2055500</v>
          </cell>
        </row>
        <row r="155">
          <cell r="A155">
            <v>42</v>
          </cell>
          <cell r="B155" t="str">
            <v>稲毛すきっぷ保育園</v>
          </cell>
          <cell r="C155">
            <v>0</v>
          </cell>
          <cell r="D155">
            <v>1258500</v>
          </cell>
          <cell r="E155">
            <v>2058000</v>
          </cell>
          <cell r="F155">
            <v>233500</v>
          </cell>
          <cell r="G155">
            <v>0</v>
          </cell>
          <cell r="H155">
            <v>0</v>
          </cell>
          <cell r="I155">
            <v>3550000</v>
          </cell>
          <cell r="J155">
            <v>0</v>
          </cell>
          <cell r="K155">
            <v>629250</v>
          </cell>
          <cell r="L155">
            <v>1029000</v>
          </cell>
          <cell r="M155">
            <v>116750</v>
          </cell>
          <cell r="N155">
            <v>0</v>
          </cell>
          <cell r="O155">
            <v>0</v>
          </cell>
          <cell r="P155">
            <v>1775000</v>
          </cell>
        </row>
        <row r="156">
          <cell r="A156">
            <v>43</v>
          </cell>
          <cell r="B156" t="str">
            <v>千葉聖心保育園</v>
          </cell>
          <cell r="C156">
            <v>467500</v>
          </cell>
          <cell r="D156">
            <v>1258500</v>
          </cell>
          <cell r="E156">
            <v>2058000</v>
          </cell>
          <cell r="F156">
            <v>0</v>
          </cell>
          <cell r="G156">
            <v>0</v>
          </cell>
          <cell r="H156">
            <v>0</v>
          </cell>
          <cell r="I156">
            <v>3784000</v>
          </cell>
          <cell r="J156">
            <v>233750</v>
          </cell>
          <cell r="K156">
            <v>629250</v>
          </cell>
          <cell r="L156">
            <v>1029000</v>
          </cell>
          <cell r="M156">
            <v>0</v>
          </cell>
          <cell r="N156">
            <v>0</v>
          </cell>
          <cell r="O156">
            <v>0</v>
          </cell>
          <cell r="P156">
            <v>1892000</v>
          </cell>
        </row>
        <row r="157">
          <cell r="A157">
            <v>44</v>
          </cell>
          <cell r="B157" t="str">
            <v>真生保育園</v>
          </cell>
          <cell r="C157">
            <v>0</v>
          </cell>
          <cell r="D157">
            <v>1258500</v>
          </cell>
          <cell r="E157">
            <v>2058000</v>
          </cell>
          <cell r="F157">
            <v>233500</v>
          </cell>
          <cell r="G157">
            <v>794000</v>
          </cell>
          <cell r="H157">
            <v>0</v>
          </cell>
          <cell r="I157">
            <v>4344000</v>
          </cell>
          <cell r="J157">
            <v>0</v>
          </cell>
          <cell r="K157">
            <v>629250</v>
          </cell>
          <cell r="L157">
            <v>1029000</v>
          </cell>
          <cell r="M157">
            <v>116750</v>
          </cell>
          <cell r="N157">
            <v>397000</v>
          </cell>
          <cell r="O157">
            <v>0</v>
          </cell>
          <cell r="P157">
            <v>2172000</v>
          </cell>
        </row>
        <row r="158">
          <cell r="A158">
            <v>45</v>
          </cell>
          <cell r="B158" t="str">
            <v>アップルナースリー検見川浜保育園</v>
          </cell>
          <cell r="C158">
            <v>0</v>
          </cell>
          <cell r="D158">
            <v>1258500</v>
          </cell>
          <cell r="E158">
            <v>2058000</v>
          </cell>
          <cell r="F158">
            <v>233500</v>
          </cell>
          <cell r="G158">
            <v>794000</v>
          </cell>
          <cell r="H158">
            <v>0</v>
          </cell>
          <cell r="I158">
            <v>4344000</v>
          </cell>
          <cell r="J158">
            <v>0</v>
          </cell>
          <cell r="K158">
            <v>629250</v>
          </cell>
          <cell r="L158">
            <v>1029000</v>
          </cell>
          <cell r="M158">
            <v>116750</v>
          </cell>
          <cell r="N158">
            <v>397000</v>
          </cell>
          <cell r="O158">
            <v>0</v>
          </cell>
          <cell r="P158">
            <v>2172000</v>
          </cell>
        </row>
        <row r="159">
          <cell r="A159">
            <v>46</v>
          </cell>
        </row>
        <row r="160">
          <cell r="A160">
            <v>47</v>
          </cell>
        </row>
        <row r="161">
          <cell r="A161">
            <v>48</v>
          </cell>
        </row>
        <row r="162">
          <cell r="A162">
            <v>49</v>
          </cell>
        </row>
        <row r="163">
          <cell r="A163">
            <v>50</v>
          </cell>
        </row>
        <row r="164">
          <cell r="B164" t="str">
            <v>この行は使わないこと</v>
          </cell>
        </row>
        <row r="165">
          <cell r="B165" t="str">
            <v>計</v>
          </cell>
          <cell r="C165">
            <v>2337500</v>
          </cell>
          <cell r="D165">
            <v>56632500</v>
          </cell>
          <cell r="E165">
            <v>92610000</v>
          </cell>
          <cell r="F165">
            <v>7238500</v>
          </cell>
          <cell r="G165">
            <v>32664500</v>
          </cell>
          <cell r="H165">
            <v>30576000</v>
          </cell>
          <cell r="I165">
            <v>222059000</v>
          </cell>
          <cell r="J165">
            <v>1168750</v>
          </cell>
          <cell r="K165">
            <v>28316250</v>
          </cell>
          <cell r="L165">
            <v>46305000</v>
          </cell>
          <cell r="M165">
            <v>3619250</v>
          </cell>
          <cell r="N165">
            <v>16332250</v>
          </cell>
          <cell r="O165">
            <v>15288000</v>
          </cell>
          <cell r="P165">
            <v>111029500</v>
          </cell>
        </row>
        <row r="166">
          <cell r="B166">
            <v>23</v>
          </cell>
          <cell r="C166" t="str">
            <v>民間保育園保育士等配置基準改善事業補助金差額請求分一覧</v>
          </cell>
        </row>
        <row r="167">
          <cell r="B167" t="str">
            <v xml:space="preserve">保育園名 </v>
          </cell>
          <cell r="C167" t="str">
            <v>第１・２・３四半期既交付額</v>
          </cell>
          <cell r="D167" t="str">
            <v>　　　　　　　　　　　　　　　差額請求</v>
          </cell>
          <cell r="E167" t="str">
            <v>　　　　　　　　　　　　　　　差額請求</v>
          </cell>
          <cell r="F167" t="str">
            <v>　　　　　　　　　　　　　　　差額請求</v>
          </cell>
          <cell r="G167" t="str">
            <v>　　　　　　　　　　　　　　　差額請求</v>
          </cell>
          <cell r="J167" t="str">
            <v>　　　　　　　　　　　　　　　差額請求</v>
          </cell>
        </row>
        <row r="168">
          <cell r="C168" t="str">
            <v>乳児保育</v>
          </cell>
          <cell r="D168" t="str">
            <v>予備保育士</v>
          </cell>
          <cell r="E168" t="str">
            <v>３未保育士</v>
          </cell>
          <cell r="F168" t="str">
            <v>産休明け</v>
          </cell>
          <cell r="G168" t="str">
            <v>調理員等</v>
          </cell>
          <cell r="H168" t="str">
            <v>障害児</v>
          </cell>
          <cell r="I168" t="str">
            <v>合計</v>
          </cell>
          <cell r="J168" t="str">
            <v>乳児保育</v>
          </cell>
          <cell r="K168" t="str">
            <v>予備保育士</v>
          </cell>
          <cell r="L168" t="str">
            <v>３未保育士</v>
          </cell>
          <cell r="M168" t="str">
            <v>産休明け</v>
          </cell>
          <cell r="N168" t="str">
            <v>調理員等</v>
          </cell>
          <cell r="O168" t="str">
            <v>障害児</v>
          </cell>
          <cell r="P168" t="str">
            <v>合計</v>
          </cell>
        </row>
        <row r="169">
          <cell r="A169">
            <v>1</v>
          </cell>
          <cell r="B169" t="str">
            <v>院内保育園</v>
          </cell>
          <cell r="C169">
            <v>0</v>
          </cell>
          <cell r="D169">
            <v>1887750</v>
          </cell>
          <cell r="E169">
            <v>3087000</v>
          </cell>
          <cell r="F169">
            <v>0</v>
          </cell>
          <cell r="G169">
            <v>1126500</v>
          </cell>
          <cell r="H169">
            <v>0</v>
          </cell>
          <cell r="I169">
            <v>6101250</v>
          </cell>
          <cell r="J169">
            <v>935000</v>
          </cell>
          <cell r="K169">
            <v>684250</v>
          </cell>
          <cell r="L169">
            <v>72000</v>
          </cell>
          <cell r="M169">
            <v>0</v>
          </cell>
          <cell r="N169">
            <v>461500</v>
          </cell>
          <cell r="O169">
            <v>0</v>
          </cell>
          <cell r="P169">
            <v>2152750</v>
          </cell>
        </row>
        <row r="170">
          <cell r="A170">
            <v>2</v>
          </cell>
          <cell r="B170" t="str">
            <v>旭ケ丘保育園</v>
          </cell>
          <cell r="C170">
            <v>0</v>
          </cell>
          <cell r="D170">
            <v>1887750</v>
          </cell>
          <cell r="E170">
            <v>3087000</v>
          </cell>
          <cell r="F170">
            <v>350250</v>
          </cell>
          <cell r="G170">
            <v>1191000</v>
          </cell>
          <cell r="H170">
            <v>1764000</v>
          </cell>
          <cell r="I170">
            <v>8280000</v>
          </cell>
          <cell r="J170">
            <v>0</v>
          </cell>
          <cell r="K170">
            <v>684250</v>
          </cell>
          <cell r="L170">
            <v>1125000</v>
          </cell>
          <cell r="M170">
            <v>116750</v>
          </cell>
          <cell r="N170">
            <v>397000</v>
          </cell>
          <cell r="O170">
            <v>588000</v>
          </cell>
          <cell r="P170">
            <v>2911000</v>
          </cell>
        </row>
        <row r="171">
          <cell r="A171">
            <v>3</v>
          </cell>
          <cell r="B171" t="str">
            <v>稲毛保育園</v>
          </cell>
          <cell r="C171">
            <v>0</v>
          </cell>
          <cell r="D171">
            <v>1887750</v>
          </cell>
          <cell r="E171">
            <v>3087000</v>
          </cell>
          <cell r="F171">
            <v>0</v>
          </cell>
          <cell r="G171">
            <v>1191000</v>
          </cell>
          <cell r="H171">
            <v>1764000</v>
          </cell>
          <cell r="I171">
            <v>7929750</v>
          </cell>
          <cell r="J171">
            <v>0</v>
          </cell>
          <cell r="K171">
            <v>469250</v>
          </cell>
          <cell r="L171">
            <v>423000</v>
          </cell>
          <cell r="M171">
            <v>0</v>
          </cell>
          <cell r="N171">
            <v>397000</v>
          </cell>
          <cell r="O171">
            <v>588000</v>
          </cell>
          <cell r="P171">
            <v>1877250</v>
          </cell>
        </row>
        <row r="172">
          <cell r="A172">
            <v>4</v>
          </cell>
          <cell r="B172" t="str">
            <v>みどり学園附属保育園</v>
          </cell>
          <cell r="C172">
            <v>0</v>
          </cell>
          <cell r="D172">
            <v>1887750</v>
          </cell>
          <cell r="E172">
            <v>3087000</v>
          </cell>
          <cell r="F172">
            <v>0</v>
          </cell>
          <cell r="G172">
            <v>1191000</v>
          </cell>
          <cell r="H172">
            <v>0</v>
          </cell>
          <cell r="I172">
            <v>6165750</v>
          </cell>
          <cell r="J172">
            <v>0</v>
          </cell>
          <cell r="K172">
            <v>684250</v>
          </cell>
          <cell r="L172">
            <v>1125000</v>
          </cell>
          <cell r="M172">
            <v>467000</v>
          </cell>
          <cell r="N172">
            <v>397000</v>
          </cell>
          <cell r="O172">
            <v>0</v>
          </cell>
          <cell r="P172">
            <v>2673250</v>
          </cell>
        </row>
        <row r="173">
          <cell r="A173">
            <v>5</v>
          </cell>
          <cell r="B173" t="str">
            <v>ちどり保育園</v>
          </cell>
          <cell r="C173">
            <v>0</v>
          </cell>
          <cell r="D173">
            <v>1887750</v>
          </cell>
          <cell r="E173">
            <v>3087000</v>
          </cell>
          <cell r="F173">
            <v>350250</v>
          </cell>
          <cell r="G173">
            <v>1188000</v>
          </cell>
          <cell r="H173">
            <v>0</v>
          </cell>
          <cell r="I173">
            <v>6513000</v>
          </cell>
          <cell r="J173">
            <v>1870000</v>
          </cell>
          <cell r="K173">
            <v>684250</v>
          </cell>
          <cell r="L173">
            <v>1125000</v>
          </cell>
          <cell r="M173">
            <v>116750</v>
          </cell>
          <cell r="N173">
            <v>400000</v>
          </cell>
          <cell r="O173">
            <v>2352000</v>
          </cell>
          <cell r="P173">
            <v>6548000</v>
          </cell>
        </row>
        <row r="174">
          <cell r="A174">
            <v>6</v>
          </cell>
          <cell r="B174" t="str">
            <v>今井保育園</v>
          </cell>
          <cell r="C174">
            <v>701250</v>
          </cell>
          <cell r="D174">
            <v>1887750</v>
          </cell>
          <cell r="E174">
            <v>3087000</v>
          </cell>
          <cell r="F174">
            <v>350250</v>
          </cell>
          <cell r="G174">
            <v>1191000</v>
          </cell>
          <cell r="H174">
            <v>1764000</v>
          </cell>
          <cell r="I174">
            <v>8981250</v>
          </cell>
          <cell r="J174">
            <v>233750</v>
          </cell>
          <cell r="K174">
            <v>684250</v>
          </cell>
          <cell r="L174">
            <v>1125000</v>
          </cell>
          <cell r="M174">
            <v>116750</v>
          </cell>
          <cell r="N174">
            <v>397000</v>
          </cell>
          <cell r="O174">
            <v>588000</v>
          </cell>
          <cell r="P174">
            <v>3144750</v>
          </cell>
        </row>
        <row r="175">
          <cell r="A175">
            <v>7</v>
          </cell>
          <cell r="B175" t="str">
            <v>若竹保育園</v>
          </cell>
          <cell r="C175">
            <v>0</v>
          </cell>
          <cell r="D175">
            <v>1887750</v>
          </cell>
          <cell r="E175">
            <v>3087000</v>
          </cell>
          <cell r="F175">
            <v>350250</v>
          </cell>
          <cell r="G175">
            <v>1191000</v>
          </cell>
          <cell r="H175">
            <v>1764000</v>
          </cell>
          <cell r="I175">
            <v>8280000</v>
          </cell>
          <cell r="J175">
            <v>935000</v>
          </cell>
          <cell r="K175">
            <v>684250</v>
          </cell>
          <cell r="L175">
            <v>1125000</v>
          </cell>
          <cell r="M175">
            <v>116750</v>
          </cell>
          <cell r="N175">
            <v>397000</v>
          </cell>
          <cell r="O175">
            <v>588000</v>
          </cell>
          <cell r="P175">
            <v>3846000</v>
          </cell>
        </row>
        <row r="176">
          <cell r="A176">
            <v>8</v>
          </cell>
          <cell r="B176" t="str">
            <v>千葉寺保育園</v>
          </cell>
          <cell r="C176">
            <v>0</v>
          </cell>
          <cell r="D176">
            <v>1887750</v>
          </cell>
          <cell r="E176">
            <v>3087000</v>
          </cell>
          <cell r="F176">
            <v>0</v>
          </cell>
          <cell r="G176">
            <v>1191000</v>
          </cell>
          <cell r="H176">
            <v>1764000</v>
          </cell>
          <cell r="I176">
            <v>7929750</v>
          </cell>
          <cell r="J176">
            <v>935000</v>
          </cell>
          <cell r="K176">
            <v>684250</v>
          </cell>
          <cell r="L176">
            <v>1125000</v>
          </cell>
          <cell r="M176">
            <v>467000</v>
          </cell>
          <cell r="N176">
            <v>397000</v>
          </cell>
          <cell r="O176">
            <v>588000</v>
          </cell>
          <cell r="P176">
            <v>4196250</v>
          </cell>
        </row>
        <row r="177">
          <cell r="A177">
            <v>9</v>
          </cell>
          <cell r="B177" t="str">
            <v>慈光保育園</v>
          </cell>
          <cell r="C177">
            <v>0</v>
          </cell>
          <cell r="D177">
            <v>1887750</v>
          </cell>
          <cell r="E177">
            <v>3087000</v>
          </cell>
          <cell r="F177">
            <v>350250</v>
          </cell>
          <cell r="G177">
            <v>1191000</v>
          </cell>
          <cell r="H177">
            <v>1764000</v>
          </cell>
          <cell r="I177">
            <v>8280000</v>
          </cell>
          <cell r="J177">
            <v>0</v>
          </cell>
          <cell r="K177">
            <v>684250</v>
          </cell>
          <cell r="L177">
            <v>1125000</v>
          </cell>
          <cell r="M177">
            <v>116750</v>
          </cell>
          <cell r="N177">
            <v>-297000</v>
          </cell>
          <cell r="O177">
            <v>588000</v>
          </cell>
          <cell r="P177">
            <v>2217000</v>
          </cell>
        </row>
        <row r="178">
          <cell r="A178">
            <v>10</v>
          </cell>
          <cell r="B178" t="str">
            <v>若梅保育園</v>
          </cell>
          <cell r="C178">
            <v>0</v>
          </cell>
          <cell r="D178">
            <v>1887750</v>
          </cell>
          <cell r="E178">
            <v>3087000</v>
          </cell>
          <cell r="F178">
            <v>350250</v>
          </cell>
          <cell r="G178">
            <v>1191000</v>
          </cell>
          <cell r="H178">
            <v>1764000</v>
          </cell>
          <cell r="I178">
            <v>8280000</v>
          </cell>
          <cell r="J178">
            <v>0</v>
          </cell>
          <cell r="K178">
            <v>684250</v>
          </cell>
          <cell r="L178">
            <v>1125000</v>
          </cell>
          <cell r="M178">
            <v>116750</v>
          </cell>
          <cell r="N178">
            <v>397000</v>
          </cell>
          <cell r="O178">
            <v>588000</v>
          </cell>
          <cell r="P178">
            <v>2911000</v>
          </cell>
        </row>
        <row r="179">
          <cell r="A179">
            <v>11</v>
          </cell>
          <cell r="B179" t="str">
            <v>チューリップ保育園</v>
          </cell>
          <cell r="C179">
            <v>0</v>
          </cell>
          <cell r="D179">
            <v>1887750</v>
          </cell>
          <cell r="E179">
            <v>3087000</v>
          </cell>
          <cell r="F179">
            <v>0</v>
          </cell>
          <cell r="G179">
            <v>807750</v>
          </cell>
          <cell r="H179">
            <v>1764000</v>
          </cell>
          <cell r="I179">
            <v>7546500</v>
          </cell>
          <cell r="J179">
            <v>935000</v>
          </cell>
          <cell r="K179">
            <v>684250</v>
          </cell>
          <cell r="L179">
            <v>1125000</v>
          </cell>
          <cell r="M179">
            <v>467000</v>
          </cell>
          <cell r="N179">
            <v>147250</v>
          </cell>
          <cell r="O179">
            <v>588000</v>
          </cell>
          <cell r="P179">
            <v>3946500</v>
          </cell>
        </row>
        <row r="180">
          <cell r="A180">
            <v>12</v>
          </cell>
          <cell r="B180" t="str">
            <v>幕張海浜保育園</v>
          </cell>
          <cell r="C180">
            <v>0</v>
          </cell>
          <cell r="D180">
            <v>1887750</v>
          </cell>
          <cell r="E180">
            <v>3087000</v>
          </cell>
          <cell r="F180">
            <v>350250</v>
          </cell>
          <cell r="G180">
            <v>1191000</v>
          </cell>
          <cell r="H180">
            <v>0</v>
          </cell>
          <cell r="I180">
            <v>6516000</v>
          </cell>
          <cell r="J180">
            <v>0</v>
          </cell>
          <cell r="K180">
            <v>684250</v>
          </cell>
          <cell r="L180">
            <v>1125000</v>
          </cell>
          <cell r="M180">
            <v>116750</v>
          </cell>
          <cell r="N180">
            <v>397000</v>
          </cell>
          <cell r="O180">
            <v>2352000</v>
          </cell>
          <cell r="P180">
            <v>4675000</v>
          </cell>
        </row>
        <row r="181">
          <cell r="A181">
            <v>13</v>
          </cell>
          <cell r="B181" t="str">
            <v>みつわ台保育園</v>
          </cell>
          <cell r="C181">
            <v>0</v>
          </cell>
          <cell r="D181">
            <v>1887750</v>
          </cell>
          <cell r="E181">
            <v>3087000</v>
          </cell>
          <cell r="F181">
            <v>350250</v>
          </cell>
          <cell r="G181">
            <v>1191000</v>
          </cell>
          <cell r="H181">
            <v>5292000</v>
          </cell>
          <cell r="I181">
            <v>11808000</v>
          </cell>
          <cell r="J181">
            <v>0</v>
          </cell>
          <cell r="K181">
            <v>684250</v>
          </cell>
          <cell r="L181">
            <v>1125000</v>
          </cell>
          <cell r="M181">
            <v>116750</v>
          </cell>
          <cell r="N181">
            <v>397000</v>
          </cell>
          <cell r="O181">
            <v>-588000</v>
          </cell>
          <cell r="P181">
            <v>1735000</v>
          </cell>
        </row>
        <row r="182">
          <cell r="A182">
            <v>14</v>
          </cell>
          <cell r="B182" t="str">
            <v>まどか保育園</v>
          </cell>
          <cell r="C182">
            <v>0</v>
          </cell>
          <cell r="D182">
            <v>1887750</v>
          </cell>
          <cell r="E182">
            <v>3087000</v>
          </cell>
          <cell r="F182">
            <v>350250</v>
          </cell>
          <cell r="G182">
            <v>1191000</v>
          </cell>
          <cell r="H182">
            <v>0</v>
          </cell>
          <cell r="I182">
            <v>6516000</v>
          </cell>
          <cell r="J182">
            <v>935000</v>
          </cell>
          <cell r="K182">
            <v>684250</v>
          </cell>
          <cell r="L182">
            <v>1125000</v>
          </cell>
          <cell r="M182">
            <v>116750</v>
          </cell>
          <cell r="N182">
            <v>265000</v>
          </cell>
          <cell r="O182">
            <v>0</v>
          </cell>
          <cell r="P182">
            <v>3126000</v>
          </cell>
        </row>
        <row r="183">
          <cell r="A183">
            <v>15</v>
          </cell>
          <cell r="B183" t="str">
            <v>わかくさ保育園</v>
          </cell>
          <cell r="C183">
            <v>0</v>
          </cell>
          <cell r="D183">
            <v>1887750</v>
          </cell>
          <cell r="E183">
            <v>3087000</v>
          </cell>
          <cell r="F183">
            <v>350250</v>
          </cell>
          <cell r="G183">
            <v>1191000</v>
          </cell>
          <cell r="H183">
            <v>0</v>
          </cell>
          <cell r="I183">
            <v>6516000</v>
          </cell>
          <cell r="J183">
            <v>0</v>
          </cell>
          <cell r="K183">
            <v>684250</v>
          </cell>
          <cell r="L183">
            <v>423000</v>
          </cell>
          <cell r="M183">
            <v>116750</v>
          </cell>
          <cell r="N183">
            <v>-43000</v>
          </cell>
          <cell r="O183">
            <v>0</v>
          </cell>
          <cell r="P183">
            <v>1181000</v>
          </cell>
        </row>
        <row r="184">
          <cell r="A184">
            <v>16</v>
          </cell>
          <cell r="B184" t="str">
            <v>たいよう保育園</v>
          </cell>
          <cell r="C184">
            <v>0</v>
          </cell>
          <cell r="D184">
            <v>1887750</v>
          </cell>
          <cell r="E184">
            <v>3087000</v>
          </cell>
          <cell r="F184">
            <v>350250</v>
          </cell>
          <cell r="G184">
            <v>1191000</v>
          </cell>
          <cell r="H184">
            <v>0</v>
          </cell>
          <cell r="I184">
            <v>6516000</v>
          </cell>
          <cell r="J184">
            <v>935000</v>
          </cell>
          <cell r="K184">
            <v>684250</v>
          </cell>
          <cell r="L184">
            <v>1125000</v>
          </cell>
          <cell r="M184">
            <v>116750</v>
          </cell>
          <cell r="N184">
            <v>397000</v>
          </cell>
          <cell r="O184">
            <v>0</v>
          </cell>
          <cell r="P184">
            <v>3258000</v>
          </cell>
        </row>
        <row r="185">
          <cell r="A185">
            <v>17</v>
          </cell>
          <cell r="B185" t="str">
            <v>松ケ丘保育園</v>
          </cell>
          <cell r="C185">
            <v>0</v>
          </cell>
          <cell r="D185">
            <v>1887750</v>
          </cell>
          <cell r="E185">
            <v>3087000</v>
          </cell>
          <cell r="F185">
            <v>350250</v>
          </cell>
          <cell r="G185">
            <v>966000</v>
          </cell>
          <cell r="H185">
            <v>1764000</v>
          </cell>
          <cell r="I185">
            <v>8055000</v>
          </cell>
          <cell r="J185">
            <v>0</v>
          </cell>
          <cell r="K185">
            <v>684250</v>
          </cell>
          <cell r="L185">
            <v>1125000</v>
          </cell>
          <cell r="M185">
            <v>116750</v>
          </cell>
          <cell r="N185">
            <v>77000</v>
          </cell>
          <cell r="O185">
            <v>588000</v>
          </cell>
          <cell r="P185">
            <v>2591000</v>
          </cell>
        </row>
        <row r="186">
          <cell r="A186">
            <v>18</v>
          </cell>
          <cell r="B186" t="str">
            <v>作草部保育園</v>
          </cell>
          <cell r="C186">
            <v>0</v>
          </cell>
          <cell r="D186">
            <v>1887750</v>
          </cell>
          <cell r="E186">
            <v>3087000</v>
          </cell>
          <cell r="F186">
            <v>350250</v>
          </cell>
          <cell r="G186">
            <v>1191000</v>
          </cell>
          <cell r="H186">
            <v>1764000</v>
          </cell>
          <cell r="I186">
            <v>8280000</v>
          </cell>
          <cell r="J186">
            <v>0</v>
          </cell>
          <cell r="K186">
            <v>684250</v>
          </cell>
          <cell r="L186">
            <v>1125000</v>
          </cell>
          <cell r="M186">
            <v>116750</v>
          </cell>
          <cell r="N186">
            <v>397000</v>
          </cell>
          <cell r="O186">
            <v>-1764000</v>
          </cell>
          <cell r="P186">
            <v>559000</v>
          </cell>
        </row>
        <row r="187">
          <cell r="A187">
            <v>19</v>
          </cell>
          <cell r="B187" t="str">
            <v>すずらん保育園</v>
          </cell>
          <cell r="C187">
            <v>0</v>
          </cell>
          <cell r="D187">
            <v>1887750</v>
          </cell>
          <cell r="E187">
            <v>3087000</v>
          </cell>
          <cell r="F187">
            <v>350250</v>
          </cell>
          <cell r="G187">
            <v>1191000</v>
          </cell>
          <cell r="H187">
            <v>1764000</v>
          </cell>
          <cell r="I187">
            <v>8280000</v>
          </cell>
          <cell r="J187">
            <v>0</v>
          </cell>
          <cell r="K187">
            <v>684250</v>
          </cell>
          <cell r="L187">
            <v>1125000</v>
          </cell>
          <cell r="M187">
            <v>116750</v>
          </cell>
          <cell r="N187">
            <v>397000</v>
          </cell>
          <cell r="O187">
            <v>588000</v>
          </cell>
          <cell r="P187">
            <v>2911000</v>
          </cell>
        </row>
        <row r="188">
          <cell r="A188">
            <v>20</v>
          </cell>
          <cell r="B188" t="str">
            <v>なぎさ保育園</v>
          </cell>
          <cell r="C188">
            <v>0</v>
          </cell>
          <cell r="D188">
            <v>1887750</v>
          </cell>
          <cell r="E188">
            <v>3087000</v>
          </cell>
          <cell r="F188">
            <v>350250</v>
          </cell>
          <cell r="G188">
            <v>1191000</v>
          </cell>
          <cell r="H188">
            <v>0</v>
          </cell>
          <cell r="I188">
            <v>6516000</v>
          </cell>
          <cell r="J188">
            <v>0</v>
          </cell>
          <cell r="K188">
            <v>684250</v>
          </cell>
          <cell r="L188">
            <v>1125000</v>
          </cell>
          <cell r="M188">
            <v>116750</v>
          </cell>
          <cell r="N188">
            <v>397000</v>
          </cell>
          <cell r="O188">
            <v>0</v>
          </cell>
          <cell r="P188">
            <v>2323000</v>
          </cell>
        </row>
        <row r="189">
          <cell r="A189">
            <v>21</v>
          </cell>
          <cell r="B189" t="str">
            <v>南小中台保育園</v>
          </cell>
          <cell r="C189">
            <v>0</v>
          </cell>
          <cell r="D189">
            <v>1887750</v>
          </cell>
          <cell r="E189">
            <v>3087000</v>
          </cell>
          <cell r="F189">
            <v>350250</v>
          </cell>
          <cell r="G189">
            <v>1191000</v>
          </cell>
          <cell r="H189">
            <v>1764000</v>
          </cell>
          <cell r="I189">
            <v>8280000</v>
          </cell>
          <cell r="J189">
            <v>0</v>
          </cell>
          <cell r="K189">
            <v>684250</v>
          </cell>
          <cell r="L189">
            <v>774000</v>
          </cell>
          <cell r="M189">
            <v>116750</v>
          </cell>
          <cell r="N189">
            <v>397000</v>
          </cell>
          <cell r="O189">
            <v>588000</v>
          </cell>
          <cell r="P189">
            <v>2560000</v>
          </cell>
        </row>
        <row r="190">
          <cell r="A190">
            <v>22</v>
          </cell>
          <cell r="B190" t="str">
            <v>もみじ保育園</v>
          </cell>
          <cell r="C190">
            <v>0</v>
          </cell>
          <cell r="D190">
            <v>1887750</v>
          </cell>
          <cell r="E190">
            <v>3087000</v>
          </cell>
          <cell r="F190">
            <v>0</v>
          </cell>
          <cell r="G190">
            <v>1191000</v>
          </cell>
          <cell r="H190">
            <v>1764000</v>
          </cell>
          <cell r="I190">
            <v>7929750</v>
          </cell>
          <cell r="J190">
            <v>935000</v>
          </cell>
          <cell r="K190">
            <v>684250</v>
          </cell>
          <cell r="L190">
            <v>1125000</v>
          </cell>
          <cell r="M190">
            <v>467000</v>
          </cell>
          <cell r="N190">
            <v>397000</v>
          </cell>
          <cell r="O190">
            <v>588000</v>
          </cell>
          <cell r="P190">
            <v>4196250</v>
          </cell>
        </row>
        <row r="191">
          <cell r="A191">
            <v>23</v>
          </cell>
          <cell r="B191" t="str">
            <v>おゆみ野保育園</v>
          </cell>
          <cell r="C191">
            <v>0</v>
          </cell>
          <cell r="D191">
            <v>1887750</v>
          </cell>
          <cell r="E191">
            <v>3087000</v>
          </cell>
          <cell r="F191">
            <v>350250</v>
          </cell>
          <cell r="G191">
            <v>1191000</v>
          </cell>
          <cell r="H191">
            <v>1764000</v>
          </cell>
          <cell r="I191">
            <v>8280000</v>
          </cell>
          <cell r="J191">
            <v>0</v>
          </cell>
          <cell r="K191">
            <v>684250</v>
          </cell>
          <cell r="L191">
            <v>1125000</v>
          </cell>
          <cell r="M191">
            <v>116750</v>
          </cell>
          <cell r="N191">
            <v>397000</v>
          </cell>
          <cell r="O191">
            <v>588000</v>
          </cell>
          <cell r="P191">
            <v>2911000</v>
          </cell>
        </row>
        <row r="192">
          <cell r="A192">
            <v>24</v>
          </cell>
          <cell r="B192" t="str">
            <v>ナーセリー鏡戸</v>
          </cell>
          <cell r="C192">
            <v>701250</v>
          </cell>
          <cell r="D192">
            <v>1887750</v>
          </cell>
          <cell r="E192">
            <v>3087000</v>
          </cell>
          <cell r="F192">
            <v>350250</v>
          </cell>
          <cell r="G192">
            <v>1191000</v>
          </cell>
          <cell r="H192">
            <v>0</v>
          </cell>
          <cell r="I192">
            <v>7217250</v>
          </cell>
          <cell r="J192">
            <v>-701250</v>
          </cell>
          <cell r="K192">
            <v>684250</v>
          </cell>
          <cell r="L192">
            <v>1125000</v>
          </cell>
          <cell r="M192">
            <v>116750</v>
          </cell>
          <cell r="N192">
            <v>397000</v>
          </cell>
          <cell r="O192">
            <v>0</v>
          </cell>
          <cell r="P192">
            <v>1621750</v>
          </cell>
        </row>
        <row r="193">
          <cell r="A193">
            <v>25</v>
          </cell>
          <cell r="B193" t="str">
            <v>打瀬保育園</v>
          </cell>
          <cell r="C193">
            <v>0</v>
          </cell>
          <cell r="D193">
            <v>1887750</v>
          </cell>
          <cell r="E193">
            <v>3087000</v>
          </cell>
          <cell r="F193">
            <v>350250</v>
          </cell>
          <cell r="G193">
            <v>1191000</v>
          </cell>
          <cell r="H193">
            <v>0</v>
          </cell>
          <cell r="I193">
            <v>6516000</v>
          </cell>
          <cell r="J193">
            <v>0</v>
          </cell>
          <cell r="K193">
            <v>684250</v>
          </cell>
          <cell r="L193">
            <v>1125000</v>
          </cell>
          <cell r="M193">
            <v>116750</v>
          </cell>
          <cell r="N193">
            <v>397000</v>
          </cell>
          <cell r="O193">
            <v>0</v>
          </cell>
          <cell r="P193">
            <v>2323000</v>
          </cell>
        </row>
        <row r="194">
          <cell r="A194">
            <v>26</v>
          </cell>
          <cell r="B194" t="str">
            <v>ふたば保育園</v>
          </cell>
          <cell r="C194">
            <v>0</v>
          </cell>
          <cell r="D194">
            <v>1887750</v>
          </cell>
          <cell r="E194">
            <v>3087000</v>
          </cell>
          <cell r="F194">
            <v>350250</v>
          </cell>
          <cell r="G194">
            <v>1191000</v>
          </cell>
          <cell r="H194">
            <v>3528000</v>
          </cell>
          <cell r="I194">
            <v>10044000</v>
          </cell>
          <cell r="J194">
            <v>0</v>
          </cell>
          <cell r="K194">
            <v>684250</v>
          </cell>
          <cell r="L194">
            <v>1125000</v>
          </cell>
          <cell r="M194">
            <v>116750</v>
          </cell>
          <cell r="N194">
            <v>397000</v>
          </cell>
          <cell r="O194">
            <v>1176000</v>
          </cell>
          <cell r="P194">
            <v>3499000</v>
          </cell>
        </row>
        <row r="195">
          <cell r="A195">
            <v>27</v>
          </cell>
          <cell r="B195" t="str">
            <v>明和輝保育園</v>
          </cell>
          <cell r="C195">
            <v>701250</v>
          </cell>
          <cell r="D195">
            <v>1887750</v>
          </cell>
          <cell r="E195">
            <v>3087000</v>
          </cell>
          <cell r="F195">
            <v>0</v>
          </cell>
          <cell r="G195">
            <v>1191000</v>
          </cell>
          <cell r="H195">
            <v>1764000</v>
          </cell>
          <cell r="I195">
            <v>8631000</v>
          </cell>
          <cell r="J195">
            <v>-701250</v>
          </cell>
          <cell r="K195">
            <v>684250</v>
          </cell>
          <cell r="L195">
            <v>1125000</v>
          </cell>
          <cell r="M195">
            <v>467000</v>
          </cell>
          <cell r="N195">
            <v>397000</v>
          </cell>
          <cell r="O195">
            <v>588000</v>
          </cell>
          <cell r="P195">
            <v>2560000</v>
          </cell>
        </row>
        <row r="196">
          <cell r="A196">
            <v>28</v>
          </cell>
          <cell r="B196" t="str">
            <v>山王保育園</v>
          </cell>
          <cell r="C196">
            <v>0</v>
          </cell>
          <cell r="D196">
            <v>1887750</v>
          </cell>
          <cell r="E196">
            <v>3087000</v>
          </cell>
          <cell r="F196">
            <v>350250</v>
          </cell>
          <cell r="G196">
            <v>1191000</v>
          </cell>
          <cell r="H196">
            <v>0</v>
          </cell>
          <cell r="I196">
            <v>6516000</v>
          </cell>
          <cell r="J196">
            <v>0</v>
          </cell>
          <cell r="K196">
            <v>684250</v>
          </cell>
          <cell r="L196">
            <v>1125000</v>
          </cell>
          <cell r="M196">
            <v>116750</v>
          </cell>
          <cell r="N196">
            <v>397000</v>
          </cell>
          <cell r="O196">
            <v>2352000</v>
          </cell>
          <cell r="P196">
            <v>4675000</v>
          </cell>
        </row>
        <row r="197">
          <cell r="A197">
            <v>29</v>
          </cell>
          <cell r="B197" t="str">
            <v>チャイルド・ガーデン保育園</v>
          </cell>
          <cell r="C197">
            <v>0</v>
          </cell>
          <cell r="D197">
            <v>1887750</v>
          </cell>
          <cell r="E197">
            <v>3087000</v>
          </cell>
          <cell r="F197">
            <v>0</v>
          </cell>
          <cell r="G197">
            <v>1191000</v>
          </cell>
          <cell r="H197">
            <v>0</v>
          </cell>
          <cell r="I197">
            <v>6165750</v>
          </cell>
          <cell r="J197">
            <v>0</v>
          </cell>
          <cell r="K197">
            <v>684250</v>
          </cell>
          <cell r="L197">
            <v>774000</v>
          </cell>
          <cell r="M197">
            <v>467000</v>
          </cell>
          <cell r="N197">
            <v>397000</v>
          </cell>
          <cell r="O197">
            <v>392000</v>
          </cell>
          <cell r="P197">
            <v>2714250</v>
          </cell>
        </row>
        <row r="198">
          <cell r="A198">
            <v>30</v>
          </cell>
          <cell r="B198" t="str">
            <v>明徳土気保育園</v>
          </cell>
          <cell r="C198">
            <v>0</v>
          </cell>
          <cell r="D198">
            <v>1887750</v>
          </cell>
          <cell r="E198">
            <v>3087000</v>
          </cell>
          <cell r="F198">
            <v>350250</v>
          </cell>
          <cell r="G198">
            <v>1191000</v>
          </cell>
          <cell r="H198">
            <v>3528000</v>
          </cell>
          <cell r="I198">
            <v>10044000</v>
          </cell>
          <cell r="J198">
            <v>0</v>
          </cell>
          <cell r="K198">
            <v>684250</v>
          </cell>
          <cell r="L198">
            <v>1125000</v>
          </cell>
          <cell r="M198">
            <v>116750</v>
          </cell>
          <cell r="N198">
            <v>397000</v>
          </cell>
          <cell r="O198">
            <v>1176000</v>
          </cell>
          <cell r="P198">
            <v>3499000</v>
          </cell>
        </row>
        <row r="199">
          <cell r="A199">
            <v>31</v>
          </cell>
          <cell r="B199" t="str">
            <v>グレース保育園</v>
          </cell>
          <cell r="C199">
            <v>0</v>
          </cell>
          <cell r="D199">
            <v>1887750</v>
          </cell>
          <cell r="E199">
            <v>3087000</v>
          </cell>
          <cell r="F199">
            <v>0</v>
          </cell>
          <cell r="G199">
            <v>1191000</v>
          </cell>
          <cell r="H199">
            <v>1764000</v>
          </cell>
          <cell r="I199">
            <v>7929750</v>
          </cell>
          <cell r="J199">
            <v>0</v>
          </cell>
          <cell r="K199">
            <v>684250</v>
          </cell>
          <cell r="L199">
            <v>1125000</v>
          </cell>
          <cell r="M199">
            <v>467000</v>
          </cell>
          <cell r="N199">
            <v>-138000</v>
          </cell>
          <cell r="O199">
            <v>2940000</v>
          </cell>
          <cell r="P199">
            <v>5078250</v>
          </cell>
        </row>
        <row r="200">
          <cell r="A200">
            <v>32</v>
          </cell>
          <cell r="B200" t="str">
            <v>みらい保育園</v>
          </cell>
          <cell r="C200">
            <v>0</v>
          </cell>
          <cell r="D200">
            <v>1887750</v>
          </cell>
          <cell r="E200">
            <v>3087000</v>
          </cell>
          <cell r="F200">
            <v>0</v>
          </cell>
          <cell r="G200">
            <v>1191000</v>
          </cell>
          <cell r="H200">
            <v>1764000</v>
          </cell>
          <cell r="I200">
            <v>7929750</v>
          </cell>
          <cell r="J200">
            <v>0</v>
          </cell>
          <cell r="K200">
            <v>684250</v>
          </cell>
          <cell r="L200">
            <v>1125000</v>
          </cell>
          <cell r="M200">
            <v>467000</v>
          </cell>
          <cell r="N200">
            <v>397000</v>
          </cell>
          <cell r="O200">
            <v>-1764000</v>
          </cell>
          <cell r="P200">
            <v>909250</v>
          </cell>
        </row>
        <row r="201">
          <cell r="A201">
            <v>33</v>
          </cell>
          <cell r="B201" t="str">
            <v>かまとり保育園</v>
          </cell>
          <cell r="C201">
            <v>0</v>
          </cell>
          <cell r="D201">
            <v>1887750</v>
          </cell>
          <cell r="E201">
            <v>3087000</v>
          </cell>
          <cell r="F201">
            <v>0</v>
          </cell>
          <cell r="G201">
            <v>1191000</v>
          </cell>
          <cell r="H201">
            <v>1764000</v>
          </cell>
          <cell r="I201">
            <v>7929750</v>
          </cell>
          <cell r="J201">
            <v>0</v>
          </cell>
          <cell r="K201">
            <v>684250</v>
          </cell>
          <cell r="L201">
            <v>1125000</v>
          </cell>
          <cell r="M201">
            <v>467000</v>
          </cell>
          <cell r="N201">
            <v>397000</v>
          </cell>
          <cell r="O201">
            <v>588000</v>
          </cell>
          <cell r="P201">
            <v>3261250</v>
          </cell>
        </row>
        <row r="202">
          <cell r="A202">
            <v>34</v>
          </cell>
          <cell r="B202" t="str">
            <v>植草弁天保育園</v>
          </cell>
          <cell r="C202">
            <v>701250</v>
          </cell>
          <cell r="D202">
            <v>1887750</v>
          </cell>
          <cell r="E202">
            <v>3087000</v>
          </cell>
          <cell r="F202">
            <v>350250</v>
          </cell>
          <cell r="G202">
            <v>1191000</v>
          </cell>
          <cell r="H202">
            <v>0</v>
          </cell>
          <cell r="I202">
            <v>7217250</v>
          </cell>
          <cell r="J202">
            <v>233750</v>
          </cell>
          <cell r="K202">
            <v>255250</v>
          </cell>
          <cell r="L202">
            <v>-1332000</v>
          </cell>
          <cell r="M202">
            <v>-350250</v>
          </cell>
          <cell r="N202">
            <v>397000</v>
          </cell>
          <cell r="O202">
            <v>0</v>
          </cell>
          <cell r="P202">
            <v>-796250</v>
          </cell>
        </row>
        <row r="203">
          <cell r="A203">
            <v>35</v>
          </cell>
          <cell r="B203" t="str">
            <v>ひなたぼっこ保育園</v>
          </cell>
          <cell r="C203">
            <v>0</v>
          </cell>
          <cell r="D203">
            <v>1887750</v>
          </cell>
          <cell r="E203">
            <v>3087000</v>
          </cell>
          <cell r="F203">
            <v>350250</v>
          </cell>
          <cell r="G203">
            <v>1191000</v>
          </cell>
          <cell r="H203">
            <v>0</v>
          </cell>
          <cell r="I203">
            <v>6516000</v>
          </cell>
          <cell r="J203">
            <v>0</v>
          </cell>
          <cell r="K203">
            <v>684250</v>
          </cell>
          <cell r="L203">
            <v>1125000</v>
          </cell>
          <cell r="M203">
            <v>-39250</v>
          </cell>
          <cell r="N203">
            <v>397000</v>
          </cell>
          <cell r="O203">
            <v>0</v>
          </cell>
          <cell r="P203">
            <v>2167000</v>
          </cell>
        </row>
        <row r="204">
          <cell r="A204">
            <v>36</v>
          </cell>
          <cell r="B204" t="str">
            <v>はまかぜ保育園</v>
          </cell>
          <cell r="C204">
            <v>0</v>
          </cell>
          <cell r="D204">
            <v>1887750</v>
          </cell>
          <cell r="E204">
            <v>3087000</v>
          </cell>
          <cell r="F204">
            <v>350250</v>
          </cell>
          <cell r="G204">
            <v>1191000</v>
          </cell>
          <cell r="H204">
            <v>0</v>
          </cell>
          <cell r="I204">
            <v>6516000</v>
          </cell>
          <cell r="J204">
            <v>935000</v>
          </cell>
          <cell r="K204">
            <v>684250</v>
          </cell>
          <cell r="L204">
            <v>1125000</v>
          </cell>
          <cell r="M204">
            <v>-195250</v>
          </cell>
          <cell r="N204">
            <v>397000</v>
          </cell>
          <cell r="O204">
            <v>0</v>
          </cell>
          <cell r="P204">
            <v>2946000</v>
          </cell>
        </row>
        <row r="205">
          <cell r="A205">
            <v>37</v>
          </cell>
          <cell r="B205" t="str">
            <v>いなほ保育園</v>
          </cell>
          <cell r="C205">
            <v>0</v>
          </cell>
          <cell r="D205">
            <v>1887750</v>
          </cell>
          <cell r="E205">
            <v>3087000</v>
          </cell>
          <cell r="F205">
            <v>350250</v>
          </cell>
          <cell r="G205">
            <v>1191000</v>
          </cell>
          <cell r="H205">
            <v>0</v>
          </cell>
          <cell r="I205">
            <v>6516000</v>
          </cell>
          <cell r="J205">
            <v>0</v>
          </cell>
          <cell r="K205">
            <v>684250</v>
          </cell>
          <cell r="L205">
            <v>1125000</v>
          </cell>
          <cell r="M205">
            <v>-39250</v>
          </cell>
          <cell r="N205">
            <v>-382000</v>
          </cell>
          <cell r="O205">
            <v>0</v>
          </cell>
          <cell r="P205">
            <v>1388000</v>
          </cell>
        </row>
        <row r="206">
          <cell r="A206">
            <v>38</v>
          </cell>
          <cell r="B206" t="str">
            <v>キッズマーム保育園</v>
          </cell>
          <cell r="C206">
            <v>0</v>
          </cell>
          <cell r="D206">
            <v>1887750</v>
          </cell>
          <cell r="E206">
            <v>3087000</v>
          </cell>
          <cell r="F206">
            <v>0</v>
          </cell>
          <cell r="G206">
            <v>1191000</v>
          </cell>
          <cell r="H206">
            <v>1764000</v>
          </cell>
          <cell r="I206">
            <v>7929750</v>
          </cell>
          <cell r="J206">
            <v>0</v>
          </cell>
          <cell r="K206">
            <v>684250</v>
          </cell>
          <cell r="L206">
            <v>1125000</v>
          </cell>
          <cell r="M206">
            <v>0</v>
          </cell>
          <cell r="N206">
            <v>397000</v>
          </cell>
          <cell r="O206">
            <v>0</v>
          </cell>
          <cell r="P206">
            <v>2206250</v>
          </cell>
        </row>
        <row r="207">
          <cell r="A207">
            <v>39</v>
          </cell>
          <cell r="B207" t="str">
            <v>アスク海浜幕張保育園</v>
          </cell>
          <cell r="C207">
            <v>0</v>
          </cell>
          <cell r="D207">
            <v>1887750</v>
          </cell>
          <cell r="E207">
            <v>3087000</v>
          </cell>
          <cell r="F207">
            <v>350250</v>
          </cell>
          <cell r="G207">
            <v>0</v>
          </cell>
          <cell r="H207">
            <v>0</v>
          </cell>
          <cell r="I207">
            <v>5325000</v>
          </cell>
          <cell r="J207">
            <v>935000</v>
          </cell>
          <cell r="K207">
            <v>684250</v>
          </cell>
          <cell r="L207">
            <v>72000</v>
          </cell>
          <cell r="M207">
            <v>-350250</v>
          </cell>
          <cell r="N207">
            <v>0</v>
          </cell>
          <cell r="O207">
            <v>0</v>
          </cell>
          <cell r="P207">
            <v>1341000</v>
          </cell>
        </row>
        <row r="208">
          <cell r="A208">
            <v>40</v>
          </cell>
          <cell r="B208" t="str">
            <v>明徳浜野駅保育園</v>
          </cell>
          <cell r="C208">
            <v>0</v>
          </cell>
          <cell r="D208">
            <v>1887750</v>
          </cell>
          <cell r="E208">
            <v>3087000</v>
          </cell>
          <cell r="F208">
            <v>0</v>
          </cell>
          <cell r="G208">
            <v>1191000</v>
          </cell>
          <cell r="H208">
            <v>0</v>
          </cell>
          <cell r="I208">
            <v>6165750</v>
          </cell>
          <cell r="J208">
            <v>0</v>
          </cell>
          <cell r="K208">
            <v>-1887750</v>
          </cell>
          <cell r="L208">
            <v>-3087000</v>
          </cell>
          <cell r="M208">
            <v>0</v>
          </cell>
          <cell r="N208">
            <v>-1191000</v>
          </cell>
          <cell r="O208">
            <v>0</v>
          </cell>
          <cell r="P208">
            <v>-6165750</v>
          </cell>
        </row>
        <row r="209">
          <cell r="A209">
            <v>41</v>
          </cell>
          <cell r="B209" t="str">
            <v>幕張いもっこ保育園</v>
          </cell>
          <cell r="C209">
            <v>0</v>
          </cell>
          <cell r="D209">
            <v>1887750</v>
          </cell>
          <cell r="E209">
            <v>3087000</v>
          </cell>
          <cell r="F209">
            <v>350250</v>
          </cell>
          <cell r="G209">
            <v>841500</v>
          </cell>
          <cell r="H209">
            <v>0</v>
          </cell>
          <cell r="I209">
            <v>6166500</v>
          </cell>
          <cell r="J209">
            <v>0</v>
          </cell>
          <cell r="K209">
            <v>-1887750</v>
          </cell>
          <cell r="L209">
            <v>-3087000</v>
          </cell>
          <cell r="M209">
            <v>-350250</v>
          </cell>
          <cell r="N209">
            <v>-841500</v>
          </cell>
          <cell r="O209">
            <v>0</v>
          </cell>
          <cell r="P209">
            <v>-6166500</v>
          </cell>
        </row>
        <row r="210">
          <cell r="A210">
            <v>42</v>
          </cell>
          <cell r="B210" t="str">
            <v>稲毛すきっぷ保育園</v>
          </cell>
          <cell r="C210">
            <v>0</v>
          </cell>
          <cell r="D210">
            <v>1887750</v>
          </cell>
          <cell r="E210">
            <v>3087000</v>
          </cell>
          <cell r="F210">
            <v>350250</v>
          </cell>
          <cell r="G210">
            <v>0</v>
          </cell>
          <cell r="H210">
            <v>0</v>
          </cell>
          <cell r="I210">
            <v>5325000</v>
          </cell>
          <cell r="J210">
            <v>0</v>
          </cell>
          <cell r="K210">
            <v>-1887750</v>
          </cell>
          <cell r="L210">
            <v>-3087000</v>
          </cell>
          <cell r="M210">
            <v>-350250</v>
          </cell>
          <cell r="N210">
            <v>0</v>
          </cell>
          <cell r="O210">
            <v>0</v>
          </cell>
          <cell r="P210">
            <v>-5325000</v>
          </cell>
        </row>
        <row r="211">
          <cell r="A211">
            <v>43</v>
          </cell>
          <cell r="B211" t="str">
            <v>千葉聖心保育園</v>
          </cell>
          <cell r="C211">
            <v>701250</v>
          </cell>
          <cell r="D211">
            <v>1887750</v>
          </cell>
          <cell r="E211">
            <v>3087000</v>
          </cell>
          <cell r="F211">
            <v>0</v>
          </cell>
          <cell r="G211">
            <v>0</v>
          </cell>
          <cell r="H211">
            <v>0</v>
          </cell>
          <cell r="I211">
            <v>5676000</v>
          </cell>
          <cell r="J211">
            <v>-701250</v>
          </cell>
          <cell r="K211">
            <v>-1887750</v>
          </cell>
          <cell r="L211">
            <v>-3087000</v>
          </cell>
          <cell r="M211">
            <v>0</v>
          </cell>
          <cell r="N211">
            <v>0</v>
          </cell>
          <cell r="O211">
            <v>0</v>
          </cell>
          <cell r="P211">
            <v>-5676000</v>
          </cell>
        </row>
        <row r="212">
          <cell r="A212">
            <v>44</v>
          </cell>
          <cell r="B212" t="str">
            <v>真生保育園</v>
          </cell>
          <cell r="C212">
            <v>0</v>
          </cell>
          <cell r="D212">
            <v>1887750</v>
          </cell>
          <cell r="E212">
            <v>3087000</v>
          </cell>
          <cell r="F212">
            <v>350250</v>
          </cell>
          <cell r="G212">
            <v>1191000</v>
          </cell>
          <cell r="H212">
            <v>0</v>
          </cell>
          <cell r="I212">
            <v>6516000</v>
          </cell>
          <cell r="J212">
            <v>0</v>
          </cell>
          <cell r="K212">
            <v>-1887750</v>
          </cell>
          <cell r="L212">
            <v>-3087000</v>
          </cell>
          <cell r="M212">
            <v>-350250</v>
          </cell>
          <cell r="N212">
            <v>-1191000</v>
          </cell>
          <cell r="O212">
            <v>0</v>
          </cell>
          <cell r="P212">
            <v>-6516000</v>
          </cell>
        </row>
        <row r="213">
          <cell r="A213">
            <v>45</v>
          </cell>
          <cell r="B213" t="str">
            <v>アップルナースリー検見川浜保育園</v>
          </cell>
          <cell r="C213">
            <v>0</v>
          </cell>
          <cell r="D213">
            <v>1887750</v>
          </cell>
          <cell r="E213">
            <v>3087000</v>
          </cell>
          <cell r="F213">
            <v>350250</v>
          </cell>
          <cell r="G213">
            <v>1191000</v>
          </cell>
          <cell r="H213">
            <v>0</v>
          </cell>
          <cell r="I213">
            <v>6516000</v>
          </cell>
          <cell r="J213">
            <v>0</v>
          </cell>
          <cell r="K213">
            <v>-1887750</v>
          </cell>
          <cell r="L213">
            <v>-3087000</v>
          </cell>
          <cell r="M213">
            <v>-350250</v>
          </cell>
          <cell r="N213">
            <v>-1191000</v>
          </cell>
          <cell r="O213">
            <v>0</v>
          </cell>
          <cell r="P213">
            <v>-6516000</v>
          </cell>
        </row>
        <row r="214">
          <cell r="A214">
            <v>46</v>
          </cell>
        </row>
        <row r="215">
          <cell r="A215">
            <v>47</v>
          </cell>
        </row>
        <row r="216">
          <cell r="A216">
            <v>48</v>
          </cell>
        </row>
        <row r="217">
          <cell r="A217">
            <v>49</v>
          </cell>
        </row>
        <row r="218">
          <cell r="A218">
            <v>50</v>
          </cell>
        </row>
        <row r="219">
          <cell r="B219" t="str">
            <v>この行は使わないこと</v>
          </cell>
        </row>
        <row r="220">
          <cell r="B220" t="str">
            <v>計</v>
          </cell>
          <cell r="C220">
            <v>3506250</v>
          </cell>
          <cell r="D220">
            <v>84948750</v>
          </cell>
          <cell r="E220">
            <v>138915000</v>
          </cell>
          <cell r="F220">
            <v>10857750</v>
          </cell>
          <cell r="G220">
            <v>48996750</v>
          </cell>
          <cell r="H220">
            <v>45864000</v>
          </cell>
          <cell r="I220">
            <v>333088500</v>
          </cell>
          <cell r="J220">
            <v>8648750</v>
          </cell>
          <cell r="K220">
            <v>14715250</v>
          </cell>
          <cell r="L220">
            <v>18684000</v>
          </cell>
          <cell r="M220">
            <v>4396250</v>
          </cell>
          <cell r="N220">
            <v>7589250</v>
          </cell>
          <cell r="O220">
            <v>17444000</v>
          </cell>
          <cell r="P220">
            <v>71477500</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LOOK"/>
      <sheetName val="Sheet2"/>
      <sheetName val="編集"/>
      <sheetName val="H28.4.1"/>
      <sheetName val="H27.4.1（訂正）"/>
      <sheetName val="H27.4.1（番号訂正）"/>
      <sheetName val="H27.4.1"/>
      <sheetName val="机上用"/>
    </sheetNames>
    <sheetDataSet>
      <sheetData sheetId="0"/>
      <sheetData sheetId="1"/>
      <sheetData sheetId="2">
        <row r="160">
          <cell r="F160" t="str">
            <v>01_中央区</v>
          </cell>
        </row>
        <row r="161">
          <cell r="F161" t="str">
            <v>02_花見川区</v>
          </cell>
        </row>
        <row r="162">
          <cell r="F162" t="str">
            <v>03_稲毛区</v>
          </cell>
        </row>
        <row r="163">
          <cell r="F163" t="str">
            <v>04_若葉区</v>
          </cell>
        </row>
        <row r="164">
          <cell r="F164" t="str">
            <v>05_緑区</v>
          </cell>
        </row>
        <row r="165">
          <cell r="F165" t="str">
            <v>06_美浜区</v>
          </cell>
        </row>
      </sheetData>
      <sheetData sheetId="3"/>
      <sheetData sheetId="4"/>
      <sheetData sheetId="5"/>
      <sheetData sheetId="6"/>
      <sheetData sheetId="7"/>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入力シート"/>
      <sheetName val="計算シート"/>
      <sheetName val="対応表"/>
      <sheetName val="質改善前"/>
      <sheetName val="質改善前②"/>
      <sheetName val="質改善後"/>
      <sheetName val="質改善後②"/>
      <sheetName val="Ver."/>
      <sheetName val="請求書"/>
      <sheetName val="請求書（白紙）"/>
      <sheetName val="内訳表（市内用）"/>
      <sheetName val="内訳表 (管外請求用)"/>
      <sheetName val="処遇改善等加算計算シート"/>
      <sheetName val="VLOOK"/>
      <sheetName val="Sheet2"/>
      <sheetName val="編集"/>
      <sheetName val="H28.4.1"/>
      <sheetName val="H27.4.1（訂正）"/>
      <sheetName val="H27.4.1（番号訂正）"/>
      <sheetName val="H27.4.1"/>
      <sheetName val="机上用"/>
      <sheetName val="施設情報"/>
      <sheetName val="交付決定内訳一覧"/>
      <sheetName val="3.31現在職員数"/>
      <sheetName val="交付決定一覧"/>
      <sheetName val="決定通知（様式第２号）"/>
      <sheetName val="第１四半期"/>
      <sheetName val="第２四半期 "/>
      <sheetName val="第２支払"/>
      <sheetName val="第３四半期"/>
      <sheetName val="第３支払"/>
      <sheetName val="10月予備申請"/>
      <sheetName val="変更決定一覧"/>
      <sheetName val="変更通知（様式第5号）"/>
      <sheetName val="確定通知（様式第7号）"/>
      <sheetName val="差引所要額一覧"/>
      <sheetName val="差引所要額内訳 "/>
      <sheetName val="確定額一覧"/>
      <sheetName val="精算分"/>
      <sheetName val="精算書"/>
      <sheetName val="枝番号簿"/>
      <sheetName val="支払い一覧"/>
      <sheetName val="内科・歯科"/>
      <sheetName val="申請人数"/>
      <sheetName val="決定通知"/>
      <sheetName val="交付決定内訳書"/>
      <sheetName val="Sheet1"/>
      <sheetName val="予算額内訳"/>
      <sheetName val="交付額内訳"/>
      <sheetName val="予算額・決定額一覧表"/>
      <sheetName val="指令番号"/>
      <sheetName val="人数入力 （概算払）"/>
      <sheetName val="第１回交付額"/>
      <sheetName val="概算払い時の人数通知"/>
      <sheetName val="人数入力（最終）"/>
      <sheetName val="既交付額通知文"/>
      <sheetName val="変更申請人数一覧"/>
      <sheetName val="変更交付額内訳"/>
      <sheetName val="別表１・２"/>
      <sheetName val="申請変更前後"/>
      <sheetName val="実績差額一覧"/>
      <sheetName val="変更通知"/>
      <sheetName val="変更指令番号"/>
      <sheetName val="確定通知"/>
      <sheetName val="達番号"/>
      <sheetName val="差額一覧"/>
      <sheetName val="ファイルの説明"/>
      <sheetName val="リスト"/>
      <sheetName val="補助金用基本データ"/>
      <sheetName val="①基本情報"/>
      <sheetName val="②名簿記載例 "/>
      <sheetName val="③職員名簿【中間実績】"/>
      <sheetName val="③職員名簿【年間実績】"/>
      <sheetName val="④-1算出内訳表(1)"/>
      <sheetName val="④-2金額確認用シート【入力不要】"/>
      <sheetName val="⑤算出内訳表(2)"/>
      <sheetName val="⑥変更交付申請書"/>
      <sheetName val="⑦実績報告書"/>
      <sheetName val="⑧差額請求書"/>
      <sheetName val="⑨精算書"/>
      <sheetName val="④算出内訳表(1)"/>
      <sheetName val="金額確認用シート【入力不要】"/>
      <sheetName val="個別データ"/>
      <sheetName val="交付決定額一覧"/>
      <sheetName val="Sheet4"/>
      <sheetName val="基準額等"/>
      <sheetName val="提出前チェックリスト"/>
      <sheetName val="【保育園既存】算出内訳書"/>
      <sheetName val="【施設型】実績報告書等（入力不要）"/>
      <sheetName val="年度途中入園前健診の支払明細"/>
      <sheetName val="領収書内訳シート"/>
      <sheetName val="交付申請書(入力不用)"/>
    </sheetNames>
    <sheetDataSet>
      <sheetData sheetId="0"/>
      <sheetData sheetId="1"/>
      <sheetData sheetId="2">
        <row r="3">
          <cell r="C3" t="str">
            <v>18/100地域</v>
          </cell>
          <cell r="J3" t="str">
            <v>質改善前</v>
          </cell>
          <cell r="M3" t="str">
            <v>1級地</v>
          </cell>
          <cell r="P3" t="str">
            <v>A地域</v>
          </cell>
          <cell r="Q3" t="str">
            <v>a地域</v>
          </cell>
          <cell r="R3" t="str">
            <v>標準</v>
          </cell>
          <cell r="S3" t="str">
            <v>なし</v>
          </cell>
        </row>
        <row r="4">
          <cell r="J4" t="str">
            <v>質改善後</v>
          </cell>
          <cell r="M4" t="str">
            <v>2級地</v>
          </cell>
          <cell r="P4" t="str">
            <v>B地域</v>
          </cell>
          <cell r="Q4" t="str">
            <v>b地域</v>
          </cell>
          <cell r="R4" t="str">
            <v>都市部</v>
          </cell>
          <cell r="S4" t="str">
            <v>400時間以上 800時間未満</v>
          </cell>
        </row>
        <row r="5">
          <cell r="M5" t="str">
            <v>3級地</v>
          </cell>
          <cell r="P5" t="str">
            <v>C地域</v>
          </cell>
          <cell r="Q5" t="str">
            <v>c地域</v>
          </cell>
          <cell r="S5" t="str">
            <v>800時間以上 1200時間未満</v>
          </cell>
        </row>
        <row r="6">
          <cell r="M6" t="str">
            <v>4級地</v>
          </cell>
          <cell r="P6" t="str">
            <v>D地域</v>
          </cell>
          <cell r="Q6" t="str">
            <v>d地域</v>
          </cell>
          <cell r="S6" t="str">
            <v>1200時間以上</v>
          </cell>
        </row>
        <row r="7">
          <cell r="M7" t="str">
            <v>その他の地域</v>
          </cell>
        </row>
      </sheetData>
      <sheetData sheetId="3"/>
      <sheetData sheetId="4"/>
      <sheetData sheetId="5"/>
      <sheetData sheetId="6"/>
      <sheetData sheetId="7"/>
      <sheetData sheetId="8"/>
      <sheetData sheetId="9"/>
      <sheetData sheetId="10"/>
      <sheetData sheetId="11"/>
      <sheetData sheetId="12"/>
      <sheetData sheetId="13"/>
      <sheetData sheetId="14"/>
      <sheetData sheetId="15">
        <row r="160">
          <cell r="F160" t="str">
            <v>01_中央区</v>
          </cell>
        </row>
      </sheetData>
      <sheetData sheetId="16"/>
      <sheetData sheetId="17"/>
      <sheetData sheetId="18"/>
      <sheetData sheetId="19"/>
      <sheetData sheetId="20"/>
      <sheetData sheetId="21"/>
      <sheetData sheetId="22">
        <row r="4">
          <cell r="A4">
            <v>1</v>
          </cell>
        </row>
      </sheetData>
      <sheetData sheetId="23"/>
      <sheetData sheetId="24"/>
      <sheetData sheetId="25"/>
      <sheetData sheetId="26"/>
      <sheetData sheetId="27"/>
      <sheetData sheetId="28"/>
      <sheetData sheetId="29"/>
      <sheetData sheetId="30"/>
      <sheetData sheetId="31"/>
      <sheetData sheetId="32">
        <row r="4">
          <cell r="A4">
            <v>1</v>
          </cell>
        </row>
      </sheetData>
      <sheetData sheetId="33"/>
      <sheetData sheetId="34"/>
      <sheetData sheetId="35"/>
      <sheetData sheetId="36"/>
      <sheetData sheetId="37"/>
      <sheetData sheetId="38"/>
      <sheetData sheetId="39"/>
      <sheetData sheetId="40"/>
      <sheetData sheetId="41">
        <row r="4">
          <cell r="A4">
            <v>1</v>
          </cell>
        </row>
      </sheetData>
      <sheetData sheetId="42"/>
      <sheetData sheetId="43"/>
      <sheetData sheetId="44">
        <row r="3">
          <cell r="G3">
            <v>56</v>
          </cell>
        </row>
      </sheetData>
      <sheetData sheetId="45"/>
      <sheetData sheetId="46"/>
      <sheetData sheetId="47"/>
      <sheetData sheetId="48"/>
      <sheetData sheetId="49"/>
      <sheetData sheetId="50"/>
      <sheetData sheetId="51"/>
      <sheetData sheetId="52"/>
      <sheetData sheetId="53"/>
      <sheetData sheetId="54"/>
      <sheetData sheetId="55"/>
      <sheetData sheetId="56">
        <row r="5">
          <cell r="A5">
            <v>1</v>
          </cell>
        </row>
      </sheetData>
      <sheetData sheetId="57"/>
      <sheetData sheetId="58">
        <row r="3">
          <cell r="M3">
            <v>38</v>
          </cell>
        </row>
      </sheetData>
      <sheetData sheetId="59"/>
      <sheetData sheetId="60"/>
      <sheetData sheetId="61"/>
      <sheetData sheetId="62"/>
      <sheetData sheetId="63"/>
      <sheetData sheetId="64"/>
      <sheetData sheetId="65"/>
      <sheetData sheetId="66"/>
      <sheetData sheetId="67"/>
      <sheetData sheetId="68">
        <row r="5">
          <cell r="D5">
            <v>1</v>
          </cell>
        </row>
      </sheetData>
      <sheetData sheetId="69"/>
      <sheetData sheetId="70"/>
      <sheetData sheetId="71"/>
      <sheetData sheetId="72"/>
      <sheetData sheetId="73"/>
      <sheetData sheetId="74"/>
      <sheetData sheetId="75"/>
      <sheetData sheetId="76"/>
      <sheetData sheetId="77"/>
      <sheetData sheetId="78"/>
      <sheetData sheetId="79"/>
      <sheetData sheetId="80" refreshError="1"/>
      <sheetData sheetId="81" refreshError="1"/>
      <sheetData sheetId="82"/>
      <sheetData sheetId="83"/>
      <sheetData sheetId="84"/>
      <sheetData sheetId="85"/>
      <sheetData sheetId="86"/>
      <sheetData sheetId="87"/>
      <sheetData sheetId="88"/>
      <sheetData sheetId="89"/>
      <sheetData sheetId="90"/>
      <sheetData sheetId="9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9.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omments" Target="../comments10.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6.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7.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644F02-3125-4761-BA28-1827A75EDC84}">
  <sheetPr>
    <tabColor rgb="FF00B0F0"/>
  </sheetPr>
  <dimension ref="A1:AF107"/>
  <sheetViews>
    <sheetView tabSelected="1" view="pageBreakPreview" zoomScale="85" zoomScaleNormal="85" zoomScaleSheetLayoutView="85" workbookViewId="0">
      <selection activeCell="V12" sqref="V12:AE13"/>
    </sheetView>
  </sheetViews>
  <sheetFormatPr defaultColWidth="2.7265625" defaultRowHeight="15" customHeight="1"/>
  <cols>
    <col min="1" max="15" width="2.7265625" style="1" customWidth="1"/>
    <col min="16" max="16" width="4.54296875" style="1" customWidth="1"/>
    <col min="17" max="32" width="2.7265625" style="1" customWidth="1"/>
    <col min="33" max="16384" width="2.7265625" style="1"/>
  </cols>
  <sheetData>
    <row r="1" spans="1:32" ht="15" customHeight="1">
      <c r="A1" s="1" t="s">
        <v>0</v>
      </c>
    </row>
    <row r="2" spans="1:32" s="3" customFormat="1" ht="15" customHeight="1">
      <c r="A2" s="26"/>
      <c r="B2" s="26"/>
      <c r="C2" s="26"/>
      <c r="D2" s="26"/>
      <c r="E2" s="26"/>
      <c r="F2" s="26"/>
      <c r="G2" s="26"/>
      <c r="H2" s="26"/>
      <c r="I2" s="26"/>
      <c r="J2" s="26"/>
      <c r="K2" s="26"/>
      <c r="L2" s="26"/>
      <c r="M2" s="26"/>
      <c r="N2" s="26"/>
      <c r="O2" s="26"/>
      <c r="P2" s="26"/>
      <c r="Q2" s="26"/>
      <c r="R2" s="26"/>
      <c r="S2" s="26"/>
      <c r="T2" s="26"/>
      <c r="U2" s="26"/>
      <c r="V2" s="26"/>
      <c r="W2" s="26"/>
      <c r="X2" s="26"/>
      <c r="Y2" s="26"/>
      <c r="Z2" s="26"/>
      <c r="AA2" s="26"/>
      <c r="AB2" s="26"/>
      <c r="AC2" s="26"/>
      <c r="AD2" s="26"/>
      <c r="AE2" s="26"/>
      <c r="AF2" s="26"/>
    </row>
    <row r="3" spans="1:32" ht="15" customHeight="1">
      <c r="U3" s="132" t="s">
        <v>53</v>
      </c>
      <c r="V3" s="132"/>
      <c r="W3" s="132"/>
      <c r="X3" s="132"/>
      <c r="Y3" s="132"/>
      <c r="Z3" s="1" t="s">
        <v>3</v>
      </c>
      <c r="AA3" s="132"/>
      <c r="AB3" s="132"/>
      <c r="AC3" s="1" t="s">
        <v>2</v>
      </c>
      <c r="AD3" s="132"/>
      <c r="AE3" s="132"/>
      <c r="AF3" s="1" t="s">
        <v>1</v>
      </c>
    </row>
    <row r="4" spans="1:32" ht="15" customHeight="1">
      <c r="L4" s="4"/>
    </row>
    <row r="5" spans="1:32" ht="15" customHeight="1">
      <c r="A5" s="136" t="s">
        <v>29</v>
      </c>
      <c r="B5" s="136"/>
      <c r="C5" s="136"/>
      <c r="D5" s="136"/>
      <c r="E5" s="136"/>
      <c r="F5" s="136"/>
      <c r="G5" s="136"/>
      <c r="H5" s="136"/>
      <c r="I5" s="136"/>
      <c r="J5" s="136"/>
      <c r="K5" s="136"/>
      <c r="L5" s="136"/>
      <c r="M5" s="136"/>
      <c r="N5" s="136"/>
      <c r="O5" s="136"/>
      <c r="P5" s="136"/>
      <c r="Q5" s="136"/>
      <c r="R5" s="136"/>
      <c r="S5" s="136"/>
      <c r="T5" s="136"/>
      <c r="U5" s="136"/>
      <c r="V5" s="136"/>
      <c r="W5" s="136"/>
      <c r="X5" s="136"/>
      <c r="Y5" s="136"/>
      <c r="Z5" s="136"/>
      <c r="AA5" s="136"/>
      <c r="AB5" s="136"/>
      <c r="AC5" s="136"/>
      <c r="AD5" s="136"/>
      <c r="AE5" s="136"/>
      <c r="AF5" s="136"/>
    </row>
    <row r="6" spans="1:32" ht="15" customHeight="1">
      <c r="A6" s="136"/>
      <c r="B6" s="136"/>
      <c r="C6" s="136"/>
      <c r="D6" s="136"/>
      <c r="E6" s="136"/>
      <c r="F6" s="136"/>
      <c r="G6" s="136"/>
      <c r="H6" s="136"/>
      <c r="I6" s="136"/>
      <c r="J6" s="136"/>
      <c r="K6" s="136"/>
      <c r="L6" s="136"/>
      <c r="M6" s="136"/>
      <c r="N6" s="136"/>
      <c r="O6" s="136"/>
      <c r="P6" s="136"/>
      <c r="Q6" s="136"/>
      <c r="R6" s="136"/>
      <c r="S6" s="136"/>
      <c r="T6" s="136"/>
      <c r="U6" s="136"/>
      <c r="V6" s="136"/>
      <c r="W6" s="136"/>
      <c r="X6" s="136"/>
      <c r="Y6" s="136"/>
      <c r="Z6" s="136"/>
      <c r="AA6" s="136"/>
      <c r="AB6" s="136"/>
      <c r="AC6" s="136"/>
      <c r="AD6" s="136"/>
      <c r="AE6" s="136"/>
      <c r="AF6" s="136"/>
    </row>
    <row r="8" spans="1:32" ht="15" customHeight="1">
      <c r="A8" s="1" t="s">
        <v>4</v>
      </c>
    </row>
    <row r="9" spans="1:32" ht="15" customHeight="1">
      <c r="Q9" s="121" t="s">
        <v>6</v>
      </c>
      <c r="R9" s="121"/>
      <c r="S9" s="121"/>
      <c r="T9" s="121"/>
      <c r="V9" s="193"/>
      <c r="W9" s="193"/>
      <c r="X9" s="193"/>
      <c r="Y9" s="193"/>
      <c r="Z9" s="193"/>
      <c r="AA9" s="193"/>
      <c r="AB9" s="193"/>
      <c r="AC9" s="193"/>
      <c r="AD9" s="193"/>
      <c r="AE9" s="193"/>
    </row>
    <row r="10" spans="1:32" ht="15" customHeight="1">
      <c r="V10" s="193"/>
      <c r="W10" s="193"/>
      <c r="X10" s="193"/>
      <c r="Y10" s="193"/>
      <c r="Z10" s="193"/>
      <c r="AA10" s="193"/>
      <c r="AB10" s="193"/>
      <c r="AC10" s="193"/>
      <c r="AD10" s="193"/>
      <c r="AE10" s="193"/>
    </row>
    <row r="11" spans="1:32" ht="15" customHeight="1">
      <c r="V11" s="193"/>
      <c r="W11" s="193"/>
      <c r="X11" s="193"/>
      <c r="Y11" s="193"/>
      <c r="Z11" s="193"/>
      <c r="AA11" s="193"/>
      <c r="AB11" s="193"/>
      <c r="AC11" s="193"/>
      <c r="AD11" s="193"/>
      <c r="AE11" s="193"/>
    </row>
    <row r="12" spans="1:32" ht="15" customHeight="1">
      <c r="Q12" s="121" t="s">
        <v>7</v>
      </c>
      <c r="R12" s="121"/>
      <c r="S12" s="121"/>
      <c r="T12" s="121"/>
      <c r="V12" s="193"/>
      <c r="W12" s="193"/>
      <c r="X12" s="193"/>
      <c r="Y12" s="193"/>
      <c r="Z12" s="193"/>
      <c r="AA12" s="193"/>
      <c r="AB12" s="193"/>
      <c r="AC12" s="193"/>
      <c r="AD12" s="193"/>
      <c r="AE12" s="193"/>
    </row>
    <row r="13" spans="1:32" ht="15" customHeight="1">
      <c r="V13" s="193"/>
      <c r="W13" s="193"/>
      <c r="X13" s="193"/>
      <c r="Y13" s="193"/>
      <c r="Z13" s="193"/>
      <c r="AA13" s="193"/>
      <c r="AB13" s="193"/>
      <c r="AC13" s="193"/>
      <c r="AD13" s="193"/>
      <c r="AE13" s="193"/>
    </row>
    <row r="14" spans="1:32" ht="15" customHeight="1">
      <c r="Q14" s="27" t="s">
        <v>52</v>
      </c>
      <c r="R14" s="27"/>
      <c r="S14" s="27"/>
      <c r="T14" s="27"/>
      <c r="V14" s="134"/>
      <c r="W14" s="134"/>
      <c r="X14" s="134"/>
      <c r="Y14" s="134"/>
      <c r="Z14" s="134"/>
      <c r="AA14" s="134"/>
      <c r="AB14" s="134"/>
      <c r="AC14" s="134"/>
      <c r="AD14" s="134"/>
      <c r="AE14" s="134"/>
    </row>
    <row r="15" spans="1:32" ht="15" customHeight="1">
      <c r="V15" s="134"/>
      <c r="W15" s="134"/>
      <c r="X15" s="134"/>
      <c r="Y15" s="134"/>
      <c r="Z15" s="134"/>
      <c r="AA15" s="134"/>
      <c r="AB15" s="134"/>
      <c r="AC15" s="134"/>
      <c r="AD15" s="134"/>
      <c r="AE15" s="134"/>
      <c r="AF15" s="128"/>
    </row>
    <row r="16" spans="1:32" ht="15" customHeight="1">
      <c r="Q16" s="121" t="s">
        <v>9</v>
      </c>
      <c r="R16" s="121"/>
      <c r="S16" s="121"/>
      <c r="T16" s="121"/>
      <c r="V16" s="194"/>
      <c r="W16" s="194"/>
      <c r="X16" s="194"/>
      <c r="Y16" s="194"/>
      <c r="Z16" s="194"/>
      <c r="AA16" s="194"/>
      <c r="AB16" s="194"/>
      <c r="AC16" s="194"/>
      <c r="AD16" s="194"/>
      <c r="AE16" s="194"/>
      <c r="AF16" s="128"/>
    </row>
    <row r="17" spans="1:32" ht="15" customHeight="1">
      <c r="V17" s="194"/>
      <c r="W17" s="194"/>
      <c r="X17" s="194"/>
      <c r="Y17" s="194"/>
      <c r="Z17" s="194"/>
      <c r="AA17" s="194"/>
      <c r="AB17" s="194"/>
      <c r="AC17" s="194"/>
      <c r="AD17" s="194"/>
      <c r="AE17" s="194"/>
    </row>
    <row r="18" spans="1:32" ht="15" customHeight="1">
      <c r="V18" s="194"/>
      <c r="W18" s="194"/>
      <c r="X18" s="194"/>
      <c r="Y18" s="194"/>
      <c r="Z18" s="194"/>
      <c r="AA18" s="194"/>
      <c r="AB18" s="194"/>
      <c r="AC18" s="194"/>
      <c r="AD18" s="194"/>
      <c r="AE18" s="194"/>
    </row>
    <row r="19" spans="1:32" ht="15" customHeight="1">
      <c r="Q19" s="66" t="s">
        <v>155</v>
      </c>
      <c r="T19" s="5"/>
      <c r="V19" s="195"/>
      <c r="W19" s="195"/>
      <c r="X19" s="195"/>
      <c r="Y19" s="195"/>
      <c r="Z19" s="195"/>
      <c r="AA19" s="195"/>
      <c r="AB19" s="195"/>
      <c r="AC19" s="195"/>
      <c r="AD19" s="195"/>
      <c r="AE19" s="195"/>
    </row>
    <row r="20" spans="1:32" ht="15" customHeight="1">
      <c r="V20" s="195"/>
      <c r="W20" s="195"/>
      <c r="X20" s="195"/>
      <c r="Y20" s="195"/>
      <c r="Z20" s="195"/>
      <c r="AA20" s="195"/>
      <c r="AB20" s="195"/>
      <c r="AC20" s="195"/>
      <c r="AD20" s="195"/>
      <c r="AE20" s="195"/>
    </row>
    <row r="21" spans="1:32" ht="15" customHeight="1">
      <c r="A21" s="67" t="s">
        <v>101</v>
      </c>
      <c r="B21" s="67"/>
      <c r="C21" s="67"/>
      <c r="D21" s="67"/>
      <c r="E21" s="67"/>
      <c r="F21" s="67"/>
      <c r="G21" s="67"/>
      <c r="H21" s="67"/>
      <c r="I21" s="67"/>
      <c r="J21" s="67"/>
      <c r="K21" s="67"/>
      <c r="L21" s="67"/>
      <c r="M21" s="67"/>
      <c r="N21" s="67"/>
      <c r="O21" s="67"/>
      <c r="P21" s="67"/>
      <c r="Q21" s="67"/>
      <c r="R21" s="67"/>
      <c r="S21" s="67"/>
      <c r="T21" s="67"/>
      <c r="U21" s="67"/>
      <c r="V21" s="67"/>
      <c r="W21" s="67"/>
      <c r="X21" s="67"/>
      <c r="Y21" s="67"/>
      <c r="Z21" s="67"/>
      <c r="AA21" s="67"/>
      <c r="AB21" s="67"/>
      <c r="AC21" s="67"/>
      <c r="AD21" s="67"/>
      <c r="AE21" s="67"/>
      <c r="AF21" s="67"/>
    </row>
    <row r="22" spans="1:32" ht="15" customHeight="1">
      <c r="A22" s="67"/>
      <c r="B22" s="67"/>
      <c r="C22" s="67"/>
      <c r="D22" s="67"/>
      <c r="E22" s="67"/>
      <c r="F22" s="67"/>
      <c r="G22" s="67"/>
      <c r="H22" s="67"/>
      <c r="I22" s="67"/>
      <c r="J22" s="67"/>
      <c r="K22" s="67"/>
      <c r="L22" s="67"/>
      <c r="M22" s="67"/>
      <c r="N22" s="67"/>
      <c r="O22" s="67"/>
      <c r="P22" s="67"/>
      <c r="Q22" s="67"/>
      <c r="R22" s="67"/>
      <c r="S22" s="67"/>
      <c r="T22" s="67"/>
      <c r="U22" s="67"/>
      <c r="V22" s="67"/>
      <c r="W22" s="67"/>
      <c r="X22" s="67"/>
      <c r="Y22" s="67"/>
      <c r="Z22" s="67"/>
      <c r="AA22" s="67"/>
      <c r="AB22" s="67"/>
      <c r="AC22" s="67"/>
      <c r="AD22" s="67"/>
      <c r="AE22" s="67"/>
      <c r="AF22" s="67"/>
    </row>
    <row r="23" spans="1:32" ht="15" customHeight="1">
      <c r="A23" s="67"/>
      <c r="B23" s="67"/>
      <c r="C23" s="67"/>
      <c r="D23" s="67"/>
      <c r="E23" s="67"/>
      <c r="F23" s="67"/>
      <c r="G23" s="67"/>
      <c r="H23" s="67"/>
      <c r="I23" s="67"/>
      <c r="J23" s="67"/>
      <c r="K23" s="67"/>
      <c r="L23" s="67"/>
      <c r="M23" s="67"/>
      <c r="N23" s="67"/>
      <c r="O23" s="67"/>
      <c r="P23" s="67"/>
      <c r="Q23" s="67"/>
      <c r="R23" s="67"/>
      <c r="S23" s="67"/>
      <c r="T23" s="67"/>
      <c r="U23" s="67"/>
      <c r="V23" s="67"/>
      <c r="W23" s="67"/>
      <c r="X23" s="67"/>
      <c r="Y23" s="67"/>
      <c r="Z23" s="67"/>
      <c r="AA23" s="67"/>
      <c r="AB23" s="67"/>
      <c r="AC23" s="67"/>
      <c r="AD23" s="67"/>
      <c r="AE23" s="67"/>
      <c r="AF23" s="67"/>
    </row>
    <row r="24" spans="1:32" ht="15" customHeight="1">
      <c r="A24" s="6"/>
      <c r="B24" s="6"/>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row>
    <row r="25" spans="1:32" ht="15" customHeight="1">
      <c r="A25" s="122" t="s">
        <v>10</v>
      </c>
      <c r="B25" s="122"/>
      <c r="C25" s="122"/>
      <c r="D25" s="122"/>
      <c r="E25" s="122"/>
      <c r="F25" s="122"/>
      <c r="G25" s="122"/>
      <c r="H25" s="122"/>
      <c r="I25" s="122"/>
      <c r="J25" s="122"/>
      <c r="K25" s="122"/>
      <c r="L25" s="122"/>
      <c r="M25" s="122"/>
      <c r="N25" s="122"/>
      <c r="O25" s="122"/>
      <c r="P25" s="122"/>
      <c r="Q25" s="122"/>
      <c r="R25" s="122"/>
      <c r="S25" s="122"/>
      <c r="T25" s="122"/>
      <c r="U25" s="122"/>
      <c r="V25" s="122"/>
      <c r="W25" s="122"/>
      <c r="X25" s="122"/>
      <c r="Y25" s="122"/>
      <c r="Z25" s="122"/>
      <c r="AA25" s="122"/>
      <c r="AB25" s="122"/>
      <c r="AC25" s="122"/>
      <c r="AD25" s="122"/>
      <c r="AE25" s="122"/>
      <c r="AF25" s="122"/>
    </row>
    <row r="26" spans="1:32" ht="15" customHeight="1">
      <c r="B26" s="26"/>
      <c r="C26" s="26"/>
      <c r="D26" s="26"/>
      <c r="E26" s="26"/>
      <c r="F26" s="26"/>
      <c r="G26" s="26"/>
      <c r="H26" s="26"/>
      <c r="I26" s="26"/>
      <c r="J26" s="26"/>
      <c r="K26" s="26"/>
      <c r="L26" s="26"/>
      <c r="M26" s="26"/>
      <c r="N26" s="26"/>
      <c r="O26" s="26"/>
      <c r="P26" s="26"/>
      <c r="Q26" s="26"/>
      <c r="R26" s="26"/>
      <c r="S26" s="26"/>
      <c r="T26" s="26"/>
      <c r="U26" s="26"/>
      <c r="V26" s="26"/>
      <c r="W26" s="26"/>
      <c r="X26" s="26"/>
      <c r="Y26" s="26"/>
      <c r="Z26" s="26"/>
      <c r="AA26" s="26"/>
      <c r="AB26" s="26"/>
      <c r="AC26" s="26"/>
      <c r="AD26" s="26"/>
      <c r="AE26" s="26"/>
      <c r="AF26" s="3"/>
    </row>
    <row r="27" spans="1:32" ht="15" customHeight="1">
      <c r="B27" s="115" t="s">
        <v>11</v>
      </c>
      <c r="C27" s="115"/>
      <c r="D27" s="115"/>
      <c r="E27" s="115"/>
      <c r="F27" s="115"/>
      <c r="G27" s="115"/>
      <c r="H27" s="115"/>
      <c r="I27" s="115"/>
      <c r="J27" s="115"/>
      <c r="K27" s="115"/>
      <c r="L27" s="115"/>
      <c r="M27" s="115"/>
      <c r="N27" s="187" t="s">
        <v>55</v>
      </c>
      <c r="O27" s="187"/>
      <c r="P27" s="188">
        <f>S38</f>
        <v>0</v>
      </c>
      <c r="Q27" s="188"/>
      <c r="R27" s="188"/>
      <c r="S27" s="188"/>
      <c r="T27" s="188"/>
      <c r="U27" s="188"/>
      <c r="V27" s="188"/>
      <c r="W27" s="188"/>
      <c r="X27" s="188"/>
      <c r="Y27" s="188"/>
      <c r="Z27" s="188"/>
      <c r="AA27" s="189" t="s">
        <v>56</v>
      </c>
      <c r="AB27" s="189"/>
      <c r="AC27" s="189"/>
      <c r="AD27" s="11"/>
      <c r="AE27" s="11"/>
    </row>
    <row r="28" spans="1:32" ht="15" customHeight="1">
      <c r="B28" s="115"/>
      <c r="C28" s="115"/>
      <c r="D28" s="115"/>
      <c r="E28" s="115"/>
      <c r="F28" s="115"/>
      <c r="G28" s="115"/>
      <c r="H28" s="115"/>
      <c r="I28" s="115"/>
      <c r="J28" s="115"/>
      <c r="K28" s="115"/>
      <c r="L28" s="115"/>
      <c r="M28" s="115"/>
      <c r="N28" s="187"/>
      <c r="O28" s="187"/>
      <c r="P28" s="188"/>
      <c r="Q28" s="188"/>
      <c r="R28" s="188"/>
      <c r="S28" s="188"/>
      <c r="T28" s="188"/>
      <c r="U28" s="188"/>
      <c r="V28" s="188"/>
      <c r="W28" s="188"/>
      <c r="X28" s="188"/>
      <c r="Y28" s="188"/>
      <c r="Z28" s="188"/>
      <c r="AA28" s="189"/>
      <c r="AB28" s="189"/>
      <c r="AC28" s="189"/>
      <c r="AD28" s="11"/>
      <c r="AE28" s="11"/>
    </row>
    <row r="29" spans="1:32" ht="9" customHeight="1">
      <c r="B29" s="12"/>
      <c r="C29" s="12"/>
      <c r="D29" s="12"/>
      <c r="E29" s="12"/>
      <c r="F29" s="12"/>
      <c r="G29" s="12"/>
      <c r="H29" s="12"/>
      <c r="I29" s="12"/>
      <c r="J29" s="12"/>
      <c r="K29" s="12"/>
      <c r="L29" s="12"/>
      <c r="M29" s="12"/>
      <c r="N29" s="10"/>
      <c r="O29" s="10"/>
      <c r="P29" s="10"/>
      <c r="Q29" s="10"/>
      <c r="R29" s="10"/>
      <c r="S29" s="10"/>
      <c r="T29" s="10"/>
      <c r="U29" s="10"/>
      <c r="V29" s="10"/>
      <c r="W29" s="10"/>
      <c r="X29" s="10"/>
      <c r="Y29" s="11"/>
      <c r="Z29" s="11"/>
      <c r="AA29" s="11"/>
      <c r="AB29" s="11"/>
      <c r="AC29" s="11"/>
      <c r="AD29" s="11"/>
      <c r="AE29" s="11"/>
    </row>
    <row r="30" spans="1:32" ht="15.75" customHeight="1">
      <c r="B30" s="181" t="s">
        <v>16</v>
      </c>
      <c r="C30" s="182"/>
      <c r="D30" s="165" t="s">
        <v>57</v>
      </c>
      <c r="E30" s="165"/>
      <c r="F30" s="165"/>
      <c r="G30" s="165"/>
      <c r="H30" s="165"/>
      <c r="I30" s="165"/>
      <c r="J30" s="165"/>
      <c r="K30" s="165"/>
      <c r="L30" s="165"/>
      <c r="M30" s="165"/>
      <c r="N30" s="165"/>
      <c r="O30" s="165"/>
      <c r="P30" s="166"/>
      <c r="Q30" s="190" t="s">
        <v>58</v>
      </c>
      <c r="R30" s="191"/>
      <c r="S30" s="192">
        <f>'算出内訳表（当初）'!I6</f>
        <v>0</v>
      </c>
      <c r="T30" s="192"/>
      <c r="U30" s="192"/>
      <c r="V30" s="192"/>
      <c r="W30" s="192"/>
      <c r="X30" s="192"/>
      <c r="Y30" s="192"/>
      <c r="Z30" s="192"/>
      <c r="AA30" s="192"/>
      <c r="AB30" s="192"/>
      <c r="AC30" s="192"/>
      <c r="AD30" s="175" t="s">
        <v>56</v>
      </c>
      <c r="AE30" s="176"/>
    </row>
    <row r="31" spans="1:32" ht="15.75" customHeight="1">
      <c r="B31" s="163"/>
      <c r="C31" s="164"/>
      <c r="D31" s="167"/>
      <c r="E31" s="167"/>
      <c r="F31" s="167"/>
      <c r="G31" s="167"/>
      <c r="H31" s="167"/>
      <c r="I31" s="167"/>
      <c r="J31" s="167"/>
      <c r="K31" s="167"/>
      <c r="L31" s="167"/>
      <c r="M31" s="167"/>
      <c r="N31" s="167"/>
      <c r="O31" s="167"/>
      <c r="P31" s="168"/>
      <c r="Q31" s="171"/>
      <c r="R31" s="172"/>
      <c r="S31" s="174"/>
      <c r="T31" s="174"/>
      <c r="U31" s="174"/>
      <c r="V31" s="174"/>
      <c r="W31" s="174"/>
      <c r="X31" s="174"/>
      <c r="Y31" s="174"/>
      <c r="Z31" s="174"/>
      <c r="AA31" s="174"/>
      <c r="AB31" s="174"/>
      <c r="AC31" s="174"/>
      <c r="AD31" s="177"/>
      <c r="AE31" s="178"/>
    </row>
    <row r="32" spans="1:32" ht="15.75" customHeight="1">
      <c r="B32" s="181" t="s">
        <v>17</v>
      </c>
      <c r="C32" s="182"/>
      <c r="D32" s="183" t="s">
        <v>59</v>
      </c>
      <c r="E32" s="183"/>
      <c r="F32" s="183"/>
      <c r="G32" s="183"/>
      <c r="H32" s="183"/>
      <c r="I32" s="183"/>
      <c r="J32" s="183"/>
      <c r="K32" s="183"/>
      <c r="L32" s="183"/>
      <c r="M32" s="183"/>
      <c r="N32" s="183"/>
      <c r="O32" s="183"/>
      <c r="P32" s="184"/>
      <c r="Q32" s="169" t="s">
        <v>58</v>
      </c>
      <c r="R32" s="170"/>
      <c r="S32" s="173">
        <f>'算出内訳表（当初）'!I7</f>
        <v>0</v>
      </c>
      <c r="T32" s="173"/>
      <c r="U32" s="173"/>
      <c r="V32" s="173"/>
      <c r="W32" s="173"/>
      <c r="X32" s="173"/>
      <c r="Y32" s="173"/>
      <c r="Z32" s="173"/>
      <c r="AA32" s="173"/>
      <c r="AB32" s="173"/>
      <c r="AC32" s="173"/>
      <c r="AD32" s="175" t="s">
        <v>56</v>
      </c>
      <c r="AE32" s="176"/>
    </row>
    <row r="33" spans="2:31" ht="15.75" customHeight="1">
      <c r="B33" s="163"/>
      <c r="C33" s="164"/>
      <c r="D33" s="185"/>
      <c r="E33" s="185"/>
      <c r="F33" s="185"/>
      <c r="G33" s="185"/>
      <c r="H33" s="185"/>
      <c r="I33" s="185"/>
      <c r="J33" s="185"/>
      <c r="K33" s="185"/>
      <c r="L33" s="185"/>
      <c r="M33" s="185"/>
      <c r="N33" s="185"/>
      <c r="O33" s="185"/>
      <c r="P33" s="186"/>
      <c r="Q33" s="171"/>
      <c r="R33" s="172"/>
      <c r="S33" s="174"/>
      <c r="T33" s="174"/>
      <c r="U33" s="174"/>
      <c r="V33" s="174"/>
      <c r="W33" s="174"/>
      <c r="X33" s="174"/>
      <c r="Y33" s="174"/>
      <c r="Z33" s="174"/>
      <c r="AA33" s="174"/>
      <c r="AB33" s="174"/>
      <c r="AC33" s="174"/>
      <c r="AD33" s="177"/>
      <c r="AE33" s="178"/>
    </row>
    <row r="34" spans="2:31" ht="15.75" customHeight="1">
      <c r="B34" s="181" t="s">
        <v>18</v>
      </c>
      <c r="C34" s="182"/>
      <c r="D34" s="165" t="s">
        <v>60</v>
      </c>
      <c r="E34" s="165"/>
      <c r="F34" s="165"/>
      <c r="G34" s="165"/>
      <c r="H34" s="165"/>
      <c r="I34" s="165"/>
      <c r="J34" s="165"/>
      <c r="K34" s="165"/>
      <c r="L34" s="165"/>
      <c r="M34" s="165"/>
      <c r="N34" s="165"/>
      <c r="O34" s="165"/>
      <c r="P34" s="166"/>
      <c r="Q34" s="169" t="s">
        <v>58</v>
      </c>
      <c r="R34" s="170"/>
      <c r="S34" s="173">
        <f>'算出内訳表（当初）'!I8</f>
        <v>0</v>
      </c>
      <c r="T34" s="173"/>
      <c r="U34" s="173"/>
      <c r="V34" s="173"/>
      <c r="W34" s="173"/>
      <c r="X34" s="173"/>
      <c r="Y34" s="173"/>
      <c r="Z34" s="173"/>
      <c r="AA34" s="173"/>
      <c r="AB34" s="173"/>
      <c r="AC34" s="173"/>
      <c r="AD34" s="175" t="s">
        <v>56</v>
      </c>
      <c r="AE34" s="176"/>
    </row>
    <row r="35" spans="2:31" ht="15.75" customHeight="1">
      <c r="B35" s="163"/>
      <c r="C35" s="164"/>
      <c r="D35" s="167"/>
      <c r="E35" s="167"/>
      <c r="F35" s="167"/>
      <c r="G35" s="167"/>
      <c r="H35" s="167"/>
      <c r="I35" s="167"/>
      <c r="J35" s="167"/>
      <c r="K35" s="167"/>
      <c r="L35" s="167"/>
      <c r="M35" s="167"/>
      <c r="N35" s="167"/>
      <c r="O35" s="167"/>
      <c r="P35" s="168"/>
      <c r="Q35" s="171"/>
      <c r="R35" s="172"/>
      <c r="S35" s="174"/>
      <c r="T35" s="174"/>
      <c r="U35" s="174"/>
      <c r="V35" s="174"/>
      <c r="W35" s="174"/>
      <c r="X35" s="174"/>
      <c r="Y35" s="174"/>
      <c r="Z35" s="174"/>
      <c r="AA35" s="174"/>
      <c r="AB35" s="174"/>
      <c r="AC35" s="174"/>
      <c r="AD35" s="177"/>
      <c r="AE35" s="178"/>
    </row>
    <row r="36" spans="2:31" ht="15.75" customHeight="1">
      <c r="B36" s="161" t="s">
        <v>61</v>
      </c>
      <c r="C36" s="162"/>
      <c r="D36" s="165" t="s">
        <v>62</v>
      </c>
      <c r="E36" s="165"/>
      <c r="F36" s="165"/>
      <c r="G36" s="165"/>
      <c r="H36" s="165"/>
      <c r="I36" s="165"/>
      <c r="J36" s="165"/>
      <c r="K36" s="165"/>
      <c r="L36" s="165"/>
      <c r="M36" s="165"/>
      <c r="N36" s="165"/>
      <c r="O36" s="165"/>
      <c r="P36" s="166"/>
      <c r="Q36" s="169" t="s">
        <v>58</v>
      </c>
      <c r="R36" s="170"/>
      <c r="S36" s="173">
        <f>'算出内訳表（当初）'!I9</f>
        <v>0</v>
      </c>
      <c r="T36" s="173"/>
      <c r="U36" s="173"/>
      <c r="V36" s="173"/>
      <c r="W36" s="173"/>
      <c r="X36" s="173"/>
      <c r="Y36" s="173"/>
      <c r="Z36" s="173"/>
      <c r="AA36" s="173"/>
      <c r="AB36" s="173"/>
      <c r="AC36" s="173"/>
      <c r="AD36" s="175" t="s">
        <v>56</v>
      </c>
      <c r="AE36" s="176"/>
    </row>
    <row r="37" spans="2:31" ht="15.75" customHeight="1">
      <c r="B37" s="163"/>
      <c r="C37" s="164"/>
      <c r="D37" s="167"/>
      <c r="E37" s="167"/>
      <c r="F37" s="167"/>
      <c r="G37" s="167"/>
      <c r="H37" s="167"/>
      <c r="I37" s="167"/>
      <c r="J37" s="167"/>
      <c r="K37" s="167"/>
      <c r="L37" s="167"/>
      <c r="M37" s="167"/>
      <c r="N37" s="167"/>
      <c r="O37" s="167"/>
      <c r="P37" s="168"/>
      <c r="Q37" s="171"/>
      <c r="R37" s="172"/>
      <c r="S37" s="174"/>
      <c r="T37" s="174"/>
      <c r="U37" s="174"/>
      <c r="V37" s="174"/>
      <c r="W37" s="174"/>
      <c r="X37" s="174"/>
      <c r="Y37" s="174"/>
      <c r="Z37" s="174"/>
      <c r="AA37" s="174"/>
      <c r="AB37" s="174"/>
      <c r="AC37" s="174"/>
      <c r="AD37" s="177"/>
      <c r="AE37" s="178"/>
    </row>
    <row r="38" spans="2:31" ht="15" customHeight="1">
      <c r="B38" s="179" t="s">
        <v>63</v>
      </c>
      <c r="C38" s="179"/>
      <c r="D38" s="179"/>
      <c r="E38" s="179"/>
      <c r="F38" s="179"/>
      <c r="G38" s="179"/>
      <c r="H38" s="179"/>
      <c r="I38" s="179"/>
      <c r="J38" s="179"/>
      <c r="K38" s="179"/>
      <c r="L38" s="179"/>
      <c r="M38" s="179"/>
      <c r="N38" s="179"/>
      <c r="O38" s="179"/>
      <c r="P38" s="179"/>
      <c r="Q38" s="169" t="s">
        <v>58</v>
      </c>
      <c r="R38" s="170"/>
      <c r="S38" s="173">
        <f>SUM(S30:AC37)</f>
        <v>0</v>
      </c>
      <c r="T38" s="173"/>
      <c r="U38" s="173"/>
      <c r="V38" s="173"/>
      <c r="W38" s="173"/>
      <c r="X38" s="173"/>
      <c r="Y38" s="173"/>
      <c r="Z38" s="173"/>
      <c r="AA38" s="173"/>
      <c r="AB38" s="173"/>
      <c r="AC38" s="173"/>
      <c r="AD38" s="175" t="s">
        <v>56</v>
      </c>
      <c r="AE38" s="176"/>
    </row>
    <row r="39" spans="2:31" ht="15" customHeight="1">
      <c r="B39" s="180"/>
      <c r="C39" s="180"/>
      <c r="D39" s="180"/>
      <c r="E39" s="180"/>
      <c r="F39" s="180"/>
      <c r="G39" s="180"/>
      <c r="H39" s="180"/>
      <c r="I39" s="180"/>
      <c r="J39" s="180"/>
      <c r="K39" s="180"/>
      <c r="L39" s="180"/>
      <c r="M39" s="180"/>
      <c r="N39" s="180"/>
      <c r="O39" s="180"/>
      <c r="P39" s="180"/>
      <c r="Q39" s="171"/>
      <c r="R39" s="172"/>
      <c r="S39" s="174"/>
      <c r="T39" s="174"/>
      <c r="U39" s="174"/>
      <c r="V39" s="174"/>
      <c r="W39" s="174"/>
      <c r="X39" s="174"/>
      <c r="Y39" s="174"/>
      <c r="Z39" s="174"/>
      <c r="AA39" s="174"/>
      <c r="AB39" s="174"/>
      <c r="AC39" s="174"/>
      <c r="AD39" s="177"/>
      <c r="AE39" s="178"/>
    </row>
    <row r="40" spans="2:31" ht="15" customHeight="1">
      <c r="B40" s="156" t="s">
        <v>12</v>
      </c>
      <c r="C40" s="112"/>
      <c r="D40" s="112"/>
      <c r="E40" s="112"/>
      <c r="F40" s="112"/>
      <c r="G40" s="112"/>
      <c r="H40" s="112"/>
      <c r="I40" s="112"/>
      <c r="J40" s="112"/>
      <c r="K40" s="112"/>
      <c r="L40" s="112"/>
      <c r="M40" s="112"/>
      <c r="N40" s="112"/>
      <c r="O40" s="112"/>
      <c r="P40" s="157"/>
      <c r="Q40" s="71" t="s">
        <v>53</v>
      </c>
      <c r="R40" s="71"/>
      <c r="S40" s="71"/>
      <c r="T40" s="133"/>
      <c r="U40" s="133"/>
      <c r="V40" s="71" t="s">
        <v>64</v>
      </c>
      <c r="W40" s="71"/>
      <c r="X40" s="133"/>
      <c r="Y40" s="133"/>
      <c r="Z40" s="71" t="s">
        <v>65</v>
      </c>
      <c r="AA40" s="71"/>
      <c r="AB40" s="133"/>
      <c r="AC40" s="133"/>
      <c r="AD40" s="71" t="s">
        <v>66</v>
      </c>
      <c r="AE40" s="73"/>
    </row>
    <row r="41" spans="2:31" ht="15" customHeight="1">
      <c r="B41" s="158"/>
      <c r="C41" s="113"/>
      <c r="D41" s="113"/>
      <c r="E41" s="113"/>
      <c r="F41" s="113"/>
      <c r="G41" s="113"/>
      <c r="H41" s="113"/>
      <c r="I41" s="113"/>
      <c r="J41" s="113"/>
      <c r="K41" s="113"/>
      <c r="L41" s="113"/>
      <c r="M41" s="113"/>
      <c r="N41" s="113"/>
      <c r="O41" s="113"/>
      <c r="P41" s="159"/>
      <c r="Q41" s="132"/>
      <c r="R41" s="132"/>
      <c r="S41" s="132"/>
      <c r="T41" s="134"/>
      <c r="U41" s="134"/>
      <c r="V41" s="132"/>
      <c r="W41" s="132"/>
      <c r="X41" s="134"/>
      <c r="Y41" s="134"/>
      <c r="Z41" s="132"/>
      <c r="AA41" s="132"/>
      <c r="AB41" s="134"/>
      <c r="AC41" s="134"/>
      <c r="AD41" s="132"/>
      <c r="AE41" s="135"/>
    </row>
    <row r="42" spans="2:31" ht="5.25" customHeight="1">
      <c r="B42" s="137" t="s">
        <v>15</v>
      </c>
      <c r="C42" s="138"/>
      <c r="D42" s="138"/>
      <c r="E42" s="138"/>
      <c r="F42" s="138"/>
      <c r="G42" s="138"/>
      <c r="H42" s="138"/>
      <c r="I42" s="138"/>
      <c r="J42" s="138"/>
      <c r="K42" s="138"/>
      <c r="L42" s="138"/>
      <c r="M42" s="138"/>
      <c r="N42" s="138"/>
      <c r="O42" s="138"/>
      <c r="P42" s="138"/>
      <c r="Q42" s="143"/>
      <c r="R42" s="144"/>
      <c r="S42" s="144"/>
      <c r="T42" s="144"/>
      <c r="U42" s="144"/>
      <c r="V42" s="144"/>
      <c r="W42" s="144"/>
      <c r="X42" s="144"/>
      <c r="Y42" s="144"/>
      <c r="Z42" s="144"/>
      <c r="AA42" s="144"/>
      <c r="AB42" s="144"/>
      <c r="AC42" s="144"/>
      <c r="AD42" s="144"/>
      <c r="AE42" s="145"/>
    </row>
    <row r="43" spans="2:31" ht="15" customHeight="1">
      <c r="B43" s="139"/>
      <c r="C43" s="140"/>
      <c r="D43" s="140"/>
      <c r="E43" s="140"/>
      <c r="F43" s="140"/>
      <c r="G43" s="140"/>
      <c r="H43" s="140"/>
      <c r="I43" s="140"/>
      <c r="J43" s="140"/>
      <c r="K43" s="140"/>
      <c r="L43" s="140"/>
      <c r="M43" s="140"/>
      <c r="N43" s="140"/>
      <c r="O43" s="140"/>
      <c r="P43" s="140"/>
      <c r="Q43" s="146" t="s">
        <v>16</v>
      </c>
      <c r="R43" s="147"/>
      <c r="S43" s="148" t="s">
        <v>67</v>
      </c>
      <c r="T43" s="148"/>
      <c r="U43" s="148"/>
      <c r="V43" s="148"/>
      <c r="W43" s="148"/>
      <c r="X43" s="148"/>
      <c r="Y43" s="148"/>
      <c r="Z43" s="148"/>
      <c r="AA43" s="148"/>
      <c r="AB43" s="148"/>
      <c r="AC43" s="148"/>
      <c r="AD43" s="148"/>
      <c r="AE43" s="149"/>
    </row>
    <row r="44" spans="2:31" ht="15" customHeight="1">
      <c r="B44" s="139"/>
      <c r="C44" s="140"/>
      <c r="D44" s="140"/>
      <c r="E44" s="140"/>
      <c r="F44" s="140"/>
      <c r="G44" s="140"/>
      <c r="H44" s="140"/>
      <c r="I44" s="140"/>
      <c r="J44" s="140"/>
      <c r="K44" s="140"/>
      <c r="L44" s="140"/>
      <c r="M44" s="140"/>
      <c r="N44" s="140"/>
      <c r="O44" s="140"/>
      <c r="P44" s="140"/>
      <c r="Q44" s="146"/>
      <c r="R44" s="147"/>
      <c r="S44" s="148"/>
      <c r="T44" s="148"/>
      <c r="U44" s="148"/>
      <c r="V44" s="148"/>
      <c r="W44" s="148"/>
      <c r="X44" s="148"/>
      <c r="Y44" s="148"/>
      <c r="Z44" s="148"/>
      <c r="AA44" s="148"/>
      <c r="AB44" s="148"/>
      <c r="AC44" s="148"/>
      <c r="AD44" s="148"/>
      <c r="AE44" s="149"/>
    </row>
    <row r="45" spans="2:31" ht="15" customHeight="1">
      <c r="B45" s="139"/>
      <c r="C45" s="140"/>
      <c r="D45" s="140"/>
      <c r="E45" s="140"/>
      <c r="F45" s="140"/>
      <c r="G45" s="140"/>
      <c r="H45" s="140"/>
      <c r="I45" s="140"/>
      <c r="J45" s="140"/>
      <c r="K45" s="140"/>
      <c r="L45" s="140"/>
      <c r="M45" s="140"/>
      <c r="N45" s="140"/>
      <c r="O45" s="140"/>
      <c r="P45" s="140"/>
      <c r="Q45" s="146" t="s">
        <v>17</v>
      </c>
      <c r="R45" s="147"/>
      <c r="S45" s="148" t="s">
        <v>102</v>
      </c>
      <c r="T45" s="148"/>
      <c r="U45" s="148"/>
      <c r="V45" s="148"/>
      <c r="W45" s="148"/>
      <c r="X45" s="148"/>
      <c r="Y45" s="148"/>
      <c r="Z45" s="148"/>
      <c r="AA45" s="148"/>
      <c r="AB45" s="148"/>
      <c r="AC45" s="148"/>
      <c r="AD45" s="148"/>
      <c r="AE45" s="149"/>
    </row>
    <row r="46" spans="2:31" ht="15" customHeight="1">
      <c r="B46" s="139"/>
      <c r="C46" s="140"/>
      <c r="D46" s="140"/>
      <c r="E46" s="140"/>
      <c r="F46" s="140"/>
      <c r="G46" s="140"/>
      <c r="H46" s="140"/>
      <c r="I46" s="140"/>
      <c r="J46" s="140"/>
      <c r="K46" s="140"/>
      <c r="L46" s="140"/>
      <c r="M46" s="140"/>
      <c r="N46" s="140"/>
      <c r="O46" s="140"/>
      <c r="P46" s="140"/>
      <c r="Q46" s="146"/>
      <c r="R46" s="147"/>
      <c r="S46" s="148"/>
      <c r="T46" s="148"/>
      <c r="U46" s="148"/>
      <c r="V46" s="148"/>
      <c r="W46" s="148"/>
      <c r="X46" s="148"/>
      <c r="Y46" s="148"/>
      <c r="Z46" s="148"/>
      <c r="AA46" s="148"/>
      <c r="AB46" s="148"/>
      <c r="AC46" s="148"/>
      <c r="AD46" s="148"/>
      <c r="AE46" s="149"/>
    </row>
    <row r="47" spans="2:31" ht="15" customHeight="1">
      <c r="B47" s="139"/>
      <c r="C47" s="140"/>
      <c r="D47" s="140"/>
      <c r="E47" s="140"/>
      <c r="F47" s="140"/>
      <c r="G47" s="140"/>
      <c r="H47" s="140"/>
      <c r="I47" s="140"/>
      <c r="J47" s="140"/>
      <c r="K47" s="140"/>
      <c r="L47" s="140"/>
      <c r="M47" s="140"/>
      <c r="N47" s="140"/>
      <c r="O47" s="140"/>
      <c r="P47" s="140"/>
      <c r="Q47" s="146" t="s">
        <v>18</v>
      </c>
      <c r="R47" s="147"/>
      <c r="S47" s="148" t="s">
        <v>103</v>
      </c>
      <c r="T47" s="148"/>
      <c r="U47" s="148"/>
      <c r="V47" s="148"/>
      <c r="W47" s="148"/>
      <c r="X47" s="148"/>
      <c r="Y47" s="148"/>
      <c r="Z47" s="148"/>
      <c r="AA47" s="148"/>
      <c r="AB47" s="148"/>
      <c r="AC47" s="148"/>
      <c r="AD47" s="148"/>
      <c r="AE47" s="149"/>
    </row>
    <row r="48" spans="2:31" ht="15" customHeight="1">
      <c r="B48" s="139"/>
      <c r="C48" s="140"/>
      <c r="D48" s="140"/>
      <c r="E48" s="140"/>
      <c r="F48" s="140"/>
      <c r="G48" s="140"/>
      <c r="H48" s="140"/>
      <c r="I48" s="140"/>
      <c r="J48" s="140"/>
      <c r="K48" s="140"/>
      <c r="L48" s="140"/>
      <c r="M48" s="140"/>
      <c r="N48" s="140"/>
      <c r="O48" s="140"/>
      <c r="P48" s="140"/>
      <c r="Q48" s="146"/>
      <c r="R48" s="147"/>
      <c r="S48" s="148"/>
      <c r="T48" s="148"/>
      <c r="U48" s="148"/>
      <c r="V48" s="148"/>
      <c r="W48" s="148"/>
      <c r="X48" s="148"/>
      <c r="Y48" s="148"/>
      <c r="Z48" s="148"/>
      <c r="AA48" s="148"/>
      <c r="AB48" s="148"/>
      <c r="AC48" s="148"/>
      <c r="AD48" s="148"/>
      <c r="AE48" s="149"/>
    </row>
    <row r="49" spans="1:32" ht="15" customHeight="1">
      <c r="B49" s="139"/>
      <c r="C49" s="140"/>
      <c r="D49" s="140"/>
      <c r="E49" s="140"/>
      <c r="F49" s="140"/>
      <c r="G49" s="140"/>
      <c r="H49" s="140"/>
      <c r="I49" s="140"/>
      <c r="J49" s="140"/>
      <c r="K49" s="140"/>
      <c r="L49" s="140"/>
      <c r="M49" s="140"/>
      <c r="N49" s="140"/>
      <c r="O49" s="140"/>
      <c r="P49" s="140"/>
      <c r="Q49" s="146" t="s">
        <v>61</v>
      </c>
      <c r="R49" s="147"/>
      <c r="S49" s="148" t="s">
        <v>104</v>
      </c>
      <c r="T49" s="148"/>
      <c r="U49" s="148"/>
      <c r="V49" s="148"/>
      <c r="W49" s="148"/>
      <c r="X49" s="148"/>
      <c r="Y49" s="148"/>
      <c r="Z49" s="148"/>
      <c r="AA49" s="148"/>
      <c r="AB49" s="148"/>
      <c r="AC49" s="148"/>
      <c r="AD49" s="148"/>
      <c r="AE49" s="149"/>
    </row>
    <row r="50" spans="1:32" ht="15" customHeight="1">
      <c r="B50" s="139"/>
      <c r="C50" s="140"/>
      <c r="D50" s="140"/>
      <c r="E50" s="140"/>
      <c r="F50" s="140"/>
      <c r="G50" s="140"/>
      <c r="H50" s="140"/>
      <c r="I50" s="140"/>
      <c r="J50" s="140"/>
      <c r="K50" s="140"/>
      <c r="L50" s="140"/>
      <c r="M50" s="140"/>
      <c r="N50" s="140"/>
      <c r="O50" s="140"/>
      <c r="P50" s="140"/>
      <c r="Q50" s="146"/>
      <c r="R50" s="147"/>
      <c r="S50" s="148"/>
      <c r="T50" s="148"/>
      <c r="U50" s="148"/>
      <c r="V50" s="148"/>
      <c r="W50" s="148"/>
      <c r="X50" s="148"/>
      <c r="Y50" s="148"/>
      <c r="Z50" s="148"/>
      <c r="AA50" s="148"/>
      <c r="AB50" s="148"/>
      <c r="AC50" s="148"/>
      <c r="AD50" s="148"/>
      <c r="AE50" s="149"/>
    </row>
    <row r="51" spans="1:32" ht="15" customHeight="1">
      <c r="B51" s="139"/>
      <c r="C51" s="140"/>
      <c r="D51" s="140"/>
      <c r="E51" s="140"/>
      <c r="F51" s="140"/>
      <c r="G51" s="140"/>
      <c r="H51" s="140"/>
      <c r="I51" s="140"/>
      <c r="J51" s="140"/>
      <c r="K51" s="140"/>
      <c r="L51" s="140"/>
      <c r="M51" s="140"/>
      <c r="N51" s="140"/>
      <c r="O51" s="140"/>
      <c r="P51" s="140"/>
      <c r="Q51" s="146" t="s">
        <v>68</v>
      </c>
      <c r="R51" s="147"/>
      <c r="S51" s="152" t="s">
        <v>105</v>
      </c>
      <c r="T51" s="152"/>
      <c r="U51" s="152"/>
      <c r="V51" s="152"/>
      <c r="W51" s="152"/>
      <c r="X51" s="152"/>
      <c r="Y51" s="152"/>
      <c r="Z51" s="152"/>
      <c r="AA51" s="152"/>
      <c r="AB51" s="152"/>
      <c r="AC51" s="152"/>
      <c r="AD51" s="152"/>
      <c r="AE51" s="153"/>
    </row>
    <row r="52" spans="1:32" ht="15" customHeight="1">
      <c r="B52" s="139"/>
      <c r="C52" s="140"/>
      <c r="D52" s="140"/>
      <c r="E52" s="140"/>
      <c r="F52" s="140"/>
      <c r="G52" s="140"/>
      <c r="H52" s="140"/>
      <c r="I52" s="140"/>
      <c r="J52" s="140"/>
      <c r="K52" s="140"/>
      <c r="L52" s="140"/>
      <c r="M52" s="140"/>
      <c r="N52" s="140"/>
      <c r="O52" s="140"/>
      <c r="P52" s="140"/>
      <c r="Q52" s="146"/>
      <c r="R52" s="147"/>
      <c r="S52" s="152"/>
      <c r="T52" s="152"/>
      <c r="U52" s="152"/>
      <c r="V52" s="152"/>
      <c r="W52" s="152"/>
      <c r="X52" s="152"/>
      <c r="Y52" s="152"/>
      <c r="Z52" s="152"/>
      <c r="AA52" s="152"/>
      <c r="AB52" s="152"/>
      <c r="AC52" s="152"/>
      <c r="AD52" s="152"/>
      <c r="AE52" s="153"/>
    </row>
    <row r="53" spans="1:32" ht="15" customHeight="1">
      <c r="B53" s="141"/>
      <c r="C53" s="142"/>
      <c r="D53" s="142"/>
      <c r="E53" s="142"/>
      <c r="F53" s="142"/>
      <c r="G53" s="142"/>
      <c r="H53" s="142"/>
      <c r="I53" s="142"/>
      <c r="J53" s="142"/>
      <c r="K53" s="142"/>
      <c r="L53" s="142"/>
      <c r="M53" s="142"/>
      <c r="N53" s="142"/>
      <c r="O53" s="142"/>
      <c r="P53" s="142"/>
      <c r="Q53" s="150"/>
      <c r="R53" s="151"/>
      <c r="S53" s="154"/>
      <c r="T53" s="154"/>
      <c r="U53" s="154"/>
      <c r="V53" s="154"/>
      <c r="W53" s="154"/>
      <c r="X53" s="154"/>
      <c r="Y53" s="154"/>
      <c r="Z53" s="154"/>
      <c r="AA53" s="154"/>
      <c r="AB53" s="154"/>
      <c r="AC53" s="154"/>
      <c r="AD53" s="154"/>
      <c r="AE53" s="155"/>
    </row>
    <row r="60" spans="1:32" ht="15" hidden="1" customHeight="1">
      <c r="A60" s="1" t="s">
        <v>0</v>
      </c>
    </row>
    <row r="61" spans="1:32" s="3" customFormat="1" ht="15" hidden="1" customHeight="1">
      <c r="A61" s="26"/>
      <c r="B61" s="26"/>
      <c r="C61" s="26"/>
      <c r="D61" s="26"/>
      <c r="E61" s="26"/>
      <c r="F61" s="26"/>
      <c r="G61" s="26"/>
      <c r="H61" s="26"/>
      <c r="I61" s="26"/>
      <c r="J61" s="26"/>
      <c r="K61" s="26"/>
      <c r="L61" s="26"/>
      <c r="M61" s="26"/>
      <c r="N61" s="26"/>
      <c r="O61" s="26"/>
      <c r="P61" s="26"/>
      <c r="Q61" s="26"/>
      <c r="R61" s="26"/>
      <c r="S61" s="26"/>
      <c r="T61" s="26"/>
      <c r="U61" s="26"/>
      <c r="V61" s="26"/>
      <c r="W61" s="26"/>
      <c r="X61" s="26"/>
      <c r="Y61" s="26"/>
      <c r="Z61" s="26"/>
      <c r="AA61" s="26"/>
      <c r="AB61" s="26"/>
      <c r="AC61" s="26"/>
      <c r="AD61" s="26"/>
      <c r="AE61" s="26"/>
      <c r="AF61" s="26"/>
    </row>
    <row r="62" spans="1:32" ht="15" hidden="1" customHeight="1">
      <c r="U62" s="160"/>
      <c r="V62" s="160"/>
      <c r="W62" s="160"/>
      <c r="X62" s="132"/>
      <c r="Y62" s="132"/>
      <c r="Z62" s="1" t="s">
        <v>3</v>
      </c>
      <c r="AA62" s="132"/>
      <c r="AB62" s="132"/>
      <c r="AC62" s="1" t="s">
        <v>2</v>
      </c>
      <c r="AD62" s="132"/>
      <c r="AE62" s="132"/>
      <c r="AF62" s="1" t="s">
        <v>1</v>
      </c>
    </row>
    <row r="63" spans="1:32" ht="15" hidden="1" customHeight="1">
      <c r="L63" s="4"/>
    </row>
    <row r="64" spans="1:32" ht="15" hidden="1" customHeight="1">
      <c r="T64" s="5"/>
    </row>
    <row r="65" spans="1:32" ht="15" hidden="1" customHeight="1">
      <c r="A65" s="136" t="s">
        <v>29</v>
      </c>
      <c r="B65" s="136"/>
      <c r="C65" s="136"/>
      <c r="D65" s="136"/>
      <c r="E65" s="136"/>
      <c r="F65" s="136"/>
      <c r="G65" s="136"/>
      <c r="H65" s="136"/>
      <c r="I65" s="136"/>
      <c r="J65" s="136"/>
      <c r="K65" s="136"/>
      <c r="L65" s="136"/>
      <c r="M65" s="136"/>
      <c r="N65" s="136"/>
      <c r="O65" s="136"/>
      <c r="P65" s="136"/>
      <c r="Q65" s="136"/>
      <c r="R65" s="136"/>
      <c r="S65" s="136"/>
      <c r="T65" s="136"/>
      <c r="U65" s="136"/>
      <c r="V65" s="136"/>
      <c r="W65" s="136"/>
      <c r="X65" s="136"/>
      <c r="Y65" s="136"/>
      <c r="Z65" s="136"/>
      <c r="AA65" s="136"/>
      <c r="AB65" s="136"/>
      <c r="AC65" s="136"/>
      <c r="AD65" s="136"/>
      <c r="AE65" s="136"/>
      <c r="AF65" s="136"/>
    </row>
    <row r="66" spans="1:32" ht="15" hidden="1" customHeight="1">
      <c r="A66" s="136"/>
      <c r="B66" s="136"/>
      <c r="C66" s="136"/>
      <c r="D66" s="136"/>
      <c r="E66" s="136"/>
      <c r="F66" s="136"/>
      <c r="G66" s="136"/>
      <c r="H66" s="136"/>
      <c r="I66" s="136"/>
      <c r="J66" s="136"/>
      <c r="K66" s="136"/>
      <c r="L66" s="136"/>
      <c r="M66" s="136"/>
      <c r="N66" s="136"/>
      <c r="O66" s="136"/>
      <c r="P66" s="136"/>
      <c r="Q66" s="136"/>
      <c r="R66" s="136"/>
      <c r="S66" s="136"/>
      <c r="T66" s="136"/>
      <c r="U66" s="136"/>
      <c r="V66" s="136"/>
      <c r="W66" s="136"/>
      <c r="X66" s="136"/>
      <c r="Y66" s="136"/>
      <c r="Z66" s="136"/>
      <c r="AA66" s="136"/>
      <c r="AB66" s="136"/>
      <c r="AC66" s="136"/>
      <c r="AD66" s="136"/>
      <c r="AE66" s="136"/>
      <c r="AF66" s="136"/>
    </row>
    <row r="67" spans="1:32" ht="15" hidden="1" customHeight="1"/>
    <row r="68" spans="1:32" ht="15" hidden="1" customHeight="1">
      <c r="A68" s="1" t="s">
        <v>4</v>
      </c>
    </row>
    <row r="69" spans="1:32" ht="15" hidden="1" customHeight="1"/>
    <row r="70" spans="1:32" ht="15" hidden="1" customHeight="1">
      <c r="Q70" s="121" t="s">
        <v>6</v>
      </c>
      <c r="R70" s="121"/>
      <c r="S70" s="121"/>
      <c r="T70" s="121"/>
      <c r="V70" s="67" t="str">
        <f>IF(V9="","",V9)</f>
        <v/>
      </c>
      <c r="W70" s="67"/>
      <c r="X70" s="67"/>
      <c r="Y70" s="67"/>
      <c r="Z70" s="67"/>
      <c r="AA70" s="67"/>
      <c r="AB70" s="67"/>
      <c r="AC70" s="67"/>
      <c r="AD70" s="67"/>
      <c r="AE70" s="67"/>
    </row>
    <row r="71" spans="1:32" ht="15" hidden="1" customHeight="1">
      <c r="V71" s="67"/>
      <c r="W71" s="67"/>
      <c r="X71" s="67"/>
      <c r="Y71" s="67"/>
      <c r="Z71" s="67"/>
      <c r="AA71" s="67"/>
      <c r="AB71" s="67"/>
      <c r="AC71" s="67"/>
      <c r="AD71" s="67"/>
      <c r="AE71" s="67"/>
    </row>
    <row r="72" spans="1:32" ht="15" hidden="1" customHeight="1">
      <c r="V72" s="67"/>
      <c r="W72" s="67"/>
      <c r="X72" s="67"/>
      <c r="Y72" s="67"/>
      <c r="Z72" s="67"/>
      <c r="AA72" s="67"/>
      <c r="AB72" s="67"/>
      <c r="AC72" s="67"/>
      <c r="AD72" s="67"/>
      <c r="AE72" s="67"/>
    </row>
    <row r="73" spans="1:32" ht="15" hidden="1" customHeight="1">
      <c r="Q73" s="121" t="s">
        <v>7</v>
      </c>
      <c r="R73" s="121"/>
      <c r="S73" s="121"/>
      <c r="T73" s="121"/>
      <c r="V73" s="67" t="str">
        <f>IF(V12="","",V12)</f>
        <v/>
      </c>
      <c r="W73" s="67"/>
      <c r="X73" s="67"/>
      <c r="Y73" s="67"/>
      <c r="Z73" s="67"/>
      <c r="AA73" s="67"/>
      <c r="AB73" s="67"/>
      <c r="AC73" s="67"/>
      <c r="AD73" s="67"/>
      <c r="AE73" s="67"/>
    </row>
    <row r="74" spans="1:32" ht="15" hidden="1" customHeight="1">
      <c r="V74" s="67"/>
      <c r="W74" s="67"/>
      <c r="X74" s="67"/>
      <c r="Y74" s="67"/>
      <c r="Z74" s="67"/>
      <c r="AA74" s="67"/>
      <c r="AB74" s="67"/>
      <c r="AC74" s="67"/>
      <c r="AD74" s="67"/>
      <c r="AE74" s="67"/>
    </row>
    <row r="75" spans="1:32" ht="15" hidden="1" customHeight="1">
      <c r="Q75" s="121" t="s">
        <v>52</v>
      </c>
      <c r="R75" s="121"/>
      <c r="S75" s="121"/>
      <c r="T75" s="121"/>
      <c r="V75" s="127" t="str">
        <f>IF(V14="","",V14)</f>
        <v/>
      </c>
      <c r="W75" s="127"/>
      <c r="X75" s="127"/>
      <c r="Y75" s="127"/>
      <c r="Z75" s="127" t="str">
        <f>IF(Z14="","",Z14)</f>
        <v/>
      </c>
      <c r="AA75" s="127"/>
      <c r="AB75" s="127"/>
      <c r="AC75" s="127"/>
      <c r="AD75" s="127"/>
      <c r="AE75" s="127"/>
      <c r="AF75" s="128" t="s">
        <v>5</v>
      </c>
    </row>
    <row r="76" spans="1:32" ht="15" hidden="1" customHeight="1">
      <c r="V76" s="127"/>
      <c r="W76" s="127"/>
      <c r="X76" s="127"/>
      <c r="Y76" s="127"/>
      <c r="Z76" s="127"/>
      <c r="AA76" s="127"/>
      <c r="AB76" s="127"/>
      <c r="AC76" s="127"/>
      <c r="AD76" s="127"/>
      <c r="AE76" s="127"/>
      <c r="AF76" s="128"/>
    </row>
    <row r="77" spans="1:32" ht="15" hidden="1" customHeight="1">
      <c r="Q77" s="121" t="s">
        <v>9</v>
      </c>
      <c r="R77" s="121"/>
      <c r="S77" s="121"/>
      <c r="T77" s="121"/>
      <c r="V77" s="67" t="str">
        <f>IF(V16="","",V16)</f>
        <v/>
      </c>
      <c r="W77" s="67"/>
      <c r="X77" s="67"/>
      <c r="Y77" s="67"/>
      <c r="Z77" s="67"/>
      <c r="AA77" s="67"/>
      <c r="AB77" s="67"/>
      <c r="AC77" s="67"/>
      <c r="AD77" s="67"/>
      <c r="AE77" s="67"/>
    </row>
    <row r="78" spans="1:32" ht="15" hidden="1" customHeight="1">
      <c r="V78" s="67"/>
      <c r="W78" s="67"/>
      <c r="X78" s="67"/>
      <c r="Y78" s="67"/>
      <c r="Z78" s="67"/>
      <c r="AA78" s="67"/>
      <c r="AB78" s="67"/>
      <c r="AC78" s="67"/>
      <c r="AD78" s="67"/>
      <c r="AE78" s="67"/>
    </row>
    <row r="79" spans="1:32" ht="15" hidden="1" customHeight="1"/>
    <row r="80" spans="1:32" ht="15" hidden="1" customHeight="1"/>
    <row r="81" spans="1:32" ht="15" hidden="1" customHeight="1">
      <c r="A81" s="67" t="s">
        <v>50</v>
      </c>
      <c r="B81" s="67"/>
      <c r="C81" s="67"/>
      <c r="D81" s="67"/>
      <c r="E81" s="67"/>
      <c r="F81" s="67"/>
      <c r="G81" s="67"/>
      <c r="H81" s="67"/>
      <c r="I81" s="67"/>
      <c r="J81" s="67"/>
      <c r="K81" s="67"/>
      <c r="L81" s="67"/>
      <c r="M81" s="67"/>
      <c r="N81" s="67"/>
      <c r="O81" s="67"/>
      <c r="P81" s="67"/>
      <c r="Q81" s="67"/>
      <c r="R81" s="67"/>
      <c r="S81" s="67"/>
      <c r="T81" s="67"/>
      <c r="U81" s="67"/>
      <c r="V81" s="67"/>
      <c r="W81" s="67"/>
      <c r="X81" s="67"/>
      <c r="Y81" s="67"/>
      <c r="Z81" s="67"/>
      <c r="AA81" s="67"/>
      <c r="AB81" s="67"/>
      <c r="AC81" s="67"/>
      <c r="AD81" s="67"/>
      <c r="AE81" s="67"/>
      <c r="AF81" s="67"/>
    </row>
    <row r="82" spans="1:32" ht="15" hidden="1" customHeight="1">
      <c r="A82" s="67"/>
      <c r="B82" s="67"/>
      <c r="C82" s="67"/>
      <c r="D82" s="67"/>
      <c r="E82" s="67"/>
      <c r="F82" s="67"/>
      <c r="G82" s="67"/>
      <c r="H82" s="67"/>
      <c r="I82" s="67"/>
      <c r="J82" s="67"/>
      <c r="K82" s="67"/>
      <c r="L82" s="67"/>
      <c r="M82" s="67"/>
      <c r="N82" s="67"/>
      <c r="O82" s="67"/>
      <c r="P82" s="67"/>
      <c r="Q82" s="67"/>
      <c r="R82" s="67"/>
      <c r="S82" s="67"/>
      <c r="T82" s="67"/>
      <c r="U82" s="67"/>
      <c r="V82" s="67"/>
      <c r="W82" s="67"/>
      <c r="X82" s="67"/>
      <c r="Y82" s="67"/>
      <c r="Z82" s="67"/>
      <c r="AA82" s="67"/>
      <c r="AB82" s="67"/>
      <c r="AC82" s="67"/>
      <c r="AD82" s="67"/>
      <c r="AE82" s="67"/>
      <c r="AF82" s="67"/>
    </row>
    <row r="83" spans="1:32" ht="15" hidden="1" customHeight="1">
      <c r="A83" s="67"/>
      <c r="B83" s="67"/>
      <c r="C83" s="67"/>
      <c r="D83" s="67"/>
      <c r="E83" s="67"/>
      <c r="F83" s="67"/>
      <c r="G83" s="67"/>
      <c r="H83" s="67"/>
      <c r="I83" s="67"/>
      <c r="J83" s="67"/>
      <c r="K83" s="67"/>
      <c r="L83" s="67"/>
      <c r="M83" s="67"/>
      <c r="N83" s="67"/>
      <c r="O83" s="67"/>
      <c r="P83" s="67"/>
      <c r="Q83" s="67"/>
      <c r="R83" s="67"/>
      <c r="S83" s="67"/>
      <c r="T83" s="67"/>
      <c r="U83" s="67"/>
      <c r="V83" s="67"/>
      <c r="W83" s="67"/>
      <c r="X83" s="67"/>
      <c r="Y83" s="67"/>
      <c r="Z83" s="67"/>
      <c r="AA83" s="67"/>
      <c r="AB83" s="67"/>
      <c r="AC83" s="67"/>
      <c r="AD83" s="67"/>
      <c r="AE83" s="67"/>
      <c r="AF83" s="67"/>
    </row>
    <row r="84" spans="1:32" ht="15" hidden="1" customHeight="1">
      <c r="A84" s="6"/>
      <c r="B84" s="6"/>
      <c r="C84" s="6"/>
      <c r="D84" s="6"/>
      <c r="E84" s="6"/>
      <c r="F84" s="6"/>
      <c r="G84" s="6"/>
      <c r="H84" s="6"/>
      <c r="I84" s="6"/>
      <c r="J84" s="6"/>
      <c r="K84" s="6"/>
      <c r="L84" s="6"/>
      <c r="M84" s="6"/>
      <c r="N84" s="6"/>
      <c r="O84" s="6"/>
      <c r="P84" s="6"/>
      <c r="Q84" s="6"/>
      <c r="R84" s="6"/>
      <c r="S84" s="6"/>
      <c r="T84" s="6"/>
      <c r="U84" s="6"/>
      <c r="V84" s="6"/>
      <c r="W84" s="6"/>
      <c r="X84" s="6"/>
      <c r="Y84" s="6"/>
      <c r="Z84" s="6"/>
      <c r="AA84" s="6"/>
      <c r="AB84" s="6"/>
      <c r="AC84" s="6"/>
      <c r="AD84" s="6"/>
      <c r="AE84" s="6"/>
      <c r="AF84" s="6"/>
    </row>
    <row r="85" spans="1:32" ht="15" hidden="1" customHeight="1">
      <c r="A85" s="122" t="s">
        <v>10</v>
      </c>
      <c r="B85" s="122"/>
      <c r="C85" s="122"/>
      <c r="D85" s="122"/>
      <c r="E85" s="122"/>
      <c r="F85" s="122"/>
      <c r="G85" s="122"/>
      <c r="H85" s="122"/>
      <c r="I85" s="122"/>
      <c r="J85" s="122"/>
      <c r="K85" s="122"/>
      <c r="L85" s="122"/>
      <c r="M85" s="122"/>
      <c r="N85" s="122"/>
      <c r="O85" s="122"/>
      <c r="P85" s="122"/>
      <c r="Q85" s="122"/>
      <c r="R85" s="122"/>
      <c r="S85" s="122"/>
      <c r="T85" s="122"/>
      <c r="U85" s="122"/>
      <c r="V85" s="122"/>
      <c r="W85" s="122"/>
      <c r="X85" s="122"/>
      <c r="Y85" s="122"/>
      <c r="Z85" s="122"/>
      <c r="AA85" s="122"/>
      <c r="AB85" s="122"/>
      <c r="AC85" s="122"/>
      <c r="AD85" s="122"/>
      <c r="AE85" s="122"/>
      <c r="AF85" s="122"/>
    </row>
    <row r="86" spans="1:32" ht="15" hidden="1" customHeight="1">
      <c r="B86" s="26"/>
      <c r="C86" s="26"/>
      <c r="D86" s="26"/>
      <c r="E86" s="26"/>
      <c r="F86" s="26"/>
      <c r="G86" s="26"/>
      <c r="H86" s="26"/>
      <c r="I86" s="26"/>
      <c r="J86" s="26"/>
      <c r="K86" s="26"/>
      <c r="L86" s="26"/>
      <c r="M86" s="26"/>
      <c r="N86" s="26"/>
      <c r="O86" s="26"/>
      <c r="P86" s="26"/>
      <c r="Q86" s="26"/>
      <c r="R86" s="26"/>
      <c r="S86" s="26"/>
      <c r="T86" s="26"/>
      <c r="U86" s="26"/>
      <c r="V86" s="26"/>
      <c r="W86" s="26"/>
      <c r="X86" s="26"/>
      <c r="Y86" s="26"/>
      <c r="Z86" s="26"/>
      <c r="AA86" s="26"/>
      <c r="AB86" s="26"/>
      <c r="AC86" s="26"/>
      <c r="AD86" s="26"/>
      <c r="AE86" s="26"/>
      <c r="AF86" s="3"/>
    </row>
    <row r="87" spans="1:32" ht="15" hidden="1" customHeight="1">
      <c r="B87" s="104" t="s">
        <v>11</v>
      </c>
      <c r="C87" s="105"/>
      <c r="D87" s="105"/>
      <c r="E87" s="105"/>
      <c r="F87" s="105"/>
      <c r="G87" s="105"/>
      <c r="H87" s="105"/>
      <c r="I87" s="105"/>
      <c r="J87" s="105"/>
      <c r="K87" s="105"/>
      <c r="L87" s="105"/>
      <c r="M87" s="106"/>
      <c r="N87" s="123"/>
      <c r="O87" s="124"/>
      <c r="P87" s="124"/>
      <c r="Q87" s="124"/>
      <c r="R87" s="124"/>
      <c r="S87" s="124"/>
      <c r="T87" s="124"/>
      <c r="U87" s="124"/>
      <c r="V87" s="124"/>
      <c r="W87" s="124"/>
      <c r="X87" s="124"/>
      <c r="Y87" s="125" t="s">
        <v>24</v>
      </c>
      <c r="Z87" s="125"/>
      <c r="AA87" s="125"/>
      <c r="AB87" s="125"/>
      <c r="AC87" s="125"/>
      <c r="AD87" s="125"/>
      <c r="AE87" s="126"/>
    </row>
    <row r="88" spans="1:32" ht="15" hidden="1" customHeight="1">
      <c r="B88" s="107"/>
      <c r="C88" s="108"/>
      <c r="D88" s="108"/>
      <c r="E88" s="108"/>
      <c r="F88" s="108"/>
      <c r="G88" s="108"/>
      <c r="H88" s="108"/>
      <c r="I88" s="108"/>
      <c r="J88" s="108"/>
      <c r="K88" s="108"/>
      <c r="L88" s="108"/>
      <c r="M88" s="109"/>
      <c r="N88" s="96"/>
      <c r="O88" s="97"/>
      <c r="P88" s="97"/>
      <c r="Q88" s="97"/>
      <c r="R88" s="97"/>
      <c r="S88" s="97"/>
      <c r="T88" s="97"/>
      <c r="U88" s="97"/>
      <c r="V88" s="97"/>
      <c r="W88" s="97"/>
      <c r="X88" s="97"/>
      <c r="Y88" s="102"/>
      <c r="Z88" s="102"/>
      <c r="AA88" s="102"/>
      <c r="AB88" s="102"/>
      <c r="AC88" s="102"/>
      <c r="AD88" s="102"/>
      <c r="AE88" s="103"/>
    </row>
    <row r="89" spans="1:32" ht="15" hidden="1" customHeight="1">
      <c r="B89" s="104" t="s">
        <v>14</v>
      </c>
      <c r="C89" s="105"/>
      <c r="D89" s="105"/>
      <c r="E89" s="105"/>
      <c r="F89" s="105"/>
      <c r="G89" s="105"/>
      <c r="H89" s="105"/>
      <c r="I89" s="105"/>
      <c r="J89" s="105"/>
      <c r="K89" s="105"/>
      <c r="L89" s="105"/>
      <c r="M89" s="106"/>
      <c r="N89" s="123"/>
      <c r="O89" s="124"/>
      <c r="P89" s="124"/>
      <c r="Q89" s="124"/>
      <c r="R89" s="124"/>
      <c r="S89" s="124"/>
      <c r="T89" s="124"/>
      <c r="U89" s="124"/>
      <c r="V89" s="124"/>
      <c r="W89" s="124"/>
      <c r="X89" s="124"/>
      <c r="Y89" s="125" t="s">
        <v>24</v>
      </c>
      <c r="Z89" s="125"/>
      <c r="AA89" s="125"/>
      <c r="AB89" s="125"/>
      <c r="AC89" s="125"/>
      <c r="AD89" s="125"/>
      <c r="AE89" s="126"/>
    </row>
    <row r="90" spans="1:32" ht="15" hidden="1" customHeight="1">
      <c r="B90" s="129"/>
      <c r="C90" s="130"/>
      <c r="D90" s="130"/>
      <c r="E90" s="130"/>
      <c r="F90" s="130"/>
      <c r="G90" s="130"/>
      <c r="H90" s="130"/>
      <c r="I90" s="130"/>
      <c r="J90" s="130"/>
      <c r="K90" s="130"/>
      <c r="L90" s="130"/>
      <c r="M90" s="131"/>
      <c r="N90" s="117"/>
      <c r="O90" s="118"/>
      <c r="P90" s="118"/>
      <c r="Q90" s="118"/>
      <c r="R90" s="118"/>
      <c r="S90" s="118"/>
      <c r="T90" s="118"/>
      <c r="U90" s="118"/>
      <c r="V90" s="118"/>
      <c r="W90" s="118"/>
      <c r="X90" s="118"/>
      <c r="Y90" s="119"/>
      <c r="Z90" s="119"/>
      <c r="AA90" s="119"/>
      <c r="AB90" s="119"/>
      <c r="AC90" s="119"/>
      <c r="AD90" s="119"/>
      <c r="AE90" s="120"/>
    </row>
    <row r="91" spans="1:32" ht="15" hidden="1" customHeight="1">
      <c r="B91" s="114" t="s">
        <v>13</v>
      </c>
      <c r="C91" s="115"/>
      <c r="D91" s="115"/>
      <c r="E91" s="115"/>
      <c r="F91" s="115"/>
      <c r="G91" s="115"/>
      <c r="H91" s="115"/>
      <c r="I91" s="115"/>
      <c r="J91" s="115"/>
      <c r="K91" s="115"/>
      <c r="L91" s="115"/>
      <c r="M91" s="116"/>
      <c r="N91" s="92"/>
      <c r="O91" s="93"/>
      <c r="P91" s="93"/>
      <c r="Q91" s="93"/>
      <c r="R91" s="93"/>
      <c r="S91" s="93"/>
      <c r="T91" s="93"/>
      <c r="U91" s="93"/>
      <c r="V91" s="93"/>
      <c r="W91" s="93"/>
      <c r="X91" s="93"/>
      <c r="Y91" s="98" t="s">
        <v>24</v>
      </c>
      <c r="Z91" s="98"/>
      <c r="AA91" s="98"/>
      <c r="AB91" s="98"/>
      <c r="AC91" s="98"/>
      <c r="AD91" s="98"/>
      <c r="AE91" s="99"/>
    </row>
    <row r="92" spans="1:32" ht="15" hidden="1" customHeight="1">
      <c r="B92" s="114"/>
      <c r="C92" s="115"/>
      <c r="D92" s="115"/>
      <c r="E92" s="115"/>
      <c r="F92" s="115"/>
      <c r="G92" s="115"/>
      <c r="H92" s="115"/>
      <c r="I92" s="115"/>
      <c r="J92" s="115"/>
      <c r="K92" s="115"/>
      <c r="L92" s="115"/>
      <c r="M92" s="116"/>
      <c r="N92" s="117"/>
      <c r="O92" s="118"/>
      <c r="P92" s="118"/>
      <c r="Q92" s="118"/>
      <c r="R92" s="118"/>
      <c r="S92" s="118"/>
      <c r="T92" s="118"/>
      <c r="U92" s="118"/>
      <c r="V92" s="118"/>
      <c r="W92" s="118"/>
      <c r="X92" s="118"/>
      <c r="Y92" s="119"/>
      <c r="Z92" s="119"/>
      <c r="AA92" s="119"/>
      <c r="AB92" s="119"/>
      <c r="AC92" s="119"/>
      <c r="AD92" s="119"/>
      <c r="AE92" s="120"/>
    </row>
    <row r="93" spans="1:32" ht="15" hidden="1" customHeight="1">
      <c r="B93" s="83" t="s">
        <v>25</v>
      </c>
      <c r="C93" s="84"/>
      <c r="D93" s="84"/>
      <c r="E93" s="84"/>
      <c r="F93" s="84"/>
      <c r="G93" s="84"/>
      <c r="H93" s="84"/>
      <c r="I93" s="84"/>
      <c r="J93" s="84"/>
      <c r="K93" s="84"/>
      <c r="L93" s="84"/>
      <c r="M93" s="85"/>
      <c r="N93" s="92"/>
      <c r="O93" s="93"/>
      <c r="P93" s="93"/>
      <c r="Q93" s="93"/>
      <c r="R93" s="93"/>
      <c r="S93" s="93"/>
      <c r="T93" s="93"/>
      <c r="U93" s="93"/>
      <c r="V93" s="93"/>
      <c r="W93" s="93"/>
      <c r="X93" s="93"/>
      <c r="Y93" s="98" t="s">
        <v>24</v>
      </c>
      <c r="Z93" s="98"/>
      <c r="AA93" s="98"/>
      <c r="AB93" s="98"/>
      <c r="AC93" s="98"/>
      <c r="AD93" s="98"/>
      <c r="AE93" s="99"/>
    </row>
    <row r="94" spans="1:32" ht="15" hidden="1" customHeight="1">
      <c r="B94" s="86"/>
      <c r="C94" s="87"/>
      <c r="D94" s="87"/>
      <c r="E94" s="87"/>
      <c r="F94" s="87"/>
      <c r="G94" s="87"/>
      <c r="H94" s="87"/>
      <c r="I94" s="87"/>
      <c r="J94" s="87"/>
      <c r="K94" s="87"/>
      <c r="L94" s="87"/>
      <c r="M94" s="88"/>
      <c r="N94" s="94"/>
      <c r="O94" s="95"/>
      <c r="P94" s="95"/>
      <c r="Q94" s="95"/>
      <c r="R94" s="95"/>
      <c r="S94" s="95"/>
      <c r="T94" s="95"/>
      <c r="U94" s="95"/>
      <c r="V94" s="95"/>
      <c r="W94" s="95"/>
      <c r="X94" s="95"/>
      <c r="Y94" s="100"/>
      <c r="Z94" s="100"/>
      <c r="AA94" s="100"/>
      <c r="AB94" s="100"/>
      <c r="AC94" s="100"/>
      <c r="AD94" s="100"/>
      <c r="AE94" s="101"/>
    </row>
    <row r="95" spans="1:32" ht="15" hidden="1" customHeight="1">
      <c r="B95" s="86"/>
      <c r="C95" s="87"/>
      <c r="D95" s="87"/>
      <c r="E95" s="87"/>
      <c r="F95" s="87"/>
      <c r="G95" s="87"/>
      <c r="H95" s="87"/>
      <c r="I95" s="87"/>
      <c r="J95" s="87"/>
      <c r="K95" s="87"/>
      <c r="L95" s="87"/>
      <c r="M95" s="88"/>
      <c r="N95" s="94"/>
      <c r="O95" s="95"/>
      <c r="P95" s="95"/>
      <c r="Q95" s="95"/>
      <c r="R95" s="95"/>
      <c r="S95" s="95"/>
      <c r="T95" s="95"/>
      <c r="U95" s="95"/>
      <c r="V95" s="95"/>
      <c r="W95" s="95"/>
      <c r="X95" s="95"/>
      <c r="Y95" s="100"/>
      <c r="Z95" s="100"/>
      <c r="AA95" s="100"/>
      <c r="AB95" s="100"/>
      <c r="AC95" s="100"/>
      <c r="AD95" s="100"/>
      <c r="AE95" s="101"/>
    </row>
    <row r="96" spans="1:32" ht="15" hidden="1" customHeight="1">
      <c r="B96" s="89"/>
      <c r="C96" s="90"/>
      <c r="D96" s="90"/>
      <c r="E96" s="90"/>
      <c r="F96" s="90"/>
      <c r="G96" s="90"/>
      <c r="H96" s="90"/>
      <c r="I96" s="90"/>
      <c r="J96" s="90"/>
      <c r="K96" s="90"/>
      <c r="L96" s="90"/>
      <c r="M96" s="91"/>
      <c r="N96" s="96"/>
      <c r="O96" s="97"/>
      <c r="P96" s="97"/>
      <c r="Q96" s="97"/>
      <c r="R96" s="97"/>
      <c r="S96" s="97"/>
      <c r="T96" s="97"/>
      <c r="U96" s="97"/>
      <c r="V96" s="97"/>
      <c r="W96" s="97"/>
      <c r="X96" s="97"/>
      <c r="Y96" s="102"/>
      <c r="Z96" s="102"/>
      <c r="AA96" s="102"/>
      <c r="AB96" s="102"/>
      <c r="AC96" s="102"/>
      <c r="AD96" s="102"/>
      <c r="AE96" s="103"/>
    </row>
    <row r="97" spans="2:31" ht="15" hidden="1" customHeight="1">
      <c r="B97" s="104" t="s">
        <v>12</v>
      </c>
      <c r="C97" s="105"/>
      <c r="D97" s="105"/>
      <c r="E97" s="105"/>
      <c r="F97" s="105"/>
      <c r="G97" s="105"/>
      <c r="H97" s="105"/>
      <c r="I97" s="105"/>
      <c r="J97" s="105"/>
      <c r="K97" s="105"/>
      <c r="L97" s="105"/>
      <c r="M97" s="106"/>
      <c r="N97" s="110"/>
      <c r="O97" s="71"/>
      <c r="P97" s="71"/>
      <c r="Q97" s="112"/>
      <c r="R97" s="112"/>
      <c r="S97" s="71" t="s">
        <v>3</v>
      </c>
      <c r="T97" s="71"/>
      <c r="U97" s="112"/>
      <c r="V97" s="112"/>
      <c r="W97" s="71" t="s">
        <v>2</v>
      </c>
      <c r="X97" s="71"/>
      <c r="Y97" s="112"/>
      <c r="Z97" s="112"/>
      <c r="AA97" s="71" t="s">
        <v>1</v>
      </c>
      <c r="AB97" s="71"/>
      <c r="AC97" s="71"/>
      <c r="AD97" s="71"/>
      <c r="AE97" s="73"/>
    </row>
    <row r="98" spans="2:31" ht="15" hidden="1" customHeight="1">
      <c r="B98" s="107"/>
      <c r="C98" s="108"/>
      <c r="D98" s="108"/>
      <c r="E98" s="108"/>
      <c r="F98" s="108"/>
      <c r="G98" s="108"/>
      <c r="H98" s="108"/>
      <c r="I98" s="108"/>
      <c r="J98" s="108"/>
      <c r="K98" s="108"/>
      <c r="L98" s="108"/>
      <c r="M98" s="109"/>
      <c r="N98" s="111"/>
      <c r="O98" s="72"/>
      <c r="P98" s="72"/>
      <c r="Q98" s="113"/>
      <c r="R98" s="113"/>
      <c r="S98" s="72"/>
      <c r="T98" s="72"/>
      <c r="U98" s="113"/>
      <c r="V98" s="113"/>
      <c r="W98" s="72"/>
      <c r="X98" s="72"/>
      <c r="Y98" s="113"/>
      <c r="Z98" s="113"/>
      <c r="AA98" s="72"/>
      <c r="AB98" s="72"/>
      <c r="AC98" s="72"/>
      <c r="AD98" s="72"/>
      <c r="AE98" s="74"/>
    </row>
    <row r="99" spans="2:31" ht="15" hidden="1" customHeight="1">
      <c r="B99" s="75" t="s">
        <v>15</v>
      </c>
      <c r="C99" s="76"/>
      <c r="D99" s="76"/>
      <c r="E99" s="76"/>
      <c r="F99" s="76"/>
      <c r="G99" s="76"/>
      <c r="H99" s="76"/>
      <c r="I99" s="76"/>
      <c r="J99" s="76"/>
      <c r="K99" s="76"/>
      <c r="L99" s="76"/>
      <c r="M99" s="77"/>
      <c r="N99" s="80" t="s">
        <v>16</v>
      </c>
      <c r="O99" s="80"/>
      <c r="P99" s="76" t="s">
        <v>19</v>
      </c>
      <c r="Q99" s="76"/>
      <c r="R99" s="76"/>
      <c r="S99" s="76"/>
      <c r="T99" s="76"/>
      <c r="U99" s="76"/>
      <c r="V99" s="76"/>
      <c r="W99" s="76"/>
      <c r="X99" s="76"/>
      <c r="Y99" s="76"/>
      <c r="Z99" s="76"/>
      <c r="AA99" s="76"/>
      <c r="AB99" s="76"/>
      <c r="AC99" s="76"/>
      <c r="AD99" s="76"/>
      <c r="AE99" s="77"/>
    </row>
    <row r="100" spans="2:31" ht="15" hidden="1" customHeight="1">
      <c r="B100" s="78"/>
      <c r="C100" s="67"/>
      <c r="D100" s="67"/>
      <c r="E100" s="67"/>
      <c r="F100" s="67"/>
      <c r="G100" s="67"/>
      <c r="H100" s="67"/>
      <c r="I100" s="67"/>
      <c r="J100" s="67"/>
      <c r="K100" s="67"/>
      <c r="L100" s="67"/>
      <c r="M100" s="68"/>
      <c r="N100" s="81"/>
      <c r="O100" s="81"/>
      <c r="P100" s="67"/>
      <c r="Q100" s="67"/>
      <c r="R100" s="67"/>
      <c r="S100" s="67"/>
      <c r="T100" s="67"/>
      <c r="U100" s="67"/>
      <c r="V100" s="67"/>
      <c r="W100" s="67"/>
      <c r="X100" s="67"/>
      <c r="Y100" s="67"/>
      <c r="Z100" s="67"/>
      <c r="AA100" s="67"/>
      <c r="AB100" s="67"/>
      <c r="AC100" s="67"/>
      <c r="AD100" s="67"/>
      <c r="AE100" s="68"/>
    </row>
    <row r="101" spans="2:31" ht="15" hidden="1" customHeight="1">
      <c r="B101" s="78"/>
      <c r="C101" s="67"/>
      <c r="D101" s="67"/>
      <c r="E101" s="67"/>
      <c r="F101" s="67"/>
      <c r="G101" s="67"/>
      <c r="H101" s="67"/>
      <c r="I101" s="67"/>
      <c r="J101" s="67"/>
      <c r="K101" s="67"/>
      <c r="L101" s="67"/>
      <c r="M101" s="68"/>
      <c r="N101" s="81" t="s">
        <v>17</v>
      </c>
      <c r="O101" s="81"/>
      <c r="P101" s="67" t="s">
        <v>20</v>
      </c>
      <c r="Q101" s="67"/>
      <c r="R101" s="67"/>
      <c r="S101" s="67"/>
      <c r="T101" s="67"/>
      <c r="U101" s="67"/>
      <c r="V101" s="67"/>
      <c r="W101" s="67"/>
      <c r="X101" s="67"/>
      <c r="Y101" s="67"/>
      <c r="Z101" s="67"/>
      <c r="AA101" s="67"/>
      <c r="AB101" s="67"/>
      <c r="AC101" s="67"/>
      <c r="AD101" s="67"/>
      <c r="AE101" s="68"/>
    </row>
    <row r="102" spans="2:31" ht="15" hidden="1" customHeight="1">
      <c r="B102" s="78"/>
      <c r="C102" s="67"/>
      <c r="D102" s="67"/>
      <c r="E102" s="67"/>
      <c r="F102" s="67"/>
      <c r="G102" s="67"/>
      <c r="H102" s="67"/>
      <c r="I102" s="67"/>
      <c r="J102" s="67"/>
      <c r="K102" s="67"/>
      <c r="L102" s="67"/>
      <c r="M102" s="68"/>
      <c r="N102" s="81"/>
      <c r="O102" s="81"/>
      <c r="P102" s="67"/>
      <c r="Q102" s="67"/>
      <c r="R102" s="67"/>
      <c r="S102" s="67"/>
      <c r="T102" s="67"/>
      <c r="U102" s="67"/>
      <c r="V102" s="67"/>
      <c r="W102" s="67"/>
      <c r="X102" s="67"/>
      <c r="Y102" s="67"/>
      <c r="Z102" s="67"/>
      <c r="AA102" s="67"/>
      <c r="AB102" s="67"/>
      <c r="AC102" s="67"/>
      <c r="AD102" s="67"/>
      <c r="AE102" s="68"/>
    </row>
    <row r="103" spans="2:31" ht="15" hidden="1" customHeight="1">
      <c r="B103" s="78"/>
      <c r="C103" s="67"/>
      <c r="D103" s="67"/>
      <c r="E103" s="67"/>
      <c r="F103" s="67"/>
      <c r="G103" s="67"/>
      <c r="H103" s="67"/>
      <c r="I103" s="67"/>
      <c r="J103" s="67"/>
      <c r="K103" s="67"/>
      <c r="L103" s="67"/>
      <c r="M103" s="68"/>
      <c r="N103" s="81" t="s">
        <v>18</v>
      </c>
      <c r="O103" s="81"/>
      <c r="P103" s="67" t="s">
        <v>21</v>
      </c>
      <c r="Q103" s="67"/>
      <c r="R103" s="67"/>
      <c r="S103" s="67"/>
      <c r="T103" s="67"/>
      <c r="U103" s="67"/>
      <c r="V103" s="67"/>
      <c r="W103" s="67"/>
      <c r="X103" s="67"/>
      <c r="Y103" s="67"/>
      <c r="Z103" s="67"/>
      <c r="AA103" s="67"/>
      <c r="AB103" s="67"/>
      <c r="AC103" s="67"/>
      <c r="AD103" s="67"/>
      <c r="AE103" s="68"/>
    </row>
    <row r="104" spans="2:31" ht="15" hidden="1" customHeight="1">
      <c r="B104" s="78"/>
      <c r="C104" s="67"/>
      <c r="D104" s="67"/>
      <c r="E104" s="67"/>
      <c r="F104" s="67"/>
      <c r="G104" s="67"/>
      <c r="H104" s="67"/>
      <c r="I104" s="67"/>
      <c r="J104" s="67"/>
      <c r="K104" s="67"/>
      <c r="L104" s="67"/>
      <c r="M104" s="68"/>
      <c r="N104" s="81"/>
      <c r="O104" s="81"/>
      <c r="P104" s="67"/>
      <c r="Q104" s="67"/>
      <c r="R104" s="67"/>
      <c r="S104" s="67"/>
      <c r="T104" s="67"/>
      <c r="U104" s="67"/>
      <c r="V104" s="67"/>
      <c r="W104" s="67"/>
      <c r="X104" s="67"/>
      <c r="Y104" s="67"/>
      <c r="Z104" s="67"/>
      <c r="AA104" s="67"/>
      <c r="AB104" s="67"/>
      <c r="AC104" s="67"/>
      <c r="AD104" s="67"/>
      <c r="AE104" s="68"/>
    </row>
    <row r="105" spans="2:31" ht="15" hidden="1" customHeight="1">
      <c r="B105" s="78"/>
      <c r="C105" s="67"/>
      <c r="D105" s="67"/>
      <c r="E105" s="67"/>
      <c r="F105" s="67"/>
      <c r="G105" s="67"/>
      <c r="H105" s="67"/>
      <c r="I105" s="67"/>
      <c r="J105" s="67"/>
      <c r="K105" s="67"/>
      <c r="L105" s="67"/>
      <c r="M105" s="68"/>
      <c r="N105" s="81" t="s">
        <v>23</v>
      </c>
      <c r="O105" s="81"/>
      <c r="P105" s="67" t="s">
        <v>22</v>
      </c>
      <c r="Q105" s="67"/>
      <c r="R105" s="67"/>
      <c r="S105" s="67"/>
      <c r="T105" s="67"/>
      <c r="U105" s="67"/>
      <c r="V105" s="67"/>
      <c r="W105" s="67"/>
      <c r="X105" s="67"/>
      <c r="Y105" s="67"/>
      <c r="Z105" s="67"/>
      <c r="AA105" s="67"/>
      <c r="AB105" s="67"/>
      <c r="AC105" s="67"/>
      <c r="AD105" s="67"/>
      <c r="AE105" s="68"/>
    </row>
    <row r="106" spans="2:31" ht="15" hidden="1" customHeight="1">
      <c r="B106" s="78"/>
      <c r="C106" s="67"/>
      <c r="D106" s="67"/>
      <c r="E106" s="67"/>
      <c r="F106" s="67"/>
      <c r="G106" s="67"/>
      <c r="H106" s="67"/>
      <c r="I106" s="67"/>
      <c r="J106" s="67"/>
      <c r="K106" s="67"/>
      <c r="L106" s="67"/>
      <c r="M106" s="68"/>
      <c r="N106" s="81"/>
      <c r="O106" s="81"/>
      <c r="P106" s="67"/>
      <c r="Q106" s="67"/>
      <c r="R106" s="67"/>
      <c r="S106" s="67"/>
      <c r="T106" s="67"/>
      <c r="U106" s="67"/>
      <c r="V106" s="67"/>
      <c r="W106" s="67"/>
      <c r="X106" s="67"/>
      <c r="Y106" s="67"/>
      <c r="Z106" s="67"/>
      <c r="AA106" s="67"/>
      <c r="AB106" s="67"/>
      <c r="AC106" s="67"/>
      <c r="AD106" s="67"/>
      <c r="AE106" s="68"/>
    </row>
    <row r="107" spans="2:31" ht="15" hidden="1" customHeight="1">
      <c r="B107" s="79"/>
      <c r="C107" s="69"/>
      <c r="D107" s="69"/>
      <c r="E107" s="69"/>
      <c r="F107" s="69"/>
      <c r="G107" s="69"/>
      <c r="H107" s="69"/>
      <c r="I107" s="69"/>
      <c r="J107" s="69"/>
      <c r="K107" s="69"/>
      <c r="L107" s="69"/>
      <c r="M107" s="70"/>
      <c r="N107" s="82"/>
      <c r="O107" s="82"/>
      <c r="P107" s="69"/>
      <c r="Q107" s="69"/>
      <c r="R107" s="69"/>
      <c r="S107" s="69"/>
      <c r="T107" s="69"/>
      <c r="U107" s="69"/>
      <c r="V107" s="69"/>
      <c r="W107" s="69"/>
      <c r="X107" s="69"/>
      <c r="Y107" s="69"/>
      <c r="Z107" s="69"/>
      <c r="AA107" s="69"/>
      <c r="AB107" s="69"/>
      <c r="AC107" s="69"/>
      <c r="AD107" s="69"/>
      <c r="AE107" s="70"/>
    </row>
  </sheetData>
  <sheetProtection sheet="1" formatCells="0" selectLockedCells="1"/>
  <mergeCells count="112">
    <mergeCell ref="U3:W3"/>
    <mergeCell ref="X3:Y3"/>
    <mergeCell ref="AA3:AB3"/>
    <mergeCell ref="AD3:AE3"/>
    <mergeCell ref="A5:AF6"/>
    <mergeCell ref="Q9:T9"/>
    <mergeCell ref="Q16:T16"/>
    <mergeCell ref="A21:AF23"/>
    <mergeCell ref="V9:AE11"/>
    <mergeCell ref="V12:AE13"/>
    <mergeCell ref="V14:Y15"/>
    <mergeCell ref="Z14:AE15"/>
    <mergeCell ref="V16:AE18"/>
    <mergeCell ref="V19:AE20"/>
    <mergeCell ref="A25:AF25"/>
    <mergeCell ref="B27:M28"/>
    <mergeCell ref="N27:O28"/>
    <mergeCell ref="P27:Z28"/>
    <mergeCell ref="AA27:AC28"/>
    <mergeCell ref="Q12:T12"/>
    <mergeCell ref="AF15:AF16"/>
    <mergeCell ref="B30:C31"/>
    <mergeCell ref="D30:P31"/>
    <mergeCell ref="Q30:R31"/>
    <mergeCell ref="S30:AC31"/>
    <mergeCell ref="AD30:AE31"/>
    <mergeCell ref="B32:C33"/>
    <mergeCell ref="D32:P33"/>
    <mergeCell ref="Q32:R33"/>
    <mergeCell ref="S32:AC33"/>
    <mergeCell ref="AD32:AE33"/>
    <mergeCell ref="B34:C35"/>
    <mergeCell ref="D34:P35"/>
    <mergeCell ref="Q34:R35"/>
    <mergeCell ref="S34:AC35"/>
    <mergeCell ref="AD34:AE35"/>
    <mergeCell ref="U62:W62"/>
    <mergeCell ref="X62:Y62"/>
    <mergeCell ref="AA62:AB62"/>
    <mergeCell ref="B36:C37"/>
    <mergeCell ref="D36:P37"/>
    <mergeCell ref="Q36:R37"/>
    <mergeCell ref="S36:AC37"/>
    <mergeCell ref="AD36:AE37"/>
    <mergeCell ref="B38:P39"/>
    <mergeCell ref="Q38:R39"/>
    <mergeCell ref="S38:AC39"/>
    <mergeCell ref="AD38:AE39"/>
    <mergeCell ref="AD62:AE62"/>
    <mergeCell ref="AB40:AC41"/>
    <mergeCell ref="AD40:AE41"/>
    <mergeCell ref="A65:AF66"/>
    <mergeCell ref="Q70:T70"/>
    <mergeCell ref="V70:AE72"/>
    <mergeCell ref="B42:P53"/>
    <mergeCell ref="Q42:AE42"/>
    <mergeCell ref="Q43:R44"/>
    <mergeCell ref="S43:AE44"/>
    <mergeCell ref="Q45:R46"/>
    <mergeCell ref="S45:AE46"/>
    <mergeCell ref="Q47:R48"/>
    <mergeCell ref="S47:AE48"/>
    <mergeCell ref="Q49:R50"/>
    <mergeCell ref="S49:AE50"/>
    <mergeCell ref="Q51:R53"/>
    <mergeCell ref="S51:AE53"/>
    <mergeCell ref="B40:P41"/>
    <mergeCell ref="Q40:S41"/>
    <mergeCell ref="T40:U41"/>
    <mergeCell ref="V40:W41"/>
    <mergeCell ref="X40:Y41"/>
    <mergeCell ref="Z40:AA41"/>
    <mergeCell ref="Q73:T73"/>
    <mergeCell ref="V73:AE74"/>
    <mergeCell ref="Q75:T75"/>
    <mergeCell ref="V75:Y76"/>
    <mergeCell ref="Z75:AE76"/>
    <mergeCell ref="AF75:AF76"/>
    <mergeCell ref="B89:M90"/>
    <mergeCell ref="N89:X90"/>
    <mergeCell ref="Y89:AE90"/>
    <mergeCell ref="B91:M92"/>
    <mergeCell ref="N91:X92"/>
    <mergeCell ref="Y91:AE92"/>
    <mergeCell ref="Q77:T77"/>
    <mergeCell ref="V77:AE78"/>
    <mergeCell ref="A81:AF83"/>
    <mergeCell ref="A85:AF85"/>
    <mergeCell ref="B87:M88"/>
    <mergeCell ref="N87:X88"/>
    <mergeCell ref="Y87:AE88"/>
    <mergeCell ref="B93:M96"/>
    <mergeCell ref="N93:X96"/>
    <mergeCell ref="Y93:AE96"/>
    <mergeCell ref="B97:M98"/>
    <mergeCell ref="N97:P98"/>
    <mergeCell ref="Q97:R98"/>
    <mergeCell ref="S97:T98"/>
    <mergeCell ref="U97:V98"/>
    <mergeCell ref="W97:X98"/>
    <mergeCell ref="Y97:Z98"/>
    <mergeCell ref="P105:AE107"/>
    <mergeCell ref="AA97:AB98"/>
    <mergeCell ref="AC97:AE98"/>
    <mergeCell ref="B99:M107"/>
    <mergeCell ref="N99:O100"/>
    <mergeCell ref="P99:AE100"/>
    <mergeCell ref="N101:O102"/>
    <mergeCell ref="P101:AE102"/>
    <mergeCell ref="N103:O104"/>
    <mergeCell ref="P103:AE104"/>
    <mergeCell ref="N105:O107"/>
  </mergeCells>
  <phoneticPr fontId="9"/>
  <conditionalFormatting sqref="T40:U41 X40:Y41 AB40:AC41">
    <cfRule type="containsBlanks" dxfId="29" priority="3">
      <formula>LEN(TRIM(T40))=0</formula>
    </cfRule>
  </conditionalFormatting>
  <conditionalFormatting sqref="V9 V12 V14 Z14 V16">
    <cfRule type="containsBlanks" dxfId="28" priority="6">
      <formula>LEN(TRIM(V9))=0</formula>
    </cfRule>
  </conditionalFormatting>
  <conditionalFormatting sqref="V19">
    <cfRule type="expression" dxfId="27" priority="1">
      <formula>V19:AE19=""</formula>
    </cfRule>
    <cfRule type="expression" dxfId="26" priority="2">
      <formula>V19=""</formula>
    </cfRule>
  </conditionalFormatting>
  <pageMargins left="0.7" right="0.7" top="0.75" bottom="0.75" header="0.3" footer="0.3"/>
  <pageSetup paperSize="9" scale="97" orientation="portrait" r:id="rId1"/>
  <rowBreaks count="1" manualBreakCount="1">
    <brk id="59" max="31" man="1"/>
  </rowBreaks>
  <drawing r:id="rId2"/>
  <legacyDrawing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21E921-349C-447A-8C50-C94C17490B3E}">
  <sheetPr>
    <tabColor rgb="FFFF0000"/>
  </sheetPr>
  <dimension ref="A1:AF109"/>
  <sheetViews>
    <sheetView view="pageBreakPreview" topLeftCell="A4" zoomScale="80" zoomScaleNormal="85" zoomScaleSheetLayoutView="80" workbookViewId="0">
      <selection activeCell="V16" sqref="V16:AE18"/>
    </sheetView>
  </sheetViews>
  <sheetFormatPr defaultColWidth="2.7265625" defaultRowHeight="15" customHeight="1"/>
  <cols>
    <col min="1" max="15" width="3.453125" style="1" customWidth="1"/>
    <col min="16" max="17" width="2.08984375" style="1" customWidth="1"/>
    <col min="18" max="22" width="3.453125" style="1" customWidth="1"/>
    <col min="23" max="23" width="3" style="1" customWidth="1"/>
    <col min="24" max="24" width="2.36328125" style="1" customWidth="1"/>
    <col min="25" max="29" width="3.453125" style="1" customWidth="1"/>
    <col min="30" max="31" width="2" style="1" customWidth="1"/>
    <col min="32" max="32" width="3.453125" style="1" customWidth="1"/>
    <col min="33" max="16384" width="2.7265625" style="1"/>
  </cols>
  <sheetData>
    <row r="1" spans="1:32" ht="15" customHeight="1">
      <c r="A1" s="1" t="s">
        <v>28</v>
      </c>
    </row>
    <row r="2" spans="1:32" s="3" customFormat="1" ht="15" customHeight="1">
      <c r="A2" s="26"/>
      <c r="B2" s="26"/>
      <c r="C2" s="26"/>
      <c r="D2" s="26"/>
      <c r="E2" s="26"/>
      <c r="F2" s="26"/>
      <c r="G2" s="26"/>
      <c r="H2" s="26"/>
      <c r="I2" s="26"/>
      <c r="J2" s="26"/>
      <c r="K2" s="26"/>
      <c r="L2" s="26"/>
      <c r="M2" s="26"/>
      <c r="N2" s="26"/>
      <c r="O2" s="26"/>
      <c r="P2" s="26"/>
      <c r="Q2" s="26"/>
      <c r="R2" s="26"/>
      <c r="S2" s="26"/>
      <c r="T2" s="26"/>
      <c r="U2" s="26"/>
      <c r="V2" s="26"/>
      <c r="W2" s="26"/>
      <c r="X2" s="26"/>
      <c r="Y2" s="26"/>
      <c r="Z2" s="26"/>
      <c r="AA2" s="26"/>
      <c r="AB2" s="26"/>
      <c r="AC2" s="26"/>
      <c r="AD2" s="26"/>
      <c r="AE2" s="26"/>
      <c r="AF2" s="26"/>
    </row>
    <row r="3" spans="1:32" ht="15" customHeight="1">
      <c r="U3" s="160" t="s">
        <v>123</v>
      </c>
      <c r="V3" s="160"/>
      <c r="W3" s="160"/>
      <c r="X3" s="132"/>
      <c r="Y3" s="132"/>
      <c r="Z3" s="1" t="s">
        <v>3</v>
      </c>
      <c r="AA3" s="132"/>
      <c r="AB3" s="132"/>
      <c r="AC3" s="1" t="s">
        <v>2</v>
      </c>
      <c r="AD3" s="132"/>
      <c r="AE3" s="132"/>
      <c r="AF3" s="1" t="s">
        <v>1</v>
      </c>
    </row>
    <row r="4" spans="1:32" ht="15" customHeight="1">
      <c r="T4" s="5"/>
    </row>
    <row r="5" spans="1:32" ht="15" customHeight="1">
      <c r="A5" s="136" t="s">
        <v>30</v>
      </c>
      <c r="B5" s="136"/>
      <c r="C5" s="136"/>
      <c r="D5" s="136"/>
      <c r="E5" s="136"/>
      <c r="F5" s="136"/>
      <c r="G5" s="136"/>
      <c r="H5" s="136"/>
      <c r="I5" s="136"/>
      <c r="J5" s="136"/>
      <c r="K5" s="136"/>
      <c r="L5" s="136"/>
      <c r="M5" s="136"/>
      <c r="N5" s="136"/>
      <c r="O5" s="136"/>
      <c r="P5" s="136"/>
      <c r="Q5" s="136"/>
      <c r="R5" s="136"/>
      <c r="S5" s="136"/>
      <c r="T5" s="136"/>
      <c r="U5" s="136"/>
      <c r="V5" s="136"/>
      <c r="W5" s="136"/>
      <c r="X5" s="136"/>
      <c r="Y5" s="136"/>
      <c r="Z5" s="136"/>
      <c r="AA5" s="136"/>
      <c r="AB5" s="136"/>
      <c r="AC5" s="136"/>
      <c r="AD5" s="136"/>
      <c r="AE5" s="136"/>
      <c r="AF5" s="136"/>
    </row>
    <row r="6" spans="1:32" ht="15" customHeight="1">
      <c r="A6" s="136"/>
      <c r="B6" s="136"/>
      <c r="C6" s="136"/>
      <c r="D6" s="136"/>
      <c r="E6" s="136"/>
      <c r="F6" s="136"/>
      <c r="G6" s="136"/>
      <c r="H6" s="136"/>
      <c r="I6" s="136"/>
      <c r="J6" s="136"/>
      <c r="K6" s="136"/>
      <c r="L6" s="136"/>
      <c r="M6" s="136"/>
      <c r="N6" s="136"/>
      <c r="O6" s="136"/>
      <c r="P6" s="136"/>
      <c r="Q6" s="136"/>
      <c r="R6" s="136"/>
      <c r="S6" s="136"/>
      <c r="T6" s="136"/>
      <c r="U6" s="136"/>
      <c r="V6" s="136"/>
      <c r="W6" s="136"/>
      <c r="X6" s="136"/>
      <c r="Y6" s="136"/>
      <c r="Z6" s="136"/>
      <c r="AA6" s="136"/>
      <c r="AB6" s="136"/>
      <c r="AC6" s="136"/>
      <c r="AD6" s="136"/>
      <c r="AE6" s="136"/>
      <c r="AF6" s="136"/>
    </row>
    <row r="8" spans="1:32" ht="15" customHeight="1">
      <c r="A8" s="1" t="s">
        <v>4</v>
      </c>
    </row>
    <row r="9" spans="1:32" ht="15" customHeight="1">
      <c r="Q9" s="121" t="s">
        <v>6</v>
      </c>
      <c r="R9" s="121"/>
      <c r="S9" s="121"/>
      <c r="T9" s="121"/>
      <c r="V9" s="193">
        <f>【様式４号】変更交付申請書!V10</f>
        <v>0</v>
      </c>
      <c r="W9" s="193"/>
      <c r="X9" s="193"/>
      <c r="Y9" s="193"/>
      <c r="Z9" s="193"/>
      <c r="AA9" s="193"/>
      <c r="AB9" s="193"/>
      <c r="AC9" s="193"/>
      <c r="AD9" s="193"/>
      <c r="AE9" s="193"/>
    </row>
    <row r="10" spans="1:32" ht="15" customHeight="1">
      <c r="V10" s="193"/>
      <c r="W10" s="193"/>
      <c r="X10" s="193"/>
      <c r="Y10" s="193"/>
      <c r="Z10" s="193"/>
      <c r="AA10" s="193"/>
      <c r="AB10" s="193"/>
      <c r="AC10" s="193"/>
      <c r="AD10" s="193"/>
      <c r="AE10" s="193"/>
    </row>
    <row r="11" spans="1:32" ht="15" customHeight="1">
      <c r="V11" s="193"/>
      <c r="W11" s="193"/>
      <c r="X11" s="193"/>
      <c r="Y11" s="193"/>
      <c r="Z11" s="193"/>
      <c r="AA11" s="193"/>
      <c r="AB11" s="193"/>
      <c r="AC11" s="193"/>
      <c r="AD11" s="193"/>
      <c r="AE11" s="193"/>
    </row>
    <row r="12" spans="1:32" ht="15" customHeight="1">
      <c r="Q12" s="121" t="s">
        <v>7</v>
      </c>
      <c r="R12" s="121"/>
      <c r="S12" s="121"/>
      <c r="T12" s="121"/>
      <c r="V12" s="193">
        <f>【様式４号】変更交付申請書!V13</f>
        <v>0</v>
      </c>
      <c r="W12" s="193"/>
      <c r="X12" s="193"/>
      <c r="Y12" s="193"/>
      <c r="Z12" s="193"/>
      <c r="AA12" s="193"/>
      <c r="AB12" s="193"/>
      <c r="AC12" s="193"/>
      <c r="AD12" s="193"/>
      <c r="AE12" s="193"/>
    </row>
    <row r="13" spans="1:32" ht="15" customHeight="1">
      <c r="V13" s="193"/>
      <c r="W13" s="193"/>
      <c r="X13" s="193"/>
      <c r="Y13" s="193"/>
      <c r="Z13" s="193"/>
      <c r="AA13" s="193"/>
      <c r="AB13" s="193"/>
      <c r="AC13" s="193"/>
      <c r="AD13" s="193"/>
      <c r="AE13" s="193"/>
    </row>
    <row r="14" spans="1:32" ht="15" customHeight="1">
      <c r="Q14" s="121" t="s">
        <v>52</v>
      </c>
      <c r="R14" s="121"/>
      <c r="S14" s="121"/>
      <c r="T14" s="121"/>
      <c r="V14" s="134">
        <f>【様式４号】変更交付申請書!V15</f>
        <v>0</v>
      </c>
      <c r="W14" s="134"/>
      <c r="X14" s="134"/>
      <c r="Y14" s="134"/>
      <c r="Z14" s="134">
        <f>【様式４号】変更交付申請書!Z15</f>
        <v>0</v>
      </c>
      <c r="AA14" s="134"/>
      <c r="AB14" s="134"/>
      <c r="AC14" s="134"/>
      <c r="AD14" s="134"/>
      <c r="AE14" s="134"/>
    </row>
    <row r="15" spans="1:32" ht="15" customHeight="1">
      <c r="V15" s="134"/>
      <c r="W15" s="134"/>
      <c r="X15" s="134"/>
      <c r="Y15" s="134"/>
      <c r="Z15" s="134"/>
      <c r="AA15" s="134"/>
      <c r="AB15" s="134"/>
      <c r="AC15" s="134"/>
      <c r="AD15" s="134"/>
      <c r="AE15" s="134"/>
      <c r="AF15" s="128"/>
    </row>
    <row r="16" spans="1:32" ht="15" customHeight="1">
      <c r="Q16" s="121" t="s">
        <v>9</v>
      </c>
      <c r="R16" s="121"/>
      <c r="S16" s="121"/>
      <c r="T16" s="121"/>
      <c r="V16" s="194">
        <f>【様式４号】変更交付申請書!V17</f>
        <v>0</v>
      </c>
      <c r="W16" s="194"/>
      <c r="X16" s="194"/>
      <c r="Y16" s="194"/>
      <c r="Z16" s="194"/>
      <c r="AA16" s="194"/>
      <c r="AB16" s="194"/>
      <c r="AC16" s="194"/>
      <c r="AD16" s="194"/>
      <c r="AE16" s="194"/>
      <c r="AF16" s="128"/>
    </row>
    <row r="17" spans="1:32" ht="15" customHeight="1">
      <c r="V17" s="194"/>
      <c r="W17" s="194"/>
      <c r="X17" s="194"/>
      <c r="Y17" s="194"/>
      <c r="Z17" s="194"/>
      <c r="AA17" s="194"/>
      <c r="AB17" s="194"/>
      <c r="AC17" s="194"/>
      <c r="AD17" s="194"/>
      <c r="AE17" s="194"/>
    </row>
    <row r="18" spans="1:32" ht="15" customHeight="1">
      <c r="V18" s="194"/>
      <c r="W18" s="194"/>
      <c r="X18" s="194"/>
      <c r="Y18" s="194"/>
      <c r="Z18" s="194"/>
      <c r="AA18" s="194"/>
      <c r="AB18" s="194"/>
      <c r="AC18" s="194"/>
      <c r="AD18" s="194"/>
      <c r="AE18" s="194"/>
    </row>
    <row r="19" spans="1:32" ht="15" customHeight="1">
      <c r="L19" s="4"/>
      <c r="Q19" s="66" t="s">
        <v>155</v>
      </c>
      <c r="V19" s="195">
        <f>【様式４号】変更交付申請書!V20</f>
        <v>0</v>
      </c>
      <c r="W19" s="195"/>
      <c r="X19" s="195"/>
      <c r="Y19" s="195"/>
      <c r="Z19" s="195"/>
      <c r="AA19" s="195"/>
      <c r="AB19" s="195"/>
      <c r="AC19" s="195"/>
      <c r="AD19" s="195"/>
      <c r="AE19" s="195"/>
    </row>
    <row r="20" spans="1:32" ht="15" customHeight="1">
      <c r="V20" s="195"/>
      <c r="W20" s="195"/>
      <c r="X20" s="195"/>
      <c r="Y20" s="195"/>
      <c r="Z20" s="195"/>
      <c r="AA20" s="195"/>
      <c r="AB20" s="195"/>
      <c r="AC20" s="195"/>
      <c r="AD20" s="195"/>
      <c r="AE20" s="195"/>
    </row>
    <row r="21" spans="1:32" ht="15" customHeight="1">
      <c r="A21" s="8"/>
      <c r="B21" s="127" t="s">
        <v>123</v>
      </c>
      <c r="C21" s="127"/>
      <c r="D21" s="127"/>
      <c r="E21" s="127"/>
      <c r="F21" s="8" t="s">
        <v>3</v>
      </c>
      <c r="G21" s="127"/>
      <c r="H21" s="127"/>
      <c r="I21" s="8" t="s">
        <v>2</v>
      </c>
      <c r="J21" s="127"/>
      <c r="K21" s="127"/>
      <c r="L21" s="401" t="s">
        <v>31</v>
      </c>
      <c r="M21" s="401"/>
      <c r="N21" s="401"/>
      <c r="O21" s="401"/>
      <c r="P21" s="401"/>
      <c r="Q21" s="401"/>
      <c r="R21" s="401"/>
      <c r="S21" s="401"/>
      <c r="T21" s="401"/>
      <c r="U21" s="127"/>
      <c r="V21" s="127"/>
      <c r="W21" s="25" t="s">
        <v>81</v>
      </c>
      <c r="X21" s="392"/>
      <c r="Y21" s="392"/>
      <c r="Z21" s="402" t="s">
        <v>92</v>
      </c>
      <c r="AA21" s="402"/>
      <c r="AB21" s="402"/>
      <c r="AC21" s="402"/>
      <c r="AD21" s="402"/>
      <c r="AE21" s="402"/>
      <c r="AF21" s="402"/>
    </row>
    <row r="22" spans="1:32" ht="15" customHeight="1">
      <c r="A22" s="152" t="s">
        <v>119</v>
      </c>
      <c r="B22" s="152"/>
      <c r="C22" s="152"/>
      <c r="D22" s="152"/>
      <c r="E22" s="152"/>
      <c r="F22" s="152"/>
      <c r="G22" s="152"/>
      <c r="H22" s="152"/>
      <c r="I22" s="152"/>
      <c r="J22" s="152"/>
      <c r="K22" s="152"/>
      <c r="L22" s="152"/>
      <c r="M22" s="152"/>
      <c r="N22" s="152"/>
      <c r="O22" s="152"/>
      <c r="P22" s="152"/>
      <c r="Q22" s="152"/>
      <c r="R22" s="152"/>
      <c r="S22" s="152"/>
      <c r="T22" s="152"/>
      <c r="U22" s="152"/>
      <c r="V22" s="152"/>
      <c r="W22" s="152"/>
      <c r="X22" s="152"/>
      <c r="Y22" s="152"/>
      <c r="Z22" s="152"/>
      <c r="AA22" s="152"/>
      <c r="AB22" s="152"/>
      <c r="AC22" s="152"/>
      <c r="AD22" s="152"/>
      <c r="AE22" s="152"/>
      <c r="AF22" s="152"/>
    </row>
    <row r="23" spans="1:32" ht="15" customHeight="1">
      <c r="A23" s="152"/>
      <c r="B23" s="152"/>
      <c r="C23" s="152"/>
      <c r="D23" s="152"/>
      <c r="E23" s="152"/>
      <c r="F23" s="152"/>
      <c r="G23" s="152"/>
      <c r="H23" s="152"/>
      <c r="I23" s="152"/>
      <c r="J23" s="152"/>
      <c r="K23" s="152"/>
      <c r="L23" s="152"/>
      <c r="M23" s="152"/>
      <c r="N23" s="152"/>
      <c r="O23" s="152"/>
      <c r="P23" s="152"/>
      <c r="Q23" s="152"/>
      <c r="R23" s="152"/>
      <c r="S23" s="152"/>
      <c r="T23" s="152"/>
      <c r="U23" s="152"/>
      <c r="V23" s="152"/>
      <c r="W23" s="152"/>
      <c r="X23" s="152"/>
      <c r="Y23" s="152"/>
      <c r="Z23" s="152"/>
      <c r="AA23" s="152"/>
      <c r="AB23" s="152"/>
      <c r="AC23" s="152"/>
      <c r="AD23" s="152"/>
      <c r="AE23" s="152"/>
      <c r="AF23" s="152"/>
    </row>
    <row r="24" spans="1:32" ht="15" customHeight="1">
      <c r="A24" s="152"/>
      <c r="B24" s="152"/>
      <c r="C24" s="152"/>
      <c r="D24" s="152"/>
      <c r="E24" s="152"/>
      <c r="F24" s="152"/>
      <c r="G24" s="152"/>
      <c r="H24" s="152"/>
      <c r="I24" s="152"/>
      <c r="J24" s="152"/>
      <c r="K24" s="152"/>
      <c r="L24" s="152"/>
      <c r="M24" s="152"/>
      <c r="N24" s="152"/>
      <c r="O24" s="152"/>
      <c r="P24" s="152"/>
      <c r="Q24" s="152"/>
      <c r="R24" s="152"/>
      <c r="S24" s="152"/>
      <c r="T24" s="152"/>
      <c r="U24" s="152"/>
      <c r="V24" s="152"/>
      <c r="W24" s="152"/>
      <c r="X24" s="152"/>
      <c r="Y24" s="152"/>
      <c r="Z24" s="152"/>
      <c r="AA24" s="152"/>
      <c r="AB24" s="152"/>
      <c r="AC24" s="152"/>
      <c r="AD24" s="152"/>
      <c r="AE24" s="152"/>
      <c r="AF24" s="152"/>
    </row>
    <row r="25" spans="1:32" ht="15" customHeight="1">
      <c r="A25" s="15"/>
      <c r="B25" s="15"/>
      <c r="C25" s="15"/>
      <c r="D25" s="15"/>
      <c r="E25" s="15"/>
      <c r="F25" s="15"/>
      <c r="G25" s="15"/>
      <c r="H25" s="15"/>
      <c r="I25" s="15"/>
      <c r="J25" s="15"/>
      <c r="K25" s="15"/>
      <c r="L25" s="15"/>
      <c r="M25" s="15"/>
      <c r="N25" s="15"/>
      <c r="O25" s="15"/>
      <c r="P25" s="15"/>
      <c r="Q25" s="15"/>
      <c r="R25" s="15"/>
      <c r="S25" s="15"/>
      <c r="T25" s="15"/>
      <c r="U25" s="15"/>
      <c r="V25" s="15"/>
      <c r="W25" s="15"/>
      <c r="X25" s="15"/>
      <c r="Y25" s="15"/>
      <c r="Z25" s="15"/>
      <c r="AA25" s="15"/>
      <c r="AB25" s="15"/>
      <c r="AC25" s="15"/>
      <c r="AD25" s="15"/>
      <c r="AE25" s="15"/>
      <c r="AF25" s="15"/>
    </row>
    <row r="26" spans="1:32" ht="15" customHeight="1">
      <c r="A26" s="122" t="s">
        <v>10</v>
      </c>
      <c r="B26" s="122"/>
      <c r="C26" s="122"/>
      <c r="D26" s="122"/>
      <c r="E26" s="122"/>
      <c r="F26" s="122"/>
      <c r="G26" s="122"/>
      <c r="H26" s="122"/>
      <c r="I26" s="122"/>
      <c r="J26" s="122"/>
      <c r="K26" s="122"/>
      <c r="L26" s="122"/>
      <c r="M26" s="122"/>
      <c r="N26" s="122"/>
      <c r="O26" s="122"/>
      <c r="P26" s="122"/>
      <c r="Q26" s="122"/>
      <c r="R26" s="122"/>
      <c r="S26" s="122"/>
      <c r="T26" s="122"/>
      <c r="U26" s="122"/>
      <c r="V26" s="122"/>
      <c r="W26" s="122"/>
      <c r="X26" s="122"/>
      <c r="Y26" s="122"/>
      <c r="Z26" s="122"/>
      <c r="AA26" s="122"/>
      <c r="AB26" s="122"/>
      <c r="AC26" s="122"/>
      <c r="AD26" s="122"/>
      <c r="AE26" s="122"/>
      <c r="AF26" s="122"/>
    </row>
    <row r="27" spans="1:32" ht="15" customHeight="1">
      <c r="B27" s="26"/>
      <c r="C27" s="26"/>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3"/>
    </row>
    <row r="28" spans="1:32" ht="24" customHeight="1">
      <c r="B28" s="385" t="s">
        <v>84</v>
      </c>
      <c r="C28" s="386"/>
      <c r="D28" s="386"/>
      <c r="E28" s="386"/>
      <c r="F28" s="386"/>
      <c r="G28" s="386"/>
      <c r="H28" s="386"/>
      <c r="I28" s="386"/>
      <c r="J28" s="387"/>
      <c r="K28" s="388" t="s">
        <v>93</v>
      </c>
      <c r="L28" s="389"/>
      <c r="M28" s="389"/>
      <c r="N28" s="389"/>
      <c r="O28" s="389"/>
      <c r="P28" s="389"/>
      <c r="Q28" s="390"/>
      <c r="R28" s="388" t="s">
        <v>94</v>
      </c>
      <c r="S28" s="389"/>
      <c r="T28" s="389"/>
      <c r="U28" s="389"/>
      <c r="V28" s="389"/>
      <c r="W28" s="389"/>
      <c r="X28" s="390"/>
      <c r="Y28" s="389" t="s">
        <v>95</v>
      </c>
      <c r="Z28" s="389"/>
      <c r="AA28" s="389"/>
      <c r="AB28" s="389"/>
      <c r="AC28" s="389"/>
      <c r="AD28" s="389"/>
      <c r="AE28" s="390"/>
    </row>
    <row r="29" spans="1:32" ht="15" customHeight="1">
      <c r="B29" s="367" t="s">
        <v>16</v>
      </c>
      <c r="C29" s="368"/>
      <c r="D29" s="373" t="s">
        <v>57</v>
      </c>
      <c r="E29" s="373"/>
      <c r="F29" s="373"/>
      <c r="G29" s="373"/>
      <c r="H29" s="373"/>
      <c r="I29" s="373"/>
      <c r="J29" s="374"/>
      <c r="K29" s="359">
        <f>R29</f>
        <v>0</v>
      </c>
      <c r="L29" s="359"/>
      <c r="M29" s="359"/>
      <c r="N29" s="359"/>
      <c r="O29" s="359"/>
      <c r="P29" s="71" t="s">
        <v>56</v>
      </c>
      <c r="Q29" s="73"/>
      <c r="R29" s="359">
        <f>'算出内訳表（実績）'!I6</f>
        <v>0</v>
      </c>
      <c r="S29" s="359"/>
      <c r="T29" s="359"/>
      <c r="U29" s="359"/>
      <c r="V29" s="359"/>
      <c r="W29" s="71" t="s">
        <v>56</v>
      </c>
      <c r="X29" s="73"/>
      <c r="Y29" s="359">
        <v>0</v>
      </c>
      <c r="Z29" s="359"/>
      <c r="AA29" s="359"/>
      <c r="AB29" s="359"/>
      <c r="AC29" s="359"/>
      <c r="AD29" s="71" t="s">
        <v>56</v>
      </c>
      <c r="AE29" s="73"/>
    </row>
    <row r="30" spans="1:32" ht="15" customHeight="1">
      <c r="B30" s="369"/>
      <c r="C30" s="370"/>
      <c r="D30" s="375"/>
      <c r="E30" s="375"/>
      <c r="F30" s="375"/>
      <c r="G30" s="375"/>
      <c r="H30" s="375"/>
      <c r="I30" s="375"/>
      <c r="J30" s="376"/>
      <c r="K30" s="361"/>
      <c r="L30" s="361"/>
      <c r="M30" s="361"/>
      <c r="N30" s="361"/>
      <c r="O30" s="361"/>
      <c r="P30" s="132"/>
      <c r="Q30" s="135"/>
      <c r="R30" s="361"/>
      <c r="S30" s="361"/>
      <c r="T30" s="361"/>
      <c r="U30" s="361"/>
      <c r="V30" s="361"/>
      <c r="W30" s="132"/>
      <c r="X30" s="135"/>
      <c r="Y30" s="361"/>
      <c r="Z30" s="361"/>
      <c r="AA30" s="361"/>
      <c r="AB30" s="361"/>
      <c r="AC30" s="361"/>
      <c r="AD30" s="132"/>
      <c r="AE30" s="135"/>
    </row>
    <row r="31" spans="1:32" ht="15" customHeight="1">
      <c r="B31" s="371"/>
      <c r="C31" s="372"/>
      <c r="D31" s="377"/>
      <c r="E31" s="377"/>
      <c r="F31" s="377"/>
      <c r="G31" s="377"/>
      <c r="H31" s="377"/>
      <c r="I31" s="377"/>
      <c r="J31" s="378"/>
      <c r="K31" s="363"/>
      <c r="L31" s="363"/>
      <c r="M31" s="363"/>
      <c r="N31" s="363"/>
      <c r="O31" s="363"/>
      <c r="P31" s="72"/>
      <c r="Q31" s="74"/>
      <c r="R31" s="363"/>
      <c r="S31" s="363"/>
      <c r="T31" s="363"/>
      <c r="U31" s="363"/>
      <c r="V31" s="363"/>
      <c r="W31" s="72"/>
      <c r="X31" s="74"/>
      <c r="Y31" s="363"/>
      <c r="Z31" s="363"/>
      <c r="AA31" s="363"/>
      <c r="AB31" s="363"/>
      <c r="AC31" s="363"/>
      <c r="AD31" s="72"/>
      <c r="AE31" s="74"/>
    </row>
    <row r="32" spans="1:32" ht="15" customHeight="1">
      <c r="B32" s="367" t="s">
        <v>17</v>
      </c>
      <c r="C32" s="368"/>
      <c r="D32" s="379" t="s">
        <v>59</v>
      </c>
      <c r="E32" s="379"/>
      <c r="F32" s="379"/>
      <c r="G32" s="379"/>
      <c r="H32" s="379"/>
      <c r="I32" s="379"/>
      <c r="J32" s="380"/>
      <c r="K32" s="359">
        <f>R32</f>
        <v>0</v>
      </c>
      <c r="L32" s="359"/>
      <c r="M32" s="359"/>
      <c r="N32" s="359"/>
      <c r="O32" s="359"/>
      <c r="P32" s="71" t="s">
        <v>56</v>
      </c>
      <c r="Q32" s="73"/>
      <c r="R32" s="359">
        <f>'算出内訳表（実績）'!I7</f>
        <v>0</v>
      </c>
      <c r="S32" s="359"/>
      <c r="T32" s="359"/>
      <c r="U32" s="359"/>
      <c r="V32" s="359"/>
      <c r="W32" s="71" t="s">
        <v>56</v>
      </c>
      <c r="X32" s="73"/>
      <c r="Y32" s="359">
        <v>0</v>
      </c>
      <c r="Z32" s="359"/>
      <c r="AA32" s="359"/>
      <c r="AB32" s="359"/>
      <c r="AC32" s="359"/>
      <c r="AD32" s="71" t="s">
        <v>56</v>
      </c>
      <c r="AE32" s="73"/>
    </row>
    <row r="33" spans="2:31" ht="15" customHeight="1">
      <c r="B33" s="369"/>
      <c r="C33" s="370"/>
      <c r="D33" s="381"/>
      <c r="E33" s="381"/>
      <c r="F33" s="381"/>
      <c r="G33" s="381"/>
      <c r="H33" s="381"/>
      <c r="I33" s="381"/>
      <c r="J33" s="382"/>
      <c r="K33" s="361"/>
      <c r="L33" s="361"/>
      <c r="M33" s="361"/>
      <c r="N33" s="361"/>
      <c r="O33" s="361"/>
      <c r="P33" s="132"/>
      <c r="Q33" s="135"/>
      <c r="R33" s="361"/>
      <c r="S33" s="361"/>
      <c r="T33" s="361"/>
      <c r="U33" s="361"/>
      <c r="V33" s="361"/>
      <c r="W33" s="132"/>
      <c r="X33" s="135"/>
      <c r="Y33" s="361"/>
      <c r="Z33" s="361"/>
      <c r="AA33" s="361"/>
      <c r="AB33" s="361"/>
      <c r="AC33" s="361"/>
      <c r="AD33" s="132"/>
      <c r="AE33" s="135"/>
    </row>
    <row r="34" spans="2:31" ht="15" customHeight="1">
      <c r="B34" s="371"/>
      <c r="C34" s="372"/>
      <c r="D34" s="383"/>
      <c r="E34" s="383"/>
      <c r="F34" s="383"/>
      <c r="G34" s="383"/>
      <c r="H34" s="383"/>
      <c r="I34" s="383"/>
      <c r="J34" s="384"/>
      <c r="K34" s="363"/>
      <c r="L34" s="363"/>
      <c r="M34" s="363"/>
      <c r="N34" s="363"/>
      <c r="O34" s="363"/>
      <c r="P34" s="72"/>
      <c r="Q34" s="74"/>
      <c r="R34" s="363"/>
      <c r="S34" s="363"/>
      <c r="T34" s="363"/>
      <c r="U34" s="363"/>
      <c r="V34" s="363"/>
      <c r="W34" s="72"/>
      <c r="X34" s="74"/>
      <c r="Y34" s="363"/>
      <c r="Z34" s="363"/>
      <c r="AA34" s="363"/>
      <c r="AB34" s="363"/>
      <c r="AC34" s="363"/>
      <c r="AD34" s="72"/>
      <c r="AE34" s="74"/>
    </row>
    <row r="35" spans="2:31" ht="15" customHeight="1">
      <c r="B35" s="367" t="s">
        <v>18</v>
      </c>
      <c r="C35" s="368"/>
      <c r="D35" s="373" t="s">
        <v>60</v>
      </c>
      <c r="E35" s="373"/>
      <c r="F35" s="373"/>
      <c r="G35" s="373"/>
      <c r="H35" s="373"/>
      <c r="I35" s="373"/>
      <c r="J35" s="374"/>
      <c r="K35" s="359">
        <f>R35</f>
        <v>0</v>
      </c>
      <c r="L35" s="359"/>
      <c r="M35" s="359"/>
      <c r="N35" s="359"/>
      <c r="O35" s="359"/>
      <c r="P35" s="71" t="s">
        <v>56</v>
      </c>
      <c r="Q35" s="73"/>
      <c r="R35" s="359">
        <f>'算出内訳表（実績）'!I8</f>
        <v>0</v>
      </c>
      <c r="S35" s="359"/>
      <c r="T35" s="359"/>
      <c r="U35" s="359"/>
      <c r="V35" s="359"/>
      <c r="W35" s="71" t="s">
        <v>56</v>
      </c>
      <c r="X35" s="73"/>
      <c r="Y35" s="359">
        <v>0</v>
      </c>
      <c r="Z35" s="359"/>
      <c r="AA35" s="359"/>
      <c r="AB35" s="359"/>
      <c r="AC35" s="359"/>
      <c r="AD35" s="71" t="s">
        <v>56</v>
      </c>
      <c r="AE35" s="73"/>
    </row>
    <row r="36" spans="2:31" ht="15" customHeight="1">
      <c r="B36" s="369"/>
      <c r="C36" s="370"/>
      <c r="D36" s="375"/>
      <c r="E36" s="375"/>
      <c r="F36" s="375"/>
      <c r="G36" s="375"/>
      <c r="H36" s="375"/>
      <c r="I36" s="375"/>
      <c r="J36" s="376"/>
      <c r="K36" s="361"/>
      <c r="L36" s="361"/>
      <c r="M36" s="361"/>
      <c r="N36" s="361"/>
      <c r="O36" s="361"/>
      <c r="P36" s="132"/>
      <c r="Q36" s="135"/>
      <c r="R36" s="361"/>
      <c r="S36" s="361"/>
      <c r="T36" s="361"/>
      <c r="U36" s="361"/>
      <c r="V36" s="361"/>
      <c r="W36" s="132"/>
      <c r="X36" s="135"/>
      <c r="Y36" s="361"/>
      <c r="Z36" s="361"/>
      <c r="AA36" s="361"/>
      <c r="AB36" s="361"/>
      <c r="AC36" s="361"/>
      <c r="AD36" s="132"/>
      <c r="AE36" s="135"/>
    </row>
    <row r="37" spans="2:31" ht="15" customHeight="1">
      <c r="B37" s="371"/>
      <c r="C37" s="372"/>
      <c r="D37" s="377"/>
      <c r="E37" s="377"/>
      <c r="F37" s="377"/>
      <c r="G37" s="377"/>
      <c r="H37" s="377"/>
      <c r="I37" s="377"/>
      <c r="J37" s="378"/>
      <c r="K37" s="363"/>
      <c r="L37" s="363"/>
      <c r="M37" s="363"/>
      <c r="N37" s="363"/>
      <c r="O37" s="363"/>
      <c r="P37" s="72"/>
      <c r="Q37" s="74"/>
      <c r="R37" s="363"/>
      <c r="S37" s="363"/>
      <c r="T37" s="363"/>
      <c r="U37" s="363"/>
      <c r="V37" s="363"/>
      <c r="W37" s="72"/>
      <c r="X37" s="74"/>
      <c r="Y37" s="363"/>
      <c r="Z37" s="363"/>
      <c r="AA37" s="363"/>
      <c r="AB37" s="363"/>
      <c r="AC37" s="363"/>
      <c r="AD37" s="72"/>
      <c r="AE37" s="74"/>
    </row>
    <row r="38" spans="2:31" ht="15" customHeight="1">
      <c r="B38" s="367" t="s">
        <v>61</v>
      </c>
      <c r="C38" s="368"/>
      <c r="D38" s="373" t="s">
        <v>62</v>
      </c>
      <c r="E38" s="373"/>
      <c r="F38" s="373"/>
      <c r="G38" s="373"/>
      <c r="H38" s="373"/>
      <c r="I38" s="373"/>
      <c r="J38" s="374"/>
      <c r="K38" s="359">
        <f>R38</f>
        <v>0</v>
      </c>
      <c r="L38" s="359"/>
      <c r="M38" s="359"/>
      <c r="N38" s="359"/>
      <c r="O38" s="359"/>
      <c r="P38" s="71" t="s">
        <v>56</v>
      </c>
      <c r="Q38" s="73"/>
      <c r="R38" s="359">
        <f>'算出内訳表（実績）'!I9</f>
        <v>0</v>
      </c>
      <c r="S38" s="359"/>
      <c r="T38" s="359"/>
      <c r="U38" s="359"/>
      <c r="V38" s="359"/>
      <c r="W38" s="71" t="s">
        <v>56</v>
      </c>
      <c r="X38" s="73"/>
      <c r="Y38" s="359">
        <v>0</v>
      </c>
      <c r="Z38" s="359"/>
      <c r="AA38" s="359"/>
      <c r="AB38" s="359"/>
      <c r="AC38" s="359"/>
      <c r="AD38" s="71" t="s">
        <v>56</v>
      </c>
      <c r="AE38" s="73"/>
    </row>
    <row r="39" spans="2:31" ht="15" customHeight="1">
      <c r="B39" s="369"/>
      <c r="C39" s="370"/>
      <c r="D39" s="375"/>
      <c r="E39" s="375"/>
      <c r="F39" s="375"/>
      <c r="G39" s="375"/>
      <c r="H39" s="375"/>
      <c r="I39" s="375"/>
      <c r="J39" s="376"/>
      <c r="K39" s="361"/>
      <c r="L39" s="361"/>
      <c r="M39" s="361"/>
      <c r="N39" s="361"/>
      <c r="O39" s="361"/>
      <c r="P39" s="132"/>
      <c r="Q39" s="135"/>
      <c r="R39" s="361"/>
      <c r="S39" s="361"/>
      <c r="T39" s="361"/>
      <c r="U39" s="361"/>
      <c r="V39" s="361"/>
      <c r="W39" s="132"/>
      <c r="X39" s="135"/>
      <c r="Y39" s="361"/>
      <c r="Z39" s="361"/>
      <c r="AA39" s="361"/>
      <c r="AB39" s="361"/>
      <c r="AC39" s="361"/>
      <c r="AD39" s="132"/>
      <c r="AE39" s="135"/>
    </row>
    <row r="40" spans="2:31" ht="15" customHeight="1">
      <c r="B40" s="371"/>
      <c r="C40" s="372"/>
      <c r="D40" s="377"/>
      <c r="E40" s="377"/>
      <c r="F40" s="377"/>
      <c r="G40" s="377"/>
      <c r="H40" s="377"/>
      <c r="I40" s="377"/>
      <c r="J40" s="378"/>
      <c r="K40" s="363"/>
      <c r="L40" s="363"/>
      <c r="M40" s="363"/>
      <c r="N40" s="363"/>
      <c r="O40" s="363"/>
      <c r="P40" s="72"/>
      <c r="Q40" s="74"/>
      <c r="R40" s="363"/>
      <c r="S40" s="363"/>
      <c r="T40" s="363"/>
      <c r="U40" s="363"/>
      <c r="V40" s="363"/>
      <c r="W40" s="72"/>
      <c r="X40" s="74"/>
      <c r="Y40" s="363"/>
      <c r="Z40" s="363"/>
      <c r="AA40" s="363"/>
      <c r="AB40" s="363"/>
      <c r="AC40" s="363"/>
      <c r="AD40" s="72"/>
      <c r="AE40" s="74"/>
    </row>
    <row r="41" spans="2:31" ht="15" customHeight="1">
      <c r="B41" s="110" t="s">
        <v>88</v>
      </c>
      <c r="C41" s="71"/>
      <c r="D41" s="71"/>
      <c r="E41" s="71"/>
      <c r="F41" s="71"/>
      <c r="G41" s="71"/>
      <c r="H41" s="71"/>
      <c r="I41" s="71"/>
      <c r="J41" s="73"/>
      <c r="K41" s="358">
        <f>SUM(K29:O40)</f>
        <v>0</v>
      </c>
      <c r="L41" s="359"/>
      <c r="M41" s="359"/>
      <c r="N41" s="359"/>
      <c r="O41" s="359"/>
      <c r="P41" s="71" t="s">
        <v>56</v>
      </c>
      <c r="Q41" s="73"/>
      <c r="R41" s="359">
        <f>SUM(R29:V40)</f>
        <v>0</v>
      </c>
      <c r="S41" s="359"/>
      <c r="T41" s="359"/>
      <c r="U41" s="359"/>
      <c r="V41" s="359"/>
      <c r="W41" s="71" t="s">
        <v>56</v>
      </c>
      <c r="X41" s="73"/>
      <c r="Y41" s="359">
        <v>0</v>
      </c>
      <c r="Z41" s="359"/>
      <c r="AA41" s="359"/>
      <c r="AB41" s="359"/>
      <c r="AC41" s="359"/>
      <c r="AD41" s="71" t="s">
        <v>56</v>
      </c>
      <c r="AE41" s="73"/>
    </row>
    <row r="42" spans="2:31" ht="15" customHeight="1">
      <c r="B42" s="357"/>
      <c r="C42" s="132"/>
      <c r="D42" s="132"/>
      <c r="E42" s="132"/>
      <c r="F42" s="132"/>
      <c r="G42" s="132"/>
      <c r="H42" s="132"/>
      <c r="I42" s="132"/>
      <c r="J42" s="135"/>
      <c r="K42" s="360"/>
      <c r="L42" s="361"/>
      <c r="M42" s="361"/>
      <c r="N42" s="361"/>
      <c r="O42" s="361"/>
      <c r="P42" s="132"/>
      <c r="Q42" s="135"/>
      <c r="R42" s="361"/>
      <c r="S42" s="361"/>
      <c r="T42" s="361"/>
      <c r="U42" s="361"/>
      <c r="V42" s="361"/>
      <c r="W42" s="132"/>
      <c r="X42" s="135"/>
      <c r="Y42" s="361"/>
      <c r="Z42" s="361"/>
      <c r="AA42" s="361"/>
      <c r="AB42" s="361"/>
      <c r="AC42" s="361"/>
      <c r="AD42" s="132"/>
      <c r="AE42" s="135"/>
    </row>
    <row r="43" spans="2:31" ht="15" customHeight="1">
      <c r="B43" s="111"/>
      <c r="C43" s="72"/>
      <c r="D43" s="72"/>
      <c r="E43" s="72"/>
      <c r="F43" s="72"/>
      <c r="G43" s="72"/>
      <c r="H43" s="72"/>
      <c r="I43" s="72"/>
      <c r="J43" s="74"/>
      <c r="K43" s="362"/>
      <c r="L43" s="363"/>
      <c r="M43" s="363"/>
      <c r="N43" s="363"/>
      <c r="O43" s="363"/>
      <c r="P43" s="72"/>
      <c r="Q43" s="74"/>
      <c r="R43" s="363"/>
      <c r="S43" s="363"/>
      <c r="T43" s="363"/>
      <c r="U43" s="363"/>
      <c r="V43" s="363"/>
      <c r="W43" s="72"/>
      <c r="X43" s="74"/>
      <c r="Y43" s="363"/>
      <c r="Z43" s="363"/>
      <c r="AA43" s="363"/>
      <c r="AB43" s="363"/>
      <c r="AC43" s="363"/>
      <c r="AD43" s="72"/>
      <c r="AE43" s="74"/>
    </row>
    <row r="44" spans="2:31" ht="15" customHeight="1">
      <c r="B44" s="156" t="s">
        <v>96</v>
      </c>
      <c r="C44" s="112"/>
      <c r="D44" s="112"/>
      <c r="E44" s="112"/>
      <c r="F44" s="112"/>
      <c r="G44" s="112"/>
      <c r="H44" s="112"/>
      <c r="I44" s="112"/>
      <c r="J44" s="157"/>
      <c r="K44" s="110"/>
      <c r="L44" s="71"/>
      <c r="M44" s="71" t="s">
        <v>123</v>
      </c>
      <c r="N44" s="71"/>
      <c r="O44" s="71"/>
      <c r="P44" s="71"/>
      <c r="Q44" s="403"/>
      <c r="R44" s="403"/>
      <c r="S44" s="71" t="s">
        <v>3</v>
      </c>
      <c r="T44" s="71"/>
      <c r="U44" s="71"/>
      <c r="V44" s="71"/>
      <c r="W44" s="71" t="s">
        <v>2</v>
      </c>
      <c r="X44" s="71"/>
      <c r="Y44" s="71"/>
      <c r="Z44" s="71"/>
      <c r="AA44" s="71" t="s">
        <v>1</v>
      </c>
      <c r="AB44" s="71"/>
      <c r="AC44" s="71"/>
      <c r="AD44" s="71"/>
      <c r="AE44" s="73"/>
    </row>
    <row r="45" spans="2:31" ht="15" customHeight="1">
      <c r="B45" s="158"/>
      <c r="C45" s="113"/>
      <c r="D45" s="113"/>
      <c r="E45" s="113"/>
      <c r="F45" s="113"/>
      <c r="G45" s="113"/>
      <c r="H45" s="113"/>
      <c r="I45" s="113"/>
      <c r="J45" s="159"/>
      <c r="K45" s="111"/>
      <c r="L45" s="72"/>
      <c r="M45" s="72"/>
      <c r="N45" s="72"/>
      <c r="O45" s="72"/>
      <c r="P45" s="72"/>
      <c r="Q45" s="404"/>
      <c r="R45" s="404"/>
      <c r="S45" s="72"/>
      <c r="T45" s="72"/>
      <c r="U45" s="72"/>
      <c r="V45" s="72"/>
      <c r="W45" s="72"/>
      <c r="X45" s="72"/>
      <c r="Y45" s="72"/>
      <c r="Z45" s="72"/>
      <c r="AA45" s="72"/>
      <c r="AB45" s="72"/>
      <c r="AC45" s="72"/>
      <c r="AD45" s="72"/>
      <c r="AE45" s="74"/>
    </row>
    <row r="46" spans="2:31" ht="15" customHeight="1">
      <c r="B46" s="137" t="s">
        <v>97</v>
      </c>
      <c r="C46" s="138"/>
      <c r="D46" s="138"/>
      <c r="E46" s="138"/>
      <c r="F46" s="138"/>
      <c r="G46" s="138"/>
      <c r="H46" s="138"/>
      <c r="I46" s="138"/>
      <c r="J46" s="354"/>
      <c r="K46" s="80" t="s">
        <v>16</v>
      </c>
      <c r="L46" s="80"/>
      <c r="M46" s="138" t="s">
        <v>120</v>
      </c>
      <c r="N46" s="138"/>
      <c r="O46" s="138"/>
      <c r="P46" s="138"/>
      <c r="Q46" s="138"/>
      <c r="R46" s="138"/>
      <c r="S46" s="138"/>
      <c r="T46" s="138"/>
      <c r="U46" s="138"/>
      <c r="V46" s="138"/>
      <c r="W46" s="138"/>
      <c r="X46" s="138"/>
      <c r="Y46" s="138"/>
      <c r="Z46" s="138"/>
      <c r="AA46" s="138"/>
      <c r="AB46" s="138"/>
      <c r="AC46" s="138"/>
      <c r="AD46" s="138"/>
      <c r="AE46" s="354"/>
    </row>
    <row r="47" spans="2:31" ht="15" customHeight="1">
      <c r="B47" s="139"/>
      <c r="C47" s="140"/>
      <c r="D47" s="140"/>
      <c r="E47" s="140"/>
      <c r="F47" s="140"/>
      <c r="G47" s="140"/>
      <c r="H47" s="140"/>
      <c r="I47" s="140"/>
      <c r="J47" s="355"/>
      <c r="K47" s="81"/>
      <c r="L47" s="81"/>
      <c r="M47" s="140"/>
      <c r="N47" s="140"/>
      <c r="O47" s="140"/>
      <c r="P47" s="140"/>
      <c r="Q47" s="140"/>
      <c r="R47" s="140"/>
      <c r="S47" s="140"/>
      <c r="T47" s="140"/>
      <c r="U47" s="140"/>
      <c r="V47" s="140"/>
      <c r="W47" s="140"/>
      <c r="X47" s="140"/>
      <c r="Y47" s="140"/>
      <c r="Z47" s="140"/>
      <c r="AA47" s="140"/>
      <c r="AB47" s="140"/>
      <c r="AC47" s="140"/>
      <c r="AD47" s="140"/>
      <c r="AE47" s="355"/>
    </row>
    <row r="48" spans="2:31" ht="15" customHeight="1">
      <c r="B48" s="139"/>
      <c r="C48" s="140"/>
      <c r="D48" s="140"/>
      <c r="E48" s="140"/>
      <c r="F48" s="140"/>
      <c r="G48" s="140"/>
      <c r="H48" s="140"/>
      <c r="I48" s="140"/>
      <c r="J48" s="355"/>
      <c r="K48" s="81"/>
      <c r="L48" s="81"/>
      <c r="M48" s="140"/>
      <c r="N48" s="140"/>
      <c r="O48" s="140"/>
      <c r="P48" s="140"/>
      <c r="Q48" s="140"/>
      <c r="R48" s="140"/>
      <c r="S48" s="140"/>
      <c r="T48" s="140"/>
      <c r="U48" s="140"/>
      <c r="V48" s="140"/>
      <c r="W48" s="140"/>
      <c r="X48" s="140"/>
      <c r="Y48" s="140"/>
      <c r="Z48" s="140"/>
      <c r="AA48" s="140"/>
      <c r="AB48" s="140"/>
      <c r="AC48" s="140"/>
      <c r="AD48" s="140"/>
      <c r="AE48" s="355"/>
    </row>
    <row r="49" spans="1:32" ht="15" customHeight="1">
      <c r="B49" s="139"/>
      <c r="C49" s="140"/>
      <c r="D49" s="140"/>
      <c r="E49" s="140"/>
      <c r="F49" s="140"/>
      <c r="G49" s="140"/>
      <c r="H49" s="140"/>
      <c r="I49" s="140"/>
      <c r="J49" s="355"/>
      <c r="K49" s="81" t="s">
        <v>98</v>
      </c>
      <c r="L49" s="81"/>
      <c r="M49" s="140" t="s">
        <v>121</v>
      </c>
      <c r="N49" s="140"/>
      <c r="O49" s="140"/>
      <c r="P49" s="140"/>
      <c r="Q49" s="140"/>
      <c r="R49" s="140"/>
      <c r="S49" s="140"/>
      <c r="T49" s="140"/>
      <c r="U49" s="140"/>
      <c r="V49" s="140"/>
      <c r="W49" s="140"/>
      <c r="X49" s="140"/>
      <c r="Y49" s="140"/>
      <c r="Z49" s="140"/>
      <c r="AA49" s="140"/>
      <c r="AB49" s="140"/>
      <c r="AC49" s="140"/>
      <c r="AD49" s="140"/>
      <c r="AE49" s="355"/>
    </row>
    <row r="50" spans="1:32" ht="15" customHeight="1">
      <c r="B50" s="139"/>
      <c r="C50" s="140"/>
      <c r="D50" s="140"/>
      <c r="E50" s="140"/>
      <c r="F50" s="140"/>
      <c r="G50" s="140"/>
      <c r="H50" s="140"/>
      <c r="I50" s="140"/>
      <c r="J50" s="355"/>
      <c r="K50" s="81"/>
      <c r="L50" s="81"/>
      <c r="M50" s="140"/>
      <c r="N50" s="140"/>
      <c r="O50" s="140"/>
      <c r="P50" s="140"/>
      <c r="Q50" s="140"/>
      <c r="R50" s="140"/>
      <c r="S50" s="140"/>
      <c r="T50" s="140"/>
      <c r="U50" s="140"/>
      <c r="V50" s="140"/>
      <c r="W50" s="140"/>
      <c r="X50" s="140"/>
      <c r="Y50" s="140"/>
      <c r="Z50" s="140"/>
      <c r="AA50" s="140"/>
      <c r="AB50" s="140"/>
      <c r="AC50" s="140"/>
      <c r="AD50" s="140"/>
      <c r="AE50" s="355"/>
    </row>
    <row r="51" spans="1:32" ht="15" customHeight="1">
      <c r="B51" s="139"/>
      <c r="C51" s="140"/>
      <c r="D51" s="140"/>
      <c r="E51" s="140"/>
      <c r="F51" s="140"/>
      <c r="G51" s="140"/>
      <c r="H51" s="140"/>
      <c r="I51" s="140"/>
      <c r="J51" s="355"/>
      <c r="K51" s="81"/>
      <c r="L51" s="81"/>
      <c r="M51" s="140"/>
      <c r="N51" s="140"/>
      <c r="O51" s="140"/>
      <c r="P51" s="140"/>
      <c r="Q51" s="140"/>
      <c r="R51" s="140"/>
      <c r="S51" s="140"/>
      <c r="T51" s="140"/>
      <c r="U51" s="140"/>
      <c r="V51" s="140"/>
      <c r="W51" s="140"/>
      <c r="X51" s="140"/>
      <c r="Y51" s="140"/>
      <c r="Z51" s="140"/>
      <c r="AA51" s="140"/>
      <c r="AB51" s="140"/>
      <c r="AC51" s="140"/>
      <c r="AD51" s="140"/>
      <c r="AE51" s="355"/>
    </row>
    <row r="52" spans="1:32" ht="15" customHeight="1">
      <c r="B52" s="139"/>
      <c r="C52" s="140"/>
      <c r="D52" s="140"/>
      <c r="E52" s="140"/>
      <c r="F52" s="140"/>
      <c r="G52" s="140"/>
      <c r="H52" s="140"/>
      <c r="I52" s="140"/>
      <c r="J52" s="355"/>
      <c r="K52" s="81"/>
      <c r="L52" s="81"/>
      <c r="M52" s="140"/>
      <c r="N52" s="140"/>
      <c r="O52" s="140"/>
      <c r="P52" s="140"/>
      <c r="Q52" s="140"/>
      <c r="R52" s="140"/>
      <c r="S52" s="140"/>
      <c r="T52" s="140"/>
      <c r="U52" s="140"/>
      <c r="V52" s="140"/>
      <c r="W52" s="140"/>
      <c r="X52" s="140"/>
      <c r="Y52" s="140"/>
      <c r="Z52" s="140"/>
      <c r="AA52" s="140"/>
      <c r="AB52" s="140"/>
      <c r="AC52" s="140"/>
      <c r="AD52" s="140"/>
      <c r="AE52" s="355"/>
    </row>
    <row r="53" spans="1:32" ht="15" customHeight="1">
      <c r="B53" s="139"/>
      <c r="C53" s="140"/>
      <c r="D53" s="140"/>
      <c r="E53" s="140"/>
      <c r="F53" s="140"/>
      <c r="G53" s="140"/>
      <c r="H53" s="140"/>
      <c r="I53" s="140"/>
      <c r="J53" s="355"/>
      <c r="K53" s="81" t="s">
        <v>42</v>
      </c>
      <c r="L53" s="81"/>
      <c r="M53" s="140" t="s">
        <v>122</v>
      </c>
      <c r="N53" s="140"/>
      <c r="O53" s="140"/>
      <c r="P53" s="140"/>
      <c r="Q53" s="140"/>
      <c r="R53" s="140"/>
      <c r="S53" s="140"/>
      <c r="T53" s="140"/>
      <c r="U53" s="140"/>
      <c r="V53" s="140"/>
      <c r="W53" s="140"/>
      <c r="X53" s="140"/>
      <c r="Y53" s="140"/>
      <c r="Z53" s="140"/>
      <c r="AA53" s="140"/>
      <c r="AB53" s="140"/>
      <c r="AC53" s="140"/>
      <c r="AD53" s="140"/>
      <c r="AE53" s="355"/>
    </row>
    <row r="54" spans="1:32" ht="15" customHeight="1">
      <c r="B54" s="139"/>
      <c r="C54" s="140"/>
      <c r="D54" s="140"/>
      <c r="E54" s="140"/>
      <c r="F54" s="140"/>
      <c r="G54" s="140"/>
      <c r="H54" s="140"/>
      <c r="I54" s="140"/>
      <c r="J54" s="355"/>
      <c r="K54" s="81"/>
      <c r="L54" s="81"/>
      <c r="M54" s="140"/>
      <c r="N54" s="140"/>
      <c r="O54" s="140"/>
      <c r="P54" s="140"/>
      <c r="Q54" s="140"/>
      <c r="R54" s="140"/>
      <c r="S54" s="140"/>
      <c r="T54" s="140"/>
      <c r="U54" s="140"/>
      <c r="V54" s="140"/>
      <c r="W54" s="140"/>
      <c r="X54" s="140"/>
      <c r="Y54" s="140"/>
      <c r="Z54" s="140"/>
      <c r="AA54" s="140"/>
      <c r="AB54" s="140"/>
      <c r="AC54" s="140"/>
      <c r="AD54" s="140"/>
      <c r="AE54" s="355"/>
    </row>
    <row r="55" spans="1:32" ht="15" customHeight="1">
      <c r="B55" s="141"/>
      <c r="C55" s="142"/>
      <c r="D55" s="142"/>
      <c r="E55" s="142"/>
      <c r="F55" s="142"/>
      <c r="G55" s="142"/>
      <c r="H55" s="142"/>
      <c r="I55" s="142"/>
      <c r="J55" s="356"/>
      <c r="K55" s="82"/>
      <c r="L55" s="82"/>
      <c r="M55" s="142"/>
      <c r="N55" s="142"/>
      <c r="O55" s="142"/>
      <c r="P55" s="142"/>
      <c r="Q55" s="142"/>
      <c r="R55" s="142"/>
      <c r="S55" s="142"/>
      <c r="T55" s="142"/>
      <c r="U55" s="142"/>
      <c r="V55" s="142"/>
      <c r="W55" s="142"/>
      <c r="X55" s="142"/>
      <c r="Y55" s="142"/>
      <c r="Z55" s="142"/>
      <c r="AA55" s="142"/>
      <c r="AB55" s="142"/>
      <c r="AC55" s="142"/>
      <c r="AD55" s="142"/>
      <c r="AE55" s="356"/>
    </row>
    <row r="58" spans="1:32" ht="15" hidden="1" customHeight="1">
      <c r="A58" s="1" t="s">
        <v>28</v>
      </c>
    </row>
    <row r="59" spans="1:32" s="3" customFormat="1" ht="15" hidden="1" customHeight="1">
      <c r="A59" s="26"/>
      <c r="B59" s="26"/>
      <c r="C59" s="26"/>
      <c r="D59" s="26"/>
      <c r="E59" s="26"/>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row>
    <row r="60" spans="1:32" ht="15" hidden="1" customHeight="1">
      <c r="U60" s="160"/>
      <c r="V60" s="160"/>
      <c r="W60" s="160"/>
      <c r="X60" s="132"/>
      <c r="Y60" s="132"/>
      <c r="Z60" s="1" t="s">
        <v>3</v>
      </c>
      <c r="AA60" s="132"/>
      <c r="AB60" s="132"/>
      <c r="AC60" s="1" t="s">
        <v>2</v>
      </c>
      <c r="AD60" s="132"/>
      <c r="AE60" s="132"/>
      <c r="AF60" s="1" t="s">
        <v>1</v>
      </c>
    </row>
    <row r="61" spans="1:32" ht="15" hidden="1" customHeight="1">
      <c r="L61" s="4"/>
    </row>
    <row r="62" spans="1:32" ht="15" hidden="1" customHeight="1">
      <c r="T62" s="5"/>
    </row>
    <row r="63" spans="1:32" ht="15" hidden="1" customHeight="1">
      <c r="A63" s="136" t="s">
        <v>30</v>
      </c>
      <c r="B63" s="136"/>
      <c r="C63" s="136"/>
      <c r="D63" s="136"/>
      <c r="E63" s="136"/>
      <c r="F63" s="136"/>
      <c r="G63" s="136"/>
      <c r="H63" s="136"/>
      <c r="I63" s="136"/>
      <c r="J63" s="136"/>
      <c r="K63" s="136"/>
      <c r="L63" s="136"/>
      <c r="M63" s="136"/>
      <c r="N63" s="136"/>
      <c r="O63" s="136"/>
      <c r="P63" s="136"/>
      <c r="Q63" s="136"/>
      <c r="R63" s="136"/>
      <c r="S63" s="136"/>
      <c r="T63" s="136"/>
      <c r="U63" s="136"/>
      <c r="V63" s="136"/>
      <c r="W63" s="136"/>
      <c r="X63" s="136"/>
      <c r="Y63" s="136"/>
      <c r="Z63" s="136"/>
      <c r="AA63" s="136"/>
      <c r="AB63" s="136"/>
      <c r="AC63" s="136"/>
      <c r="AD63" s="136"/>
      <c r="AE63" s="136"/>
      <c r="AF63" s="136"/>
    </row>
    <row r="64" spans="1:32" ht="15" hidden="1" customHeight="1">
      <c r="A64" s="136"/>
      <c r="B64" s="136"/>
      <c r="C64" s="136"/>
      <c r="D64" s="136"/>
      <c r="E64" s="136"/>
      <c r="F64" s="136"/>
      <c r="G64" s="136"/>
      <c r="H64" s="136"/>
      <c r="I64" s="136"/>
      <c r="J64" s="136"/>
      <c r="K64" s="136"/>
      <c r="L64" s="136"/>
      <c r="M64" s="136"/>
      <c r="N64" s="136"/>
      <c r="O64" s="136"/>
      <c r="P64" s="136"/>
      <c r="Q64" s="136"/>
      <c r="R64" s="136"/>
      <c r="S64" s="136"/>
      <c r="T64" s="136"/>
      <c r="U64" s="136"/>
      <c r="V64" s="136"/>
      <c r="W64" s="136"/>
      <c r="X64" s="136"/>
      <c r="Y64" s="136"/>
      <c r="Z64" s="136"/>
      <c r="AA64" s="136"/>
      <c r="AB64" s="136"/>
      <c r="AC64" s="136"/>
      <c r="AD64" s="136"/>
      <c r="AE64" s="136"/>
      <c r="AF64" s="136"/>
    </row>
    <row r="65" spans="1:32" ht="15" hidden="1" customHeight="1"/>
    <row r="66" spans="1:32" ht="15" hidden="1" customHeight="1">
      <c r="A66" s="1" t="s">
        <v>4</v>
      </c>
    </row>
    <row r="67" spans="1:32" ht="15" hidden="1" customHeight="1"/>
    <row r="68" spans="1:32" ht="15" hidden="1" customHeight="1">
      <c r="Q68" s="121" t="s">
        <v>6</v>
      </c>
      <c r="R68" s="121"/>
      <c r="S68" s="121"/>
      <c r="T68" s="121"/>
      <c r="V68" s="67">
        <f>IF(V9="","",V9)</f>
        <v>0</v>
      </c>
      <c r="W68" s="67"/>
      <c r="X68" s="67"/>
      <c r="Y68" s="67"/>
      <c r="Z68" s="67"/>
      <c r="AA68" s="67"/>
      <c r="AB68" s="67"/>
      <c r="AC68" s="67"/>
      <c r="AD68" s="67"/>
      <c r="AE68" s="67"/>
    </row>
    <row r="69" spans="1:32" ht="15" hidden="1" customHeight="1">
      <c r="V69" s="67"/>
      <c r="W69" s="67"/>
      <c r="X69" s="67"/>
      <c r="Y69" s="67"/>
      <c r="Z69" s="67"/>
      <c r="AA69" s="67"/>
      <c r="AB69" s="67"/>
      <c r="AC69" s="67"/>
      <c r="AD69" s="67"/>
      <c r="AE69" s="67"/>
    </row>
    <row r="70" spans="1:32" ht="15" hidden="1" customHeight="1">
      <c r="V70" s="67"/>
      <c r="W70" s="67"/>
      <c r="X70" s="67"/>
      <c r="Y70" s="67"/>
      <c r="Z70" s="67"/>
      <c r="AA70" s="67"/>
      <c r="AB70" s="67"/>
      <c r="AC70" s="67"/>
      <c r="AD70" s="67"/>
      <c r="AE70" s="67"/>
    </row>
    <row r="71" spans="1:32" ht="15" hidden="1" customHeight="1">
      <c r="Q71" s="121" t="s">
        <v>7</v>
      </c>
      <c r="R71" s="121"/>
      <c r="S71" s="121"/>
      <c r="T71" s="121"/>
      <c r="V71" s="67">
        <f>IF(V12="","",V12)</f>
        <v>0</v>
      </c>
      <c r="W71" s="67"/>
      <c r="X71" s="67"/>
      <c r="Y71" s="67"/>
      <c r="Z71" s="67"/>
      <c r="AA71" s="67"/>
      <c r="AB71" s="67"/>
      <c r="AC71" s="67"/>
      <c r="AD71" s="67"/>
      <c r="AE71" s="67"/>
    </row>
    <row r="72" spans="1:32" ht="15" hidden="1" customHeight="1">
      <c r="V72" s="67"/>
      <c r="W72" s="67"/>
      <c r="X72" s="67"/>
      <c r="Y72" s="67"/>
      <c r="Z72" s="67"/>
      <c r="AA72" s="67"/>
      <c r="AB72" s="67"/>
      <c r="AC72" s="67"/>
      <c r="AD72" s="67"/>
      <c r="AE72" s="67"/>
    </row>
    <row r="73" spans="1:32" ht="15" hidden="1" customHeight="1">
      <c r="Q73" s="121" t="s">
        <v>52</v>
      </c>
      <c r="R73" s="121"/>
      <c r="S73" s="121"/>
      <c r="T73" s="121"/>
      <c r="V73" s="127">
        <f>IF(V14="","",V14)</f>
        <v>0</v>
      </c>
      <c r="W73" s="127"/>
      <c r="X73" s="127"/>
      <c r="Y73" s="127"/>
      <c r="Z73" s="127"/>
      <c r="AA73" s="127" t="str">
        <f>IF(AA14="","",AA14)</f>
        <v/>
      </c>
      <c r="AB73" s="127"/>
      <c r="AC73" s="127"/>
      <c r="AD73" s="127"/>
      <c r="AE73" s="127"/>
      <c r="AF73" s="128" t="s">
        <v>5</v>
      </c>
    </row>
    <row r="74" spans="1:32" ht="15" hidden="1" customHeight="1">
      <c r="V74" s="127"/>
      <c r="W74" s="127"/>
      <c r="X74" s="127"/>
      <c r="Y74" s="127"/>
      <c r="Z74" s="127"/>
      <c r="AA74" s="127"/>
      <c r="AB74" s="127"/>
      <c r="AC74" s="127"/>
      <c r="AD74" s="127"/>
      <c r="AE74" s="127"/>
      <c r="AF74" s="128"/>
    </row>
    <row r="75" spans="1:32" ht="15" hidden="1" customHeight="1">
      <c r="Q75" s="121" t="s">
        <v>9</v>
      </c>
      <c r="R75" s="121"/>
      <c r="S75" s="121"/>
      <c r="T75" s="121"/>
      <c r="V75" s="67">
        <f>IF(V16="","",V16)</f>
        <v>0</v>
      </c>
      <c r="W75" s="67"/>
      <c r="X75" s="67"/>
      <c r="Y75" s="67"/>
      <c r="Z75" s="67"/>
      <c r="AA75" s="67"/>
      <c r="AB75" s="67"/>
      <c r="AC75" s="67"/>
      <c r="AD75" s="67"/>
      <c r="AE75" s="67"/>
    </row>
    <row r="76" spans="1:32" ht="15" hidden="1" customHeight="1">
      <c r="V76" s="67"/>
      <c r="W76" s="67"/>
      <c r="X76" s="67"/>
      <c r="Y76" s="67"/>
      <c r="Z76" s="67"/>
      <c r="AA76" s="67"/>
      <c r="AB76" s="67"/>
      <c r="AC76" s="67"/>
      <c r="AD76" s="67"/>
      <c r="AE76" s="67"/>
    </row>
    <row r="77" spans="1:32" ht="15" hidden="1" customHeight="1"/>
    <row r="78" spans="1:32" ht="15" hidden="1" customHeight="1"/>
    <row r="79" spans="1:32" ht="15" hidden="1" customHeight="1">
      <c r="A79" s="8"/>
      <c r="B79" s="127"/>
      <c r="C79" s="127"/>
      <c r="D79" s="127"/>
      <c r="E79" s="127"/>
      <c r="F79" s="8" t="s">
        <v>3</v>
      </c>
      <c r="G79" s="127"/>
      <c r="H79" s="127"/>
      <c r="I79" s="8" t="s">
        <v>2</v>
      </c>
      <c r="J79" s="127"/>
      <c r="K79" s="127"/>
      <c r="L79" s="401" t="s">
        <v>31</v>
      </c>
      <c r="M79" s="401"/>
      <c r="N79" s="401"/>
      <c r="O79" s="401"/>
      <c r="P79" s="401"/>
      <c r="Q79" s="401"/>
      <c r="R79" s="401"/>
      <c r="S79" s="401"/>
      <c r="T79" s="401"/>
      <c r="U79" s="127"/>
      <c r="V79" s="127"/>
      <c r="W79" s="402" t="s">
        <v>32</v>
      </c>
      <c r="X79" s="402"/>
      <c r="Y79" s="402"/>
      <c r="Z79" s="402"/>
      <c r="AA79" s="402"/>
      <c r="AB79" s="402"/>
      <c r="AC79" s="402"/>
      <c r="AD79" s="402"/>
      <c r="AE79" s="402"/>
      <c r="AF79" s="402"/>
    </row>
    <row r="80" spans="1:32" ht="15" hidden="1" customHeight="1">
      <c r="A80" s="152" t="s">
        <v>51</v>
      </c>
      <c r="B80" s="152"/>
      <c r="C80" s="152"/>
      <c r="D80" s="152"/>
      <c r="E80" s="152"/>
      <c r="F80" s="152"/>
      <c r="G80" s="152"/>
      <c r="H80" s="152"/>
      <c r="I80" s="152"/>
      <c r="J80" s="152"/>
      <c r="K80" s="152"/>
      <c r="L80" s="152"/>
      <c r="M80" s="152"/>
      <c r="N80" s="152"/>
      <c r="O80" s="152"/>
      <c r="P80" s="152"/>
      <c r="Q80" s="152"/>
      <c r="R80" s="152"/>
      <c r="S80" s="152"/>
      <c r="T80" s="152"/>
      <c r="U80" s="152"/>
      <c r="V80" s="152"/>
      <c r="W80" s="152"/>
      <c r="X80" s="152"/>
      <c r="Y80" s="152"/>
      <c r="Z80" s="152"/>
      <c r="AA80" s="152"/>
      <c r="AB80" s="152"/>
      <c r="AC80" s="152"/>
      <c r="AD80" s="152"/>
      <c r="AE80" s="152"/>
      <c r="AF80" s="152"/>
    </row>
    <row r="81" spans="1:32" ht="15" hidden="1" customHeight="1">
      <c r="A81" s="152"/>
      <c r="B81" s="152"/>
      <c r="C81" s="152"/>
      <c r="D81" s="152"/>
      <c r="E81" s="152"/>
      <c r="F81" s="152"/>
      <c r="G81" s="152"/>
      <c r="H81" s="152"/>
      <c r="I81" s="152"/>
      <c r="J81" s="152"/>
      <c r="K81" s="152"/>
      <c r="L81" s="152"/>
      <c r="M81" s="152"/>
      <c r="N81" s="152"/>
      <c r="O81" s="152"/>
      <c r="P81" s="152"/>
      <c r="Q81" s="152"/>
      <c r="R81" s="152"/>
      <c r="S81" s="152"/>
      <c r="T81" s="152"/>
      <c r="U81" s="152"/>
      <c r="V81" s="152"/>
      <c r="W81" s="152"/>
      <c r="X81" s="152"/>
      <c r="Y81" s="152"/>
      <c r="Z81" s="152"/>
      <c r="AA81" s="152"/>
      <c r="AB81" s="152"/>
      <c r="AC81" s="152"/>
      <c r="AD81" s="152"/>
      <c r="AE81" s="152"/>
      <c r="AF81" s="152"/>
    </row>
    <row r="82" spans="1:32" ht="15" hidden="1" customHeight="1">
      <c r="A82" s="152"/>
      <c r="B82" s="152"/>
      <c r="C82" s="152"/>
      <c r="D82" s="152"/>
      <c r="E82" s="152"/>
      <c r="F82" s="152"/>
      <c r="G82" s="152"/>
      <c r="H82" s="152"/>
      <c r="I82" s="152"/>
      <c r="J82" s="152"/>
      <c r="K82" s="152"/>
      <c r="L82" s="152"/>
      <c r="M82" s="152"/>
      <c r="N82" s="152"/>
      <c r="O82" s="152"/>
      <c r="P82" s="152"/>
      <c r="Q82" s="152"/>
      <c r="R82" s="152"/>
      <c r="S82" s="152"/>
      <c r="T82" s="152"/>
      <c r="U82" s="152"/>
      <c r="V82" s="152"/>
      <c r="W82" s="152"/>
      <c r="X82" s="152"/>
      <c r="Y82" s="152"/>
      <c r="Z82" s="152"/>
      <c r="AA82" s="152"/>
      <c r="AB82" s="152"/>
      <c r="AC82" s="152"/>
      <c r="AD82" s="152"/>
      <c r="AE82" s="152"/>
      <c r="AF82" s="152"/>
    </row>
    <row r="83" spans="1:32" ht="15" hidden="1" customHeight="1">
      <c r="A83" s="15"/>
      <c r="B83" s="15"/>
      <c r="C83" s="15"/>
      <c r="D83" s="15"/>
      <c r="E83" s="15"/>
      <c r="F83" s="15"/>
      <c r="G83" s="15"/>
      <c r="H83" s="15"/>
      <c r="I83" s="15"/>
      <c r="J83" s="15"/>
      <c r="K83" s="15"/>
      <c r="L83" s="15"/>
      <c r="M83" s="15"/>
      <c r="N83" s="15"/>
      <c r="O83" s="15"/>
      <c r="P83" s="15"/>
      <c r="Q83" s="15"/>
      <c r="R83" s="15"/>
      <c r="S83" s="15"/>
      <c r="T83" s="15"/>
      <c r="U83" s="15"/>
      <c r="V83" s="15"/>
      <c r="W83" s="15"/>
      <c r="X83" s="15"/>
      <c r="Y83" s="15"/>
      <c r="Z83" s="15"/>
      <c r="AA83" s="15"/>
      <c r="AB83" s="15"/>
      <c r="AC83" s="15"/>
      <c r="AD83" s="15"/>
      <c r="AE83" s="15"/>
      <c r="AF83" s="15"/>
    </row>
    <row r="84" spans="1:32" ht="15" hidden="1" customHeight="1">
      <c r="A84" s="122" t="s">
        <v>10</v>
      </c>
      <c r="B84" s="122"/>
      <c r="C84" s="122"/>
      <c r="D84" s="122"/>
      <c r="E84" s="122"/>
      <c r="F84" s="122"/>
      <c r="G84" s="122"/>
      <c r="H84" s="122"/>
      <c r="I84" s="122"/>
      <c r="J84" s="122"/>
      <c r="K84" s="122"/>
      <c r="L84" s="122"/>
      <c r="M84" s="122"/>
      <c r="N84" s="122"/>
      <c r="O84" s="122"/>
      <c r="P84" s="122"/>
      <c r="Q84" s="122"/>
      <c r="R84" s="122"/>
      <c r="S84" s="122"/>
      <c r="T84" s="122"/>
      <c r="U84" s="122"/>
      <c r="V84" s="122"/>
      <c r="W84" s="122"/>
      <c r="X84" s="122"/>
      <c r="Y84" s="122"/>
      <c r="Z84" s="122"/>
      <c r="AA84" s="122"/>
      <c r="AB84" s="122"/>
      <c r="AC84" s="122"/>
      <c r="AD84" s="122"/>
      <c r="AE84" s="122"/>
      <c r="AF84" s="122"/>
    </row>
    <row r="85" spans="1:32" ht="15" hidden="1" customHeight="1">
      <c r="B85" s="26"/>
      <c r="C85" s="26"/>
      <c r="D85" s="26"/>
      <c r="E85" s="26"/>
      <c r="F85" s="26"/>
      <c r="G85" s="26"/>
      <c r="H85" s="26"/>
      <c r="I85" s="26"/>
      <c r="J85" s="26"/>
      <c r="K85" s="26"/>
      <c r="L85" s="26"/>
      <c r="M85" s="26"/>
      <c r="N85" s="26"/>
      <c r="O85" s="26"/>
      <c r="P85" s="26"/>
      <c r="Q85" s="26"/>
      <c r="R85" s="26"/>
      <c r="S85" s="26"/>
      <c r="T85" s="26"/>
      <c r="U85" s="26"/>
      <c r="V85" s="26"/>
      <c r="W85" s="26"/>
      <c r="X85" s="26"/>
      <c r="Y85" s="26"/>
      <c r="Z85" s="26"/>
      <c r="AA85" s="26"/>
      <c r="AB85" s="26"/>
      <c r="AC85" s="26"/>
      <c r="AD85" s="26"/>
      <c r="AE85" s="26"/>
      <c r="AF85" s="3"/>
    </row>
    <row r="86" spans="1:32" ht="15" hidden="1" customHeight="1">
      <c r="B86" s="104" t="s">
        <v>33</v>
      </c>
      <c r="C86" s="105"/>
      <c r="D86" s="105"/>
      <c r="E86" s="105"/>
      <c r="F86" s="105"/>
      <c r="G86" s="105"/>
      <c r="H86" s="105"/>
      <c r="I86" s="105"/>
      <c r="J86" s="105"/>
      <c r="K86" s="105"/>
      <c r="L86" s="105"/>
      <c r="M86" s="106"/>
      <c r="N86" s="123"/>
      <c r="O86" s="124"/>
      <c r="P86" s="124"/>
      <c r="Q86" s="124"/>
      <c r="R86" s="124"/>
      <c r="S86" s="124"/>
      <c r="T86" s="124"/>
      <c r="U86" s="124"/>
      <c r="V86" s="124"/>
      <c r="W86" s="124"/>
      <c r="X86" s="124"/>
      <c r="Y86" s="125" t="s">
        <v>24</v>
      </c>
      <c r="Z86" s="125"/>
      <c r="AA86" s="125"/>
      <c r="AB86" s="125"/>
      <c r="AC86" s="125"/>
      <c r="AD86" s="125"/>
      <c r="AE86" s="126"/>
    </row>
    <row r="87" spans="1:32" ht="15" hidden="1" customHeight="1">
      <c r="B87" s="107"/>
      <c r="C87" s="108"/>
      <c r="D87" s="108"/>
      <c r="E87" s="108"/>
      <c r="F87" s="108"/>
      <c r="G87" s="108"/>
      <c r="H87" s="108"/>
      <c r="I87" s="108"/>
      <c r="J87" s="108"/>
      <c r="K87" s="108"/>
      <c r="L87" s="108"/>
      <c r="M87" s="109"/>
      <c r="N87" s="117"/>
      <c r="O87" s="118"/>
      <c r="P87" s="118"/>
      <c r="Q87" s="118"/>
      <c r="R87" s="118"/>
      <c r="S87" s="118"/>
      <c r="T87" s="118"/>
      <c r="U87" s="118"/>
      <c r="V87" s="118"/>
      <c r="W87" s="118"/>
      <c r="X87" s="118"/>
      <c r="Y87" s="102"/>
      <c r="Z87" s="102"/>
      <c r="AA87" s="102"/>
      <c r="AB87" s="102"/>
      <c r="AC87" s="102"/>
      <c r="AD87" s="102"/>
      <c r="AE87" s="103"/>
    </row>
    <row r="88" spans="1:32" ht="15" hidden="1" customHeight="1">
      <c r="B88" s="104" t="s">
        <v>34</v>
      </c>
      <c r="C88" s="105"/>
      <c r="D88" s="105"/>
      <c r="E88" s="105"/>
      <c r="F88" s="105"/>
      <c r="G88" s="105"/>
      <c r="H88" s="105"/>
      <c r="I88" s="105"/>
      <c r="J88" s="105"/>
      <c r="K88" s="105"/>
      <c r="L88" s="105"/>
      <c r="M88" s="106"/>
      <c r="N88" s="123"/>
      <c r="O88" s="124"/>
      <c r="P88" s="124"/>
      <c r="Q88" s="124"/>
      <c r="R88" s="124"/>
      <c r="S88" s="124"/>
      <c r="T88" s="124"/>
      <c r="U88" s="124"/>
      <c r="V88" s="124"/>
      <c r="W88" s="124"/>
      <c r="X88" s="124"/>
      <c r="Y88" s="125" t="s">
        <v>24</v>
      </c>
      <c r="Z88" s="125"/>
      <c r="AA88" s="125"/>
      <c r="AB88" s="125"/>
      <c r="AC88" s="125"/>
      <c r="AD88" s="125"/>
      <c r="AE88" s="126"/>
    </row>
    <row r="89" spans="1:32" ht="15" hidden="1" customHeight="1">
      <c r="B89" s="107"/>
      <c r="C89" s="108"/>
      <c r="D89" s="108"/>
      <c r="E89" s="108"/>
      <c r="F89" s="108"/>
      <c r="G89" s="108"/>
      <c r="H89" s="108"/>
      <c r="I89" s="108"/>
      <c r="J89" s="108"/>
      <c r="K89" s="108"/>
      <c r="L89" s="108"/>
      <c r="M89" s="109"/>
      <c r="N89" s="96"/>
      <c r="O89" s="97"/>
      <c r="P89" s="97"/>
      <c r="Q89" s="97"/>
      <c r="R89" s="97"/>
      <c r="S89" s="97"/>
      <c r="T89" s="97"/>
      <c r="U89" s="97"/>
      <c r="V89" s="97"/>
      <c r="W89" s="97"/>
      <c r="X89" s="97"/>
      <c r="Y89" s="102"/>
      <c r="Z89" s="102"/>
      <c r="AA89" s="102"/>
      <c r="AB89" s="102"/>
      <c r="AC89" s="102"/>
      <c r="AD89" s="102"/>
      <c r="AE89" s="103"/>
    </row>
    <row r="90" spans="1:32" ht="15" hidden="1" customHeight="1">
      <c r="B90" s="104" t="s">
        <v>35</v>
      </c>
      <c r="C90" s="105"/>
      <c r="D90" s="105"/>
      <c r="E90" s="105"/>
      <c r="F90" s="105"/>
      <c r="G90" s="105"/>
      <c r="H90" s="105"/>
      <c r="I90" s="105"/>
      <c r="J90" s="105"/>
      <c r="K90" s="105"/>
      <c r="L90" s="105"/>
      <c r="M90" s="106"/>
      <c r="N90" s="123"/>
      <c r="O90" s="124"/>
      <c r="P90" s="124"/>
      <c r="Q90" s="124"/>
      <c r="R90" s="124"/>
      <c r="S90" s="124"/>
      <c r="T90" s="124"/>
      <c r="U90" s="124"/>
      <c r="V90" s="124"/>
      <c r="W90" s="124"/>
      <c r="X90" s="124"/>
      <c r="Y90" s="125" t="s">
        <v>24</v>
      </c>
      <c r="Z90" s="125"/>
      <c r="AA90" s="125"/>
      <c r="AB90" s="125"/>
      <c r="AC90" s="125"/>
      <c r="AD90" s="125"/>
      <c r="AE90" s="126"/>
    </row>
    <row r="91" spans="1:32" ht="15" hidden="1" customHeight="1">
      <c r="B91" s="129"/>
      <c r="C91" s="130"/>
      <c r="D91" s="130"/>
      <c r="E91" s="130"/>
      <c r="F91" s="130"/>
      <c r="G91" s="130"/>
      <c r="H91" s="130"/>
      <c r="I91" s="130"/>
      <c r="J91" s="130"/>
      <c r="K91" s="130"/>
      <c r="L91" s="130"/>
      <c r="M91" s="131"/>
      <c r="N91" s="117"/>
      <c r="O91" s="118"/>
      <c r="P91" s="118"/>
      <c r="Q91" s="118"/>
      <c r="R91" s="118"/>
      <c r="S91" s="118"/>
      <c r="T91" s="118"/>
      <c r="U91" s="118"/>
      <c r="V91" s="118"/>
      <c r="W91" s="118"/>
      <c r="X91" s="118"/>
      <c r="Y91" s="119"/>
      <c r="Z91" s="119"/>
      <c r="AA91" s="119"/>
      <c r="AB91" s="119"/>
      <c r="AC91" s="119"/>
      <c r="AD91" s="119"/>
      <c r="AE91" s="120"/>
    </row>
    <row r="92" spans="1:32" ht="15" hidden="1" customHeight="1">
      <c r="B92" s="114" t="s">
        <v>13</v>
      </c>
      <c r="C92" s="115"/>
      <c r="D92" s="115"/>
      <c r="E92" s="115"/>
      <c r="F92" s="115"/>
      <c r="G92" s="115"/>
      <c r="H92" s="115"/>
      <c r="I92" s="115"/>
      <c r="J92" s="115"/>
      <c r="K92" s="115"/>
      <c r="L92" s="115"/>
      <c r="M92" s="116"/>
      <c r="N92" s="94"/>
      <c r="O92" s="95"/>
      <c r="P92" s="95"/>
      <c r="Q92" s="95"/>
      <c r="R92" s="95"/>
      <c r="S92" s="95"/>
      <c r="T92" s="95"/>
      <c r="U92" s="95"/>
      <c r="V92" s="95"/>
      <c r="W92" s="95"/>
      <c r="X92" s="95"/>
      <c r="Y92" s="98" t="s">
        <v>24</v>
      </c>
      <c r="Z92" s="98"/>
      <c r="AA92" s="98"/>
      <c r="AB92" s="98"/>
      <c r="AC92" s="98"/>
      <c r="AD92" s="98"/>
      <c r="AE92" s="99"/>
    </row>
    <row r="93" spans="1:32" ht="15" hidden="1" customHeight="1">
      <c r="B93" s="129"/>
      <c r="C93" s="130"/>
      <c r="D93" s="130"/>
      <c r="E93" s="130"/>
      <c r="F93" s="130"/>
      <c r="G93" s="130"/>
      <c r="H93" s="130"/>
      <c r="I93" s="130"/>
      <c r="J93" s="130"/>
      <c r="K93" s="130"/>
      <c r="L93" s="130"/>
      <c r="M93" s="131"/>
      <c r="N93" s="117"/>
      <c r="O93" s="118"/>
      <c r="P93" s="118"/>
      <c r="Q93" s="118"/>
      <c r="R93" s="118"/>
      <c r="S93" s="118"/>
      <c r="T93" s="118"/>
      <c r="U93" s="118"/>
      <c r="V93" s="118"/>
      <c r="W93" s="118"/>
      <c r="X93" s="118"/>
      <c r="Y93" s="119"/>
      <c r="Z93" s="119"/>
      <c r="AA93" s="119"/>
      <c r="AB93" s="119"/>
      <c r="AC93" s="119"/>
      <c r="AD93" s="119"/>
      <c r="AE93" s="120"/>
    </row>
    <row r="94" spans="1:32" ht="15" hidden="1" customHeight="1">
      <c r="B94" s="83" t="s">
        <v>25</v>
      </c>
      <c r="C94" s="84"/>
      <c r="D94" s="84"/>
      <c r="E94" s="84"/>
      <c r="F94" s="84"/>
      <c r="G94" s="84"/>
      <c r="H94" s="84"/>
      <c r="I94" s="84"/>
      <c r="J94" s="84"/>
      <c r="K94" s="84"/>
      <c r="L94" s="84"/>
      <c r="M94" s="85"/>
      <c r="N94" s="92"/>
      <c r="O94" s="93"/>
      <c r="P94" s="93"/>
      <c r="Q94" s="93"/>
      <c r="R94" s="93"/>
      <c r="S94" s="93"/>
      <c r="T94" s="93"/>
      <c r="U94" s="93"/>
      <c r="V94" s="93"/>
      <c r="W94" s="93"/>
      <c r="X94" s="93"/>
      <c r="Y94" s="98" t="s">
        <v>24</v>
      </c>
      <c r="Z94" s="98"/>
      <c r="AA94" s="98"/>
      <c r="AB94" s="98"/>
      <c r="AC94" s="98"/>
      <c r="AD94" s="98"/>
      <c r="AE94" s="99"/>
    </row>
    <row r="95" spans="1:32" ht="15" hidden="1" customHeight="1">
      <c r="B95" s="86"/>
      <c r="C95" s="87"/>
      <c r="D95" s="87"/>
      <c r="E95" s="87"/>
      <c r="F95" s="87"/>
      <c r="G95" s="87"/>
      <c r="H95" s="87"/>
      <c r="I95" s="87"/>
      <c r="J95" s="87"/>
      <c r="K95" s="87"/>
      <c r="L95" s="87"/>
      <c r="M95" s="88"/>
      <c r="N95" s="94"/>
      <c r="O95" s="95"/>
      <c r="P95" s="95"/>
      <c r="Q95" s="95"/>
      <c r="R95" s="95"/>
      <c r="S95" s="95"/>
      <c r="T95" s="95"/>
      <c r="U95" s="95"/>
      <c r="V95" s="95"/>
      <c r="W95" s="95"/>
      <c r="X95" s="95"/>
      <c r="Y95" s="100"/>
      <c r="Z95" s="100"/>
      <c r="AA95" s="100"/>
      <c r="AB95" s="100"/>
      <c r="AC95" s="100"/>
      <c r="AD95" s="100"/>
      <c r="AE95" s="101"/>
    </row>
    <row r="96" spans="1:32" ht="15" hidden="1" customHeight="1">
      <c r="B96" s="86"/>
      <c r="C96" s="87"/>
      <c r="D96" s="87"/>
      <c r="E96" s="87"/>
      <c r="F96" s="87"/>
      <c r="G96" s="87"/>
      <c r="H96" s="87"/>
      <c r="I96" s="87"/>
      <c r="J96" s="87"/>
      <c r="K96" s="87"/>
      <c r="L96" s="87"/>
      <c r="M96" s="88"/>
      <c r="N96" s="94"/>
      <c r="O96" s="95"/>
      <c r="P96" s="95"/>
      <c r="Q96" s="95"/>
      <c r="R96" s="95"/>
      <c r="S96" s="95"/>
      <c r="T96" s="95"/>
      <c r="U96" s="95"/>
      <c r="V96" s="95"/>
      <c r="W96" s="95"/>
      <c r="X96" s="95"/>
      <c r="Y96" s="100"/>
      <c r="Z96" s="100"/>
      <c r="AA96" s="100"/>
      <c r="AB96" s="100"/>
      <c r="AC96" s="100"/>
      <c r="AD96" s="100"/>
      <c r="AE96" s="101"/>
    </row>
    <row r="97" spans="2:31" ht="15" hidden="1" customHeight="1">
      <c r="B97" s="89"/>
      <c r="C97" s="90"/>
      <c r="D97" s="90"/>
      <c r="E97" s="90"/>
      <c r="F97" s="90"/>
      <c r="G97" s="90"/>
      <c r="H97" s="90"/>
      <c r="I97" s="90"/>
      <c r="J97" s="90"/>
      <c r="K97" s="90"/>
      <c r="L97" s="90"/>
      <c r="M97" s="91"/>
      <c r="N97" s="96"/>
      <c r="O97" s="97"/>
      <c r="P97" s="97"/>
      <c r="Q97" s="97"/>
      <c r="R97" s="97"/>
      <c r="S97" s="97"/>
      <c r="T97" s="97"/>
      <c r="U97" s="97"/>
      <c r="V97" s="97"/>
      <c r="W97" s="97"/>
      <c r="X97" s="97"/>
      <c r="Y97" s="102"/>
      <c r="Z97" s="102"/>
      <c r="AA97" s="102"/>
      <c r="AB97" s="102"/>
      <c r="AC97" s="102"/>
      <c r="AD97" s="102"/>
      <c r="AE97" s="103"/>
    </row>
    <row r="98" spans="2:31" ht="15" hidden="1" customHeight="1">
      <c r="B98" s="104" t="s">
        <v>36</v>
      </c>
      <c r="C98" s="105"/>
      <c r="D98" s="105"/>
      <c r="E98" s="105"/>
      <c r="F98" s="105"/>
      <c r="G98" s="105"/>
      <c r="H98" s="105"/>
      <c r="I98" s="105"/>
      <c r="J98" s="105"/>
      <c r="K98" s="105"/>
      <c r="L98" s="105"/>
      <c r="M98" s="106"/>
      <c r="N98" s="110"/>
      <c r="O98" s="71"/>
      <c r="P98" s="71"/>
      <c r="Q98" s="71"/>
      <c r="R98" s="71"/>
      <c r="S98" s="71" t="s">
        <v>3</v>
      </c>
      <c r="T98" s="71"/>
      <c r="U98" s="71"/>
      <c r="V98" s="71"/>
      <c r="W98" s="71" t="s">
        <v>2</v>
      </c>
      <c r="X98" s="71"/>
      <c r="Y98" s="71"/>
      <c r="Z98" s="71"/>
      <c r="AA98" s="71" t="s">
        <v>1</v>
      </c>
      <c r="AB98" s="71"/>
      <c r="AC98" s="71"/>
      <c r="AD98" s="71"/>
      <c r="AE98" s="73"/>
    </row>
    <row r="99" spans="2:31" ht="15" hidden="1" customHeight="1">
      <c r="B99" s="107"/>
      <c r="C99" s="108"/>
      <c r="D99" s="108"/>
      <c r="E99" s="108"/>
      <c r="F99" s="108"/>
      <c r="G99" s="108"/>
      <c r="H99" s="108"/>
      <c r="I99" s="108"/>
      <c r="J99" s="108"/>
      <c r="K99" s="108"/>
      <c r="L99" s="108"/>
      <c r="M99" s="109"/>
      <c r="N99" s="111"/>
      <c r="O99" s="72"/>
      <c r="P99" s="72"/>
      <c r="Q99" s="72"/>
      <c r="R99" s="72"/>
      <c r="S99" s="72"/>
      <c r="T99" s="72"/>
      <c r="U99" s="72"/>
      <c r="V99" s="72"/>
      <c r="W99" s="72"/>
      <c r="X99" s="72"/>
      <c r="Y99" s="72"/>
      <c r="Z99" s="72"/>
      <c r="AA99" s="72"/>
      <c r="AB99" s="72"/>
      <c r="AC99" s="72"/>
      <c r="AD99" s="72"/>
      <c r="AE99" s="74"/>
    </row>
    <row r="100" spans="2:31" ht="15" hidden="1" customHeight="1">
      <c r="B100" s="75" t="s">
        <v>37</v>
      </c>
      <c r="C100" s="76"/>
      <c r="D100" s="76"/>
      <c r="E100" s="76"/>
      <c r="F100" s="76"/>
      <c r="G100" s="76"/>
      <c r="H100" s="76"/>
      <c r="I100" s="76"/>
      <c r="J100" s="76"/>
      <c r="K100" s="76"/>
      <c r="L100" s="76"/>
      <c r="M100" s="77"/>
      <c r="N100" s="80" t="s">
        <v>39</v>
      </c>
      <c r="O100" s="80"/>
      <c r="P100" s="76" t="s">
        <v>38</v>
      </c>
      <c r="Q100" s="76"/>
      <c r="R100" s="76"/>
      <c r="S100" s="76"/>
      <c r="T100" s="76"/>
      <c r="U100" s="76"/>
      <c r="V100" s="76"/>
      <c r="W100" s="76"/>
      <c r="X100" s="76"/>
      <c r="Y100" s="76"/>
      <c r="Z100" s="76"/>
      <c r="AA100" s="76"/>
      <c r="AB100" s="76"/>
      <c r="AC100" s="76"/>
      <c r="AD100" s="76"/>
      <c r="AE100" s="77"/>
    </row>
    <row r="101" spans="2:31" ht="15" hidden="1" customHeight="1">
      <c r="B101" s="78"/>
      <c r="C101" s="67"/>
      <c r="D101" s="67"/>
      <c r="E101" s="67"/>
      <c r="F101" s="67"/>
      <c r="G101" s="67"/>
      <c r="H101" s="67"/>
      <c r="I101" s="67"/>
      <c r="J101" s="67"/>
      <c r="K101" s="67"/>
      <c r="L101" s="67"/>
      <c r="M101" s="68"/>
      <c r="N101" s="81"/>
      <c r="O101" s="81"/>
      <c r="P101" s="67"/>
      <c r="Q101" s="67"/>
      <c r="R101" s="67"/>
      <c r="S101" s="67"/>
      <c r="T101" s="67"/>
      <c r="U101" s="67"/>
      <c r="V101" s="67"/>
      <c r="W101" s="67"/>
      <c r="X101" s="67"/>
      <c r="Y101" s="67"/>
      <c r="Z101" s="67"/>
      <c r="AA101" s="67"/>
      <c r="AB101" s="67"/>
      <c r="AC101" s="67"/>
      <c r="AD101" s="67"/>
      <c r="AE101" s="68"/>
    </row>
    <row r="102" spans="2:31" ht="15" hidden="1" customHeight="1">
      <c r="B102" s="78"/>
      <c r="C102" s="67"/>
      <c r="D102" s="67"/>
      <c r="E102" s="67"/>
      <c r="F102" s="67"/>
      <c r="G102" s="67"/>
      <c r="H102" s="67"/>
      <c r="I102" s="67"/>
      <c r="J102" s="67"/>
      <c r="K102" s="67"/>
      <c r="L102" s="67"/>
      <c r="M102" s="68"/>
      <c r="N102" s="81"/>
      <c r="O102" s="81"/>
      <c r="P102" s="67"/>
      <c r="Q102" s="67"/>
      <c r="R102" s="67"/>
      <c r="S102" s="67"/>
      <c r="T102" s="67"/>
      <c r="U102" s="67"/>
      <c r="V102" s="67"/>
      <c r="W102" s="67"/>
      <c r="X102" s="67"/>
      <c r="Y102" s="67"/>
      <c r="Z102" s="67"/>
      <c r="AA102" s="67"/>
      <c r="AB102" s="67"/>
      <c r="AC102" s="67"/>
      <c r="AD102" s="67"/>
      <c r="AE102" s="68"/>
    </row>
    <row r="103" spans="2:31" ht="15" hidden="1" customHeight="1">
      <c r="B103" s="78"/>
      <c r="C103" s="67"/>
      <c r="D103" s="67"/>
      <c r="E103" s="67"/>
      <c r="F103" s="67"/>
      <c r="G103" s="67"/>
      <c r="H103" s="67"/>
      <c r="I103" s="67"/>
      <c r="J103" s="67"/>
      <c r="K103" s="67"/>
      <c r="L103" s="67"/>
      <c r="M103" s="68"/>
      <c r="N103" s="81" t="s">
        <v>41</v>
      </c>
      <c r="O103" s="81"/>
      <c r="P103" s="67" t="s">
        <v>40</v>
      </c>
      <c r="Q103" s="67"/>
      <c r="R103" s="67"/>
      <c r="S103" s="67"/>
      <c r="T103" s="67"/>
      <c r="U103" s="67"/>
      <c r="V103" s="67"/>
      <c r="W103" s="67"/>
      <c r="X103" s="67"/>
      <c r="Y103" s="67"/>
      <c r="Z103" s="67"/>
      <c r="AA103" s="67"/>
      <c r="AB103" s="67"/>
      <c r="AC103" s="67"/>
      <c r="AD103" s="67"/>
      <c r="AE103" s="68"/>
    </row>
    <row r="104" spans="2:31" ht="15" hidden="1" customHeight="1">
      <c r="B104" s="78"/>
      <c r="C104" s="67"/>
      <c r="D104" s="67"/>
      <c r="E104" s="67"/>
      <c r="F104" s="67"/>
      <c r="G104" s="67"/>
      <c r="H104" s="67"/>
      <c r="I104" s="67"/>
      <c r="J104" s="67"/>
      <c r="K104" s="67"/>
      <c r="L104" s="67"/>
      <c r="M104" s="68"/>
      <c r="N104" s="81"/>
      <c r="O104" s="81"/>
      <c r="P104" s="67"/>
      <c r="Q104" s="67"/>
      <c r="R104" s="67"/>
      <c r="S104" s="67"/>
      <c r="T104" s="67"/>
      <c r="U104" s="67"/>
      <c r="V104" s="67"/>
      <c r="W104" s="67"/>
      <c r="X104" s="67"/>
      <c r="Y104" s="67"/>
      <c r="Z104" s="67"/>
      <c r="AA104" s="67"/>
      <c r="AB104" s="67"/>
      <c r="AC104" s="67"/>
      <c r="AD104" s="67"/>
      <c r="AE104" s="68"/>
    </row>
    <row r="105" spans="2:31" ht="15" hidden="1" customHeight="1">
      <c r="B105" s="78"/>
      <c r="C105" s="67"/>
      <c r="D105" s="67"/>
      <c r="E105" s="67"/>
      <c r="F105" s="67"/>
      <c r="G105" s="67"/>
      <c r="H105" s="67"/>
      <c r="I105" s="67"/>
      <c r="J105" s="67"/>
      <c r="K105" s="67"/>
      <c r="L105" s="67"/>
      <c r="M105" s="68"/>
      <c r="N105" s="81"/>
      <c r="O105" s="81"/>
      <c r="P105" s="67"/>
      <c r="Q105" s="67"/>
      <c r="R105" s="67"/>
      <c r="S105" s="67"/>
      <c r="T105" s="67"/>
      <c r="U105" s="67"/>
      <c r="V105" s="67"/>
      <c r="W105" s="67"/>
      <c r="X105" s="67"/>
      <c r="Y105" s="67"/>
      <c r="Z105" s="67"/>
      <c r="AA105" s="67"/>
      <c r="AB105" s="67"/>
      <c r="AC105" s="67"/>
      <c r="AD105" s="67"/>
      <c r="AE105" s="68"/>
    </row>
    <row r="106" spans="2:31" ht="15" hidden="1" customHeight="1">
      <c r="B106" s="78"/>
      <c r="C106" s="67"/>
      <c r="D106" s="67"/>
      <c r="E106" s="67"/>
      <c r="F106" s="67"/>
      <c r="G106" s="67"/>
      <c r="H106" s="67"/>
      <c r="I106" s="67"/>
      <c r="J106" s="67"/>
      <c r="K106" s="67"/>
      <c r="L106" s="67"/>
      <c r="M106" s="68"/>
      <c r="N106" s="81"/>
      <c r="O106" s="81"/>
      <c r="P106" s="67"/>
      <c r="Q106" s="67"/>
      <c r="R106" s="67"/>
      <c r="S106" s="67"/>
      <c r="T106" s="67"/>
      <c r="U106" s="67"/>
      <c r="V106" s="67"/>
      <c r="W106" s="67"/>
      <c r="X106" s="67"/>
      <c r="Y106" s="67"/>
      <c r="Z106" s="67"/>
      <c r="AA106" s="67"/>
      <c r="AB106" s="67"/>
      <c r="AC106" s="67"/>
      <c r="AD106" s="67"/>
      <c r="AE106" s="68"/>
    </row>
    <row r="107" spans="2:31" ht="15" hidden="1" customHeight="1">
      <c r="B107" s="78"/>
      <c r="C107" s="67"/>
      <c r="D107" s="67"/>
      <c r="E107" s="67"/>
      <c r="F107" s="67"/>
      <c r="G107" s="67"/>
      <c r="H107" s="67"/>
      <c r="I107" s="67"/>
      <c r="J107" s="67"/>
      <c r="K107" s="67"/>
      <c r="L107" s="67"/>
      <c r="M107" s="68"/>
      <c r="N107" s="81" t="s">
        <v>42</v>
      </c>
      <c r="O107" s="81"/>
      <c r="P107" s="67" t="s">
        <v>22</v>
      </c>
      <c r="Q107" s="67"/>
      <c r="R107" s="67"/>
      <c r="S107" s="67"/>
      <c r="T107" s="67"/>
      <c r="U107" s="67"/>
      <c r="V107" s="67"/>
      <c r="W107" s="67"/>
      <c r="X107" s="67"/>
      <c r="Y107" s="67"/>
      <c r="Z107" s="67"/>
      <c r="AA107" s="67"/>
      <c r="AB107" s="67"/>
      <c r="AC107" s="67"/>
      <c r="AD107" s="67"/>
      <c r="AE107" s="68"/>
    </row>
    <row r="108" spans="2:31" ht="15" hidden="1" customHeight="1">
      <c r="B108" s="78"/>
      <c r="C108" s="67"/>
      <c r="D108" s="67"/>
      <c r="E108" s="67"/>
      <c r="F108" s="67"/>
      <c r="G108" s="67"/>
      <c r="H108" s="67"/>
      <c r="I108" s="67"/>
      <c r="J108" s="67"/>
      <c r="K108" s="67"/>
      <c r="L108" s="67"/>
      <c r="M108" s="68"/>
      <c r="N108" s="81"/>
      <c r="O108" s="81"/>
      <c r="P108" s="67"/>
      <c r="Q108" s="67"/>
      <c r="R108" s="67"/>
      <c r="S108" s="67"/>
      <c r="T108" s="67"/>
      <c r="U108" s="67"/>
      <c r="V108" s="67"/>
      <c r="W108" s="67"/>
      <c r="X108" s="67"/>
      <c r="Y108" s="67"/>
      <c r="Z108" s="67"/>
      <c r="AA108" s="67"/>
      <c r="AB108" s="67"/>
      <c r="AC108" s="67"/>
      <c r="AD108" s="67"/>
      <c r="AE108" s="68"/>
    </row>
    <row r="109" spans="2:31" ht="15" hidden="1" customHeight="1">
      <c r="B109" s="79"/>
      <c r="C109" s="69"/>
      <c r="D109" s="69"/>
      <c r="E109" s="69"/>
      <c r="F109" s="69"/>
      <c r="G109" s="69"/>
      <c r="H109" s="69"/>
      <c r="I109" s="69"/>
      <c r="J109" s="69"/>
      <c r="K109" s="69"/>
      <c r="L109" s="69"/>
      <c r="M109" s="70"/>
      <c r="N109" s="82"/>
      <c r="O109" s="82"/>
      <c r="P109" s="69"/>
      <c r="Q109" s="69"/>
      <c r="R109" s="69"/>
      <c r="S109" s="69"/>
      <c r="T109" s="69"/>
      <c r="U109" s="69"/>
      <c r="V109" s="69"/>
      <c r="W109" s="69"/>
      <c r="X109" s="69"/>
      <c r="Y109" s="69"/>
      <c r="Z109" s="69"/>
      <c r="AA109" s="69"/>
      <c r="AB109" s="69"/>
      <c r="AC109" s="69"/>
      <c r="AD109" s="69"/>
      <c r="AE109" s="70"/>
    </row>
  </sheetData>
  <sheetProtection sheet="1" formatCells="0" selectLockedCells="1"/>
  <mergeCells count="141">
    <mergeCell ref="Q12:T12"/>
    <mergeCell ref="Q14:T14"/>
    <mergeCell ref="AF15:AF16"/>
    <mergeCell ref="U3:W3"/>
    <mergeCell ref="X3:Y3"/>
    <mergeCell ref="AA3:AB3"/>
    <mergeCell ref="AD3:AE3"/>
    <mergeCell ref="A5:AF6"/>
    <mergeCell ref="Q9:T9"/>
    <mergeCell ref="V9:AE11"/>
    <mergeCell ref="V12:AE13"/>
    <mergeCell ref="V14:Y15"/>
    <mergeCell ref="Z14:AE15"/>
    <mergeCell ref="V16:AE18"/>
    <mergeCell ref="A22:AF24"/>
    <mergeCell ref="A26:AF26"/>
    <mergeCell ref="B28:J28"/>
    <mergeCell ref="K28:Q28"/>
    <mergeCell ref="R28:X28"/>
    <mergeCell ref="Y28:AE28"/>
    <mergeCell ref="Q16:T16"/>
    <mergeCell ref="B21:C21"/>
    <mergeCell ref="D21:E21"/>
    <mergeCell ref="G21:H21"/>
    <mergeCell ref="J21:K21"/>
    <mergeCell ref="L21:T21"/>
    <mergeCell ref="U21:V21"/>
    <mergeCell ref="X21:Y21"/>
    <mergeCell ref="Z21:AF21"/>
    <mergeCell ref="V19:AE20"/>
    <mergeCell ref="Y29:AC31"/>
    <mergeCell ref="AD29:AE31"/>
    <mergeCell ref="B32:C34"/>
    <mergeCell ref="D32:J34"/>
    <mergeCell ref="K32:O34"/>
    <mergeCell ref="P32:Q34"/>
    <mergeCell ref="R32:V34"/>
    <mergeCell ref="W32:X34"/>
    <mergeCell ref="Y32:AC34"/>
    <mergeCell ref="AD32:AE34"/>
    <mergeCell ref="B29:C31"/>
    <mergeCell ref="D29:J31"/>
    <mergeCell ref="K29:O31"/>
    <mergeCell ref="P29:Q31"/>
    <mergeCell ref="R29:V31"/>
    <mergeCell ref="W29:X31"/>
    <mergeCell ref="Y35:AC37"/>
    <mergeCell ref="AD35:AE37"/>
    <mergeCell ref="B38:C40"/>
    <mergeCell ref="D38:J40"/>
    <mergeCell ref="K38:O40"/>
    <mergeCell ref="P38:Q40"/>
    <mergeCell ref="R38:V40"/>
    <mergeCell ref="W38:X40"/>
    <mergeCell ref="Y38:AC40"/>
    <mergeCell ref="AD38:AE40"/>
    <mergeCell ref="B35:C37"/>
    <mergeCell ref="D35:J37"/>
    <mergeCell ref="K35:O37"/>
    <mergeCell ref="P35:Q37"/>
    <mergeCell ref="R35:V37"/>
    <mergeCell ref="W35:X37"/>
    <mergeCell ref="AC44:AE45"/>
    <mergeCell ref="B46:J55"/>
    <mergeCell ref="K46:L48"/>
    <mergeCell ref="M46:AE48"/>
    <mergeCell ref="K49:L52"/>
    <mergeCell ref="M49:AE52"/>
    <mergeCell ref="K53:L55"/>
    <mergeCell ref="M53:AE55"/>
    <mergeCell ref="AD41:AE43"/>
    <mergeCell ref="B44:J45"/>
    <mergeCell ref="K44:L45"/>
    <mergeCell ref="M44:P45"/>
    <mergeCell ref="Q44:R45"/>
    <mergeCell ref="S44:T45"/>
    <mergeCell ref="U44:V45"/>
    <mergeCell ref="W44:X45"/>
    <mergeCell ref="Y44:Z45"/>
    <mergeCell ref="AA44:AB45"/>
    <mergeCell ref="B41:J43"/>
    <mergeCell ref="K41:O43"/>
    <mergeCell ref="P41:Q43"/>
    <mergeCell ref="R41:V43"/>
    <mergeCell ref="W41:X43"/>
    <mergeCell ref="Y41:AC43"/>
    <mergeCell ref="Q71:T71"/>
    <mergeCell ref="V71:AE72"/>
    <mergeCell ref="Q73:T73"/>
    <mergeCell ref="V73:Z74"/>
    <mergeCell ref="AA73:AE74"/>
    <mergeCell ref="AF73:AF74"/>
    <mergeCell ref="U60:W60"/>
    <mergeCell ref="X60:Y60"/>
    <mergeCell ref="AA60:AB60"/>
    <mergeCell ref="AD60:AE60"/>
    <mergeCell ref="A63:AF64"/>
    <mergeCell ref="Q68:T68"/>
    <mergeCell ref="V68:AE70"/>
    <mergeCell ref="Q75:T75"/>
    <mergeCell ref="V75:AE76"/>
    <mergeCell ref="B79:C79"/>
    <mergeCell ref="D79:E79"/>
    <mergeCell ref="G79:H79"/>
    <mergeCell ref="J79:K79"/>
    <mergeCell ref="L79:T79"/>
    <mergeCell ref="U79:V79"/>
    <mergeCell ref="W79:AF79"/>
    <mergeCell ref="B90:M91"/>
    <mergeCell ref="N90:X91"/>
    <mergeCell ref="Y90:AE91"/>
    <mergeCell ref="B92:M93"/>
    <mergeCell ref="N92:X93"/>
    <mergeCell ref="Y92:AE93"/>
    <mergeCell ref="A80:AF82"/>
    <mergeCell ref="A84:AF84"/>
    <mergeCell ref="B86:M87"/>
    <mergeCell ref="N86:X87"/>
    <mergeCell ref="Y86:AE87"/>
    <mergeCell ref="B88:M89"/>
    <mergeCell ref="N88:X89"/>
    <mergeCell ref="Y88:AE89"/>
    <mergeCell ref="B100:M109"/>
    <mergeCell ref="N100:O102"/>
    <mergeCell ref="P100:AE102"/>
    <mergeCell ref="N103:O106"/>
    <mergeCell ref="P103:AE106"/>
    <mergeCell ref="N107:O109"/>
    <mergeCell ref="P107:AE109"/>
    <mergeCell ref="B94:M97"/>
    <mergeCell ref="N94:X97"/>
    <mergeCell ref="Y94:AE97"/>
    <mergeCell ref="B98:M99"/>
    <mergeCell ref="N98:P99"/>
    <mergeCell ref="Q98:R99"/>
    <mergeCell ref="S98:T99"/>
    <mergeCell ref="U98:V99"/>
    <mergeCell ref="W98:X99"/>
    <mergeCell ref="Y98:Z99"/>
    <mergeCell ref="AA98:AB99"/>
    <mergeCell ref="AC98:AE99"/>
  </mergeCells>
  <phoneticPr fontId="9"/>
  <conditionalFormatting sqref="V9 V12 V14 Z14 V16">
    <cfRule type="containsBlanks" dxfId="3" priority="2">
      <formula>LEN(TRIM(V9))=0</formula>
    </cfRule>
  </conditionalFormatting>
  <pageMargins left="0.7" right="0.7" top="0.75" bottom="0.75" header="0.3" footer="0.3"/>
  <pageSetup paperSize="9" scale="85" orientation="portrait" r:id="rId1"/>
  <rowBreaks count="1" manualBreakCount="1">
    <brk id="57" max="31" man="1"/>
  </rowBreaks>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C06D9E-F394-45E8-8F92-0F0E7EE5A7F7}">
  <sheetPr>
    <tabColor rgb="FFFF0000"/>
  </sheetPr>
  <dimension ref="A1:Z21"/>
  <sheetViews>
    <sheetView view="pageBreakPreview" topLeftCell="A8" zoomScaleNormal="100" zoomScaleSheetLayoutView="100" workbookViewId="0">
      <selection activeCell="C4" sqref="C4:E5"/>
    </sheetView>
  </sheetViews>
  <sheetFormatPr defaultColWidth="9" defaultRowHeight="13"/>
  <cols>
    <col min="1" max="1" width="9" style="17"/>
    <col min="2" max="2" width="35.26953125" style="17" customWidth="1"/>
    <col min="3" max="11" width="6.90625" style="17" customWidth="1"/>
    <col min="12" max="12" width="4" style="17" customWidth="1"/>
    <col min="13" max="16" width="10.7265625" style="17" customWidth="1"/>
    <col min="17" max="17" width="9" style="17"/>
    <col min="18" max="20" width="0" style="17" hidden="1" customWidth="1"/>
    <col min="21" max="21" width="9" style="17"/>
    <col min="22" max="26" width="10.7265625" style="17" customWidth="1"/>
    <col min="27" max="16384" width="9" style="17"/>
  </cols>
  <sheetData>
    <row r="1" spans="1:26" ht="20.25" customHeight="1">
      <c r="A1" s="218" t="s">
        <v>67</v>
      </c>
      <c r="B1" s="218"/>
      <c r="C1" s="218"/>
      <c r="D1" s="218"/>
      <c r="E1" s="218"/>
      <c r="F1" s="218"/>
      <c r="G1" s="218"/>
      <c r="H1" s="218"/>
      <c r="I1" s="218"/>
      <c r="J1" s="218"/>
      <c r="K1" s="16"/>
    </row>
    <row r="2" spans="1:26" ht="27" customHeight="1">
      <c r="A2" s="18" t="s">
        <v>69</v>
      </c>
      <c r="B2" s="400">
        <f>IF(【様式９号】実績報告書!V16="","",【様式９号】実績報告書!V16)</f>
        <v>0</v>
      </c>
      <c r="C2" s="400"/>
      <c r="D2" s="400"/>
      <c r="E2" s="19"/>
      <c r="F2" s="19"/>
      <c r="G2" s="20"/>
      <c r="H2" s="20"/>
      <c r="I2" s="20"/>
      <c r="J2" s="21"/>
      <c r="K2" s="21"/>
    </row>
    <row r="3" spans="1:26" ht="9.75" customHeight="1">
      <c r="B3" s="19"/>
      <c r="C3" s="19"/>
      <c r="D3" s="19"/>
      <c r="E3" s="19"/>
      <c r="F3" s="19"/>
      <c r="G3" s="19"/>
      <c r="H3" s="19"/>
      <c r="I3" s="19"/>
      <c r="J3" s="19"/>
      <c r="K3" s="19"/>
    </row>
    <row r="4" spans="1:26" ht="19.5" customHeight="1">
      <c r="A4" s="219" t="s">
        <v>70</v>
      </c>
      <c r="B4" s="219"/>
      <c r="C4" s="220" t="s">
        <v>71</v>
      </c>
      <c r="D4" s="221"/>
      <c r="E4" s="222"/>
      <c r="F4" s="220" t="s">
        <v>72</v>
      </c>
      <c r="G4" s="221"/>
      <c r="H4" s="222"/>
      <c r="I4" s="226" t="s">
        <v>126</v>
      </c>
      <c r="J4" s="221"/>
      <c r="K4" s="222"/>
    </row>
    <row r="5" spans="1:26" ht="19.5" customHeight="1">
      <c r="A5" s="219"/>
      <c r="B5" s="219"/>
      <c r="C5" s="223"/>
      <c r="D5" s="224"/>
      <c r="E5" s="225"/>
      <c r="F5" s="223"/>
      <c r="G5" s="224"/>
      <c r="H5" s="225"/>
      <c r="I5" s="223"/>
      <c r="J5" s="224"/>
      <c r="K5" s="225"/>
    </row>
    <row r="6" spans="1:26" ht="40.5" customHeight="1">
      <c r="A6" s="196" t="s">
        <v>73</v>
      </c>
      <c r="B6" s="196"/>
      <c r="C6" s="197">
        <f>'算出内訳表（変更）'!C6:E6</f>
        <v>0</v>
      </c>
      <c r="D6" s="198"/>
      <c r="E6" s="199"/>
      <c r="F6" s="197">
        <f>'算出内訳表（変更）'!F6:H6</f>
        <v>0</v>
      </c>
      <c r="G6" s="198"/>
      <c r="H6" s="199"/>
      <c r="I6" s="197">
        <f>'算出内訳表（変更）'!I6:K6</f>
        <v>0</v>
      </c>
      <c r="J6" s="198"/>
      <c r="K6" s="199"/>
      <c r="N6" s="396"/>
      <c r="O6" s="396"/>
      <c r="P6" s="22"/>
    </row>
    <row r="7" spans="1:26" ht="40.5" customHeight="1">
      <c r="A7" s="214" t="s">
        <v>74</v>
      </c>
      <c r="B7" s="214"/>
      <c r="C7" s="197">
        <f>'算出内訳表（変更）'!C7:E7</f>
        <v>0</v>
      </c>
      <c r="D7" s="198"/>
      <c r="E7" s="199"/>
      <c r="F7" s="197">
        <f>'算出内訳表（変更）'!F7:H7</f>
        <v>0</v>
      </c>
      <c r="G7" s="198"/>
      <c r="H7" s="199"/>
      <c r="I7" s="197">
        <f>'算出内訳表（変更）'!I7:K7</f>
        <v>0</v>
      </c>
      <c r="J7" s="198"/>
      <c r="K7" s="199"/>
    </row>
    <row r="8" spans="1:26" ht="40.5" customHeight="1">
      <c r="A8" s="196" t="s">
        <v>75</v>
      </c>
      <c r="B8" s="196"/>
      <c r="C8" s="197">
        <f>'算出内訳表（変更）'!C8:E8</f>
        <v>0</v>
      </c>
      <c r="D8" s="198"/>
      <c r="E8" s="199"/>
      <c r="F8" s="197">
        <f>'算出内訳表（変更）'!F8:H8</f>
        <v>0</v>
      </c>
      <c r="G8" s="198"/>
      <c r="H8" s="199"/>
      <c r="I8" s="197">
        <f>'算出内訳表（変更）'!I8:K8</f>
        <v>0</v>
      </c>
      <c r="J8" s="198"/>
      <c r="K8" s="199"/>
      <c r="N8" s="397"/>
      <c r="O8" s="397"/>
      <c r="V8" s="395"/>
      <c r="W8" s="395"/>
    </row>
    <row r="9" spans="1:26" ht="40.5" customHeight="1" thickBot="1">
      <c r="A9" s="207" t="s">
        <v>76</v>
      </c>
      <c r="B9" s="207"/>
      <c r="C9" s="211">
        <f>'算出内訳表（変更）'!C9:E9</f>
        <v>0</v>
      </c>
      <c r="D9" s="212"/>
      <c r="E9" s="213"/>
      <c r="F9" s="211">
        <f>'算出内訳表（変更）'!F9:H9</f>
        <v>0</v>
      </c>
      <c r="G9" s="212"/>
      <c r="H9" s="213"/>
      <c r="I9" s="211">
        <f>'算出内訳表（変更）'!I9:K9</f>
        <v>0</v>
      </c>
      <c r="J9" s="212"/>
      <c r="K9" s="213"/>
      <c r="M9" s="22"/>
      <c r="N9" s="23"/>
      <c r="O9" s="23"/>
      <c r="P9" s="22"/>
      <c r="S9" s="28">
        <v>1</v>
      </c>
      <c r="T9" s="28" t="s">
        <v>124</v>
      </c>
      <c r="V9" s="22"/>
      <c r="W9" s="23"/>
      <c r="X9" s="23"/>
      <c r="Y9" s="23"/>
      <c r="Z9" s="22"/>
    </row>
    <row r="10" spans="1:26" ht="35.25" customHeight="1" thickTop="1">
      <c r="A10" s="200" t="s">
        <v>77</v>
      </c>
      <c r="B10" s="200"/>
      <c r="C10" s="201">
        <f>SUM(C6:E9)</f>
        <v>0</v>
      </c>
      <c r="D10" s="202"/>
      <c r="E10" s="203"/>
      <c r="F10" s="201">
        <f>SUM(F6:H9)</f>
        <v>0</v>
      </c>
      <c r="G10" s="202"/>
      <c r="H10" s="203"/>
      <c r="I10" s="204">
        <f>SUM(I6:K9)</f>
        <v>0</v>
      </c>
      <c r="J10" s="205"/>
      <c r="K10" s="206"/>
      <c r="S10" s="28">
        <v>2</v>
      </c>
      <c r="T10" s="28" t="s">
        <v>125</v>
      </c>
    </row>
    <row r="11" spans="1:26" ht="13.5" customHeight="1">
      <c r="B11" s="19"/>
      <c r="C11" s="19"/>
      <c r="D11" s="24"/>
      <c r="E11" s="24"/>
      <c r="F11" s="24"/>
      <c r="G11" s="24"/>
      <c r="H11" s="24"/>
      <c r="I11" s="24"/>
      <c r="J11" s="19"/>
      <c r="K11" s="19"/>
      <c r="S11" s="28">
        <v>3</v>
      </c>
      <c r="T11" s="28"/>
    </row>
    <row r="12" spans="1:26" ht="13.5" customHeight="1">
      <c r="B12" s="19"/>
      <c r="C12" s="19"/>
      <c r="D12" s="19"/>
      <c r="E12" s="19"/>
      <c r="F12" s="19"/>
      <c r="G12" s="19"/>
      <c r="H12" s="19"/>
      <c r="I12" s="19"/>
      <c r="J12" s="19"/>
      <c r="K12" s="19"/>
      <c r="S12" s="28"/>
    </row>
    <row r="13" spans="1:26" ht="13.5" customHeight="1">
      <c r="B13" s="19"/>
      <c r="C13" s="19"/>
      <c r="D13" s="19"/>
      <c r="E13" s="19"/>
      <c r="F13" s="19"/>
      <c r="G13" s="19"/>
      <c r="H13" s="19"/>
      <c r="I13" s="19"/>
      <c r="J13" s="19"/>
      <c r="K13" s="19"/>
    </row>
    <row r="14" spans="1:26" ht="13.5" customHeight="1"/>
    <row r="15" spans="1:26" ht="13.5" customHeight="1"/>
    <row r="16" spans="1:26" ht="13.5" customHeight="1"/>
    <row r="17" spans="15:25" ht="25.5" customHeight="1">
      <c r="O17" s="58"/>
      <c r="X17" s="393"/>
      <c r="Y17" s="394"/>
    </row>
    <row r="18" spans="15:25" ht="23.25" customHeight="1"/>
    <row r="19" spans="15:25" ht="20.25" customHeight="1"/>
    <row r="20" spans="15:25" ht="20.25" customHeight="1"/>
    <row r="21" spans="15:25" ht="12.75" customHeight="1"/>
  </sheetData>
  <sheetProtection sheet="1" selectLockedCells="1"/>
  <mergeCells count="30">
    <mergeCell ref="N6:O6"/>
    <mergeCell ref="N8:O8"/>
    <mergeCell ref="X17:Y17"/>
    <mergeCell ref="V8:W8"/>
    <mergeCell ref="A10:B10"/>
    <mergeCell ref="C10:E10"/>
    <mergeCell ref="F10:H10"/>
    <mergeCell ref="I10:K10"/>
    <mergeCell ref="A9:B9"/>
    <mergeCell ref="C9:E9"/>
    <mergeCell ref="F9:H9"/>
    <mergeCell ref="I9:K9"/>
    <mergeCell ref="A8:B8"/>
    <mergeCell ref="C8:E8"/>
    <mergeCell ref="F8:H8"/>
    <mergeCell ref="I8:K8"/>
    <mergeCell ref="A6:B6"/>
    <mergeCell ref="C6:E6"/>
    <mergeCell ref="F6:H6"/>
    <mergeCell ref="I6:K6"/>
    <mergeCell ref="A7:B7"/>
    <mergeCell ref="C7:E7"/>
    <mergeCell ref="F7:H7"/>
    <mergeCell ref="I7:K7"/>
    <mergeCell ref="A1:J1"/>
    <mergeCell ref="B2:D2"/>
    <mergeCell ref="A4:B5"/>
    <mergeCell ref="C4:E5"/>
    <mergeCell ref="F4:H5"/>
    <mergeCell ref="I4:K5"/>
  </mergeCells>
  <phoneticPr fontId="9"/>
  <conditionalFormatting sqref="C6:E9">
    <cfRule type="containsBlanks" dxfId="2" priority="4">
      <formula>LEN(TRIM(C6))=0</formula>
    </cfRule>
  </conditionalFormatting>
  <pageMargins left="0.78740157480314965" right="0.35433070866141736" top="0.98425196850393704" bottom="0.98425196850393704" header="0.51181102362204722" footer="0.51181102362204722"/>
  <pageSetup paperSize="9" scale="83" orientation="portrait" blackAndWhite="1"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sheetPr>
  <dimension ref="A1:AF107"/>
  <sheetViews>
    <sheetView view="pageBreakPreview" topLeftCell="A13" zoomScale="85" zoomScaleNormal="85" zoomScaleSheetLayoutView="85" workbookViewId="0">
      <selection activeCell="V16" sqref="V16:AE18"/>
    </sheetView>
  </sheetViews>
  <sheetFormatPr defaultColWidth="2.7265625" defaultRowHeight="15" customHeight="1"/>
  <cols>
    <col min="1" max="32" width="2.7265625" style="1" customWidth="1"/>
    <col min="33" max="16384" width="2.7265625" style="1"/>
  </cols>
  <sheetData>
    <row r="1" spans="1:32" ht="15" customHeight="1">
      <c r="A1" s="1" t="s">
        <v>43</v>
      </c>
    </row>
    <row r="2" spans="1:32" s="3" customFormat="1" ht="15" customHeight="1">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row>
    <row r="3" spans="1:32" ht="15" customHeight="1">
      <c r="U3" s="160" t="s">
        <v>54</v>
      </c>
      <c r="V3" s="160"/>
      <c r="W3" s="160"/>
      <c r="X3" s="132"/>
      <c r="Y3" s="132"/>
      <c r="Z3" s="1" t="s">
        <v>3</v>
      </c>
      <c r="AA3" s="132"/>
      <c r="AB3" s="132"/>
      <c r="AC3" s="1" t="s">
        <v>2</v>
      </c>
      <c r="AD3" s="132"/>
      <c r="AE3" s="132"/>
      <c r="AF3" s="1" t="s">
        <v>1</v>
      </c>
    </row>
    <row r="4" spans="1:32" ht="15" customHeight="1">
      <c r="L4" s="4"/>
    </row>
    <row r="5" spans="1:32" ht="15" customHeight="1">
      <c r="T5" s="5"/>
    </row>
    <row r="6" spans="1:32" ht="15" customHeight="1">
      <c r="A6" s="136" t="s">
        <v>44</v>
      </c>
      <c r="B6" s="136"/>
      <c r="C6" s="136"/>
      <c r="D6" s="136"/>
      <c r="E6" s="136"/>
      <c r="F6" s="136"/>
      <c r="G6" s="136"/>
      <c r="H6" s="136"/>
      <c r="I6" s="136"/>
      <c r="J6" s="136"/>
      <c r="K6" s="136"/>
      <c r="L6" s="136"/>
      <c r="M6" s="136"/>
      <c r="N6" s="136"/>
      <c r="O6" s="136"/>
      <c r="P6" s="136"/>
      <c r="Q6" s="136"/>
      <c r="R6" s="136"/>
      <c r="S6" s="136"/>
      <c r="T6" s="136"/>
      <c r="U6" s="136"/>
      <c r="V6" s="136"/>
      <c r="W6" s="136"/>
      <c r="X6" s="136"/>
      <c r="Y6" s="136"/>
      <c r="Z6" s="136"/>
      <c r="AA6" s="136"/>
      <c r="AB6" s="136"/>
      <c r="AC6" s="136"/>
      <c r="AD6" s="136"/>
      <c r="AE6" s="136"/>
      <c r="AF6" s="136"/>
    </row>
    <row r="7" spans="1:32" ht="15" customHeight="1">
      <c r="A7" s="136"/>
      <c r="B7" s="136"/>
      <c r="C7" s="136"/>
      <c r="D7" s="136"/>
      <c r="E7" s="136"/>
      <c r="F7" s="136"/>
      <c r="G7" s="136"/>
      <c r="H7" s="136"/>
      <c r="I7" s="136"/>
      <c r="J7" s="136"/>
      <c r="K7" s="136"/>
      <c r="L7" s="136"/>
      <c r="M7" s="136"/>
      <c r="N7" s="136"/>
      <c r="O7" s="136"/>
      <c r="P7" s="136"/>
      <c r="Q7" s="136"/>
      <c r="R7" s="136"/>
      <c r="S7" s="136"/>
      <c r="T7" s="136"/>
      <c r="U7" s="136"/>
      <c r="V7" s="136"/>
      <c r="W7" s="136"/>
      <c r="X7" s="136"/>
      <c r="Y7" s="136"/>
      <c r="Z7" s="136"/>
      <c r="AA7" s="136"/>
      <c r="AB7" s="136"/>
      <c r="AC7" s="136"/>
      <c r="AD7" s="136"/>
      <c r="AE7" s="136"/>
      <c r="AF7" s="136"/>
    </row>
    <row r="9" spans="1:32" ht="15" customHeight="1">
      <c r="A9" s="1" t="s">
        <v>4</v>
      </c>
      <c r="Q9" s="121" t="s">
        <v>6</v>
      </c>
      <c r="R9" s="121"/>
      <c r="S9" s="121"/>
      <c r="T9" s="121"/>
      <c r="V9" s="193">
        <f>【様式９号】実績報告書!V9</f>
        <v>0</v>
      </c>
      <c r="W9" s="193"/>
      <c r="X9" s="193"/>
      <c r="Y9" s="193"/>
      <c r="Z9" s="193"/>
      <c r="AA9" s="193"/>
      <c r="AB9" s="193"/>
      <c r="AC9" s="193"/>
      <c r="AD9" s="193"/>
      <c r="AE9" s="193"/>
    </row>
    <row r="10" spans="1:32" ht="15" customHeight="1">
      <c r="V10" s="193"/>
      <c r="W10" s="193"/>
      <c r="X10" s="193"/>
      <c r="Y10" s="193"/>
      <c r="Z10" s="193"/>
      <c r="AA10" s="193"/>
      <c r="AB10" s="193"/>
      <c r="AC10" s="193"/>
      <c r="AD10" s="193"/>
      <c r="AE10" s="193"/>
    </row>
    <row r="11" spans="1:32" ht="15" customHeight="1">
      <c r="V11" s="193"/>
      <c r="W11" s="193"/>
      <c r="X11" s="193"/>
      <c r="Y11" s="193"/>
      <c r="Z11" s="193"/>
      <c r="AA11" s="193"/>
      <c r="AB11" s="193"/>
      <c r="AC11" s="193"/>
      <c r="AD11" s="193"/>
      <c r="AE11" s="193"/>
    </row>
    <row r="12" spans="1:32" ht="15" customHeight="1">
      <c r="Q12" s="121" t="s">
        <v>7</v>
      </c>
      <c r="R12" s="121"/>
      <c r="S12" s="121"/>
      <c r="T12" s="121"/>
      <c r="V12" s="193">
        <f>【様式９号】実績報告書!V12</f>
        <v>0</v>
      </c>
      <c r="W12" s="193"/>
      <c r="X12" s="193"/>
      <c r="Y12" s="193"/>
      <c r="Z12" s="193"/>
      <c r="AA12" s="193"/>
      <c r="AB12" s="193"/>
      <c r="AC12" s="193"/>
      <c r="AD12" s="193"/>
      <c r="AE12" s="193"/>
    </row>
    <row r="13" spans="1:32" ht="15" customHeight="1">
      <c r="V13" s="193"/>
      <c r="W13" s="193"/>
      <c r="X13" s="193"/>
      <c r="Y13" s="193"/>
      <c r="Z13" s="193"/>
      <c r="AA13" s="193"/>
      <c r="AB13" s="193"/>
      <c r="AC13" s="193"/>
      <c r="AD13" s="193"/>
      <c r="AE13" s="193"/>
    </row>
    <row r="14" spans="1:32" ht="15" customHeight="1">
      <c r="Q14" s="27" t="s">
        <v>52</v>
      </c>
      <c r="R14" s="27"/>
      <c r="S14" s="27"/>
      <c r="T14" s="27"/>
      <c r="V14" s="405">
        <f>【様式９号】実績報告書!V14</f>
        <v>0</v>
      </c>
      <c r="W14" s="405"/>
      <c r="X14" s="405"/>
      <c r="Y14" s="405"/>
      <c r="Z14" s="405">
        <f>【様式９号】実績報告書!Z14</f>
        <v>0</v>
      </c>
      <c r="AA14" s="405"/>
      <c r="AB14" s="405"/>
      <c r="AC14" s="405"/>
      <c r="AD14" s="405"/>
      <c r="AE14" s="405"/>
    </row>
    <row r="15" spans="1:32" ht="15" customHeight="1">
      <c r="V15" s="405"/>
      <c r="W15" s="405"/>
      <c r="X15" s="405"/>
      <c r="Y15" s="405"/>
      <c r="Z15" s="405"/>
      <c r="AA15" s="405"/>
      <c r="AB15" s="405"/>
      <c r="AC15" s="405"/>
      <c r="AD15" s="405"/>
      <c r="AE15" s="405"/>
    </row>
    <row r="16" spans="1:32" ht="15" customHeight="1">
      <c r="Q16" s="121" t="s">
        <v>9</v>
      </c>
      <c r="R16" s="121"/>
      <c r="S16" s="121"/>
      <c r="T16" s="121"/>
      <c r="V16" s="193">
        <f>【様式９号】実績報告書!V16</f>
        <v>0</v>
      </c>
      <c r="W16" s="193"/>
      <c r="X16" s="193"/>
      <c r="Y16" s="193"/>
      <c r="Z16" s="193"/>
      <c r="AA16" s="193"/>
      <c r="AB16" s="193"/>
      <c r="AC16" s="193"/>
      <c r="AD16" s="193"/>
      <c r="AE16" s="193"/>
      <c r="AF16" s="128"/>
    </row>
    <row r="17" spans="1:32" ht="15" customHeight="1">
      <c r="V17" s="193"/>
      <c r="W17" s="193"/>
      <c r="X17" s="193"/>
      <c r="Y17" s="193"/>
      <c r="Z17" s="193"/>
      <c r="AA17" s="193"/>
      <c r="AB17" s="193"/>
      <c r="AC17" s="193"/>
      <c r="AD17" s="193"/>
      <c r="AE17" s="193"/>
      <c r="AF17" s="128"/>
    </row>
    <row r="18" spans="1:32" ht="15" customHeight="1">
      <c r="V18" s="193"/>
      <c r="W18" s="193"/>
      <c r="X18" s="193"/>
      <c r="Y18" s="193"/>
      <c r="Z18" s="193"/>
      <c r="AA18" s="193"/>
      <c r="AB18" s="193"/>
      <c r="AC18" s="193"/>
      <c r="AD18" s="193"/>
      <c r="AE18" s="193"/>
    </row>
    <row r="19" spans="1:32" ht="15" customHeight="1">
      <c r="Q19" s="406" t="s">
        <v>157</v>
      </c>
      <c r="R19" s="406"/>
      <c r="S19" s="406"/>
      <c r="T19" s="406"/>
      <c r="U19" s="406"/>
      <c r="V19" s="195">
        <f>【様式９号】実績報告書!V12</f>
        <v>0</v>
      </c>
      <c r="W19" s="195"/>
      <c r="X19" s="195"/>
      <c r="Y19" s="195"/>
      <c r="Z19" s="195"/>
      <c r="AA19" s="195"/>
      <c r="AB19" s="195"/>
      <c r="AC19" s="195"/>
      <c r="AD19" s="195"/>
      <c r="AE19" s="195"/>
    </row>
    <row r="20" spans="1:32" ht="15" customHeight="1">
      <c r="V20" s="195"/>
      <c r="W20" s="195"/>
      <c r="X20" s="195"/>
      <c r="Y20" s="195"/>
      <c r="Z20" s="195"/>
      <c r="AA20" s="195"/>
      <c r="AB20" s="195"/>
      <c r="AC20" s="195"/>
      <c r="AD20" s="195"/>
      <c r="AE20" s="195"/>
    </row>
    <row r="22" spans="1:32" ht="15" customHeight="1">
      <c r="A22" s="8"/>
      <c r="B22" s="127" t="s">
        <v>54</v>
      </c>
      <c r="C22" s="127"/>
      <c r="D22" s="127"/>
      <c r="E22" s="127"/>
      <c r="F22" s="8" t="s">
        <v>3</v>
      </c>
      <c r="G22" s="127"/>
      <c r="H22" s="127"/>
      <c r="I22" s="8" t="s">
        <v>2</v>
      </c>
      <c r="J22" s="127"/>
      <c r="K22" s="127"/>
      <c r="L22" s="401" t="s">
        <v>45</v>
      </c>
      <c r="M22" s="401"/>
      <c r="N22" s="401"/>
      <c r="O22" s="401"/>
      <c r="P22" s="401"/>
      <c r="Q22" s="401"/>
      <c r="R22" s="401"/>
      <c r="S22" s="401"/>
      <c r="T22" s="401"/>
      <c r="U22" s="127"/>
      <c r="V22" s="127"/>
      <c r="W22" s="25" t="s">
        <v>81</v>
      </c>
      <c r="X22" s="392"/>
      <c r="Y22" s="392"/>
      <c r="Z22" s="392" t="s">
        <v>100</v>
      </c>
      <c r="AA22" s="392"/>
      <c r="AB22" s="392"/>
      <c r="AC22" s="392"/>
      <c r="AD22" s="392"/>
      <c r="AE22" s="392"/>
      <c r="AF22" s="392"/>
    </row>
    <row r="23" spans="1:32" ht="15" customHeight="1">
      <c r="A23" s="152" t="s">
        <v>99</v>
      </c>
      <c r="B23" s="152"/>
      <c r="C23" s="152"/>
      <c r="D23" s="152"/>
      <c r="E23" s="152"/>
      <c r="F23" s="152"/>
      <c r="G23" s="152"/>
      <c r="H23" s="152"/>
      <c r="I23" s="152"/>
      <c r="J23" s="152"/>
      <c r="K23" s="152"/>
      <c r="L23" s="152"/>
      <c r="M23" s="152"/>
      <c r="N23" s="152"/>
      <c r="O23" s="152"/>
      <c r="P23" s="152"/>
      <c r="Q23" s="152"/>
      <c r="R23" s="152"/>
      <c r="S23" s="152"/>
      <c r="T23" s="152"/>
      <c r="U23" s="152"/>
      <c r="V23" s="152"/>
      <c r="W23" s="152"/>
      <c r="X23" s="152"/>
      <c r="Y23" s="152"/>
      <c r="Z23" s="152"/>
      <c r="AA23" s="152"/>
      <c r="AB23" s="152"/>
      <c r="AC23" s="152"/>
      <c r="AD23" s="152"/>
      <c r="AE23" s="152"/>
      <c r="AF23" s="152"/>
    </row>
    <row r="24" spans="1:32" ht="15" customHeight="1">
      <c r="A24" s="152"/>
      <c r="B24" s="152"/>
      <c r="C24" s="152"/>
      <c r="D24" s="152"/>
      <c r="E24" s="152"/>
      <c r="F24" s="152"/>
      <c r="G24" s="152"/>
      <c r="H24" s="152"/>
      <c r="I24" s="152"/>
      <c r="J24" s="152"/>
      <c r="K24" s="152"/>
      <c r="L24" s="152"/>
      <c r="M24" s="152"/>
      <c r="N24" s="152"/>
      <c r="O24" s="152"/>
      <c r="P24" s="152"/>
      <c r="Q24" s="152"/>
      <c r="R24" s="152"/>
      <c r="S24" s="152"/>
      <c r="T24" s="152"/>
      <c r="U24" s="152"/>
      <c r="V24" s="152"/>
      <c r="W24" s="152"/>
      <c r="X24" s="152"/>
      <c r="Y24" s="152"/>
      <c r="Z24" s="152"/>
      <c r="AA24" s="152"/>
      <c r="AB24" s="152"/>
      <c r="AC24" s="152"/>
      <c r="AD24" s="152"/>
      <c r="AE24" s="152"/>
      <c r="AF24" s="152"/>
    </row>
    <row r="25" spans="1:32" ht="15" customHeight="1">
      <c r="A25" s="152"/>
      <c r="B25" s="152"/>
      <c r="C25" s="152"/>
      <c r="D25" s="152"/>
      <c r="E25" s="152"/>
      <c r="F25" s="152"/>
      <c r="G25" s="152"/>
      <c r="H25" s="152"/>
      <c r="I25" s="152"/>
      <c r="J25" s="152"/>
      <c r="K25" s="152"/>
      <c r="L25" s="152"/>
      <c r="M25" s="152"/>
      <c r="N25" s="152"/>
      <c r="O25" s="152"/>
      <c r="P25" s="152"/>
      <c r="Q25" s="152"/>
      <c r="R25" s="152"/>
      <c r="S25" s="152"/>
      <c r="T25" s="152"/>
      <c r="U25" s="152"/>
      <c r="V25" s="152"/>
      <c r="W25" s="152"/>
      <c r="X25" s="152"/>
      <c r="Y25" s="152"/>
      <c r="Z25" s="152"/>
      <c r="AA25" s="152"/>
      <c r="AB25" s="152"/>
      <c r="AC25" s="152"/>
      <c r="AD25" s="152"/>
      <c r="AE25" s="152"/>
      <c r="AF25" s="152"/>
    </row>
    <row r="26" spans="1:32" ht="15" customHeight="1">
      <c r="A26" s="15"/>
      <c r="B26" s="15"/>
      <c r="C26" s="15"/>
      <c r="D26" s="15"/>
      <c r="E26" s="15"/>
      <c r="F26" s="15"/>
      <c r="G26" s="15"/>
      <c r="H26" s="15"/>
      <c r="I26" s="15"/>
      <c r="J26" s="15"/>
      <c r="K26" s="15"/>
      <c r="L26" s="15"/>
      <c r="M26" s="15"/>
      <c r="N26" s="15"/>
      <c r="O26" s="15"/>
      <c r="P26" s="15"/>
      <c r="Q26" s="15"/>
      <c r="R26" s="15"/>
      <c r="S26" s="15"/>
      <c r="T26" s="15"/>
      <c r="U26" s="15"/>
      <c r="V26" s="15"/>
      <c r="W26" s="15"/>
      <c r="X26" s="15"/>
      <c r="Y26" s="15"/>
      <c r="Z26" s="15"/>
      <c r="AA26" s="15"/>
      <c r="AB26" s="15"/>
      <c r="AC26" s="15"/>
      <c r="AD26" s="15"/>
      <c r="AE26" s="15"/>
      <c r="AF26" s="15"/>
    </row>
    <row r="27" spans="1:32" ht="15" customHeight="1">
      <c r="A27" s="122" t="s">
        <v>10</v>
      </c>
      <c r="B27" s="122"/>
      <c r="C27" s="122"/>
      <c r="D27" s="122"/>
      <c r="E27" s="122"/>
      <c r="F27" s="122"/>
      <c r="G27" s="122"/>
      <c r="H27" s="122"/>
      <c r="I27" s="122"/>
      <c r="J27" s="122"/>
      <c r="K27" s="122"/>
      <c r="L27" s="122"/>
      <c r="M27" s="122"/>
      <c r="N27" s="122"/>
      <c r="O27" s="122"/>
      <c r="P27" s="122"/>
      <c r="Q27" s="122"/>
      <c r="R27" s="122"/>
      <c r="S27" s="122"/>
      <c r="T27" s="122"/>
      <c r="U27" s="122"/>
      <c r="V27" s="122"/>
      <c r="W27" s="122"/>
      <c r="X27" s="122"/>
      <c r="Y27" s="122"/>
      <c r="Z27" s="122"/>
      <c r="AA27" s="122"/>
      <c r="AB27" s="122"/>
      <c r="AC27" s="122"/>
      <c r="AD27" s="122"/>
      <c r="AE27" s="122"/>
      <c r="AF27" s="122"/>
    </row>
    <row r="28" spans="1:32" ht="15" customHeight="1">
      <c r="A28" s="14"/>
      <c r="B28" s="14"/>
      <c r="C28" s="14"/>
      <c r="D28" s="14"/>
      <c r="E28" s="14"/>
      <c r="F28" s="14"/>
      <c r="G28" s="14"/>
      <c r="H28" s="14"/>
      <c r="I28" s="14"/>
      <c r="J28" s="14"/>
      <c r="K28" s="14"/>
      <c r="L28" s="14"/>
      <c r="M28" s="14"/>
      <c r="N28" s="14"/>
      <c r="O28" s="14"/>
      <c r="P28" s="14"/>
      <c r="Q28" s="14"/>
      <c r="R28" s="14"/>
      <c r="S28" s="14"/>
      <c r="T28" s="14"/>
      <c r="U28" s="14"/>
      <c r="V28" s="14"/>
      <c r="W28" s="14"/>
      <c r="X28" s="14"/>
      <c r="Y28" s="14"/>
      <c r="Z28" s="14"/>
      <c r="AA28" s="14"/>
      <c r="AB28" s="14"/>
      <c r="AC28" s="14"/>
      <c r="AD28" s="14"/>
      <c r="AE28" s="14"/>
      <c r="AF28" s="14"/>
    </row>
    <row r="29" spans="1:32" ht="15" customHeight="1">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3"/>
    </row>
    <row r="30" spans="1:32" ht="15" customHeight="1">
      <c r="B30" s="104" t="s">
        <v>46</v>
      </c>
      <c r="C30" s="105"/>
      <c r="D30" s="105"/>
      <c r="E30" s="105"/>
      <c r="F30" s="105"/>
      <c r="G30" s="105"/>
      <c r="H30" s="105"/>
      <c r="I30" s="105"/>
      <c r="J30" s="105"/>
      <c r="K30" s="105"/>
      <c r="L30" s="105"/>
      <c r="M30" s="106"/>
      <c r="N30" s="123">
        <f>【様式９号】実績報告書!R41</f>
        <v>0</v>
      </c>
      <c r="O30" s="124"/>
      <c r="P30" s="124"/>
      <c r="Q30" s="124"/>
      <c r="R30" s="124"/>
      <c r="S30" s="124"/>
      <c r="T30" s="124"/>
      <c r="U30" s="124"/>
      <c r="V30" s="124"/>
      <c r="W30" s="124"/>
      <c r="X30" s="124"/>
      <c r="Y30" s="125" t="s">
        <v>24</v>
      </c>
      <c r="Z30" s="125"/>
      <c r="AA30" s="125"/>
      <c r="AB30" s="125"/>
      <c r="AC30" s="125"/>
      <c r="AD30" s="125"/>
      <c r="AE30" s="126"/>
    </row>
    <row r="31" spans="1:32" ht="15" customHeight="1">
      <c r="B31" s="107"/>
      <c r="C31" s="108"/>
      <c r="D31" s="108"/>
      <c r="E31" s="108"/>
      <c r="F31" s="108"/>
      <c r="G31" s="108"/>
      <c r="H31" s="108"/>
      <c r="I31" s="108"/>
      <c r="J31" s="108"/>
      <c r="K31" s="108"/>
      <c r="L31" s="108"/>
      <c r="M31" s="109"/>
      <c r="N31" s="117"/>
      <c r="O31" s="118"/>
      <c r="P31" s="118"/>
      <c r="Q31" s="118"/>
      <c r="R31" s="118"/>
      <c r="S31" s="118"/>
      <c r="T31" s="118"/>
      <c r="U31" s="118"/>
      <c r="V31" s="118"/>
      <c r="W31" s="118"/>
      <c r="X31" s="118"/>
      <c r="Y31" s="102"/>
      <c r="Z31" s="102"/>
      <c r="AA31" s="102"/>
      <c r="AB31" s="102"/>
      <c r="AC31" s="102"/>
      <c r="AD31" s="102"/>
      <c r="AE31" s="103"/>
    </row>
    <row r="32" spans="1:32" ht="15" customHeight="1">
      <c r="B32" s="104" t="s">
        <v>47</v>
      </c>
      <c r="C32" s="105"/>
      <c r="D32" s="105"/>
      <c r="E32" s="105"/>
      <c r="F32" s="105"/>
      <c r="G32" s="105"/>
      <c r="H32" s="105"/>
      <c r="I32" s="105"/>
      <c r="J32" s="105"/>
      <c r="K32" s="105"/>
      <c r="L32" s="105"/>
      <c r="M32" s="106"/>
      <c r="N32" s="110"/>
      <c r="O32" s="71"/>
      <c r="P32" s="71"/>
      <c r="Q32" s="71"/>
      <c r="R32" s="71"/>
      <c r="S32" s="71" t="s">
        <v>3</v>
      </c>
      <c r="T32" s="71"/>
      <c r="U32" s="71"/>
      <c r="V32" s="71"/>
      <c r="W32" s="71" t="s">
        <v>2</v>
      </c>
      <c r="X32" s="71"/>
      <c r="Y32" s="71"/>
      <c r="Z32" s="71"/>
      <c r="AA32" s="71" t="s">
        <v>1</v>
      </c>
      <c r="AB32" s="71"/>
      <c r="AC32" s="71" t="s">
        <v>48</v>
      </c>
      <c r="AD32" s="71"/>
      <c r="AE32" s="73"/>
    </row>
    <row r="33" spans="2:31" ht="15" customHeight="1">
      <c r="B33" s="114"/>
      <c r="C33" s="115"/>
      <c r="D33" s="115"/>
      <c r="E33" s="115"/>
      <c r="F33" s="115"/>
      <c r="G33" s="115"/>
      <c r="H33" s="115"/>
      <c r="I33" s="115"/>
      <c r="J33" s="115"/>
      <c r="K33" s="115"/>
      <c r="L33" s="115"/>
      <c r="M33" s="116"/>
      <c r="N33" s="357"/>
      <c r="O33" s="132"/>
      <c r="P33" s="132"/>
      <c r="Q33" s="132"/>
      <c r="R33" s="132"/>
      <c r="S33" s="132"/>
      <c r="T33" s="132"/>
      <c r="U33" s="132"/>
      <c r="V33" s="132"/>
      <c r="W33" s="132"/>
      <c r="X33" s="132"/>
      <c r="Y33" s="132"/>
      <c r="Z33" s="132"/>
      <c r="AA33" s="132"/>
      <c r="AB33" s="132"/>
      <c r="AC33" s="132"/>
      <c r="AD33" s="132"/>
      <c r="AE33" s="135"/>
    </row>
    <row r="34" spans="2:31" ht="15" customHeight="1">
      <c r="B34" s="114"/>
      <c r="C34" s="115"/>
      <c r="D34" s="115"/>
      <c r="E34" s="115"/>
      <c r="F34" s="115"/>
      <c r="G34" s="115"/>
      <c r="H34" s="115"/>
      <c r="I34" s="115"/>
      <c r="J34" s="115"/>
      <c r="K34" s="115"/>
      <c r="L34" s="115"/>
      <c r="M34" s="116"/>
      <c r="N34" s="94">
        <v>0</v>
      </c>
      <c r="O34" s="95"/>
      <c r="P34" s="95"/>
      <c r="Q34" s="95"/>
      <c r="R34" s="95"/>
      <c r="S34" s="95"/>
      <c r="T34" s="95"/>
      <c r="U34" s="95"/>
      <c r="V34" s="95"/>
      <c r="W34" s="95"/>
      <c r="X34" s="95"/>
      <c r="Y34" s="100" t="s">
        <v>24</v>
      </c>
      <c r="Z34" s="100"/>
      <c r="AA34" s="100"/>
      <c r="AB34" s="100"/>
      <c r="AC34" s="100"/>
      <c r="AD34" s="100"/>
      <c r="AE34" s="101"/>
    </row>
    <row r="35" spans="2:31" ht="15" customHeight="1">
      <c r="B35" s="107"/>
      <c r="C35" s="108"/>
      <c r="D35" s="108"/>
      <c r="E35" s="108"/>
      <c r="F35" s="108"/>
      <c r="G35" s="108"/>
      <c r="H35" s="108"/>
      <c r="I35" s="108"/>
      <c r="J35" s="108"/>
      <c r="K35" s="108"/>
      <c r="L35" s="108"/>
      <c r="M35" s="109"/>
      <c r="N35" s="96"/>
      <c r="O35" s="97"/>
      <c r="P35" s="97"/>
      <c r="Q35" s="97"/>
      <c r="R35" s="97"/>
      <c r="S35" s="97"/>
      <c r="T35" s="97"/>
      <c r="U35" s="97"/>
      <c r="V35" s="97"/>
      <c r="W35" s="97"/>
      <c r="X35" s="97"/>
      <c r="Y35" s="102"/>
      <c r="Z35" s="102"/>
      <c r="AA35" s="102"/>
      <c r="AB35" s="102"/>
      <c r="AC35" s="102"/>
      <c r="AD35" s="102"/>
      <c r="AE35" s="103"/>
    </row>
    <row r="36" spans="2:31" ht="15" customHeight="1">
      <c r="B36" s="114" t="s">
        <v>49</v>
      </c>
      <c r="C36" s="115"/>
      <c r="D36" s="115"/>
      <c r="E36" s="115"/>
      <c r="F36" s="115"/>
      <c r="G36" s="115"/>
      <c r="H36" s="115"/>
      <c r="I36" s="115"/>
      <c r="J36" s="115"/>
      <c r="K36" s="115"/>
      <c r="L36" s="115"/>
      <c r="M36" s="116"/>
      <c r="N36" s="94">
        <f>N30-N34</f>
        <v>0</v>
      </c>
      <c r="O36" s="95"/>
      <c r="P36" s="95"/>
      <c r="Q36" s="95"/>
      <c r="R36" s="95"/>
      <c r="S36" s="95"/>
      <c r="T36" s="95"/>
      <c r="U36" s="95"/>
      <c r="V36" s="95"/>
      <c r="W36" s="95"/>
      <c r="X36" s="95"/>
      <c r="Y36" s="125" t="s">
        <v>24</v>
      </c>
      <c r="Z36" s="125"/>
      <c r="AA36" s="125"/>
      <c r="AB36" s="125"/>
      <c r="AC36" s="125"/>
      <c r="AD36" s="125"/>
      <c r="AE36" s="126"/>
    </row>
    <row r="37" spans="2:31" ht="15" customHeight="1">
      <c r="B37" s="107"/>
      <c r="C37" s="108"/>
      <c r="D37" s="108"/>
      <c r="E37" s="108"/>
      <c r="F37" s="108"/>
      <c r="G37" s="108"/>
      <c r="H37" s="108"/>
      <c r="I37" s="108"/>
      <c r="J37" s="108"/>
      <c r="K37" s="108"/>
      <c r="L37" s="108"/>
      <c r="M37" s="109"/>
      <c r="N37" s="96"/>
      <c r="O37" s="97"/>
      <c r="P37" s="97"/>
      <c r="Q37" s="97"/>
      <c r="R37" s="97"/>
      <c r="S37" s="97"/>
      <c r="T37" s="97"/>
      <c r="U37" s="97"/>
      <c r="V37" s="97"/>
      <c r="W37" s="97"/>
      <c r="X37" s="97"/>
      <c r="Y37" s="102"/>
      <c r="Z37" s="102"/>
      <c r="AA37" s="102"/>
      <c r="AB37" s="102"/>
      <c r="AC37" s="102"/>
      <c r="AD37" s="102"/>
      <c r="AE37" s="103"/>
    </row>
    <row r="38" spans="2:31" ht="15" customHeight="1">
      <c r="B38" s="9"/>
      <c r="C38" s="9"/>
      <c r="D38" s="9"/>
      <c r="E38" s="9"/>
      <c r="F38" s="9"/>
      <c r="G38" s="9"/>
      <c r="H38" s="9"/>
      <c r="I38" s="9"/>
      <c r="J38" s="9"/>
      <c r="K38" s="9"/>
      <c r="L38" s="9"/>
      <c r="M38" s="9"/>
      <c r="N38" s="10"/>
      <c r="O38" s="10"/>
      <c r="P38" s="10"/>
      <c r="Q38" s="10"/>
      <c r="R38" s="10"/>
      <c r="S38" s="10"/>
      <c r="T38" s="10"/>
      <c r="U38" s="10"/>
      <c r="V38" s="10"/>
      <c r="W38" s="10"/>
      <c r="X38" s="10"/>
      <c r="Y38" s="11"/>
      <c r="Z38" s="11"/>
      <c r="AA38" s="11"/>
      <c r="AB38" s="11"/>
      <c r="AC38" s="11"/>
      <c r="AD38" s="11"/>
      <c r="AE38" s="11"/>
    </row>
    <row r="39" spans="2:31" ht="15" customHeight="1">
      <c r="B39" s="9"/>
      <c r="C39" s="9"/>
      <c r="D39" s="9"/>
      <c r="E39" s="9"/>
      <c r="F39" s="9"/>
      <c r="G39" s="9"/>
      <c r="H39" s="9"/>
      <c r="I39" s="9"/>
      <c r="J39" s="9"/>
      <c r="K39" s="9"/>
      <c r="L39" s="9"/>
      <c r="M39" s="9"/>
      <c r="N39" s="10"/>
      <c r="O39" s="10"/>
      <c r="P39" s="10"/>
      <c r="Q39" s="10"/>
      <c r="R39" s="10"/>
      <c r="S39" s="10"/>
      <c r="T39" s="10"/>
      <c r="U39" s="10"/>
      <c r="V39" s="10"/>
      <c r="W39" s="10"/>
      <c r="X39" s="10"/>
      <c r="Y39" s="11"/>
      <c r="Z39" s="11"/>
      <c r="AA39" s="11"/>
      <c r="AB39" s="11"/>
      <c r="AC39" s="11"/>
      <c r="AD39" s="11"/>
      <c r="AE39" s="11"/>
    </row>
    <row r="40" spans="2:31" ht="15" customHeight="1">
      <c r="B40" s="9"/>
      <c r="C40" s="9"/>
      <c r="D40" s="9"/>
      <c r="E40" s="9"/>
      <c r="F40" s="9"/>
      <c r="G40" s="9"/>
      <c r="H40" s="9"/>
      <c r="I40" s="9"/>
      <c r="J40" s="9"/>
      <c r="K40" s="9"/>
      <c r="L40" s="9"/>
      <c r="M40" s="9"/>
      <c r="N40" s="10"/>
      <c r="O40" s="10"/>
      <c r="P40" s="10"/>
      <c r="Q40" s="10"/>
      <c r="R40" s="10"/>
      <c r="S40" s="10"/>
      <c r="T40" s="10"/>
      <c r="U40" s="10"/>
      <c r="V40" s="10"/>
      <c r="W40" s="10"/>
      <c r="X40" s="10"/>
      <c r="Y40" s="11"/>
      <c r="Z40" s="11"/>
      <c r="AA40" s="11"/>
      <c r="AB40" s="11"/>
      <c r="AC40" s="11"/>
      <c r="AD40" s="11"/>
      <c r="AE40" s="11"/>
    </row>
    <row r="41" spans="2:31" ht="15" customHeight="1">
      <c r="B41" s="9"/>
      <c r="C41" s="9"/>
      <c r="D41" s="9"/>
      <c r="E41" s="9"/>
      <c r="F41" s="9"/>
      <c r="G41" s="9"/>
      <c r="H41" s="9"/>
      <c r="I41" s="9"/>
      <c r="J41" s="9"/>
      <c r="K41" s="9"/>
      <c r="L41" s="9"/>
      <c r="M41" s="9"/>
      <c r="N41" s="10"/>
      <c r="O41" s="10"/>
      <c r="P41" s="10"/>
      <c r="Q41" s="10"/>
      <c r="R41" s="10"/>
      <c r="S41" s="10"/>
      <c r="T41" s="10"/>
      <c r="U41" s="10"/>
      <c r="V41" s="10"/>
      <c r="W41" s="10"/>
      <c r="X41" s="10"/>
      <c r="Y41" s="11"/>
      <c r="Z41" s="11"/>
      <c r="AA41" s="11"/>
      <c r="AB41" s="11"/>
      <c r="AC41" s="11"/>
      <c r="AD41" s="11"/>
      <c r="AE41" s="11"/>
    </row>
    <row r="42" spans="2:31" ht="15" customHeight="1">
      <c r="B42" s="12"/>
      <c r="C42" s="12"/>
      <c r="D42" s="12"/>
      <c r="E42" s="12"/>
      <c r="F42" s="12"/>
      <c r="G42" s="12"/>
      <c r="H42" s="12"/>
      <c r="I42" s="12"/>
      <c r="J42" s="12"/>
      <c r="K42" s="12"/>
      <c r="L42" s="12"/>
      <c r="M42" s="12"/>
      <c r="N42" s="12"/>
      <c r="O42" s="12"/>
      <c r="P42" s="12"/>
      <c r="Q42" s="12"/>
      <c r="R42" s="12"/>
      <c r="S42" s="12"/>
      <c r="T42" s="12"/>
      <c r="U42" s="12"/>
      <c r="V42" s="12"/>
      <c r="W42" s="12"/>
      <c r="X42" s="12"/>
      <c r="Y42" s="12"/>
      <c r="Z42" s="12"/>
      <c r="AA42" s="12"/>
      <c r="AB42" s="12"/>
      <c r="AC42" s="12"/>
      <c r="AD42" s="12"/>
      <c r="AE42" s="12"/>
    </row>
    <row r="43" spans="2:31" ht="15" customHeight="1">
      <c r="B43" s="12"/>
      <c r="C43" s="12"/>
      <c r="D43" s="12"/>
      <c r="E43" s="12"/>
      <c r="F43" s="12"/>
      <c r="G43" s="12"/>
      <c r="H43" s="12"/>
      <c r="I43" s="12"/>
      <c r="J43" s="12"/>
      <c r="K43" s="12"/>
      <c r="L43" s="12"/>
      <c r="M43" s="12"/>
      <c r="N43" s="12"/>
      <c r="O43" s="12"/>
      <c r="P43" s="12"/>
      <c r="Q43" s="12"/>
      <c r="R43" s="12"/>
      <c r="S43" s="12"/>
      <c r="T43" s="12"/>
      <c r="U43" s="12"/>
      <c r="V43" s="12"/>
      <c r="W43" s="12"/>
      <c r="X43" s="12"/>
      <c r="Y43" s="12"/>
      <c r="Z43" s="12"/>
      <c r="AA43" s="12"/>
      <c r="AB43" s="12"/>
      <c r="AC43" s="12"/>
      <c r="AD43" s="12"/>
      <c r="AE43" s="12"/>
    </row>
    <row r="44" spans="2:31" ht="15" customHeight="1">
      <c r="B44" s="8"/>
      <c r="C44" s="8"/>
      <c r="D44" s="8"/>
      <c r="E44" s="8"/>
      <c r="F44" s="8"/>
      <c r="G44" s="8"/>
      <c r="H44" s="8"/>
      <c r="I44" s="8"/>
      <c r="J44" s="8"/>
      <c r="K44" s="8"/>
      <c r="L44" s="8"/>
      <c r="M44" s="8"/>
      <c r="N44" s="13"/>
      <c r="O44" s="13"/>
      <c r="P44" s="8"/>
      <c r="Q44" s="8"/>
      <c r="R44" s="8"/>
      <c r="S44" s="8"/>
      <c r="T44" s="8"/>
      <c r="U44" s="8"/>
      <c r="V44" s="8"/>
      <c r="W44" s="8"/>
      <c r="X44" s="8"/>
      <c r="Y44" s="8"/>
      <c r="Z44" s="8"/>
      <c r="AA44" s="8"/>
      <c r="AB44" s="8"/>
      <c r="AC44" s="8"/>
      <c r="AD44" s="8"/>
      <c r="AE44" s="8"/>
    </row>
    <row r="45" spans="2:31" ht="15" customHeight="1">
      <c r="B45" s="8"/>
      <c r="C45" s="8"/>
      <c r="D45" s="8"/>
      <c r="E45" s="8"/>
      <c r="F45" s="8"/>
      <c r="G45" s="8"/>
      <c r="H45" s="8"/>
      <c r="I45" s="8"/>
      <c r="J45" s="8"/>
      <c r="K45" s="8"/>
      <c r="L45" s="8"/>
      <c r="M45" s="8"/>
      <c r="N45" s="13"/>
      <c r="O45" s="13"/>
      <c r="P45" s="8"/>
      <c r="Q45" s="8"/>
      <c r="R45" s="8"/>
      <c r="S45" s="8"/>
      <c r="T45" s="8"/>
      <c r="U45" s="8"/>
      <c r="V45" s="8"/>
      <c r="W45" s="8"/>
      <c r="X45" s="8"/>
      <c r="Y45" s="8"/>
      <c r="Z45" s="8"/>
      <c r="AA45" s="8"/>
      <c r="AB45" s="8"/>
      <c r="AC45" s="8"/>
      <c r="AD45" s="8"/>
      <c r="AE45" s="8"/>
    </row>
    <row r="46" spans="2:31" ht="15" customHeight="1">
      <c r="B46" s="8"/>
      <c r="C46" s="8"/>
      <c r="D46" s="8"/>
      <c r="E46" s="8"/>
      <c r="F46" s="8"/>
      <c r="G46" s="8"/>
      <c r="H46" s="8"/>
      <c r="I46" s="8"/>
      <c r="J46" s="8"/>
      <c r="K46" s="8"/>
      <c r="L46" s="8"/>
      <c r="M46" s="8"/>
      <c r="N46" s="13"/>
      <c r="O46" s="13"/>
      <c r="P46" s="8"/>
      <c r="Q46" s="8"/>
      <c r="R46" s="8"/>
      <c r="S46" s="8"/>
      <c r="T46" s="8"/>
      <c r="U46" s="8"/>
      <c r="V46" s="8"/>
      <c r="W46" s="8"/>
      <c r="X46" s="8"/>
      <c r="Y46" s="8"/>
      <c r="Z46" s="8"/>
      <c r="AA46" s="8"/>
      <c r="AB46" s="8"/>
      <c r="AC46" s="8"/>
      <c r="AD46" s="8"/>
      <c r="AE46" s="8"/>
    </row>
    <row r="47" spans="2:31" ht="15" customHeight="1">
      <c r="B47" s="8"/>
      <c r="C47" s="8"/>
      <c r="D47" s="8"/>
      <c r="E47" s="8"/>
      <c r="F47" s="8"/>
      <c r="G47" s="8"/>
      <c r="H47" s="8"/>
      <c r="I47" s="8"/>
      <c r="J47" s="8"/>
      <c r="K47" s="8"/>
      <c r="L47" s="8"/>
      <c r="M47" s="8"/>
      <c r="N47" s="13"/>
      <c r="O47" s="13"/>
      <c r="P47" s="8"/>
      <c r="Q47" s="8"/>
      <c r="R47" s="8"/>
      <c r="S47" s="8"/>
      <c r="T47" s="8"/>
      <c r="U47" s="8"/>
      <c r="V47" s="8"/>
      <c r="W47" s="8"/>
      <c r="X47" s="8"/>
      <c r="Y47" s="8"/>
      <c r="Z47" s="8"/>
      <c r="AA47" s="8"/>
      <c r="AB47" s="8"/>
      <c r="AC47" s="8"/>
      <c r="AD47" s="8"/>
      <c r="AE47" s="8"/>
    </row>
    <row r="48" spans="2:31" ht="15" customHeight="1">
      <c r="B48" s="8"/>
      <c r="C48" s="8"/>
      <c r="D48" s="8"/>
      <c r="E48" s="8"/>
      <c r="F48" s="8"/>
      <c r="G48" s="8"/>
      <c r="H48" s="8"/>
      <c r="I48" s="8"/>
      <c r="J48" s="8"/>
      <c r="K48" s="8"/>
      <c r="L48" s="8"/>
      <c r="M48" s="8"/>
      <c r="N48" s="13"/>
      <c r="O48" s="13"/>
      <c r="P48" s="8"/>
      <c r="Q48" s="8"/>
      <c r="R48" s="8"/>
      <c r="S48" s="8"/>
      <c r="T48" s="8"/>
      <c r="U48" s="8"/>
      <c r="V48" s="8"/>
      <c r="W48" s="8"/>
      <c r="X48" s="8"/>
      <c r="Y48" s="8"/>
      <c r="Z48" s="8"/>
      <c r="AA48" s="8"/>
      <c r="AB48" s="8"/>
      <c r="AC48" s="8"/>
      <c r="AD48" s="8"/>
      <c r="AE48" s="8"/>
    </row>
    <row r="49" spans="1:32" ht="15" customHeight="1">
      <c r="B49" s="8"/>
      <c r="C49" s="8"/>
      <c r="D49" s="8"/>
      <c r="E49" s="8"/>
      <c r="F49" s="8"/>
      <c r="G49" s="8"/>
      <c r="H49" s="8"/>
      <c r="I49" s="8"/>
      <c r="J49" s="8"/>
      <c r="K49" s="8"/>
      <c r="L49" s="8"/>
      <c r="M49" s="8"/>
      <c r="N49" s="13"/>
      <c r="O49" s="13"/>
      <c r="P49" s="8"/>
      <c r="Q49" s="8"/>
      <c r="R49" s="8"/>
      <c r="S49" s="8"/>
      <c r="T49" s="8"/>
      <c r="U49" s="8"/>
      <c r="V49" s="8"/>
      <c r="W49" s="8"/>
      <c r="X49" s="8"/>
      <c r="Y49" s="8"/>
      <c r="Z49" s="8"/>
      <c r="AA49" s="8"/>
      <c r="AB49" s="8"/>
      <c r="AC49" s="8"/>
      <c r="AD49" s="8"/>
      <c r="AE49" s="8"/>
    </row>
    <row r="50" spans="1:32" ht="15" customHeight="1">
      <c r="B50" s="8"/>
      <c r="C50" s="8"/>
      <c r="D50" s="8"/>
      <c r="E50" s="8"/>
      <c r="F50" s="8"/>
      <c r="G50" s="8"/>
      <c r="H50" s="8"/>
      <c r="I50" s="8"/>
      <c r="J50" s="8"/>
      <c r="K50" s="8"/>
      <c r="L50" s="8"/>
      <c r="M50" s="8"/>
      <c r="N50" s="13"/>
      <c r="O50" s="13"/>
      <c r="P50" s="8"/>
      <c r="Q50" s="8"/>
      <c r="R50" s="8"/>
      <c r="S50" s="8"/>
      <c r="T50" s="8"/>
      <c r="U50" s="8"/>
      <c r="V50" s="8"/>
      <c r="W50" s="8"/>
      <c r="X50" s="8"/>
      <c r="Y50" s="8"/>
      <c r="Z50" s="8"/>
      <c r="AA50" s="8"/>
      <c r="AB50" s="8"/>
      <c r="AC50" s="8"/>
      <c r="AD50" s="8"/>
      <c r="AE50" s="8"/>
    </row>
    <row r="51" spans="1:32" ht="15" customHeight="1">
      <c r="B51" s="8"/>
      <c r="C51" s="8"/>
      <c r="D51" s="8"/>
      <c r="E51" s="8"/>
      <c r="F51" s="8"/>
      <c r="G51" s="8"/>
      <c r="H51" s="8"/>
      <c r="I51" s="8"/>
      <c r="J51" s="8"/>
      <c r="K51" s="8"/>
      <c r="L51" s="8"/>
      <c r="M51" s="8"/>
      <c r="N51" s="13"/>
      <c r="O51" s="13"/>
      <c r="P51" s="8"/>
      <c r="Q51" s="8"/>
      <c r="R51" s="8"/>
      <c r="S51" s="8"/>
      <c r="T51" s="8"/>
      <c r="U51" s="8"/>
      <c r="V51" s="8"/>
      <c r="W51" s="8"/>
      <c r="X51" s="8"/>
      <c r="Y51" s="8"/>
      <c r="Z51" s="8"/>
      <c r="AA51" s="8"/>
      <c r="AB51" s="8"/>
      <c r="AC51" s="8"/>
      <c r="AD51" s="8"/>
      <c r="AE51" s="8"/>
    </row>
    <row r="52" spans="1:32" ht="15" customHeight="1">
      <c r="B52" s="8"/>
      <c r="C52" s="8"/>
      <c r="D52" s="8"/>
      <c r="E52" s="8"/>
      <c r="F52" s="8"/>
      <c r="G52" s="8"/>
      <c r="H52" s="8"/>
      <c r="I52" s="8"/>
      <c r="J52" s="8"/>
      <c r="K52" s="8"/>
      <c r="L52" s="8"/>
      <c r="M52" s="8"/>
      <c r="N52" s="13"/>
      <c r="O52" s="13"/>
      <c r="P52" s="8"/>
      <c r="Q52" s="8"/>
      <c r="R52" s="8"/>
      <c r="S52" s="8"/>
      <c r="T52" s="8"/>
      <c r="U52" s="8"/>
      <c r="V52" s="8"/>
      <c r="W52" s="8"/>
      <c r="X52" s="8"/>
      <c r="Y52" s="8"/>
      <c r="Z52" s="8"/>
      <c r="AA52" s="8"/>
      <c r="AB52" s="8"/>
      <c r="AC52" s="8"/>
      <c r="AD52" s="8"/>
      <c r="AE52" s="8"/>
    </row>
    <row r="53" spans="1:32" ht="15" customHeight="1">
      <c r="B53" s="8"/>
      <c r="C53" s="8"/>
      <c r="D53" s="8"/>
      <c r="E53" s="8"/>
      <c r="F53" s="8"/>
      <c r="G53" s="8"/>
      <c r="H53" s="8"/>
      <c r="I53" s="8"/>
      <c r="J53" s="8"/>
      <c r="K53" s="8"/>
      <c r="L53" s="8"/>
      <c r="M53" s="8"/>
      <c r="N53" s="13"/>
      <c r="O53" s="13"/>
      <c r="P53" s="8"/>
      <c r="Q53" s="8"/>
      <c r="R53" s="8"/>
      <c r="S53" s="8"/>
      <c r="T53" s="8"/>
      <c r="U53" s="8"/>
      <c r="V53" s="8"/>
      <c r="W53" s="8"/>
      <c r="X53" s="8"/>
      <c r="Y53" s="8"/>
      <c r="Z53" s="8"/>
      <c r="AA53" s="8"/>
      <c r="AB53" s="8"/>
      <c r="AC53" s="8"/>
      <c r="AD53" s="8"/>
      <c r="AE53" s="8"/>
    </row>
    <row r="56" spans="1:32" s="3" customFormat="1" ht="15" customHeight="1">
      <c r="A56" s="2"/>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row>
    <row r="57" spans="1:32" ht="15" customHeight="1">
      <c r="X57" s="12"/>
      <c r="Y57" s="12"/>
      <c r="AA57" s="12"/>
      <c r="AB57" s="12"/>
      <c r="AD57" s="12"/>
      <c r="AE57" s="12"/>
    </row>
    <row r="58" spans="1:32" ht="15" customHeight="1">
      <c r="L58" s="4"/>
    </row>
    <row r="59" spans="1:32" ht="15" customHeight="1">
      <c r="T59" s="5"/>
    </row>
    <row r="60" spans="1:32" ht="15" customHeight="1">
      <c r="A60" s="7"/>
      <c r="B60" s="7"/>
      <c r="C60" s="7"/>
      <c r="D60" s="7"/>
      <c r="E60" s="7"/>
      <c r="F60" s="7"/>
      <c r="G60" s="7"/>
      <c r="H60" s="7"/>
      <c r="I60" s="7"/>
      <c r="J60" s="7"/>
      <c r="K60" s="7"/>
      <c r="L60" s="7"/>
      <c r="M60" s="7"/>
      <c r="N60" s="7"/>
      <c r="O60" s="7"/>
      <c r="P60" s="7"/>
      <c r="Q60" s="7"/>
      <c r="R60" s="7"/>
      <c r="S60" s="7"/>
      <c r="T60" s="7"/>
      <c r="U60" s="7"/>
      <c r="V60" s="7"/>
      <c r="W60" s="7"/>
      <c r="X60" s="7"/>
      <c r="Y60" s="7"/>
      <c r="Z60" s="7"/>
      <c r="AA60" s="7"/>
      <c r="AB60" s="7"/>
      <c r="AC60" s="7"/>
      <c r="AD60" s="7"/>
      <c r="AE60" s="7"/>
      <c r="AF60" s="7"/>
    </row>
    <row r="61" spans="1:32" ht="15" customHeight="1">
      <c r="A61" s="7"/>
      <c r="B61" s="7"/>
      <c r="C61" s="7"/>
      <c r="D61" s="7"/>
      <c r="E61" s="7"/>
      <c r="F61" s="7"/>
      <c r="G61" s="7"/>
      <c r="H61" s="7"/>
      <c r="I61" s="7"/>
      <c r="J61" s="7"/>
      <c r="K61" s="7"/>
      <c r="L61" s="7"/>
      <c r="M61" s="7"/>
      <c r="N61" s="7"/>
      <c r="O61" s="7"/>
      <c r="P61" s="7"/>
      <c r="Q61" s="7"/>
      <c r="R61" s="7"/>
      <c r="S61" s="7"/>
      <c r="T61" s="7"/>
      <c r="U61" s="7"/>
      <c r="V61" s="7"/>
      <c r="W61" s="7"/>
      <c r="X61" s="7"/>
      <c r="Y61" s="7"/>
      <c r="Z61" s="7"/>
      <c r="AA61" s="7"/>
      <c r="AB61" s="7"/>
      <c r="AC61" s="7"/>
      <c r="AD61" s="7"/>
      <c r="AE61" s="7"/>
      <c r="AF61" s="7"/>
    </row>
    <row r="65" spans="1:32" ht="15" customHeight="1">
      <c r="Q65" s="27"/>
      <c r="R65" s="27"/>
      <c r="S65" s="27"/>
      <c r="T65" s="27"/>
      <c r="V65" s="8"/>
      <c r="W65" s="8"/>
      <c r="X65" s="8"/>
      <c r="Y65" s="8"/>
      <c r="Z65" s="8"/>
      <c r="AA65" s="8"/>
      <c r="AB65" s="8"/>
      <c r="AC65" s="8"/>
      <c r="AD65" s="8"/>
      <c r="AE65" s="8"/>
    </row>
    <row r="66" spans="1:32" ht="15" customHeight="1">
      <c r="V66" s="8"/>
      <c r="W66" s="8"/>
      <c r="X66" s="8"/>
      <c r="Y66" s="8"/>
      <c r="Z66" s="8"/>
      <c r="AA66" s="8"/>
      <c r="AB66" s="8"/>
      <c r="AC66" s="8"/>
      <c r="AD66" s="8"/>
      <c r="AE66" s="8"/>
    </row>
    <row r="67" spans="1:32" ht="15" customHeight="1">
      <c r="V67" s="8"/>
      <c r="W67" s="8"/>
      <c r="X67" s="8"/>
      <c r="Y67" s="8"/>
      <c r="Z67" s="8"/>
      <c r="AA67" s="8"/>
      <c r="AB67" s="8"/>
      <c r="AC67" s="8"/>
      <c r="AD67" s="8"/>
      <c r="AE67" s="8"/>
    </row>
    <row r="68" spans="1:32" ht="15" customHeight="1">
      <c r="Q68" s="27"/>
      <c r="R68" s="27"/>
      <c r="S68" s="27"/>
      <c r="T68" s="27"/>
      <c r="V68" s="8"/>
      <c r="W68" s="8"/>
      <c r="X68" s="8"/>
      <c r="Y68" s="8"/>
      <c r="Z68" s="8"/>
      <c r="AA68" s="8"/>
      <c r="AB68" s="8"/>
      <c r="AC68" s="8"/>
      <c r="AD68" s="8"/>
      <c r="AE68" s="8"/>
    </row>
    <row r="69" spans="1:32" ht="15" customHeight="1">
      <c r="V69" s="8"/>
      <c r="W69" s="8"/>
      <c r="X69" s="8"/>
      <c r="Y69" s="8"/>
      <c r="Z69" s="8"/>
      <c r="AA69" s="8"/>
      <c r="AB69" s="8"/>
      <c r="AC69" s="8"/>
      <c r="AD69" s="8"/>
      <c r="AE69" s="8"/>
    </row>
    <row r="70" spans="1:32" ht="15" customHeight="1">
      <c r="Q70" s="27"/>
      <c r="R70" s="27"/>
      <c r="S70" s="27"/>
      <c r="T70" s="27"/>
      <c r="V70" s="8"/>
      <c r="W70" s="8"/>
      <c r="X70" s="8"/>
      <c r="Y70" s="8"/>
      <c r="Z70" s="8"/>
      <c r="AA70" s="8"/>
      <c r="AB70" s="8"/>
      <c r="AC70" s="8"/>
      <c r="AD70" s="8"/>
      <c r="AE70" s="8"/>
      <c r="AF70" s="4"/>
    </row>
    <row r="71" spans="1:32" ht="15" customHeight="1">
      <c r="V71" s="8"/>
      <c r="W71" s="8"/>
      <c r="X71" s="8"/>
      <c r="Y71" s="8"/>
      <c r="Z71" s="8"/>
      <c r="AA71" s="8"/>
      <c r="AB71" s="8"/>
      <c r="AC71" s="8"/>
      <c r="AD71" s="8"/>
      <c r="AE71" s="8"/>
      <c r="AF71" s="4"/>
    </row>
    <row r="72" spans="1:32" ht="15" customHeight="1">
      <c r="Q72" s="27"/>
      <c r="R72" s="27"/>
      <c r="S72" s="27"/>
      <c r="T72" s="27"/>
      <c r="V72" s="8"/>
      <c r="W72" s="8"/>
      <c r="X72" s="8"/>
      <c r="Y72" s="8"/>
      <c r="Z72" s="8"/>
      <c r="AA72" s="8"/>
      <c r="AB72" s="8"/>
      <c r="AC72" s="8"/>
      <c r="AD72" s="8"/>
      <c r="AE72" s="8"/>
    </row>
    <row r="73" spans="1:32" ht="15" customHeight="1">
      <c r="V73" s="8"/>
      <c r="W73" s="8"/>
      <c r="X73" s="8"/>
      <c r="Y73" s="8"/>
      <c r="Z73" s="8"/>
      <c r="AA73" s="8"/>
      <c r="AB73" s="8"/>
      <c r="AC73" s="8"/>
      <c r="AD73" s="8"/>
      <c r="AE73" s="8"/>
    </row>
    <row r="76" spans="1:32" ht="15" customHeight="1">
      <c r="A76" s="8"/>
      <c r="B76" s="8"/>
      <c r="C76" s="8"/>
      <c r="D76" s="8"/>
      <c r="E76" s="8"/>
      <c r="F76" s="8"/>
      <c r="G76" s="8"/>
      <c r="H76" s="8"/>
      <c r="I76" s="8"/>
      <c r="J76" s="8"/>
      <c r="K76" s="8"/>
      <c r="L76" s="25"/>
      <c r="M76" s="25"/>
      <c r="N76" s="25"/>
      <c r="O76" s="25"/>
      <c r="P76" s="25"/>
      <c r="Q76" s="25"/>
      <c r="R76" s="25"/>
      <c r="S76" s="25"/>
      <c r="T76" s="25"/>
      <c r="U76" s="8"/>
      <c r="V76" s="8"/>
      <c r="W76" s="25"/>
      <c r="X76" s="25"/>
      <c r="Y76" s="25"/>
      <c r="Z76" s="25"/>
      <c r="AA76" s="25"/>
      <c r="AB76" s="25"/>
      <c r="AC76" s="25"/>
      <c r="AD76" s="25"/>
      <c r="AE76" s="25"/>
      <c r="AF76" s="25"/>
    </row>
    <row r="77" spans="1:32" ht="15" customHeight="1">
      <c r="A77" s="6"/>
      <c r="B77" s="6"/>
      <c r="C77" s="6"/>
      <c r="D77" s="6"/>
      <c r="E77" s="6"/>
      <c r="F77" s="6"/>
      <c r="G77" s="6"/>
      <c r="H77" s="6"/>
      <c r="I77" s="6"/>
      <c r="J77" s="6"/>
      <c r="K77" s="6"/>
      <c r="L77" s="6"/>
      <c r="M77" s="6"/>
      <c r="N77" s="6"/>
      <c r="O77" s="6"/>
      <c r="P77" s="6"/>
      <c r="Q77" s="6"/>
      <c r="R77" s="6"/>
      <c r="S77" s="6"/>
      <c r="T77" s="6"/>
      <c r="U77" s="6"/>
      <c r="V77" s="6"/>
      <c r="W77" s="6"/>
      <c r="X77" s="6"/>
      <c r="Y77" s="6"/>
      <c r="Z77" s="6"/>
      <c r="AA77" s="6"/>
      <c r="AB77" s="6"/>
      <c r="AC77" s="6"/>
      <c r="AD77" s="6"/>
      <c r="AE77" s="6"/>
      <c r="AF77" s="6"/>
    </row>
    <row r="78" spans="1:32" ht="15" customHeight="1">
      <c r="A78" s="6"/>
      <c r="B78" s="6"/>
      <c r="C78" s="6"/>
      <c r="D78" s="6"/>
      <c r="E78" s="6"/>
      <c r="F78" s="6"/>
      <c r="G78" s="6"/>
      <c r="H78" s="6"/>
      <c r="I78" s="6"/>
      <c r="J78" s="6"/>
      <c r="K78" s="6"/>
      <c r="L78" s="6"/>
      <c r="M78" s="6"/>
      <c r="N78" s="6"/>
      <c r="O78" s="6"/>
      <c r="P78" s="6"/>
      <c r="Q78" s="6"/>
      <c r="R78" s="6"/>
      <c r="S78" s="6"/>
      <c r="T78" s="6"/>
      <c r="U78" s="6"/>
      <c r="V78" s="6"/>
      <c r="W78" s="6"/>
      <c r="X78" s="6"/>
      <c r="Y78" s="6"/>
      <c r="Z78" s="6"/>
      <c r="AA78" s="6"/>
      <c r="AB78" s="6"/>
      <c r="AC78" s="6"/>
      <c r="AD78" s="6"/>
      <c r="AE78" s="6"/>
      <c r="AF78" s="6"/>
    </row>
    <row r="79" spans="1:32" ht="15" customHeight="1">
      <c r="A79" s="6"/>
      <c r="B79" s="6"/>
      <c r="C79" s="6"/>
      <c r="D79" s="6"/>
      <c r="E79" s="6"/>
      <c r="F79" s="6"/>
      <c r="G79" s="6"/>
      <c r="H79" s="6"/>
      <c r="I79" s="6"/>
      <c r="J79" s="6"/>
      <c r="K79" s="6"/>
      <c r="L79" s="6"/>
      <c r="M79" s="6"/>
      <c r="N79" s="6"/>
      <c r="O79" s="6"/>
      <c r="P79" s="6"/>
      <c r="Q79" s="6"/>
      <c r="R79" s="6"/>
      <c r="S79" s="6"/>
      <c r="T79" s="6"/>
      <c r="U79" s="6"/>
      <c r="V79" s="6"/>
      <c r="W79" s="6"/>
      <c r="X79" s="6"/>
      <c r="Y79" s="6"/>
      <c r="Z79" s="6"/>
      <c r="AA79" s="6"/>
      <c r="AB79" s="6"/>
      <c r="AC79" s="6"/>
      <c r="AD79" s="6"/>
      <c r="AE79" s="6"/>
      <c r="AF79" s="6"/>
    </row>
    <row r="80" spans="1:32" ht="15" customHeight="1">
      <c r="A80" s="15"/>
      <c r="B80" s="15"/>
      <c r="C80" s="15"/>
      <c r="D80" s="15"/>
      <c r="E80" s="15"/>
      <c r="F80" s="15"/>
      <c r="G80" s="15"/>
      <c r="H80" s="15"/>
      <c r="I80" s="15"/>
      <c r="J80" s="15"/>
      <c r="K80" s="15"/>
      <c r="L80" s="15"/>
      <c r="M80" s="15"/>
      <c r="N80" s="15"/>
      <c r="O80" s="15"/>
      <c r="P80" s="15"/>
      <c r="Q80" s="15"/>
      <c r="R80" s="15"/>
      <c r="S80" s="15"/>
      <c r="T80" s="15"/>
      <c r="U80" s="15"/>
      <c r="V80" s="15"/>
      <c r="W80" s="15"/>
      <c r="X80" s="15"/>
      <c r="Y80" s="15"/>
      <c r="Z80" s="15"/>
      <c r="AA80" s="15"/>
      <c r="AB80" s="15"/>
      <c r="AC80" s="15"/>
      <c r="AD80" s="15"/>
      <c r="AE80" s="15"/>
      <c r="AF80" s="15"/>
    </row>
    <row r="81" spans="1:32" ht="15" customHeight="1">
      <c r="A81" s="6"/>
      <c r="B81" s="6"/>
      <c r="C81" s="6"/>
      <c r="D81" s="6"/>
      <c r="E81" s="6"/>
      <c r="F81" s="6"/>
      <c r="G81" s="6"/>
      <c r="H81" s="6"/>
      <c r="I81" s="6"/>
      <c r="J81" s="6"/>
      <c r="K81" s="6"/>
      <c r="L81" s="6"/>
      <c r="M81" s="6"/>
      <c r="N81" s="6"/>
      <c r="O81" s="6"/>
      <c r="P81" s="6"/>
      <c r="Q81" s="6"/>
      <c r="R81" s="6"/>
      <c r="S81" s="6"/>
      <c r="T81" s="6"/>
      <c r="U81" s="6"/>
      <c r="V81" s="6"/>
      <c r="W81" s="6"/>
      <c r="X81" s="6"/>
      <c r="Y81" s="6"/>
      <c r="Z81" s="6"/>
      <c r="AA81" s="6"/>
      <c r="AB81" s="6"/>
      <c r="AC81" s="6"/>
      <c r="AD81" s="6"/>
      <c r="AE81" s="6"/>
      <c r="AF81" s="6"/>
    </row>
    <row r="82" spans="1:32" ht="15" customHeight="1">
      <c r="A82" s="14"/>
      <c r="B82" s="14"/>
      <c r="C82" s="14"/>
      <c r="D82" s="14"/>
      <c r="E82" s="14"/>
      <c r="F82" s="14"/>
      <c r="G82" s="14"/>
      <c r="H82" s="14"/>
      <c r="I82" s="14"/>
      <c r="J82" s="14"/>
      <c r="K82" s="14"/>
      <c r="L82" s="14"/>
      <c r="M82" s="14"/>
      <c r="N82" s="14"/>
      <c r="O82" s="14"/>
      <c r="P82" s="14"/>
      <c r="Q82" s="14"/>
      <c r="R82" s="14"/>
      <c r="S82" s="14"/>
      <c r="T82" s="14"/>
      <c r="U82" s="14"/>
      <c r="V82" s="14"/>
      <c r="W82" s="14"/>
      <c r="X82" s="14"/>
      <c r="Y82" s="14"/>
      <c r="Z82" s="14"/>
      <c r="AA82" s="14"/>
      <c r="AB82" s="14"/>
      <c r="AC82" s="14"/>
      <c r="AD82" s="14"/>
      <c r="AE82" s="14"/>
      <c r="AF82" s="14"/>
    </row>
    <row r="83" spans="1:32" ht="15" customHeight="1">
      <c r="B83" s="2"/>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3"/>
    </row>
    <row r="84" spans="1:32" ht="15" customHeight="1">
      <c r="B84" s="12"/>
      <c r="C84" s="12"/>
      <c r="D84" s="12"/>
      <c r="E84" s="12"/>
      <c r="F84" s="12"/>
      <c r="G84" s="12"/>
      <c r="H84" s="12"/>
      <c r="I84" s="12"/>
      <c r="J84" s="12"/>
      <c r="K84" s="12"/>
      <c r="L84" s="12"/>
      <c r="M84" s="12"/>
      <c r="N84" s="10"/>
      <c r="O84" s="10"/>
      <c r="P84" s="10"/>
      <c r="Q84" s="10"/>
      <c r="R84" s="10"/>
      <c r="S84" s="10"/>
      <c r="T84" s="10"/>
      <c r="U84" s="10"/>
      <c r="V84" s="10"/>
      <c r="W84" s="10"/>
      <c r="X84" s="10"/>
      <c r="Y84" s="11"/>
      <c r="Z84" s="11"/>
      <c r="AA84" s="11"/>
      <c r="AB84" s="11"/>
      <c r="AC84" s="11"/>
      <c r="AD84" s="11"/>
      <c r="AE84" s="11"/>
    </row>
    <row r="85" spans="1:32" ht="15" customHeight="1">
      <c r="B85" s="12"/>
      <c r="C85" s="12"/>
      <c r="D85" s="12"/>
      <c r="E85" s="12"/>
      <c r="F85" s="12"/>
      <c r="G85" s="12"/>
      <c r="H85" s="12"/>
      <c r="I85" s="12"/>
      <c r="J85" s="12"/>
      <c r="K85" s="12"/>
      <c r="L85" s="12"/>
      <c r="M85" s="12"/>
      <c r="N85" s="10"/>
      <c r="O85" s="10"/>
      <c r="P85" s="10"/>
      <c r="Q85" s="10"/>
      <c r="R85" s="10"/>
      <c r="S85" s="10"/>
      <c r="T85" s="10"/>
      <c r="U85" s="10"/>
      <c r="V85" s="10"/>
      <c r="W85" s="10"/>
      <c r="X85" s="10"/>
      <c r="Y85" s="11"/>
      <c r="Z85" s="11"/>
      <c r="AA85" s="11"/>
      <c r="AB85" s="11"/>
      <c r="AC85" s="11"/>
      <c r="AD85" s="11"/>
      <c r="AE85" s="11"/>
    </row>
    <row r="86" spans="1:32" ht="15" customHeight="1">
      <c r="B86" s="12"/>
      <c r="C86" s="12"/>
      <c r="D86" s="12"/>
      <c r="E86" s="12"/>
      <c r="F86" s="12"/>
      <c r="G86" s="12"/>
      <c r="H86" s="12"/>
      <c r="I86" s="12"/>
      <c r="J86" s="12"/>
      <c r="K86" s="12"/>
      <c r="L86" s="12"/>
      <c r="M86" s="12"/>
      <c r="N86" s="12"/>
      <c r="O86" s="12"/>
      <c r="P86" s="12"/>
      <c r="Q86" s="12"/>
      <c r="R86" s="12"/>
      <c r="S86" s="12"/>
      <c r="T86" s="12"/>
      <c r="U86" s="12"/>
      <c r="V86" s="12"/>
      <c r="W86" s="12"/>
      <c r="X86" s="12"/>
      <c r="Y86" s="12"/>
      <c r="Z86" s="12"/>
      <c r="AA86" s="12"/>
      <c r="AB86" s="12"/>
      <c r="AC86" s="12"/>
      <c r="AD86" s="12"/>
      <c r="AE86" s="12"/>
    </row>
    <row r="87" spans="1:32" ht="15" customHeight="1">
      <c r="B87" s="12"/>
      <c r="C87" s="12"/>
      <c r="D87" s="12"/>
      <c r="E87" s="12"/>
      <c r="F87" s="12"/>
      <c r="G87" s="12"/>
      <c r="H87" s="12"/>
      <c r="I87" s="12"/>
      <c r="J87" s="12"/>
      <c r="K87" s="12"/>
      <c r="L87" s="12"/>
      <c r="M87" s="12"/>
      <c r="N87" s="12"/>
      <c r="O87" s="12"/>
      <c r="P87" s="12"/>
      <c r="Q87" s="12"/>
      <c r="R87" s="12"/>
      <c r="S87" s="12"/>
      <c r="T87" s="12"/>
      <c r="U87" s="12"/>
      <c r="V87" s="12"/>
      <c r="W87" s="12"/>
      <c r="X87" s="12"/>
      <c r="Y87" s="12"/>
      <c r="Z87" s="12"/>
      <c r="AA87" s="12"/>
      <c r="AB87" s="12"/>
      <c r="AC87" s="12"/>
      <c r="AD87" s="12"/>
      <c r="AE87" s="12"/>
    </row>
    <row r="88" spans="1:32" ht="15" customHeight="1">
      <c r="B88" s="12"/>
      <c r="C88" s="12"/>
      <c r="D88" s="12"/>
      <c r="E88" s="12"/>
      <c r="F88" s="12"/>
      <c r="G88" s="12"/>
      <c r="H88" s="12"/>
      <c r="I88" s="12"/>
      <c r="J88" s="12"/>
      <c r="K88" s="12"/>
      <c r="L88" s="12"/>
      <c r="M88" s="12"/>
      <c r="N88" s="10"/>
      <c r="O88" s="10"/>
      <c r="P88" s="10"/>
      <c r="Q88" s="10"/>
      <c r="R88" s="10"/>
      <c r="S88" s="10"/>
      <c r="T88" s="10"/>
      <c r="U88" s="10"/>
      <c r="V88" s="10"/>
      <c r="W88" s="10"/>
      <c r="X88" s="10"/>
      <c r="Y88" s="11"/>
      <c r="Z88" s="11"/>
      <c r="AA88" s="11"/>
      <c r="AB88" s="11"/>
      <c r="AC88" s="11"/>
      <c r="AD88" s="11"/>
      <c r="AE88" s="11"/>
    </row>
    <row r="89" spans="1:32" ht="15" customHeight="1">
      <c r="B89" s="12"/>
      <c r="C89" s="12"/>
      <c r="D89" s="12"/>
      <c r="E89" s="12"/>
      <c r="F89" s="12"/>
      <c r="G89" s="12"/>
      <c r="H89" s="12"/>
      <c r="I89" s="12"/>
      <c r="J89" s="12"/>
      <c r="K89" s="12"/>
      <c r="L89" s="12"/>
      <c r="M89" s="12"/>
      <c r="N89" s="10"/>
      <c r="O89" s="10"/>
      <c r="P89" s="10"/>
      <c r="Q89" s="10"/>
      <c r="R89" s="10"/>
      <c r="S89" s="10"/>
      <c r="T89" s="10"/>
      <c r="U89" s="10"/>
      <c r="V89" s="10"/>
      <c r="W89" s="10"/>
      <c r="X89" s="10"/>
      <c r="Y89" s="11"/>
      <c r="Z89" s="11"/>
      <c r="AA89" s="11"/>
      <c r="AB89" s="11"/>
      <c r="AC89" s="11"/>
      <c r="AD89" s="11"/>
      <c r="AE89" s="11"/>
    </row>
    <row r="90" spans="1:32" ht="15" customHeight="1">
      <c r="B90" s="12"/>
      <c r="C90" s="12"/>
      <c r="D90" s="12"/>
      <c r="E90" s="12"/>
      <c r="F90" s="12"/>
      <c r="G90" s="12"/>
      <c r="H90" s="12"/>
      <c r="I90" s="12"/>
      <c r="J90" s="12"/>
      <c r="K90" s="12"/>
      <c r="L90" s="12"/>
      <c r="M90" s="12"/>
      <c r="N90" s="10"/>
      <c r="O90" s="10"/>
      <c r="P90" s="10"/>
      <c r="Q90" s="10"/>
      <c r="R90" s="10"/>
      <c r="S90" s="10"/>
      <c r="T90" s="10"/>
      <c r="U90" s="10"/>
      <c r="V90" s="10"/>
      <c r="W90" s="10"/>
      <c r="X90" s="10"/>
      <c r="Y90" s="11"/>
      <c r="Z90" s="11"/>
      <c r="AA90" s="11"/>
      <c r="AB90" s="11"/>
      <c r="AC90" s="11"/>
      <c r="AD90" s="11"/>
      <c r="AE90" s="11"/>
    </row>
    <row r="91" spans="1:32" ht="15" customHeight="1">
      <c r="B91" s="12"/>
      <c r="C91" s="12"/>
      <c r="D91" s="12"/>
      <c r="E91" s="12"/>
      <c r="F91" s="12"/>
      <c r="G91" s="12"/>
      <c r="H91" s="12"/>
      <c r="I91" s="12"/>
      <c r="J91" s="12"/>
      <c r="K91" s="12"/>
      <c r="L91" s="12"/>
      <c r="M91" s="12"/>
      <c r="N91" s="10"/>
      <c r="O91" s="10"/>
      <c r="P91" s="10"/>
      <c r="Q91" s="10"/>
      <c r="R91" s="10"/>
      <c r="S91" s="10"/>
      <c r="T91" s="10"/>
      <c r="U91" s="10"/>
      <c r="V91" s="10"/>
      <c r="W91" s="10"/>
      <c r="X91" s="10"/>
      <c r="Y91" s="11"/>
      <c r="Z91" s="11"/>
      <c r="AA91" s="11"/>
      <c r="AB91" s="11"/>
      <c r="AC91" s="11"/>
      <c r="AD91" s="11"/>
      <c r="AE91" s="11"/>
    </row>
    <row r="92" spans="1:32" ht="15" customHeight="1">
      <c r="B92" s="9"/>
      <c r="C92" s="9"/>
      <c r="D92" s="9"/>
      <c r="E92" s="9"/>
      <c r="F92" s="9"/>
      <c r="G92" s="9"/>
      <c r="H92" s="9"/>
      <c r="I92" s="9"/>
      <c r="J92" s="9"/>
      <c r="K92" s="9"/>
      <c r="L92" s="9"/>
      <c r="M92" s="9"/>
      <c r="N92" s="10"/>
      <c r="O92" s="10"/>
      <c r="P92" s="10"/>
      <c r="Q92" s="10"/>
      <c r="R92" s="10"/>
      <c r="S92" s="10"/>
      <c r="T92" s="10"/>
      <c r="U92" s="10"/>
      <c r="V92" s="10"/>
      <c r="W92" s="10"/>
      <c r="X92" s="10"/>
      <c r="Y92" s="11"/>
      <c r="Z92" s="11"/>
      <c r="AA92" s="11"/>
      <c r="AB92" s="11"/>
      <c r="AC92" s="11"/>
      <c r="AD92" s="11"/>
      <c r="AE92" s="11"/>
    </row>
    <row r="93" spans="1:32" ht="15" customHeight="1">
      <c r="B93" s="9"/>
      <c r="C93" s="9"/>
      <c r="D93" s="9"/>
      <c r="E93" s="9"/>
      <c r="F93" s="9"/>
      <c r="G93" s="9"/>
      <c r="H93" s="9"/>
      <c r="I93" s="9"/>
      <c r="J93" s="9"/>
      <c r="K93" s="9"/>
      <c r="L93" s="9"/>
      <c r="M93" s="9"/>
      <c r="N93" s="10"/>
      <c r="O93" s="10"/>
      <c r="P93" s="10"/>
      <c r="Q93" s="10"/>
      <c r="R93" s="10"/>
      <c r="S93" s="10"/>
      <c r="T93" s="10"/>
      <c r="U93" s="10"/>
      <c r="V93" s="10"/>
      <c r="W93" s="10"/>
      <c r="X93" s="10"/>
      <c r="Y93" s="11"/>
      <c r="Z93" s="11"/>
      <c r="AA93" s="11"/>
      <c r="AB93" s="11"/>
      <c r="AC93" s="11"/>
      <c r="AD93" s="11"/>
      <c r="AE93" s="11"/>
    </row>
    <row r="94" spans="1:32" ht="15" customHeight="1">
      <c r="B94" s="9"/>
      <c r="C94" s="9"/>
      <c r="D94" s="9"/>
      <c r="E94" s="9"/>
      <c r="F94" s="9"/>
      <c r="G94" s="9"/>
      <c r="H94" s="9"/>
      <c r="I94" s="9"/>
      <c r="J94" s="9"/>
      <c r="K94" s="9"/>
      <c r="L94" s="9"/>
      <c r="M94" s="9"/>
      <c r="N94" s="10"/>
      <c r="O94" s="10"/>
      <c r="P94" s="10"/>
      <c r="Q94" s="10"/>
      <c r="R94" s="10"/>
      <c r="S94" s="10"/>
      <c r="T94" s="10"/>
      <c r="U94" s="10"/>
      <c r="V94" s="10"/>
      <c r="W94" s="10"/>
      <c r="X94" s="10"/>
      <c r="Y94" s="11"/>
      <c r="Z94" s="11"/>
      <c r="AA94" s="11"/>
      <c r="AB94" s="11"/>
      <c r="AC94" s="11"/>
      <c r="AD94" s="11"/>
      <c r="AE94" s="11"/>
    </row>
    <row r="95" spans="1:32" ht="15" customHeight="1">
      <c r="B95" s="9"/>
      <c r="C95" s="9"/>
      <c r="D95" s="9"/>
      <c r="E95" s="9"/>
      <c r="F95" s="9"/>
      <c r="G95" s="9"/>
      <c r="H95" s="9"/>
      <c r="I95" s="9"/>
      <c r="J95" s="9"/>
      <c r="K95" s="9"/>
      <c r="L95" s="9"/>
      <c r="M95" s="9"/>
      <c r="N95" s="10"/>
      <c r="O95" s="10"/>
      <c r="P95" s="10"/>
      <c r="Q95" s="10"/>
      <c r="R95" s="10"/>
      <c r="S95" s="10"/>
      <c r="T95" s="10"/>
      <c r="U95" s="10"/>
      <c r="V95" s="10"/>
      <c r="W95" s="10"/>
      <c r="X95" s="10"/>
      <c r="Y95" s="11"/>
      <c r="Z95" s="11"/>
      <c r="AA95" s="11"/>
      <c r="AB95" s="11"/>
      <c r="AC95" s="11"/>
      <c r="AD95" s="11"/>
      <c r="AE95" s="11"/>
    </row>
    <row r="96" spans="1:32" ht="15" customHeight="1">
      <c r="B96" s="12"/>
      <c r="C96" s="12"/>
      <c r="D96" s="12"/>
      <c r="E96" s="12"/>
      <c r="F96" s="12"/>
      <c r="G96" s="12"/>
      <c r="H96" s="12"/>
      <c r="I96" s="12"/>
      <c r="J96" s="12"/>
      <c r="K96" s="12"/>
      <c r="L96" s="12"/>
      <c r="M96" s="12"/>
      <c r="N96" s="12"/>
      <c r="O96" s="12"/>
      <c r="P96" s="12"/>
      <c r="Q96" s="12"/>
      <c r="R96" s="12"/>
      <c r="S96" s="12"/>
      <c r="T96" s="12"/>
      <c r="U96" s="12"/>
      <c r="V96" s="12"/>
      <c r="W96" s="12"/>
      <c r="X96" s="12"/>
      <c r="Y96" s="12"/>
      <c r="Z96" s="12"/>
      <c r="AA96" s="12"/>
      <c r="AB96" s="12"/>
      <c r="AC96" s="12"/>
      <c r="AD96" s="12"/>
      <c r="AE96" s="12"/>
    </row>
    <row r="97" spans="2:31" ht="15" customHeight="1">
      <c r="B97" s="12"/>
      <c r="C97" s="12"/>
      <c r="D97" s="12"/>
      <c r="E97" s="12"/>
      <c r="F97" s="12"/>
      <c r="G97" s="12"/>
      <c r="H97" s="12"/>
      <c r="I97" s="12"/>
      <c r="J97" s="12"/>
      <c r="K97" s="12"/>
      <c r="L97" s="12"/>
      <c r="M97" s="12"/>
      <c r="N97" s="12"/>
      <c r="O97" s="12"/>
      <c r="P97" s="12"/>
      <c r="Q97" s="12"/>
      <c r="R97" s="12"/>
      <c r="S97" s="12"/>
      <c r="T97" s="12"/>
      <c r="U97" s="12"/>
      <c r="V97" s="12"/>
      <c r="W97" s="12"/>
      <c r="X97" s="12"/>
      <c r="Y97" s="12"/>
      <c r="Z97" s="12"/>
      <c r="AA97" s="12"/>
      <c r="AB97" s="12"/>
      <c r="AC97" s="12"/>
      <c r="AD97" s="12"/>
      <c r="AE97" s="12"/>
    </row>
    <row r="98" spans="2:31" ht="15" customHeight="1">
      <c r="B98" s="8"/>
      <c r="C98" s="8"/>
      <c r="D98" s="8"/>
      <c r="E98" s="8"/>
      <c r="F98" s="8"/>
      <c r="G98" s="8"/>
      <c r="H98" s="8"/>
      <c r="I98" s="8"/>
      <c r="J98" s="8"/>
      <c r="K98" s="8"/>
      <c r="L98" s="8"/>
      <c r="M98" s="8"/>
      <c r="N98" s="13"/>
      <c r="O98" s="13"/>
      <c r="P98" s="8"/>
      <c r="Q98" s="8"/>
      <c r="R98" s="8"/>
      <c r="S98" s="8"/>
      <c r="T98" s="8"/>
      <c r="U98" s="8"/>
      <c r="V98" s="8"/>
      <c r="W98" s="8"/>
      <c r="X98" s="8"/>
      <c r="Y98" s="8"/>
      <c r="Z98" s="8"/>
      <c r="AA98" s="8"/>
      <c r="AB98" s="8"/>
      <c r="AC98" s="8"/>
      <c r="AD98" s="8"/>
      <c r="AE98" s="8"/>
    </row>
    <row r="99" spans="2:31" ht="15" customHeight="1">
      <c r="B99" s="8"/>
      <c r="C99" s="8"/>
      <c r="D99" s="8"/>
      <c r="E99" s="8"/>
      <c r="F99" s="8"/>
      <c r="G99" s="8"/>
      <c r="H99" s="8"/>
      <c r="I99" s="8"/>
      <c r="J99" s="8"/>
      <c r="K99" s="8"/>
      <c r="L99" s="8"/>
      <c r="M99" s="8"/>
      <c r="N99" s="13"/>
      <c r="O99" s="13"/>
      <c r="P99" s="8"/>
      <c r="Q99" s="8"/>
      <c r="R99" s="8"/>
      <c r="S99" s="8"/>
      <c r="T99" s="8"/>
      <c r="U99" s="8"/>
      <c r="V99" s="8"/>
      <c r="W99" s="8"/>
      <c r="X99" s="8"/>
      <c r="Y99" s="8"/>
      <c r="Z99" s="8"/>
      <c r="AA99" s="8"/>
      <c r="AB99" s="8"/>
      <c r="AC99" s="8"/>
      <c r="AD99" s="8"/>
      <c r="AE99" s="8"/>
    </row>
    <row r="100" spans="2:31" ht="15" customHeight="1">
      <c r="B100" s="8"/>
      <c r="C100" s="8"/>
      <c r="D100" s="8"/>
      <c r="E100" s="8"/>
      <c r="F100" s="8"/>
      <c r="G100" s="8"/>
      <c r="H100" s="8"/>
      <c r="I100" s="8"/>
      <c r="J100" s="8"/>
      <c r="K100" s="8"/>
      <c r="L100" s="8"/>
      <c r="M100" s="8"/>
      <c r="N100" s="13"/>
      <c r="O100" s="13"/>
      <c r="P100" s="8"/>
      <c r="Q100" s="8"/>
      <c r="R100" s="8"/>
      <c r="S100" s="8"/>
      <c r="T100" s="8"/>
      <c r="U100" s="8"/>
      <c r="V100" s="8"/>
      <c r="W100" s="8"/>
      <c r="X100" s="8"/>
      <c r="Y100" s="8"/>
      <c r="Z100" s="8"/>
      <c r="AA100" s="8"/>
      <c r="AB100" s="8"/>
      <c r="AC100" s="8"/>
      <c r="AD100" s="8"/>
      <c r="AE100" s="8"/>
    </row>
    <row r="101" spans="2:31" ht="15" customHeight="1">
      <c r="B101" s="8"/>
      <c r="C101" s="8"/>
      <c r="D101" s="8"/>
      <c r="E101" s="8"/>
      <c r="F101" s="8"/>
      <c r="G101" s="8"/>
      <c r="H101" s="8"/>
      <c r="I101" s="8"/>
      <c r="J101" s="8"/>
      <c r="K101" s="8"/>
      <c r="L101" s="8"/>
      <c r="M101" s="8"/>
      <c r="N101" s="13"/>
      <c r="O101" s="13"/>
      <c r="P101" s="8"/>
      <c r="Q101" s="8"/>
      <c r="R101" s="8"/>
      <c r="S101" s="8"/>
      <c r="T101" s="8"/>
      <c r="U101" s="8"/>
      <c r="V101" s="8"/>
      <c r="W101" s="8"/>
      <c r="X101" s="8"/>
      <c r="Y101" s="8"/>
      <c r="Z101" s="8"/>
      <c r="AA101" s="8"/>
      <c r="AB101" s="8"/>
      <c r="AC101" s="8"/>
      <c r="AD101" s="8"/>
      <c r="AE101" s="8"/>
    </row>
    <row r="102" spans="2:31" ht="15" customHeight="1">
      <c r="B102" s="8"/>
      <c r="C102" s="8"/>
      <c r="D102" s="8"/>
      <c r="E102" s="8"/>
      <c r="F102" s="8"/>
      <c r="G102" s="8"/>
      <c r="H102" s="8"/>
      <c r="I102" s="8"/>
      <c r="J102" s="8"/>
      <c r="K102" s="8"/>
      <c r="L102" s="8"/>
      <c r="M102" s="8"/>
      <c r="N102" s="13"/>
      <c r="O102" s="13"/>
      <c r="P102" s="8"/>
      <c r="Q102" s="8"/>
      <c r="R102" s="8"/>
      <c r="S102" s="8"/>
      <c r="T102" s="8"/>
      <c r="U102" s="8"/>
      <c r="V102" s="8"/>
      <c r="W102" s="8"/>
      <c r="X102" s="8"/>
      <c r="Y102" s="8"/>
      <c r="Z102" s="8"/>
      <c r="AA102" s="8"/>
      <c r="AB102" s="8"/>
      <c r="AC102" s="8"/>
      <c r="AD102" s="8"/>
      <c r="AE102" s="8"/>
    </row>
    <row r="103" spans="2:31" ht="15" customHeight="1">
      <c r="B103" s="8"/>
      <c r="C103" s="8"/>
      <c r="D103" s="8"/>
      <c r="E103" s="8"/>
      <c r="F103" s="8"/>
      <c r="G103" s="8"/>
      <c r="H103" s="8"/>
      <c r="I103" s="8"/>
      <c r="J103" s="8"/>
      <c r="K103" s="8"/>
      <c r="L103" s="8"/>
      <c r="M103" s="8"/>
      <c r="N103" s="13"/>
      <c r="O103" s="13"/>
      <c r="P103" s="8"/>
      <c r="Q103" s="8"/>
      <c r="R103" s="8"/>
      <c r="S103" s="8"/>
      <c r="T103" s="8"/>
      <c r="U103" s="8"/>
      <c r="V103" s="8"/>
      <c r="W103" s="8"/>
      <c r="X103" s="8"/>
      <c r="Y103" s="8"/>
      <c r="Z103" s="8"/>
      <c r="AA103" s="8"/>
      <c r="AB103" s="8"/>
      <c r="AC103" s="8"/>
      <c r="AD103" s="8"/>
      <c r="AE103" s="8"/>
    </row>
    <row r="104" spans="2:31" ht="15" customHeight="1">
      <c r="B104" s="8"/>
      <c r="C104" s="8"/>
      <c r="D104" s="8"/>
      <c r="E104" s="8"/>
      <c r="F104" s="8"/>
      <c r="G104" s="8"/>
      <c r="H104" s="8"/>
      <c r="I104" s="8"/>
      <c r="J104" s="8"/>
      <c r="K104" s="8"/>
      <c r="L104" s="8"/>
      <c r="M104" s="8"/>
      <c r="N104" s="13"/>
      <c r="O104" s="13"/>
      <c r="P104" s="8"/>
      <c r="Q104" s="8"/>
      <c r="R104" s="8"/>
      <c r="S104" s="8"/>
      <c r="T104" s="8"/>
      <c r="U104" s="8"/>
      <c r="V104" s="8"/>
      <c r="W104" s="8"/>
      <c r="X104" s="8"/>
      <c r="Y104" s="8"/>
      <c r="Z104" s="8"/>
      <c r="AA104" s="8"/>
      <c r="AB104" s="8"/>
      <c r="AC104" s="8"/>
      <c r="AD104" s="8"/>
      <c r="AE104" s="8"/>
    </row>
    <row r="105" spans="2:31" ht="15" customHeight="1">
      <c r="B105" s="8"/>
      <c r="C105" s="8"/>
      <c r="D105" s="8"/>
      <c r="E105" s="8"/>
      <c r="F105" s="8"/>
      <c r="G105" s="8"/>
      <c r="H105" s="8"/>
      <c r="I105" s="8"/>
      <c r="J105" s="8"/>
      <c r="K105" s="8"/>
      <c r="L105" s="8"/>
      <c r="M105" s="8"/>
      <c r="N105" s="13"/>
      <c r="O105" s="13"/>
      <c r="P105" s="8"/>
      <c r="Q105" s="8"/>
      <c r="R105" s="8"/>
      <c r="S105" s="8"/>
      <c r="T105" s="8"/>
      <c r="U105" s="8"/>
      <c r="V105" s="8"/>
      <c r="W105" s="8"/>
      <c r="X105" s="8"/>
      <c r="Y105" s="8"/>
      <c r="Z105" s="8"/>
      <c r="AA105" s="8"/>
      <c r="AB105" s="8"/>
      <c r="AC105" s="8"/>
      <c r="AD105" s="8"/>
      <c r="AE105" s="8"/>
    </row>
    <row r="106" spans="2:31" ht="15" customHeight="1">
      <c r="B106" s="8"/>
      <c r="C106" s="8"/>
      <c r="D106" s="8"/>
      <c r="E106" s="8"/>
      <c r="F106" s="8"/>
      <c r="G106" s="8"/>
      <c r="H106" s="8"/>
      <c r="I106" s="8"/>
      <c r="J106" s="8"/>
      <c r="K106" s="8"/>
      <c r="L106" s="8"/>
      <c r="M106" s="8"/>
      <c r="N106" s="13"/>
      <c r="O106" s="13"/>
      <c r="P106" s="8"/>
      <c r="Q106" s="8"/>
      <c r="R106" s="8"/>
      <c r="S106" s="8"/>
      <c r="T106" s="8"/>
      <c r="U106" s="8"/>
      <c r="V106" s="8"/>
      <c r="W106" s="8"/>
      <c r="X106" s="8"/>
      <c r="Y106" s="8"/>
      <c r="Z106" s="8"/>
      <c r="AA106" s="8"/>
      <c r="AB106" s="8"/>
      <c r="AC106" s="8"/>
      <c r="AD106" s="8"/>
      <c r="AE106" s="8"/>
    </row>
    <row r="107" spans="2:31" ht="15" customHeight="1">
      <c r="B107" s="8"/>
      <c r="C107" s="8"/>
      <c r="D107" s="8"/>
      <c r="E107" s="8"/>
      <c r="F107" s="8"/>
      <c r="G107" s="8"/>
      <c r="H107" s="8"/>
      <c r="I107" s="8"/>
      <c r="J107" s="8"/>
      <c r="K107" s="8"/>
      <c r="L107" s="8"/>
      <c r="M107" s="8"/>
      <c r="N107" s="13"/>
      <c r="O107" s="13"/>
      <c r="P107" s="8"/>
      <c r="Q107" s="8"/>
      <c r="R107" s="8"/>
      <c r="S107" s="8"/>
      <c r="T107" s="8"/>
      <c r="U107" s="8"/>
      <c r="V107" s="8"/>
      <c r="W107" s="8"/>
      <c r="X107" s="8"/>
      <c r="Y107" s="8"/>
      <c r="Z107" s="8"/>
      <c r="AA107" s="8"/>
      <c r="AB107" s="8"/>
      <c r="AC107" s="8"/>
      <c r="AD107" s="8"/>
      <c r="AE107" s="8"/>
    </row>
  </sheetData>
  <sheetProtection sheet="1" formatCells="0" selectLockedCells="1"/>
  <mergeCells count="43">
    <mergeCell ref="B36:M37"/>
    <mergeCell ref="N36:X37"/>
    <mergeCell ref="Y36:AE37"/>
    <mergeCell ref="N34:X35"/>
    <mergeCell ref="Y34:AE35"/>
    <mergeCell ref="B32:M35"/>
    <mergeCell ref="N32:P33"/>
    <mergeCell ref="Q32:R33"/>
    <mergeCell ref="S32:T33"/>
    <mergeCell ref="U32:V33"/>
    <mergeCell ref="W32:X33"/>
    <mergeCell ref="Y32:Z33"/>
    <mergeCell ref="AA32:AB33"/>
    <mergeCell ref="AC32:AE33"/>
    <mergeCell ref="B22:C22"/>
    <mergeCell ref="D22:E22"/>
    <mergeCell ref="G22:H22"/>
    <mergeCell ref="J22:K22"/>
    <mergeCell ref="L22:T22"/>
    <mergeCell ref="A23:AF25"/>
    <mergeCell ref="A27:AF27"/>
    <mergeCell ref="B30:M31"/>
    <mergeCell ref="N30:X31"/>
    <mergeCell ref="Y30:AE31"/>
    <mergeCell ref="U22:V22"/>
    <mergeCell ref="X22:Y22"/>
    <mergeCell ref="Z22:AF22"/>
    <mergeCell ref="Q16:T16"/>
    <mergeCell ref="V16:AE18"/>
    <mergeCell ref="Q19:U19"/>
    <mergeCell ref="V19:AE20"/>
    <mergeCell ref="U3:W3"/>
    <mergeCell ref="X3:Y3"/>
    <mergeCell ref="AA3:AB3"/>
    <mergeCell ref="AD3:AE3"/>
    <mergeCell ref="A6:AF7"/>
    <mergeCell ref="AF16:AF17"/>
    <mergeCell ref="V14:Y15"/>
    <mergeCell ref="Z14:AE15"/>
    <mergeCell ref="Q9:T9"/>
    <mergeCell ref="Q12:T12"/>
    <mergeCell ref="V12:AE13"/>
    <mergeCell ref="V9:AE11"/>
  </mergeCells>
  <phoneticPr fontId="9"/>
  <conditionalFormatting sqref="N30:X31">
    <cfRule type="containsBlanks" dxfId="1" priority="3">
      <formula>LEN(TRIM(N30))=0</formula>
    </cfRule>
  </conditionalFormatting>
  <conditionalFormatting sqref="N36:X37">
    <cfRule type="containsBlanks" dxfId="0" priority="4">
      <formula>LEN(TRIM(N36))=0</formula>
    </cfRule>
  </conditionalFormatting>
  <pageMargins left="0.7" right="0.7" top="0.75" bottom="0.75" header="0.3" footer="0.3"/>
  <pageSetup paperSize="9" scale="97" orientation="portrait" r:id="rId1"/>
  <rowBreaks count="1" manualBreakCount="1">
    <brk id="54" max="31"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846246-DE85-413C-938F-0A70317D438E}">
  <sheetPr>
    <tabColor rgb="FF00B0F0"/>
  </sheetPr>
  <dimension ref="A1:U12"/>
  <sheetViews>
    <sheetView topLeftCell="A2" zoomScale="98" zoomScaleNormal="98" zoomScaleSheetLayoutView="85" workbookViewId="0">
      <selection activeCell="C7" sqref="C7:E7"/>
    </sheetView>
  </sheetViews>
  <sheetFormatPr defaultColWidth="9" defaultRowHeight="13"/>
  <cols>
    <col min="1" max="1" width="35" style="17" customWidth="1"/>
    <col min="2" max="2" width="9" style="17" customWidth="1"/>
    <col min="3" max="11" width="6.90625" style="17" customWidth="1"/>
    <col min="12" max="12" width="4" style="17" customWidth="1"/>
    <col min="13" max="17" width="10.7265625" style="17" customWidth="1"/>
    <col min="18" max="18" width="9" style="17"/>
    <col min="19" max="21" width="0" style="17" hidden="1" customWidth="1"/>
    <col min="22" max="16384" width="9" style="17"/>
  </cols>
  <sheetData>
    <row r="1" spans="1:21" ht="20.25" customHeight="1">
      <c r="A1" s="218" t="s">
        <v>67</v>
      </c>
      <c r="B1" s="218"/>
      <c r="C1" s="218"/>
      <c r="D1" s="218"/>
      <c r="E1" s="218"/>
      <c r="F1" s="218"/>
      <c r="G1" s="218"/>
      <c r="H1" s="218"/>
      <c r="I1" s="218"/>
      <c r="J1" s="218"/>
      <c r="K1" s="16"/>
    </row>
    <row r="2" spans="1:21" ht="27" customHeight="1">
      <c r="A2" s="18" t="s">
        <v>69</v>
      </c>
      <c r="B2" s="227" t="str">
        <f>IF(【様式１号】交付申請書!V16="","",【様式１号】交付申請書!V16)</f>
        <v/>
      </c>
      <c r="C2" s="227"/>
      <c r="D2" s="227"/>
      <c r="E2" s="227"/>
      <c r="F2" s="227"/>
      <c r="G2" s="227"/>
      <c r="H2" s="227"/>
      <c r="I2" s="20"/>
      <c r="J2" s="21"/>
      <c r="K2" s="21"/>
    </row>
    <row r="3" spans="1:21" ht="9.75" customHeight="1">
      <c r="B3" s="19"/>
      <c r="C3" s="19"/>
      <c r="D3" s="19"/>
      <c r="E3" s="19"/>
      <c r="F3" s="19"/>
      <c r="G3" s="19"/>
      <c r="H3" s="19"/>
      <c r="I3" s="19"/>
      <c r="J3" s="19"/>
      <c r="K3" s="19"/>
    </row>
    <row r="4" spans="1:21" ht="19.5" customHeight="1">
      <c r="A4" s="219" t="s">
        <v>70</v>
      </c>
      <c r="B4" s="219"/>
      <c r="C4" s="220" t="s">
        <v>71</v>
      </c>
      <c r="D4" s="221"/>
      <c r="E4" s="222"/>
      <c r="F4" s="220" t="s">
        <v>72</v>
      </c>
      <c r="G4" s="221"/>
      <c r="H4" s="222"/>
      <c r="I4" s="226" t="s">
        <v>126</v>
      </c>
      <c r="J4" s="221"/>
      <c r="K4" s="222"/>
      <c r="M4" s="23"/>
      <c r="N4" s="23"/>
    </row>
    <row r="5" spans="1:21" ht="19.5" customHeight="1">
      <c r="A5" s="219"/>
      <c r="B5" s="219"/>
      <c r="C5" s="223"/>
      <c r="D5" s="224"/>
      <c r="E5" s="225"/>
      <c r="F5" s="223"/>
      <c r="G5" s="224"/>
      <c r="H5" s="225"/>
      <c r="I5" s="223"/>
      <c r="J5" s="224"/>
      <c r="K5" s="225"/>
      <c r="M5" s="23"/>
      <c r="N5" s="23"/>
    </row>
    <row r="6" spans="1:21" ht="40.5" customHeight="1">
      <c r="A6" s="196" t="s">
        <v>73</v>
      </c>
      <c r="B6" s="196"/>
      <c r="C6" s="197">
        <f>'①金額確認シート(認可園システム導入)(当初)'!D15</f>
        <v>0</v>
      </c>
      <c r="D6" s="198"/>
      <c r="E6" s="199"/>
      <c r="F6" s="197">
        <f>'①金額確認シート(認可園システム導入)(当初)'!D19</f>
        <v>0</v>
      </c>
      <c r="G6" s="198"/>
      <c r="H6" s="199"/>
      <c r="I6" s="197">
        <f>'①金額確認シート(認可園システム導入)(当初)'!D22</f>
        <v>0</v>
      </c>
      <c r="J6" s="198"/>
      <c r="K6" s="199"/>
      <c r="M6" s="23"/>
      <c r="N6" s="23"/>
      <c r="O6" s="22"/>
      <c r="P6" s="55"/>
      <c r="Q6" s="22"/>
    </row>
    <row r="7" spans="1:21" ht="40.5" customHeight="1">
      <c r="A7" s="214" t="s">
        <v>74</v>
      </c>
      <c r="B7" s="214"/>
      <c r="C7" s="215"/>
      <c r="D7" s="216"/>
      <c r="E7" s="217"/>
      <c r="F7" s="197">
        <f>IF(C7&gt;150000,150000,C7)</f>
        <v>0</v>
      </c>
      <c r="G7" s="198"/>
      <c r="H7" s="199"/>
      <c r="I7" s="197">
        <f>IF(F7&gt;150000,112000,ROUNDDOWN(F7*3/4,-3))</f>
        <v>0</v>
      </c>
      <c r="J7" s="198"/>
      <c r="K7" s="199"/>
      <c r="M7" s="22"/>
      <c r="N7" s="22"/>
      <c r="O7" s="22"/>
      <c r="P7" s="55"/>
      <c r="Q7" s="22"/>
    </row>
    <row r="8" spans="1:21" ht="40.5" customHeight="1">
      <c r="A8" s="196" t="s">
        <v>75</v>
      </c>
      <c r="B8" s="196"/>
      <c r="C8" s="197">
        <f>'②金額確認シート(認可外システム導入) (当初)'!C15</f>
        <v>0</v>
      </c>
      <c r="D8" s="198"/>
      <c r="E8" s="199"/>
      <c r="F8" s="197">
        <f>'②金額確認シート(認可外システム導入) (当初)'!D25</f>
        <v>0</v>
      </c>
      <c r="G8" s="198"/>
      <c r="H8" s="199"/>
      <c r="I8" s="197">
        <f>'②金額確認シート(認可外システム導入) (当初)'!B31</f>
        <v>0</v>
      </c>
      <c r="J8" s="198"/>
      <c r="K8" s="199"/>
      <c r="M8" s="22"/>
      <c r="N8" s="22"/>
      <c r="O8" s="22"/>
      <c r="P8" s="55"/>
    </row>
    <row r="9" spans="1:21" ht="40.5" customHeight="1" thickBot="1">
      <c r="A9" s="207" t="s">
        <v>76</v>
      </c>
      <c r="B9" s="207"/>
      <c r="C9" s="208"/>
      <c r="D9" s="209"/>
      <c r="E9" s="210"/>
      <c r="F9" s="211">
        <f>IF(C9&gt;1000000,1000000,C9)</f>
        <v>0</v>
      </c>
      <c r="G9" s="212"/>
      <c r="H9" s="213"/>
      <c r="I9" s="211">
        <f>IF(F9&gt;1000000,750000,ROUNDDOWN(F9*3/4,-3))</f>
        <v>0</v>
      </c>
      <c r="J9" s="212"/>
      <c r="K9" s="213"/>
      <c r="M9" s="22"/>
      <c r="N9" s="23"/>
      <c r="O9" s="23"/>
      <c r="P9" s="23"/>
      <c r="Q9" s="22"/>
      <c r="T9" s="28">
        <v>1</v>
      </c>
      <c r="U9" s="28" t="s">
        <v>124</v>
      </c>
    </row>
    <row r="10" spans="1:21" ht="35.25" customHeight="1" thickTop="1">
      <c r="A10" s="200" t="s">
        <v>77</v>
      </c>
      <c r="B10" s="200"/>
      <c r="C10" s="201">
        <f>SUM(C6:E9)</f>
        <v>0</v>
      </c>
      <c r="D10" s="202"/>
      <c r="E10" s="203"/>
      <c r="F10" s="201">
        <f>SUM(F6:H9)</f>
        <v>0</v>
      </c>
      <c r="G10" s="202"/>
      <c r="H10" s="203"/>
      <c r="I10" s="204">
        <f>SUM(I6:K9)</f>
        <v>0</v>
      </c>
      <c r="J10" s="205"/>
      <c r="K10" s="206"/>
      <c r="T10" s="28">
        <v>2</v>
      </c>
      <c r="U10" s="28" t="s">
        <v>125</v>
      </c>
    </row>
    <row r="11" spans="1:21" ht="13.5" customHeight="1">
      <c r="B11" s="19"/>
      <c r="C11" s="19"/>
      <c r="D11" s="24"/>
      <c r="E11" s="24"/>
      <c r="F11" s="24"/>
      <c r="G11" s="24"/>
      <c r="H11" s="24"/>
      <c r="I11" s="24"/>
      <c r="J11" s="19"/>
      <c r="K11" s="19"/>
      <c r="T11" s="28">
        <v>3</v>
      </c>
      <c r="U11" s="28"/>
    </row>
    <row r="12" spans="1:21" ht="13.5" customHeight="1">
      <c r="B12" s="19"/>
      <c r="C12" s="19"/>
      <c r="D12" s="19"/>
      <c r="E12" s="19"/>
      <c r="F12" s="19"/>
      <c r="G12" s="19"/>
      <c r="H12" s="19"/>
      <c r="I12" s="19"/>
      <c r="J12" s="19"/>
      <c r="K12" s="19"/>
      <c r="T12" s="28"/>
    </row>
  </sheetData>
  <sheetProtection sheet="1" selectLockedCells="1"/>
  <mergeCells count="26">
    <mergeCell ref="A1:J1"/>
    <mergeCell ref="A4:B5"/>
    <mergeCell ref="C4:E5"/>
    <mergeCell ref="F4:H5"/>
    <mergeCell ref="I4:K5"/>
    <mergeCell ref="B2:H2"/>
    <mergeCell ref="A6:B6"/>
    <mergeCell ref="C6:E6"/>
    <mergeCell ref="F6:H6"/>
    <mergeCell ref="I6:K6"/>
    <mergeCell ref="A7:B7"/>
    <mergeCell ref="C7:E7"/>
    <mergeCell ref="F7:H7"/>
    <mergeCell ref="I7:K7"/>
    <mergeCell ref="A8:B8"/>
    <mergeCell ref="C8:E8"/>
    <mergeCell ref="F8:H8"/>
    <mergeCell ref="I8:K8"/>
    <mergeCell ref="A10:B10"/>
    <mergeCell ref="C10:E10"/>
    <mergeCell ref="F10:H10"/>
    <mergeCell ref="I10:K10"/>
    <mergeCell ref="A9:B9"/>
    <mergeCell ref="C9:E9"/>
    <mergeCell ref="F9:H9"/>
    <mergeCell ref="I9:K9"/>
  </mergeCells>
  <phoneticPr fontId="9"/>
  <conditionalFormatting sqref="C6:E9">
    <cfRule type="containsBlanks" dxfId="25" priority="18">
      <formula>LEN(TRIM(C6))=0</formula>
    </cfRule>
  </conditionalFormatting>
  <conditionalFormatting sqref="F6:H6">
    <cfRule type="containsBlanks" dxfId="24" priority="7">
      <formula>LEN(TRIM(F6))=0</formula>
    </cfRule>
  </conditionalFormatting>
  <conditionalFormatting sqref="P6">
    <cfRule type="expression" priority="16">
      <formula>$P$6&lt;&gt;""</formula>
    </cfRule>
    <cfRule type="expression" dxfId="23" priority="17">
      <formula>$P$6:$P$8&lt;&gt;""</formula>
    </cfRule>
  </conditionalFormatting>
  <conditionalFormatting sqref="P7:P8">
    <cfRule type="expression" dxfId="22" priority="8">
      <formula>$P$8&lt;&gt;""</formula>
    </cfRule>
  </conditionalFormatting>
  <dataValidations count="2">
    <dataValidation type="list" allowBlank="1" showInputMessage="1" showErrorMessage="1" sqref="P6" xr:uid="{268D7BFD-7D14-475C-B89A-F9CED9A50FBC}">
      <formula1>$T$9:$T$11</formula1>
    </dataValidation>
    <dataValidation type="list" allowBlank="1" showInputMessage="1" showErrorMessage="1" sqref="P7:P8" xr:uid="{58008D88-6D77-40FB-9E76-20FA9DC546B9}">
      <formula1>$U$9:$U$10</formula1>
    </dataValidation>
  </dataValidations>
  <pageMargins left="0.78740157480314965" right="0.35433070866141736" top="0.98425196850393704" bottom="0.98425196850393704" header="0.51181102362204722" footer="0.51181102362204722"/>
  <pageSetup paperSize="9" scale="84" orientation="portrait" blackAndWhite="1" r:id="rId1"/>
  <headerFooter alignWithMargins="0"/>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010FEB-CD0F-4ABD-9F18-5FB6A45E81DB}">
  <sheetPr>
    <tabColor theme="8" tint="0.59999389629810485"/>
    <pageSetUpPr fitToPage="1"/>
  </sheetPr>
  <dimension ref="A1:L32"/>
  <sheetViews>
    <sheetView view="pageBreakPreview" zoomScale="85" zoomScaleNormal="100" zoomScaleSheetLayoutView="85" workbookViewId="0">
      <selection activeCell="D9" sqref="D9"/>
    </sheetView>
  </sheetViews>
  <sheetFormatPr defaultColWidth="9" defaultRowHeight="13"/>
  <cols>
    <col min="1" max="1" width="9" style="29"/>
    <col min="2" max="2" width="25.26953125" style="29" customWidth="1"/>
    <col min="3" max="3" width="33.453125" style="29" customWidth="1"/>
    <col min="4" max="4" width="23.08984375" style="29" customWidth="1"/>
    <col min="5" max="5" width="18.453125" style="29" customWidth="1"/>
    <col min="6" max="6" width="14.6328125" style="29" customWidth="1"/>
    <col min="7" max="7" width="13.7265625" style="29" customWidth="1"/>
    <col min="8" max="8" width="14.26953125" style="29" customWidth="1"/>
    <col min="9" max="9" width="18.08984375" style="29" customWidth="1"/>
    <col min="10" max="10" width="9" style="29" customWidth="1"/>
    <col min="11" max="11" width="17.7265625" style="29" customWidth="1"/>
    <col min="12" max="16384" width="9" style="29"/>
  </cols>
  <sheetData>
    <row r="1" spans="1:9" ht="24.75" customHeight="1">
      <c r="A1" s="30" t="s">
        <v>148</v>
      </c>
      <c r="B1" s="31"/>
      <c r="C1" s="31"/>
      <c r="D1" s="31"/>
      <c r="E1" s="31"/>
      <c r="F1" s="31"/>
      <c r="G1" s="31"/>
      <c r="H1" s="31"/>
    </row>
    <row r="2" spans="1:9" ht="43.5" customHeight="1">
      <c r="A2" s="31"/>
      <c r="B2" s="32" t="s">
        <v>127</v>
      </c>
      <c r="C2" s="33">
        <f>【様式１号】交付申請書!V16</f>
        <v>0</v>
      </c>
      <c r="D2" s="43"/>
      <c r="E2" s="56"/>
      <c r="F2" s="31"/>
      <c r="G2" s="31"/>
      <c r="H2" s="31"/>
    </row>
    <row r="3" spans="1:9">
      <c r="A3" s="31"/>
      <c r="B3" s="31"/>
      <c r="C3" s="31"/>
      <c r="D3" s="31"/>
      <c r="E3" s="31"/>
      <c r="F3" s="31"/>
      <c r="G3" s="31"/>
      <c r="H3" s="31"/>
    </row>
    <row r="4" spans="1:9">
      <c r="A4" s="31"/>
      <c r="B4" s="34" t="s">
        <v>128</v>
      </c>
      <c r="C4" s="31"/>
      <c r="D4" s="31"/>
      <c r="E4" s="31"/>
      <c r="F4" s="31"/>
      <c r="G4" s="31"/>
      <c r="H4" s="31"/>
    </row>
    <row r="5" spans="1:9">
      <c r="A5" s="31"/>
      <c r="B5" s="35" t="s">
        <v>129</v>
      </c>
      <c r="C5" s="35" t="s">
        <v>130</v>
      </c>
      <c r="D5" s="32" t="s">
        <v>133</v>
      </c>
      <c r="E5" s="31"/>
      <c r="F5" s="31"/>
      <c r="G5" s="31"/>
      <c r="H5" s="31"/>
    </row>
    <row r="6" spans="1:9" ht="26.15" customHeight="1">
      <c r="A6" s="31">
        <v>1</v>
      </c>
      <c r="B6" s="52"/>
      <c r="C6" s="53"/>
      <c r="D6" s="54"/>
      <c r="E6" s="31"/>
      <c r="F6" s="50" t="s">
        <v>138</v>
      </c>
      <c r="G6" s="45" t="s">
        <v>153</v>
      </c>
      <c r="H6" s="31"/>
      <c r="I6" s="62" t="s">
        <v>150</v>
      </c>
    </row>
    <row r="7" spans="1:9" ht="26.15" customHeight="1">
      <c r="A7" s="31">
        <v>2</v>
      </c>
      <c r="B7" s="52"/>
      <c r="C7" s="53"/>
      <c r="D7" s="54"/>
      <c r="E7" s="31"/>
      <c r="F7" s="50" t="s">
        <v>142</v>
      </c>
      <c r="G7" s="57" t="s">
        <v>154</v>
      </c>
      <c r="H7" s="31"/>
      <c r="I7" s="59" t="s">
        <v>145</v>
      </c>
    </row>
    <row r="8" spans="1:9" ht="26.15" customHeight="1">
      <c r="A8" s="31">
        <v>3</v>
      </c>
      <c r="B8" s="52"/>
      <c r="C8" s="53"/>
      <c r="D8" s="54"/>
      <c r="E8" s="31"/>
    </row>
    <row r="9" spans="1:9" ht="26.15" customHeight="1">
      <c r="A9" s="31">
        <v>4</v>
      </c>
      <c r="B9" s="52"/>
      <c r="C9" s="53"/>
      <c r="D9" s="54"/>
      <c r="E9" s="31"/>
    </row>
    <row r="10" spans="1:9" ht="26.15" customHeight="1">
      <c r="A10" s="31">
        <v>5</v>
      </c>
      <c r="B10" s="52"/>
      <c r="C10" s="53"/>
      <c r="D10" s="54"/>
      <c r="E10" s="31"/>
      <c r="F10" s="31"/>
      <c r="G10" s="31"/>
    </row>
    <row r="11" spans="1:9" ht="26.15" customHeight="1">
      <c r="A11" s="31">
        <v>6</v>
      </c>
      <c r="B11" s="52"/>
      <c r="C11" s="53"/>
      <c r="D11" s="54"/>
      <c r="E11" s="31"/>
      <c r="F11" s="31"/>
      <c r="G11" s="31"/>
    </row>
    <row r="12" spans="1:9" ht="26.15" customHeight="1">
      <c r="A12" s="31">
        <v>7</v>
      </c>
      <c r="B12" s="52"/>
      <c r="C12" s="53"/>
      <c r="D12" s="54"/>
      <c r="E12" s="31"/>
      <c r="F12" s="31"/>
      <c r="G12" s="31"/>
    </row>
    <row r="13" spans="1:9" ht="26.15" customHeight="1">
      <c r="A13" s="31">
        <v>8</v>
      </c>
      <c r="B13" s="52"/>
      <c r="C13" s="53"/>
      <c r="D13" s="54"/>
      <c r="E13" s="31"/>
      <c r="F13" s="31"/>
      <c r="G13" s="31"/>
    </row>
    <row r="14" spans="1:9" ht="26.15" customHeight="1">
      <c r="A14" s="31">
        <v>9</v>
      </c>
      <c r="B14" s="52"/>
      <c r="C14" s="53"/>
      <c r="D14" s="54"/>
      <c r="E14" s="31"/>
      <c r="F14" s="31"/>
      <c r="G14" s="31"/>
    </row>
    <row r="15" spans="1:9">
      <c r="A15" s="31"/>
      <c r="B15" s="31"/>
      <c r="C15" s="60" t="s">
        <v>71</v>
      </c>
      <c r="D15" s="36">
        <f>SUM(D6:D14)</f>
        <v>0</v>
      </c>
      <c r="E15" s="31"/>
      <c r="F15" s="31"/>
      <c r="G15" s="31"/>
    </row>
    <row r="16" spans="1:9">
      <c r="A16" s="31"/>
      <c r="B16" s="31"/>
      <c r="C16" s="37"/>
      <c r="D16" s="37"/>
      <c r="E16" s="31"/>
      <c r="F16" s="31"/>
      <c r="G16" s="31"/>
      <c r="H16" s="31"/>
    </row>
    <row r="17" spans="1:12" ht="13.5" customHeight="1">
      <c r="A17" s="31"/>
      <c r="B17" s="31"/>
      <c r="C17" s="31"/>
      <c r="D17" s="31"/>
      <c r="E17" s="31"/>
      <c r="F17" s="31"/>
      <c r="G17" s="31"/>
      <c r="H17" s="31"/>
    </row>
    <row r="18" spans="1:12" ht="18.75" customHeight="1">
      <c r="A18" s="31"/>
      <c r="B18" s="30"/>
      <c r="C18" s="38"/>
      <c r="D18" s="61" t="s">
        <v>147</v>
      </c>
      <c r="E18" s="38"/>
      <c r="H18" s="31"/>
      <c r="I18"/>
      <c r="J18"/>
      <c r="K18"/>
      <c r="L18"/>
    </row>
    <row r="19" spans="1:12">
      <c r="A19" s="31"/>
      <c r="B19" s="39"/>
      <c r="C19" s="39"/>
      <c r="D19" s="36">
        <f>IF(AND(G6="１機能", G7="なし"), IF(D15&gt;200000, 200000, D15), IF(AND(G6="１機能", G7="あり"),IF(D15&gt;700000, 700000, D15), IF(AND(G6="２機能", G7="なし"), IF(D15&gt;400000, 400000, D15), IF(AND(G6="２機能", G7="あり"), IF(D15&gt;900000, 900000, D15), IF(AND(G6="３機能",G7="なし"), IF(D15&gt;600000, 600000, D15), IF(AND(G6="３機能", G7="あり"),IF(D15&gt;1100000, 1100000, D15), IF(AND(G6="４機能", G7="なし"), IF(D15&gt;800000, 800000, D15), IF(AND(G6="４機能", G7="あり"), IF(D15&gt;1300000, 1300000, D15),D15))))))))</f>
        <v>0</v>
      </c>
      <c r="E19" s="40"/>
      <c r="H19" s="40"/>
      <c r="I19"/>
      <c r="J19"/>
      <c r="K19"/>
      <c r="L19"/>
    </row>
    <row r="20" spans="1:12">
      <c r="A20" s="31"/>
      <c r="B20" s="31"/>
      <c r="C20" s="31"/>
      <c r="D20" s="31"/>
      <c r="E20" s="31"/>
      <c r="F20" s="31"/>
      <c r="G20" s="31"/>
      <c r="H20" s="31"/>
      <c r="I20"/>
      <c r="J20"/>
      <c r="K20"/>
      <c r="L20"/>
    </row>
    <row r="21" spans="1:12" ht="18.75" customHeight="1" thickBot="1">
      <c r="A21" s="31"/>
      <c r="B21" s="30"/>
      <c r="C21" s="38"/>
      <c r="D21" s="65" t="s">
        <v>144</v>
      </c>
      <c r="E21" s="38"/>
      <c r="H21" s="31"/>
      <c r="I21"/>
      <c r="J21"/>
      <c r="K21"/>
      <c r="L21"/>
    </row>
    <row r="22" spans="1:12" ht="17" thickBot="1">
      <c r="A22" s="31"/>
      <c r="B22" s="39"/>
      <c r="C22" s="39"/>
      <c r="D22" s="42">
        <f>ROUNDDOWN(D19*3/4,-3)</f>
        <v>0</v>
      </c>
      <c r="E22" s="46"/>
      <c r="H22" s="40"/>
      <c r="I22"/>
      <c r="J22"/>
      <c r="K22"/>
      <c r="L22"/>
    </row>
    <row r="23" spans="1:12">
      <c r="A23" s="31"/>
      <c r="B23" s="31"/>
      <c r="C23" s="31"/>
      <c r="D23" s="31"/>
      <c r="E23" s="31"/>
      <c r="F23" s="31"/>
      <c r="G23" s="31"/>
      <c r="H23" s="31"/>
      <c r="I23"/>
      <c r="J23"/>
      <c r="K23"/>
      <c r="L23"/>
    </row>
    <row r="24" spans="1:12" ht="18.75" customHeight="1">
      <c r="A24" s="31"/>
      <c r="B24" s="30"/>
      <c r="C24" s="38"/>
      <c r="E24" s="38"/>
      <c r="H24" s="31"/>
      <c r="I24"/>
      <c r="J24"/>
      <c r="K24"/>
      <c r="L24"/>
    </row>
    <row r="25" spans="1:12">
      <c r="A25" s="31"/>
      <c r="B25" s="39"/>
      <c r="C25" s="39"/>
      <c r="E25" s="40"/>
      <c r="H25" s="40"/>
      <c r="I25"/>
      <c r="J25"/>
      <c r="K25"/>
      <c r="L25"/>
    </row>
    <row r="26" spans="1:12">
      <c r="A26" s="31"/>
      <c r="B26" s="31"/>
      <c r="C26" s="31"/>
      <c r="D26" s="31"/>
      <c r="E26" s="31"/>
      <c r="F26" s="31"/>
      <c r="G26" s="31"/>
      <c r="H26" s="31"/>
      <c r="I26"/>
      <c r="J26"/>
      <c r="K26"/>
      <c r="L26"/>
    </row>
    <row r="27" spans="1:12" ht="18.75" customHeight="1">
      <c r="A27" s="31"/>
      <c r="B27" s="30"/>
      <c r="C27" s="38"/>
      <c r="D27" s="30"/>
      <c r="E27" s="38"/>
      <c r="H27" s="31"/>
      <c r="I27"/>
      <c r="J27"/>
      <c r="K27"/>
      <c r="L27"/>
    </row>
    <row r="28" spans="1:12">
      <c r="A28" s="31"/>
      <c r="B28" s="39"/>
      <c r="C28" s="39"/>
      <c r="D28" s="40"/>
      <c r="E28" s="40"/>
      <c r="H28" s="40"/>
    </row>
    <row r="29" spans="1:12">
      <c r="A29" s="31"/>
      <c r="B29" s="31"/>
      <c r="C29" s="31"/>
      <c r="D29" s="31"/>
      <c r="E29" s="31"/>
      <c r="F29" s="31"/>
      <c r="G29" s="31"/>
      <c r="H29" s="31"/>
    </row>
    <row r="30" spans="1:12">
      <c r="A30" s="31"/>
      <c r="C30" s="31"/>
      <c r="D30" s="31"/>
      <c r="E30" s="31"/>
      <c r="F30" s="31"/>
      <c r="G30" s="31"/>
      <c r="H30" s="31"/>
      <c r="I30" s="44"/>
    </row>
    <row r="31" spans="1:12">
      <c r="A31" s="31"/>
      <c r="C31" s="31"/>
      <c r="D31" s="31"/>
      <c r="E31" s="31"/>
      <c r="F31" s="31"/>
      <c r="G31" s="31"/>
      <c r="H31" s="31"/>
    </row>
    <row r="32" spans="1:12">
      <c r="A32" s="31"/>
      <c r="B32" s="31"/>
      <c r="C32" s="31"/>
      <c r="D32" s="31"/>
      <c r="E32" s="31"/>
      <c r="F32" s="31"/>
      <c r="G32" s="31"/>
      <c r="H32" s="31"/>
    </row>
  </sheetData>
  <sheetProtection sheet="1" selectLockedCells="1"/>
  <phoneticPr fontId="9"/>
  <conditionalFormatting sqref="B6:D14">
    <cfRule type="containsBlanks" dxfId="21" priority="2">
      <formula>LEN(TRIM(B6))=0</formula>
    </cfRule>
  </conditionalFormatting>
  <conditionalFormatting sqref="G6">
    <cfRule type="expression" priority="3">
      <formula>$P$5&lt;&gt;""</formula>
    </cfRule>
    <cfRule type="expression" dxfId="20" priority="4">
      <formula>$P$5:$P$7&lt;&gt;""</formula>
    </cfRule>
  </conditionalFormatting>
  <conditionalFormatting sqref="G6:G7">
    <cfRule type="containsBlanks" dxfId="19" priority="1">
      <formula>LEN(TRIM(G6))=0</formula>
    </cfRule>
  </conditionalFormatting>
  <dataValidations count="3">
    <dataValidation type="list" allowBlank="1" showInputMessage="1" showErrorMessage="1" sqref="C6:C14" xr:uid="{0EB8E74E-5709-425B-ADF2-442A05B010D9}">
      <formula1>$I$6:$I$7</formula1>
    </dataValidation>
    <dataValidation type="list" allowBlank="1" showInputMessage="1" showErrorMessage="1" sqref="G6" xr:uid="{208048DE-844A-4A10-99D0-241976DF3B68}">
      <formula1>"１機能,２機能,３機能,４機能"</formula1>
    </dataValidation>
    <dataValidation type="list" allowBlank="1" showInputMessage="1" showErrorMessage="1" sqref="G7" xr:uid="{73116BFA-D834-46A6-97FB-8099D5A19DD3}">
      <formula1>"あり,なし"</formula1>
    </dataValidation>
  </dataValidations>
  <pageMargins left="0.70866141732283472" right="0.70866141732283472" top="0.74803149606299213" bottom="0.74803149606299213" header="0.31496062992125984" footer="0.31496062992125984"/>
  <pageSetup paperSize="9" scale="88" fitToHeight="0" orientation="landscape"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6D3C18-1E32-4E6A-B86D-907B1C4552A7}">
  <sheetPr>
    <tabColor theme="8" tint="0.59999389629810485"/>
    <pageSetUpPr fitToPage="1"/>
  </sheetPr>
  <dimension ref="A1:K32"/>
  <sheetViews>
    <sheetView view="pageBreakPreview" topLeftCell="A9" zoomScale="85" zoomScaleNormal="100" zoomScaleSheetLayoutView="85" workbookViewId="0">
      <selection activeCell="C13" sqref="C13"/>
    </sheetView>
  </sheetViews>
  <sheetFormatPr defaultColWidth="9" defaultRowHeight="13"/>
  <cols>
    <col min="1" max="1" width="9" style="29"/>
    <col min="2" max="2" width="28.90625" style="29" customWidth="1"/>
    <col min="3" max="3" width="33.453125" style="29" customWidth="1"/>
    <col min="4" max="4" width="23.08984375" style="29" customWidth="1"/>
    <col min="5" max="5" width="18.453125" style="29" customWidth="1"/>
    <col min="6" max="6" width="14.6328125" style="29" customWidth="1"/>
    <col min="7" max="7" width="13.7265625" style="29" customWidth="1"/>
    <col min="8" max="8" width="14.26953125" style="29" customWidth="1"/>
    <col min="9" max="9" width="18.08984375" style="29" hidden="1" customWidth="1"/>
    <col min="10" max="10" width="0" style="29" hidden="1" customWidth="1"/>
    <col min="11" max="11" width="17.7265625" style="29" hidden="1" customWidth="1"/>
    <col min="12" max="16384" width="9" style="29"/>
  </cols>
  <sheetData>
    <row r="1" spans="1:9" ht="24.75" customHeight="1">
      <c r="A1" s="30" t="s">
        <v>149</v>
      </c>
      <c r="B1" s="31"/>
      <c r="C1" s="31"/>
      <c r="D1" s="31"/>
      <c r="E1" s="31"/>
      <c r="F1" s="31"/>
      <c r="G1" s="31"/>
      <c r="H1" s="31"/>
    </row>
    <row r="2" spans="1:9" ht="43.5" customHeight="1">
      <c r="A2" s="31"/>
      <c r="B2" s="32" t="s">
        <v>127</v>
      </c>
      <c r="C2" s="33">
        <f>【様式１号】交付申請書!V16</f>
        <v>0</v>
      </c>
      <c r="D2" s="43"/>
      <c r="E2" s="56"/>
      <c r="F2" s="31"/>
      <c r="G2" s="31"/>
      <c r="H2" s="31"/>
    </row>
    <row r="3" spans="1:9">
      <c r="A3" s="31"/>
      <c r="B3" s="31"/>
      <c r="C3" s="31"/>
      <c r="D3" s="31"/>
      <c r="E3" s="31"/>
      <c r="F3" s="31"/>
      <c r="G3" s="31"/>
      <c r="H3" s="31"/>
    </row>
    <row r="4" spans="1:9">
      <c r="A4" s="31"/>
      <c r="B4" s="34" t="s">
        <v>128</v>
      </c>
      <c r="C4" s="31"/>
      <c r="D4" s="31"/>
      <c r="E4" s="31"/>
      <c r="F4" s="31"/>
      <c r="G4" s="31"/>
      <c r="H4" s="31"/>
    </row>
    <row r="5" spans="1:9">
      <c r="A5" s="31"/>
      <c r="B5" s="35" t="s">
        <v>129</v>
      </c>
      <c r="C5" s="32" t="s">
        <v>133</v>
      </c>
      <c r="E5" s="31"/>
      <c r="F5" s="31"/>
      <c r="G5" s="31"/>
    </row>
    <row r="6" spans="1:9" ht="26.15" customHeight="1">
      <c r="A6" s="31">
        <v>1</v>
      </c>
      <c r="B6" s="52"/>
      <c r="C6" s="54"/>
      <c r="E6" s="31"/>
      <c r="F6" s="31"/>
      <c r="G6" s="31"/>
      <c r="I6" s="29" t="s">
        <v>131</v>
      </c>
    </row>
    <row r="7" spans="1:9" ht="26.15" customHeight="1">
      <c r="A7" s="31">
        <v>2</v>
      </c>
      <c r="B7" s="52"/>
      <c r="C7" s="54"/>
      <c r="E7" s="31"/>
      <c r="F7" s="31"/>
      <c r="G7" s="31"/>
      <c r="I7" s="47" t="s">
        <v>143</v>
      </c>
    </row>
    <row r="8" spans="1:9" ht="26.15" customHeight="1">
      <c r="A8" s="31">
        <v>3</v>
      </c>
      <c r="B8" s="52"/>
      <c r="C8" s="54"/>
      <c r="E8" s="31"/>
      <c r="F8" s="51"/>
      <c r="G8" s="22"/>
      <c r="H8" s="22"/>
      <c r="I8" s="29" t="s">
        <v>134</v>
      </c>
    </row>
    <row r="9" spans="1:9" ht="26.15" customHeight="1">
      <c r="A9" s="31">
        <v>4</v>
      </c>
      <c r="B9" s="52"/>
      <c r="C9" s="54"/>
      <c r="E9" s="31"/>
      <c r="F9" s="51"/>
      <c r="G9" s="22"/>
      <c r="I9" s="29" t="s">
        <v>135</v>
      </c>
    </row>
    <row r="10" spans="1:9" ht="26.15" customHeight="1">
      <c r="A10" s="31">
        <v>5</v>
      </c>
      <c r="B10" s="52"/>
      <c r="C10" s="54"/>
      <c r="E10" s="31"/>
      <c r="F10" s="31"/>
      <c r="G10" s="31"/>
    </row>
    <row r="11" spans="1:9" ht="26.15" customHeight="1">
      <c r="A11" s="31">
        <v>6</v>
      </c>
      <c r="B11" s="52"/>
      <c r="C11" s="54"/>
      <c r="E11" s="31"/>
      <c r="F11" s="31"/>
      <c r="G11" s="31"/>
    </row>
    <row r="12" spans="1:9" ht="26.15" customHeight="1">
      <c r="A12" s="31">
        <v>7</v>
      </c>
      <c r="B12" s="52"/>
      <c r="C12" s="54"/>
      <c r="E12" s="31"/>
      <c r="F12" s="31"/>
      <c r="G12" s="31"/>
    </row>
    <row r="13" spans="1:9" ht="26.15" customHeight="1">
      <c r="A13" s="31">
        <v>8</v>
      </c>
      <c r="B13" s="52"/>
      <c r="C13" s="54"/>
      <c r="E13" s="31"/>
      <c r="F13" s="31"/>
      <c r="G13" s="31"/>
    </row>
    <row r="14" spans="1:9" ht="26.15" customHeight="1">
      <c r="A14" s="31">
        <v>9</v>
      </c>
      <c r="B14" s="52"/>
      <c r="C14" s="54"/>
      <c r="E14" s="31"/>
      <c r="F14" s="31"/>
      <c r="G14" s="31"/>
    </row>
    <row r="15" spans="1:9">
      <c r="A15" s="31"/>
      <c r="B15" s="64" t="s">
        <v>71</v>
      </c>
      <c r="C15" s="36">
        <f>SUM(C6:C14)</f>
        <v>0</v>
      </c>
      <c r="E15" s="31"/>
      <c r="F15" s="31"/>
      <c r="G15" s="31"/>
    </row>
    <row r="16" spans="1:9">
      <c r="A16" s="31"/>
      <c r="B16" s="31"/>
      <c r="C16" s="37"/>
      <c r="D16" s="37"/>
      <c r="E16" s="31"/>
      <c r="F16" s="31"/>
      <c r="G16" s="31"/>
      <c r="H16" s="31"/>
    </row>
    <row r="17" spans="1:11">
      <c r="A17" s="31"/>
      <c r="B17"/>
      <c r="C17" s="31"/>
      <c r="D17" s="31"/>
      <c r="E17" s="31"/>
      <c r="F17" s="31"/>
      <c r="G17" s="31"/>
      <c r="H17" s="31"/>
    </row>
    <row r="18" spans="1:11" ht="18.75" customHeight="1">
      <c r="A18" s="31"/>
      <c r="B18"/>
      <c r="C18" s="38"/>
      <c r="D18" s="32" t="s">
        <v>152</v>
      </c>
      <c r="E18" s="38"/>
      <c r="H18" s="31"/>
    </row>
    <row r="19" spans="1:11">
      <c r="A19" s="31"/>
      <c r="B19"/>
      <c r="C19" s="39"/>
      <c r="D19" s="36">
        <f xml:space="preserve"> MIN(C15, 200000)</f>
        <v>0</v>
      </c>
      <c r="E19" s="40"/>
      <c r="H19" s="40"/>
    </row>
    <row r="20" spans="1:11">
      <c r="A20" s="31"/>
      <c r="B20"/>
      <c r="C20" s="31"/>
      <c r="D20" s="31"/>
      <c r="E20" s="31"/>
      <c r="F20" s="31"/>
      <c r="G20" s="31"/>
      <c r="H20" s="31"/>
    </row>
    <row r="21" spans="1:11" ht="18.75" customHeight="1" thickBot="1">
      <c r="A21" s="31"/>
      <c r="B21"/>
      <c r="C21" s="38"/>
      <c r="D21" s="65" t="s">
        <v>144</v>
      </c>
      <c r="E21" s="38"/>
      <c r="H21" s="31"/>
    </row>
    <row r="22" spans="1:11" ht="17" thickBot="1">
      <c r="A22" s="31"/>
      <c r="B22"/>
      <c r="C22" s="39"/>
      <c r="D22" s="42">
        <f>ROUNDDOWN(D19*3/4,-3)</f>
        <v>0</v>
      </c>
      <c r="E22" s="46"/>
      <c r="H22" s="40"/>
      <c r="I22" s="47"/>
    </row>
    <row r="23" spans="1:11">
      <c r="A23" s="31"/>
      <c r="B23"/>
      <c r="C23" s="31"/>
      <c r="D23" s="31"/>
      <c r="E23" s="31"/>
      <c r="F23" s="31"/>
      <c r="G23" s="31"/>
      <c r="H23" s="31"/>
      <c r="I23" s="30"/>
      <c r="K23" s="48" t="s">
        <v>139</v>
      </c>
    </row>
    <row r="24" spans="1:11" ht="18.75" customHeight="1">
      <c r="A24" s="31"/>
      <c r="B24"/>
      <c r="C24" s="38"/>
      <c r="D24" s="30"/>
      <c r="E24" s="38"/>
      <c r="H24" s="31"/>
      <c r="I24" s="40"/>
      <c r="K24" s="49">
        <f>IF(B19+B25&gt;0,B19+B22+B25+B28,0)</f>
        <v>0</v>
      </c>
    </row>
    <row r="25" spans="1:11">
      <c r="A25" s="31"/>
      <c r="B25"/>
      <c r="C25" s="39"/>
      <c r="D25" s="40"/>
      <c r="E25" s="40"/>
      <c r="H25" s="40"/>
      <c r="I25" s="30"/>
      <c r="K25" s="48" t="s">
        <v>140</v>
      </c>
    </row>
    <row r="26" spans="1:11">
      <c r="A26" s="31"/>
      <c r="B26"/>
      <c r="C26" s="31"/>
      <c r="D26" s="31"/>
      <c r="E26" s="31"/>
      <c r="F26" s="31"/>
      <c r="G26" s="31"/>
      <c r="H26" s="31"/>
      <c r="I26" s="40"/>
      <c r="K26" s="49">
        <f>IF(B19+B25=0,B19+B22++B28,0)</f>
        <v>0</v>
      </c>
    </row>
    <row r="27" spans="1:11" ht="18.75" customHeight="1">
      <c r="A27" s="31"/>
      <c r="B27"/>
      <c r="C27" s="38"/>
      <c r="D27" s="30"/>
      <c r="E27" s="38"/>
      <c r="H27" s="31"/>
    </row>
    <row r="28" spans="1:11">
      <c r="A28" s="31"/>
      <c r="B28"/>
      <c r="C28" s="39"/>
      <c r="D28" s="40"/>
      <c r="E28" s="40"/>
      <c r="H28" s="40"/>
    </row>
    <row r="29" spans="1:11">
      <c r="A29" s="31"/>
      <c r="B29"/>
      <c r="C29" s="31"/>
      <c r="D29" s="31"/>
      <c r="E29" s="31"/>
      <c r="F29" s="31"/>
      <c r="G29" s="31"/>
      <c r="H29" s="31"/>
    </row>
    <row r="30" spans="1:11">
      <c r="A30" s="31"/>
      <c r="B30"/>
      <c r="C30" s="31"/>
      <c r="D30" s="31"/>
      <c r="E30" s="31"/>
      <c r="F30" s="31"/>
      <c r="G30" s="31"/>
      <c r="H30" s="31"/>
      <c r="I30" s="44"/>
    </row>
    <row r="31" spans="1:11">
      <c r="A31" s="31"/>
      <c r="B31"/>
      <c r="C31" s="31"/>
      <c r="D31" s="31"/>
      <c r="E31" s="31"/>
      <c r="F31" s="31"/>
      <c r="G31" s="31"/>
      <c r="H31" s="31"/>
    </row>
    <row r="32" spans="1:11">
      <c r="A32" s="31"/>
      <c r="B32" s="31"/>
      <c r="C32" s="31"/>
      <c r="D32" s="31"/>
      <c r="E32" s="31"/>
      <c r="F32" s="31"/>
      <c r="G32" s="31"/>
      <c r="H32" s="31"/>
    </row>
  </sheetData>
  <sheetProtection sheet="1" selectLockedCells="1"/>
  <phoneticPr fontId="9"/>
  <conditionalFormatting sqref="B6:C14">
    <cfRule type="containsBlanks" dxfId="18" priority="3">
      <formula>LEN(TRIM(B6))=0</formula>
    </cfRule>
  </conditionalFormatting>
  <conditionalFormatting sqref="G8:G9">
    <cfRule type="expression" priority="1">
      <formula>$P$5&lt;&gt;""</formula>
    </cfRule>
    <cfRule type="expression" dxfId="17" priority="2">
      <formula>$P$5:$P$7&lt;&gt;""</formula>
    </cfRule>
  </conditionalFormatting>
  <dataValidations count="1">
    <dataValidation type="list" allowBlank="1" showInputMessage="1" showErrorMessage="1" sqref="G8:G9" xr:uid="{6C19E338-32A5-4162-B6F3-AA321030123E}">
      <formula1>"1,2"</formula1>
    </dataValidation>
  </dataValidations>
  <pageMargins left="0.70866141732283472" right="0.70866141732283472" top="0.74803149606299213" bottom="0.74803149606299213" header="0.31496062992125984" footer="0.31496062992125984"/>
  <pageSetup paperSize="9" fitToHeight="0" orientation="landscape"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33C798-52B0-4BBC-962D-C5C23CB77C98}">
  <sheetPr>
    <tabColor rgb="FF00B0F0"/>
  </sheetPr>
  <dimension ref="A1:AF45"/>
  <sheetViews>
    <sheetView view="pageBreakPreview" topLeftCell="A6" zoomScale="80" zoomScaleNormal="85" zoomScaleSheetLayoutView="80" workbookViewId="0">
      <selection activeCell="O3" sqref="O3"/>
    </sheetView>
  </sheetViews>
  <sheetFormatPr defaultColWidth="2.7265625" defaultRowHeight="15" customHeight="1"/>
  <cols>
    <col min="1" max="6" width="2.7265625" style="1"/>
    <col min="7" max="7" width="10.1796875" style="1" customWidth="1"/>
    <col min="8" max="31" width="3.36328125" style="1" customWidth="1"/>
    <col min="32" max="16384" width="2.7265625" style="1"/>
  </cols>
  <sheetData>
    <row r="1" spans="1:32" ht="15" customHeight="1">
      <c r="A1" s="136" t="s">
        <v>106</v>
      </c>
      <c r="B1" s="136"/>
      <c r="C1" s="136"/>
      <c r="D1" s="136"/>
      <c r="E1" s="136"/>
      <c r="F1" s="136"/>
      <c r="G1" s="136"/>
      <c r="H1" s="136"/>
      <c r="I1" s="136"/>
      <c r="J1" s="136"/>
      <c r="K1" s="136"/>
      <c r="L1" s="136"/>
      <c r="M1" s="136"/>
      <c r="N1" s="136"/>
      <c r="O1" s="136"/>
      <c r="P1" s="136"/>
      <c r="Q1" s="136"/>
      <c r="R1" s="136"/>
      <c r="S1" s="136"/>
      <c r="T1" s="136"/>
      <c r="U1" s="136"/>
      <c r="V1" s="136"/>
      <c r="W1" s="136"/>
      <c r="X1" s="136"/>
      <c r="Y1" s="136"/>
      <c r="Z1" s="136"/>
      <c r="AA1" s="136"/>
      <c r="AB1" s="136"/>
      <c r="AC1" s="136"/>
      <c r="AD1" s="136"/>
      <c r="AE1" s="136"/>
      <c r="AF1" s="136"/>
    </row>
    <row r="2" spans="1:32" ht="15" customHeight="1">
      <c r="A2" s="136"/>
      <c r="B2" s="136"/>
      <c r="C2" s="136"/>
      <c r="D2" s="136"/>
      <c r="E2" s="136"/>
      <c r="F2" s="136"/>
      <c r="G2" s="136"/>
      <c r="H2" s="136"/>
      <c r="I2" s="136"/>
      <c r="J2" s="136"/>
      <c r="K2" s="136"/>
      <c r="L2" s="136"/>
      <c r="M2" s="136"/>
      <c r="N2" s="136"/>
      <c r="O2" s="136"/>
      <c r="P2" s="136"/>
      <c r="Q2" s="136"/>
      <c r="R2" s="136"/>
      <c r="S2" s="136"/>
      <c r="T2" s="136"/>
      <c r="U2" s="136"/>
      <c r="V2" s="136"/>
      <c r="W2" s="136"/>
      <c r="X2" s="136"/>
      <c r="Y2" s="136"/>
      <c r="Z2" s="136"/>
      <c r="AA2" s="136"/>
      <c r="AB2" s="136"/>
      <c r="AC2" s="136"/>
      <c r="AD2" s="136"/>
      <c r="AE2" s="136"/>
      <c r="AF2" s="136"/>
    </row>
    <row r="3" spans="1:32" ht="15" customHeight="1">
      <c r="T3" s="5"/>
    </row>
    <row r="4" spans="1:32" ht="15" customHeight="1">
      <c r="A4" s="7"/>
      <c r="B4" s="324" t="s">
        <v>9</v>
      </c>
      <c r="C4" s="325"/>
      <c r="D4" s="325"/>
      <c r="E4" s="328" t="str">
        <f>IF(【様式１号】交付申請書!V16="","",【様式１号】交付申請書!V16)</f>
        <v/>
      </c>
      <c r="F4" s="329"/>
      <c r="G4" s="329"/>
      <c r="H4" s="329"/>
      <c r="I4" s="329"/>
      <c r="J4" s="329"/>
      <c r="K4" s="329"/>
      <c r="L4" s="329"/>
      <c r="M4" s="329"/>
      <c r="N4" s="329"/>
      <c r="O4" s="329"/>
      <c r="P4" s="330"/>
      <c r="Q4" s="334" t="s">
        <v>26</v>
      </c>
      <c r="R4" s="325"/>
      <c r="S4" s="325"/>
      <c r="T4" s="325"/>
      <c r="U4" s="325"/>
      <c r="V4" s="325"/>
      <c r="W4" s="314"/>
      <c r="X4" s="315"/>
      <c r="Y4" s="315"/>
      <c r="Z4" s="315"/>
      <c r="AA4" s="315"/>
      <c r="AB4" s="315"/>
      <c r="AC4" s="315"/>
      <c r="AD4" s="315"/>
      <c r="AE4" s="322"/>
      <c r="AF4" s="7"/>
    </row>
    <row r="5" spans="1:32" ht="15" customHeight="1">
      <c r="A5" s="7"/>
      <c r="B5" s="326"/>
      <c r="C5" s="327"/>
      <c r="D5" s="327"/>
      <c r="E5" s="331"/>
      <c r="F5" s="332"/>
      <c r="G5" s="332"/>
      <c r="H5" s="332"/>
      <c r="I5" s="332"/>
      <c r="J5" s="332"/>
      <c r="K5" s="332"/>
      <c r="L5" s="332"/>
      <c r="M5" s="332"/>
      <c r="N5" s="332"/>
      <c r="O5" s="332"/>
      <c r="P5" s="333"/>
      <c r="Q5" s="326"/>
      <c r="R5" s="327"/>
      <c r="S5" s="327"/>
      <c r="T5" s="327"/>
      <c r="U5" s="327"/>
      <c r="V5" s="327"/>
      <c r="W5" s="317"/>
      <c r="X5" s="318"/>
      <c r="Y5" s="318"/>
      <c r="Z5" s="318"/>
      <c r="AA5" s="318"/>
      <c r="AB5" s="318"/>
      <c r="AC5" s="318"/>
      <c r="AD5" s="318"/>
      <c r="AE5" s="323"/>
      <c r="AF5" s="7"/>
    </row>
    <row r="6" spans="1:32" ht="21.75" customHeight="1">
      <c r="B6" s="308" t="s">
        <v>107</v>
      </c>
      <c r="C6" s="309"/>
      <c r="D6" s="309"/>
      <c r="E6" s="309"/>
      <c r="F6" s="309"/>
      <c r="G6" s="310"/>
      <c r="H6" s="335" t="s">
        <v>108</v>
      </c>
      <c r="I6" s="336"/>
      <c r="J6" s="336"/>
      <c r="K6" s="336"/>
      <c r="L6" s="336"/>
      <c r="M6" s="337"/>
      <c r="N6" s="341" t="s">
        <v>59</v>
      </c>
      <c r="O6" s="342"/>
      <c r="P6" s="342"/>
      <c r="Q6" s="342"/>
      <c r="R6" s="342"/>
      <c r="S6" s="343"/>
      <c r="T6" s="341" t="s">
        <v>109</v>
      </c>
      <c r="U6" s="342"/>
      <c r="V6" s="342"/>
      <c r="W6" s="342"/>
      <c r="X6" s="342"/>
      <c r="Y6" s="343"/>
      <c r="Z6" s="342" t="s">
        <v>110</v>
      </c>
      <c r="AA6" s="342"/>
      <c r="AB6" s="342"/>
      <c r="AC6" s="342"/>
      <c r="AD6" s="342"/>
      <c r="AE6" s="347"/>
    </row>
    <row r="7" spans="1:32" ht="21.75" customHeight="1">
      <c r="B7" s="311"/>
      <c r="C7" s="312"/>
      <c r="D7" s="312"/>
      <c r="E7" s="312"/>
      <c r="F7" s="312"/>
      <c r="G7" s="313"/>
      <c r="H7" s="338"/>
      <c r="I7" s="339"/>
      <c r="J7" s="339"/>
      <c r="K7" s="339"/>
      <c r="L7" s="339"/>
      <c r="M7" s="340"/>
      <c r="N7" s="344"/>
      <c r="O7" s="345"/>
      <c r="P7" s="345"/>
      <c r="Q7" s="345"/>
      <c r="R7" s="345"/>
      <c r="S7" s="346"/>
      <c r="T7" s="344"/>
      <c r="U7" s="345"/>
      <c r="V7" s="345"/>
      <c r="W7" s="345"/>
      <c r="X7" s="345"/>
      <c r="Y7" s="346"/>
      <c r="Z7" s="345"/>
      <c r="AA7" s="345"/>
      <c r="AB7" s="345"/>
      <c r="AC7" s="345"/>
      <c r="AD7" s="345"/>
      <c r="AE7" s="348"/>
    </row>
    <row r="8" spans="1:32" ht="19.5" customHeight="1">
      <c r="B8" s="292" t="s">
        <v>111</v>
      </c>
      <c r="C8" s="293"/>
      <c r="D8" s="293"/>
      <c r="E8" s="293"/>
      <c r="F8" s="293"/>
      <c r="G8" s="294"/>
      <c r="H8" s="298"/>
      <c r="I8" s="299"/>
      <c r="J8" s="299"/>
      <c r="K8" s="299"/>
      <c r="L8" s="299"/>
      <c r="M8" s="300"/>
      <c r="N8" s="304"/>
      <c r="O8" s="299"/>
      <c r="P8" s="299"/>
      <c r="Q8" s="299"/>
      <c r="R8" s="299"/>
      <c r="S8" s="300"/>
      <c r="T8" s="304"/>
      <c r="U8" s="299"/>
      <c r="V8" s="299"/>
      <c r="W8" s="299"/>
      <c r="X8" s="299"/>
      <c r="Y8" s="300"/>
      <c r="Z8" s="299"/>
      <c r="AA8" s="299"/>
      <c r="AB8" s="299"/>
      <c r="AC8" s="299"/>
      <c r="AD8" s="299"/>
      <c r="AE8" s="306"/>
    </row>
    <row r="9" spans="1:32" ht="19.5" customHeight="1">
      <c r="B9" s="295"/>
      <c r="C9" s="296"/>
      <c r="D9" s="296"/>
      <c r="E9" s="296"/>
      <c r="F9" s="296"/>
      <c r="G9" s="297"/>
      <c r="H9" s="301"/>
      <c r="I9" s="302"/>
      <c r="J9" s="302"/>
      <c r="K9" s="302"/>
      <c r="L9" s="302"/>
      <c r="M9" s="303"/>
      <c r="N9" s="305"/>
      <c r="O9" s="302"/>
      <c r="P9" s="302"/>
      <c r="Q9" s="302"/>
      <c r="R9" s="302"/>
      <c r="S9" s="303"/>
      <c r="T9" s="305"/>
      <c r="U9" s="302"/>
      <c r="V9" s="302"/>
      <c r="W9" s="302"/>
      <c r="X9" s="302"/>
      <c r="Y9" s="303"/>
      <c r="Z9" s="302"/>
      <c r="AA9" s="302"/>
      <c r="AB9" s="302"/>
      <c r="AC9" s="302"/>
      <c r="AD9" s="302"/>
      <c r="AE9" s="307"/>
    </row>
    <row r="10" spans="1:32" ht="15" customHeight="1">
      <c r="B10" s="308" t="s">
        <v>27</v>
      </c>
      <c r="C10" s="309"/>
      <c r="D10" s="309"/>
      <c r="E10" s="309"/>
      <c r="F10" s="309"/>
      <c r="G10" s="310"/>
      <c r="H10" s="314"/>
      <c r="I10" s="315"/>
      <c r="J10" s="315"/>
      <c r="K10" s="315"/>
      <c r="L10" s="315"/>
      <c r="M10" s="316"/>
      <c r="N10" s="320"/>
      <c r="O10" s="315"/>
      <c r="P10" s="315"/>
      <c r="Q10" s="315"/>
      <c r="R10" s="315"/>
      <c r="S10" s="316"/>
      <c r="T10" s="320"/>
      <c r="U10" s="315"/>
      <c r="V10" s="315"/>
      <c r="W10" s="315"/>
      <c r="X10" s="315"/>
      <c r="Y10" s="316"/>
      <c r="Z10" s="315"/>
      <c r="AA10" s="315"/>
      <c r="AB10" s="315"/>
      <c r="AC10" s="315"/>
      <c r="AD10" s="315"/>
      <c r="AE10" s="322"/>
    </row>
    <row r="11" spans="1:32" ht="15" customHeight="1">
      <c r="B11" s="311"/>
      <c r="C11" s="312"/>
      <c r="D11" s="312"/>
      <c r="E11" s="312"/>
      <c r="F11" s="312"/>
      <c r="G11" s="313"/>
      <c r="H11" s="317"/>
      <c r="I11" s="318"/>
      <c r="J11" s="318"/>
      <c r="K11" s="318"/>
      <c r="L11" s="318"/>
      <c r="M11" s="319"/>
      <c r="N11" s="321"/>
      <c r="O11" s="318"/>
      <c r="P11" s="318"/>
      <c r="Q11" s="318"/>
      <c r="R11" s="318"/>
      <c r="S11" s="319"/>
      <c r="T11" s="321"/>
      <c r="U11" s="318"/>
      <c r="V11" s="318"/>
      <c r="W11" s="318"/>
      <c r="X11" s="318"/>
      <c r="Y11" s="319"/>
      <c r="Z11" s="318"/>
      <c r="AA11" s="318"/>
      <c r="AB11" s="318"/>
      <c r="AC11" s="318"/>
      <c r="AD11" s="318"/>
      <c r="AE11" s="323"/>
    </row>
    <row r="12" spans="1:32" ht="24" customHeight="1">
      <c r="B12" s="262" t="s">
        <v>112</v>
      </c>
      <c r="C12" s="263"/>
      <c r="D12" s="268" t="s">
        <v>156</v>
      </c>
      <c r="E12" s="269"/>
      <c r="F12" s="269"/>
      <c r="G12" s="270"/>
      <c r="H12" s="274"/>
      <c r="I12" s="275"/>
      <c r="J12" s="275"/>
      <c r="K12" s="275"/>
      <c r="L12" s="275"/>
      <c r="M12" s="276"/>
      <c r="N12" s="280"/>
      <c r="O12" s="275"/>
      <c r="P12" s="275"/>
      <c r="Q12" s="275"/>
      <c r="R12" s="275"/>
      <c r="S12" s="276"/>
      <c r="T12" s="280"/>
      <c r="U12" s="275"/>
      <c r="V12" s="275"/>
      <c r="W12" s="275"/>
      <c r="X12" s="275"/>
      <c r="Y12" s="276"/>
      <c r="Z12" s="275"/>
      <c r="AA12" s="275"/>
      <c r="AB12" s="275"/>
      <c r="AC12" s="275"/>
      <c r="AD12" s="275"/>
      <c r="AE12" s="282"/>
    </row>
    <row r="13" spans="1:32" ht="34" customHeight="1">
      <c r="B13" s="264"/>
      <c r="C13" s="265"/>
      <c r="D13" s="271"/>
      <c r="E13" s="272"/>
      <c r="F13" s="272"/>
      <c r="G13" s="273"/>
      <c r="H13" s="277"/>
      <c r="I13" s="278"/>
      <c r="J13" s="278"/>
      <c r="K13" s="278"/>
      <c r="L13" s="278"/>
      <c r="M13" s="279"/>
      <c r="N13" s="281"/>
      <c r="O13" s="278"/>
      <c r="P13" s="278"/>
      <c r="Q13" s="278"/>
      <c r="R13" s="278"/>
      <c r="S13" s="279"/>
      <c r="T13" s="281"/>
      <c r="U13" s="278"/>
      <c r="V13" s="278"/>
      <c r="W13" s="278"/>
      <c r="X13" s="278"/>
      <c r="Y13" s="279"/>
      <c r="Z13" s="278"/>
      <c r="AA13" s="278"/>
      <c r="AB13" s="278"/>
      <c r="AC13" s="278"/>
      <c r="AD13" s="278"/>
      <c r="AE13" s="283"/>
    </row>
    <row r="14" spans="1:32" ht="24" customHeight="1">
      <c r="B14" s="264"/>
      <c r="C14" s="265"/>
      <c r="D14" s="286" t="s">
        <v>113</v>
      </c>
      <c r="E14" s="287"/>
      <c r="F14" s="287"/>
      <c r="G14" s="288"/>
      <c r="H14" s="289"/>
      <c r="I14" s="284"/>
      <c r="J14" s="284"/>
      <c r="K14" s="284"/>
      <c r="L14" s="284"/>
      <c r="M14" s="290"/>
      <c r="N14" s="291"/>
      <c r="O14" s="284"/>
      <c r="P14" s="284"/>
      <c r="Q14" s="284"/>
      <c r="R14" s="284"/>
      <c r="S14" s="290"/>
      <c r="T14" s="291"/>
      <c r="U14" s="284"/>
      <c r="V14" s="284"/>
      <c r="W14" s="284"/>
      <c r="X14" s="284"/>
      <c r="Y14" s="290"/>
      <c r="Z14" s="284"/>
      <c r="AA14" s="284"/>
      <c r="AB14" s="284"/>
      <c r="AC14" s="284"/>
      <c r="AD14" s="284"/>
      <c r="AE14" s="285"/>
      <c r="AF14" s="4"/>
    </row>
    <row r="15" spans="1:32" ht="24" customHeight="1">
      <c r="B15" s="264"/>
      <c r="C15" s="265"/>
      <c r="D15" s="271"/>
      <c r="E15" s="272"/>
      <c r="F15" s="272"/>
      <c r="G15" s="273"/>
      <c r="H15" s="277"/>
      <c r="I15" s="278"/>
      <c r="J15" s="278"/>
      <c r="K15" s="278"/>
      <c r="L15" s="278"/>
      <c r="M15" s="279"/>
      <c r="N15" s="281"/>
      <c r="O15" s="278"/>
      <c r="P15" s="278"/>
      <c r="Q15" s="278"/>
      <c r="R15" s="278"/>
      <c r="S15" s="279"/>
      <c r="T15" s="281"/>
      <c r="U15" s="278"/>
      <c r="V15" s="278"/>
      <c r="W15" s="278"/>
      <c r="X15" s="278"/>
      <c r="Y15" s="279"/>
      <c r="Z15" s="278"/>
      <c r="AA15" s="278"/>
      <c r="AB15" s="278"/>
      <c r="AC15" s="278"/>
      <c r="AD15" s="278"/>
      <c r="AE15" s="283"/>
      <c r="AF15" s="4"/>
    </row>
    <row r="16" spans="1:32" ht="24" customHeight="1">
      <c r="B16" s="264"/>
      <c r="C16" s="265"/>
      <c r="D16" s="286" t="s">
        <v>114</v>
      </c>
      <c r="E16" s="287"/>
      <c r="F16" s="287"/>
      <c r="G16" s="288"/>
      <c r="H16" s="289"/>
      <c r="I16" s="284"/>
      <c r="J16" s="284"/>
      <c r="K16" s="284"/>
      <c r="L16" s="284"/>
      <c r="M16" s="290"/>
      <c r="N16" s="291"/>
      <c r="O16" s="284"/>
      <c r="P16" s="284"/>
      <c r="Q16" s="284"/>
      <c r="R16" s="284"/>
      <c r="S16" s="290"/>
      <c r="T16" s="291"/>
      <c r="U16" s="284"/>
      <c r="V16" s="284"/>
      <c r="W16" s="284"/>
      <c r="X16" s="284"/>
      <c r="Y16" s="290"/>
      <c r="Z16" s="284"/>
      <c r="AA16" s="284"/>
      <c r="AB16" s="284"/>
      <c r="AC16" s="284"/>
      <c r="AD16" s="284"/>
      <c r="AE16" s="285"/>
    </row>
    <row r="17" spans="1:32" ht="24" customHeight="1">
      <c r="B17" s="264"/>
      <c r="C17" s="265"/>
      <c r="D17" s="271"/>
      <c r="E17" s="272"/>
      <c r="F17" s="272"/>
      <c r="G17" s="273"/>
      <c r="H17" s="277"/>
      <c r="I17" s="278"/>
      <c r="J17" s="278"/>
      <c r="K17" s="278"/>
      <c r="L17" s="278"/>
      <c r="M17" s="279"/>
      <c r="N17" s="281"/>
      <c r="O17" s="278"/>
      <c r="P17" s="278"/>
      <c r="Q17" s="278"/>
      <c r="R17" s="278"/>
      <c r="S17" s="279"/>
      <c r="T17" s="281"/>
      <c r="U17" s="278"/>
      <c r="V17" s="278"/>
      <c r="W17" s="278"/>
      <c r="X17" s="278"/>
      <c r="Y17" s="279"/>
      <c r="Z17" s="278"/>
      <c r="AA17" s="278"/>
      <c r="AB17" s="278"/>
      <c r="AC17" s="278"/>
      <c r="AD17" s="278"/>
      <c r="AE17" s="283"/>
    </row>
    <row r="18" spans="1:32" ht="24" customHeight="1">
      <c r="B18" s="264"/>
      <c r="C18" s="265"/>
      <c r="D18" s="246" t="s">
        <v>115</v>
      </c>
      <c r="E18" s="247"/>
      <c r="F18" s="247"/>
      <c r="G18" s="248"/>
      <c r="H18" s="252"/>
      <c r="I18" s="253"/>
      <c r="J18" s="253"/>
      <c r="K18" s="253"/>
      <c r="L18" s="253"/>
      <c r="M18" s="254"/>
      <c r="N18" s="258"/>
      <c r="O18" s="253"/>
      <c r="P18" s="253"/>
      <c r="Q18" s="253"/>
      <c r="R18" s="253"/>
      <c r="S18" s="254"/>
      <c r="T18" s="258"/>
      <c r="U18" s="253"/>
      <c r="V18" s="253"/>
      <c r="W18" s="253"/>
      <c r="X18" s="253"/>
      <c r="Y18" s="254"/>
      <c r="Z18" s="253"/>
      <c r="AA18" s="253"/>
      <c r="AB18" s="253"/>
      <c r="AC18" s="253"/>
      <c r="AD18" s="253"/>
      <c r="AE18" s="260"/>
    </row>
    <row r="19" spans="1:32" ht="24" customHeight="1">
      <c r="B19" s="266"/>
      <c r="C19" s="267"/>
      <c r="D19" s="249"/>
      <c r="E19" s="250"/>
      <c r="F19" s="250"/>
      <c r="G19" s="251"/>
      <c r="H19" s="255"/>
      <c r="I19" s="256"/>
      <c r="J19" s="256"/>
      <c r="K19" s="256"/>
      <c r="L19" s="256"/>
      <c r="M19" s="257"/>
      <c r="N19" s="259"/>
      <c r="O19" s="256"/>
      <c r="P19" s="256"/>
      <c r="Q19" s="256"/>
      <c r="R19" s="256"/>
      <c r="S19" s="257"/>
      <c r="T19" s="259"/>
      <c r="U19" s="256"/>
      <c r="V19" s="256"/>
      <c r="W19" s="256"/>
      <c r="X19" s="256"/>
      <c r="Y19" s="257"/>
      <c r="Z19" s="256"/>
      <c r="AA19" s="256"/>
      <c r="AB19" s="256"/>
      <c r="AC19" s="256"/>
      <c r="AD19" s="256"/>
      <c r="AE19" s="261"/>
    </row>
    <row r="20" spans="1:32" ht="15" customHeight="1">
      <c r="A20" s="8"/>
      <c r="B20" s="237" t="s">
        <v>116</v>
      </c>
      <c r="C20" s="238"/>
      <c r="D20" s="238"/>
      <c r="E20" s="238"/>
      <c r="F20" s="238"/>
      <c r="G20" s="238"/>
      <c r="H20" s="238"/>
      <c r="I20" s="238"/>
      <c r="J20" s="238"/>
      <c r="K20" s="238"/>
      <c r="L20" s="238"/>
      <c r="M20" s="238"/>
      <c r="N20" s="238"/>
      <c r="O20" s="238"/>
      <c r="P20" s="238"/>
      <c r="Q20" s="238"/>
      <c r="R20" s="238"/>
      <c r="S20" s="238"/>
      <c r="T20" s="238"/>
      <c r="U20" s="238"/>
      <c r="V20" s="238"/>
      <c r="W20" s="238"/>
      <c r="X20" s="238"/>
      <c r="Y20" s="238"/>
      <c r="Z20" s="238"/>
      <c r="AA20" s="238"/>
      <c r="AB20" s="238"/>
      <c r="AC20" s="238"/>
      <c r="AD20" s="238"/>
      <c r="AE20" s="239"/>
      <c r="AF20" s="8"/>
    </row>
    <row r="21" spans="1:32" ht="15" customHeight="1">
      <c r="A21" s="8"/>
      <c r="B21" s="240"/>
      <c r="C21" s="241"/>
      <c r="D21" s="241"/>
      <c r="E21" s="241"/>
      <c r="F21" s="241"/>
      <c r="G21" s="241"/>
      <c r="H21" s="241"/>
      <c r="I21" s="241"/>
      <c r="J21" s="241"/>
      <c r="K21" s="241"/>
      <c r="L21" s="241"/>
      <c r="M21" s="241"/>
      <c r="N21" s="241"/>
      <c r="O21" s="241"/>
      <c r="P21" s="241"/>
      <c r="Q21" s="241"/>
      <c r="R21" s="241"/>
      <c r="S21" s="241"/>
      <c r="T21" s="241"/>
      <c r="U21" s="241"/>
      <c r="V21" s="241"/>
      <c r="W21" s="241"/>
      <c r="X21" s="241"/>
      <c r="Y21" s="241"/>
      <c r="Z21" s="241"/>
      <c r="AA21" s="241"/>
      <c r="AB21" s="241"/>
      <c r="AC21" s="241"/>
      <c r="AD21" s="241"/>
      <c r="AE21" s="242"/>
      <c r="AF21" s="8"/>
    </row>
    <row r="22" spans="1:32" ht="15" customHeight="1">
      <c r="A22" s="8"/>
      <c r="B22" s="243"/>
      <c r="C22" s="244"/>
      <c r="D22" s="244"/>
      <c r="E22" s="244"/>
      <c r="F22" s="244"/>
      <c r="G22" s="244"/>
      <c r="H22" s="244"/>
      <c r="I22" s="244"/>
      <c r="J22" s="244"/>
      <c r="K22" s="244"/>
      <c r="L22" s="244"/>
      <c r="M22" s="244"/>
      <c r="N22" s="244"/>
      <c r="O22" s="244"/>
      <c r="P22" s="244"/>
      <c r="Q22" s="244"/>
      <c r="R22" s="244"/>
      <c r="S22" s="244"/>
      <c r="T22" s="244"/>
      <c r="U22" s="244"/>
      <c r="V22" s="244"/>
      <c r="W22" s="244"/>
      <c r="X22" s="244"/>
      <c r="Y22" s="244"/>
      <c r="Z22" s="244"/>
      <c r="AA22" s="244"/>
      <c r="AB22" s="244"/>
      <c r="AC22" s="244"/>
      <c r="AD22" s="244"/>
      <c r="AE22" s="245"/>
      <c r="AF22" s="8"/>
    </row>
    <row r="23" spans="1:32" ht="15" customHeight="1">
      <c r="A23" s="8"/>
      <c r="B23" s="228"/>
      <c r="C23" s="229"/>
      <c r="D23" s="229"/>
      <c r="E23" s="229"/>
      <c r="F23" s="229"/>
      <c r="G23" s="229"/>
      <c r="H23" s="229"/>
      <c r="I23" s="229"/>
      <c r="J23" s="229"/>
      <c r="K23" s="229"/>
      <c r="L23" s="229"/>
      <c r="M23" s="229"/>
      <c r="N23" s="229"/>
      <c r="O23" s="229"/>
      <c r="P23" s="229"/>
      <c r="Q23" s="229"/>
      <c r="R23" s="229"/>
      <c r="S23" s="229"/>
      <c r="T23" s="229"/>
      <c r="U23" s="229"/>
      <c r="V23" s="229"/>
      <c r="W23" s="229"/>
      <c r="X23" s="229"/>
      <c r="Y23" s="229"/>
      <c r="Z23" s="229"/>
      <c r="AA23" s="229"/>
      <c r="AB23" s="229"/>
      <c r="AC23" s="229"/>
      <c r="AD23" s="229"/>
      <c r="AE23" s="230"/>
      <c r="AF23" s="6"/>
    </row>
    <row r="24" spans="1:32" ht="15" customHeight="1">
      <c r="A24" s="8"/>
      <c r="B24" s="231"/>
      <c r="C24" s="232"/>
      <c r="D24" s="232"/>
      <c r="E24" s="232"/>
      <c r="F24" s="232"/>
      <c r="G24" s="232"/>
      <c r="H24" s="232"/>
      <c r="I24" s="232"/>
      <c r="J24" s="232"/>
      <c r="K24" s="232"/>
      <c r="L24" s="232"/>
      <c r="M24" s="232"/>
      <c r="N24" s="232"/>
      <c r="O24" s="232"/>
      <c r="P24" s="232"/>
      <c r="Q24" s="232"/>
      <c r="R24" s="232"/>
      <c r="S24" s="232"/>
      <c r="T24" s="232"/>
      <c r="U24" s="232"/>
      <c r="V24" s="232"/>
      <c r="W24" s="232"/>
      <c r="X24" s="232"/>
      <c r="Y24" s="232"/>
      <c r="Z24" s="232"/>
      <c r="AA24" s="232"/>
      <c r="AB24" s="232"/>
      <c r="AC24" s="232"/>
      <c r="AD24" s="232"/>
      <c r="AE24" s="233"/>
    </row>
    <row r="25" spans="1:32" ht="15" customHeight="1">
      <c r="A25" s="8"/>
      <c r="B25" s="231"/>
      <c r="C25" s="232"/>
      <c r="D25" s="232"/>
      <c r="E25" s="232"/>
      <c r="F25" s="232"/>
      <c r="G25" s="232"/>
      <c r="H25" s="232"/>
      <c r="I25" s="232"/>
      <c r="J25" s="232"/>
      <c r="K25" s="232"/>
      <c r="L25" s="232"/>
      <c r="M25" s="232"/>
      <c r="N25" s="232"/>
      <c r="O25" s="232"/>
      <c r="P25" s="232"/>
      <c r="Q25" s="232"/>
      <c r="R25" s="232"/>
      <c r="S25" s="232"/>
      <c r="T25" s="232"/>
      <c r="U25" s="232"/>
      <c r="V25" s="232"/>
      <c r="W25" s="232"/>
      <c r="X25" s="232"/>
      <c r="Y25" s="232"/>
      <c r="Z25" s="232"/>
      <c r="AA25" s="232"/>
      <c r="AB25" s="232"/>
      <c r="AC25" s="232"/>
      <c r="AD25" s="232"/>
      <c r="AE25" s="233"/>
      <c r="AF25" s="3"/>
    </row>
    <row r="26" spans="1:32" ht="15" customHeight="1">
      <c r="A26" s="8"/>
      <c r="B26" s="231"/>
      <c r="C26" s="232"/>
      <c r="D26" s="232"/>
      <c r="E26" s="232"/>
      <c r="F26" s="232"/>
      <c r="G26" s="232"/>
      <c r="H26" s="232"/>
      <c r="I26" s="232"/>
      <c r="J26" s="232"/>
      <c r="K26" s="232"/>
      <c r="L26" s="232"/>
      <c r="M26" s="232"/>
      <c r="N26" s="232"/>
      <c r="O26" s="232"/>
      <c r="P26" s="232"/>
      <c r="Q26" s="232"/>
      <c r="R26" s="232"/>
      <c r="S26" s="232"/>
      <c r="T26" s="232"/>
      <c r="U26" s="232"/>
      <c r="V26" s="232"/>
      <c r="W26" s="232"/>
      <c r="X26" s="232"/>
      <c r="Y26" s="232"/>
      <c r="Z26" s="232"/>
      <c r="AA26" s="232"/>
      <c r="AB26" s="232"/>
      <c r="AC26" s="232"/>
      <c r="AD26" s="232"/>
      <c r="AE26" s="233"/>
    </row>
    <row r="27" spans="1:32" ht="15" customHeight="1">
      <c r="A27" s="8"/>
      <c r="B27" s="231"/>
      <c r="C27" s="232"/>
      <c r="D27" s="232"/>
      <c r="E27" s="232"/>
      <c r="F27" s="232"/>
      <c r="G27" s="232"/>
      <c r="H27" s="232"/>
      <c r="I27" s="232"/>
      <c r="J27" s="232"/>
      <c r="K27" s="232"/>
      <c r="L27" s="232"/>
      <c r="M27" s="232"/>
      <c r="N27" s="232"/>
      <c r="O27" s="232"/>
      <c r="P27" s="232"/>
      <c r="Q27" s="232"/>
      <c r="R27" s="232"/>
      <c r="S27" s="232"/>
      <c r="T27" s="232"/>
      <c r="U27" s="232"/>
      <c r="V27" s="232"/>
      <c r="W27" s="232"/>
      <c r="X27" s="232"/>
      <c r="Y27" s="232"/>
      <c r="Z27" s="232"/>
      <c r="AA27" s="232"/>
      <c r="AB27" s="232"/>
      <c r="AC27" s="232"/>
      <c r="AD27" s="232"/>
      <c r="AE27" s="233"/>
    </row>
    <row r="28" spans="1:32" ht="15" customHeight="1">
      <c r="A28" s="8"/>
      <c r="B28" s="231"/>
      <c r="C28" s="232"/>
      <c r="D28" s="232"/>
      <c r="E28" s="232"/>
      <c r="F28" s="232"/>
      <c r="G28" s="232"/>
      <c r="H28" s="232"/>
      <c r="I28" s="232"/>
      <c r="J28" s="232"/>
      <c r="K28" s="232"/>
      <c r="L28" s="232"/>
      <c r="M28" s="232"/>
      <c r="N28" s="232"/>
      <c r="O28" s="232"/>
      <c r="P28" s="232"/>
      <c r="Q28" s="232"/>
      <c r="R28" s="232"/>
      <c r="S28" s="232"/>
      <c r="T28" s="232"/>
      <c r="U28" s="232"/>
      <c r="V28" s="232"/>
      <c r="W28" s="232"/>
      <c r="X28" s="232"/>
      <c r="Y28" s="232"/>
      <c r="Z28" s="232"/>
      <c r="AA28" s="232"/>
      <c r="AB28" s="232"/>
      <c r="AC28" s="232"/>
      <c r="AD28" s="232"/>
      <c r="AE28" s="233"/>
    </row>
    <row r="29" spans="1:32" ht="15" customHeight="1">
      <c r="A29" s="8"/>
      <c r="B29" s="231"/>
      <c r="C29" s="232"/>
      <c r="D29" s="232"/>
      <c r="E29" s="232"/>
      <c r="F29" s="232"/>
      <c r="G29" s="232"/>
      <c r="H29" s="232"/>
      <c r="I29" s="232"/>
      <c r="J29" s="232"/>
      <c r="K29" s="232"/>
      <c r="L29" s="232"/>
      <c r="M29" s="232"/>
      <c r="N29" s="232"/>
      <c r="O29" s="232"/>
      <c r="P29" s="232"/>
      <c r="Q29" s="232"/>
      <c r="R29" s="232"/>
      <c r="S29" s="232"/>
      <c r="T29" s="232"/>
      <c r="U29" s="232"/>
      <c r="V29" s="232"/>
      <c r="W29" s="232"/>
      <c r="X29" s="232"/>
      <c r="Y29" s="232"/>
      <c r="Z29" s="232"/>
      <c r="AA29" s="232"/>
      <c r="AB29" s="232"/>
      <c r="AC29" s="232"/>
      <c r="AD29" s="232"/>
      <c r="AE29" s="233"/>
    </row>
    <row r="30" spans="1:32" ht="14.5" customHeight="1">
      <c r="A30" s="8"/>
      <c r="B30" s="231"/>
      <c r="C30" s="232"/>
      <c r="D30" s="232"/>
      <c r="E30" s="232"/>
      <c r="F30" s="232"/>
      <c r="G30" s="232"/>
      <c r="H30" s="232"/>
      <c r="I30" s="232"/>
      <c r="J30" s="232"/>
      <c r="K30" s="232"/>
      <c r="L30" s="232"/>
      <c r="M30" s="232"/>
      <c r="N30" s="232"/>
      <c r="O30" s="232"/>
      <c r="P30" s="232"/>
      <c r="Q30" s="232"/>
      <c r="R30" s="232"/>
      <c r="S30" s="232"/>
      <c r="T30" s="232"/>
      <c r="U30" s="232"/>
      <c r="V30" s="232"/>
      <c r="W30" s="232"/>
      <c r="X30" s="232"/>
      <c r="Y30" s="232"/>
      <c r="Z30" s="232"/>
      <c r="AA30" s="232"/>
      <c r="AB30" s="232"/>
      <c r="AC30" s="232"/>
      <c r="AD30" s="232"/>
      <c r="AE30" s="233"/>
    </row>
    <row r="31" spans="1:32" ht="15" customHeight="1">
      <c r="A31" s="8"/>
      <c r="B31" s="231"/>
      <c r="C31" s="232"/>
      <c r="D31" s="232"/>
      <c r="E31" s="232"/>
      <c r="F31" s="232"/>
      <c r="G31" s="232"/>
      <c r="H31" s="232"/>
      <c r="I31" s="232"/>
      <c r="J31" s="232"/>
      <c r="K31" s="232"/>
      <c r="L31" s="232"/>
      <c r="M31" s="232"/>
      <c r="N31" s="232"/>
      <c r="O31" s="232"/>
      <c r="P31" s="232"/>
      <c r="Q31" s="232"/>
      <c r="R31" s="232"/>
      <c r="S31" s="232"/>
      <c r="T31" s="232"/>
      <c r="U31" s="232"/>
      <c r="V31" s="232"/>
      <c r="W31" s="232"/>
      <c r="X31" s="232"/>
      <c r="Y31" s="232"/>
      <c r="Z31" s="232"/>
      <c r="AA31" s="232"/>
      <c r="AB31" s="232"/>
      <c r="AC31" s="232"/>
      <c r="AD31" s="232"/>
      <c r="AE31" s="233"/>
    </row>
    <row r="32" spans="1:32" ht="15" customHeight="1">
      <c r="A32" s="8"/>
      <c r="B32" s="234"/>
      <c r="C32" s="235"/>
      <c r="D32" s="235"/>
      <c r="E32" s="235"/>
      <c r="F32" s="235"/>
      <c r="G32" s="235"/>
      <c r="H32" s="235"/>
      <c r="I32" s="235"/>
      <c r="J32" s="235"/>
      <c r="K32" s="235"/>
      <c r="L32" s="235"/>
      <c r="M32" s="235"/>
      <c r="N32" s="235"/>
      <c r="O32" s="235"/>
      <c r="P32" s="235"/>
      <c r="Q32" s="235"/>
      <c r="R32" s="235"/>
      <c r="S32" s="235"/>
      <c r="T32" s="235"/>
      <c r="U32" s="235"/>
      <c r="V32" s="235"/>
      <c r="W32" s="235"/>
      <c r="X32" s="235"/>
      <c r="Y32" s="235"/>
      <c r="Z32" s="235"/>
      <c r="AA32" s="235"/>
      <c r="AB32" s="235"/>
      <c r="AC32" s="235"/>
      <c r="AD32" s="235"/>
      <c r="AE32" s="236"/>
    </row>
    <row r="33" spans="1:31" ht="15" customHeight="1">
      <c r="A33" s="8"/>
      <c r="B33" s="237" t="s">
        <v>117</v>
      </c>
      <c r="C33" s="238"/>
      <c r="D33" s="238"/>
      <c r="E33" s="238"/>
      <c r="F33" s="238"/>
      <c r="G33" s="238"/>
      <c r="H33" s="238"/>
      <c r="I33" s="238"/>
      <c r="J33" s="238"/>
      <c r="K33" s="238"/>
      <c r="L33" s="238"/>
      <c r="M33" s="238"/>
      <c r="N33" s="238"/>
      <c r="O33" s="238"/>
      <c r="P33" s="238"/>
      <c r="Q33" s="238"/>
      <c r="R33" s="238"/>
      <c r="S33" s="238"/>
      <c r="T33" s="238"/>
      <c r="U33" s="238"/>
      <c r="V33" s="238"/>
      <c r="W33" s="238"/>
      <c r="X33" s="238"/>
      <c r="Y33" s="238"/>
      <c r="Z33" s="238"/>
      <c r="AA33" s="238"/>
      <c r="AB33" s="238"/>
      <c r="AC33" s="238"/>
      <c r="AD33" s="238"/>
      <c r="AE33" s="239"/>
    </row>
    <row r="34" spans="1:31" ht="15" customHeight="1">
      <c r="A34" s="8"/>
      <c r="B34" s="240"/>
      <c r="C34" s="241"/>
      <c r="D34" s="241"/>
      <c r="E34" s="241"/>
      <c r="F34" s="241"/>
      <c r="G34" s="241"/>
      <c r="H34" s="241"/>
      <c r="I34" s="241"/>
      <c r="J34" s="241"/>
      <c r="K34" s="241"/>
      <c r="L34" s="241"/>
      <c r="M34" s="241"/>
      <c r="N34" s="241"/>
      <c r="O34" s="241"/>
      <c r="P34" s="241"/>
      <c r="Q34" s="241"/>
      <c r="R34" s="241"/>
      <c r="S34" s="241"/>
      <c r="T34" s="241"/>
      <c r="U34" s="241"/>
      <c r="V34" s="241"/>
      <c r="W34" s="241"/>
      <c r="X34" s="241"/>
      <c r="Y34" s="241"/>
      <c r="Z34" s="241"/>
      <c r="AA34" s="241"/>
      <c r="AB34" s="241"/>
      <c r="AC34" s="241"/>
      <c r="AD34" s="241"/>
      <c r="AE34" s="242"/>
    </row>
    <row r="35" spans="1:31" ht="15" customHeight="1">
      <c r="A35" s="8"/>
      <c r="B35" s="243"/>
      <c r="C35" s="244"/>
      <c r="D35" s="244"/>
      <c r="E35" s="244"/>
      <c r="F35" s="244"/>
      <c r="G35" s="244"/>
      <c r="H35" s="244"/>
      <c r="I35" s="244"/>
      <c r="J35" s="244"/>
      <c r="K35" s="244"/>
      <c r="L35" s="244"/>
      <c r="M35" s="244"/>
      <c r="N35" s="244"/>
      <c r="O35" s="244"/>
      <c r="P35" s="244"/>
      <c r="Q35" s="244"/>
      <c r="R35" s="244"/>
      <c r="S35" s="244"/>
      <c r="T35" s="244"/>
      <c r="U35" s="244"/>
      <c r="V35" s="244"/>
      <c r="W35" s="244"/>
      <c r="X35" s="244"/>
      <c r="Y35" s="244"/>
      <c r="Z35" s="244"/>
      <c r="AA35" s="244"/>
      <c r="AB35" s="244"/>
      <c r="AC35" s="244"/>
      <c r="AD35" s="244"/>
      <c r="AE35" s="245"/>
    </row>
    <row r="36" spans="1:31" ht="15" customHeight="1">
      <c r="A36" s="8"/>
      <c r="B36" s="228"/>
      <c r="C36" s="229"/>
      <c r="D36" s="229"/>
      <c r="E36" s="229"/>
      <c r="F36" s="229"/>
      <c r="G36" s="229"/>
      <c r="H36" s="229"/>
      <c r="I36" s="229"/>
      <c r="J36" s="229"/>
      <c r="K36" s="229"/>
      <c r="L36" s="229"/>
      <c r="M36" s="229"/>
      <c r="N36" s="229"/>
      <c r="O36" s="229"/>
      <c r="P36" s="229"/>
      <c r="Q36" s="229"/>
      <c r="R36" s="229"/>
      <c r="S36" s="229"/>
      <c r="T36" s="229"/>
      <c r="U36" s="229"/>
      <c r="V36" s="229"/>
      <c r="W36" s="229"/>
      <c r="X36" s="229"/>
      <c r="Y36" s="229"/>
      <c r="Z36" s="229"/>
      <c r="AA36" s="229"/>
      <c r="AB36" s="229"/>
      <c r="AC36" s="229"/>
      <c r="AD36" s="229"/>
      <c r="AE36" s="230"/>
    </row>
    <row r="37" spans="1:31" ht="15" customHeight="1">
      <c r="A37" s="8"/>
      <c r="B37" s="231"/>
      <c r="C37" s="232"/>
      <c r="D37" s="232"/>
      <c r="E37" s="232"/>
      <c r="F37" s="232"/>
      <c r="G37" s="232"/>
      <c r="H37" s="232"/>
      <c r="I37" s="232"/>
      <c r="J37" s="232"/>
      <c r="K37" s="232"/>
      <c r="L37" s="232"/>
      <c r="M37" s="232"/>
      <c r="N37" s="232"/>
      <c r="O37" s="232"/>
      <c r="P37" s="232"/>
      <c r="Q37" s="232"/>
      <c r="R37" s="232"/>
      <c r="S37" s="232"/>
      <c r="T37" s="232"/>
      <c r="U37" s="232"/>
      <c r="V37" s="232"/>
      <c r="W37" s="232"/>
      <c r="X37" s="232"/>
      <c r="Y37" s="232"/>
      <c r="Z37" s="232"/>
      <c r="AA37" s="232"/>
      <c r="AB37" s="232"/>
      <c r="AC37" s="232"/>
      <c r="AD37" s="232"/>
      <c r="AE37" s="233"/>
    </row>
    <row r="38" spans="1:31" ht="15" customHeight="1">
      <c r="A38" s="8"/>
      <c r="B38" s="231"/>
      <c r="C38" s="232"/>
      <c r="D38" s="232"/>
      <c r="E38" s="232"/>
      <c r="F38" s="232"/>
      <c r="G38" s="232"/>
      <c r="H38" s="232"/>
      <c r="I38" s="232"/>
      <c r="J38" s="232"/>
      <c r="K38" s="232"/>
      <c r="L38" s="232"/>
      <c r="M38" s="232"/>
      <c r="N38" s="232"/>
      <c r="O38" s="232"/>
      <c r="P38" s="232"/>
      <c r="Q38" s="232"/>
      <c r="R38" s="232"/>
      <c r="S38" s="232"/>
      <c r="T38" s="232"/>
      <c r="U38" s="232"/>
      <c r="V38" s="232"/>
      <c r="W38" s="232"/>
      <c r="X38" s="232"/>
      <c r="Y38" s="232"/>
      <c r="Z38" s="232"/>
      <c r="AA38" s="232"/>
      <c r="AB38" s="232"/>
      <c r="AC38" s="232"/>
      <c r="AD38" s="232"/>
      <c r="AE38" s="233"/>
    </row>
    <row r="39" spans="1:31" ht="15" customHeight="1">
      <c r="A39" s="8"/>
      <c r="B39" s="231"/>
      <c r="C39" s="232"/>
      <c r="D39" s="232"/>
      <c r="E39" s="232"/>
      <c r="F39" s="232"/>
      <c r="G39" s="232"/>
      <c r="H39" s="232"/>
      <c r="I39" s="232"/>
      <c r="J39" s="232"/>
      <c r="K39" s="232"/>
      <c r="L39" s="232"/>
      <c r="M39" s="232"/>
      <c r="N39" s="232"/>
      <c r="O39" s="232"/>
      <c r="P39" s="232"/>
      <c r="Q39" s="232"/>
      <c r="R39" s="232"/>
      <c r="S39" s="232"/>
      <c r="T39" s="232"/>
      <c r="U39" s="232"/>
      <c r="V39" s="232"/>
      <c r="W39" s="232"/>
      <c r="X39" s="232"/>
      <c r="Y39" s="232"/>
      <c r="Z39" s="232"/>
      <c r="AA39" s="232"/>
      <c r="AB39" s="232"/>
      <c r="AC39" s="232"/>
      <c r="AD39" s="232"/>
      <c r="AE39" s="233"/>
    </row>
    <row r="40" spans="1:31" ht="15" customHeight="1">
      <c r="A40" s="8"/>
      <c r="B40" s="231"/>
      <c r="C40" s="232"/>
      <c r="D40" s="232"/>
      <c r="E40" s="232"/>
      <c r="F40" s="232"/>
      <c r="G40" s="232"/>
      <c r="H40" s="232"/>
      <c r="I40" s="232"/>
      <c r="J40" s="232"/>
      <c r="K40" s="232"/>
      <c r="L40" s="232"/>
      <c r="M40" s="232"/>
      <c r="N40" s="232"/>
      <c r="O40" s="232"/>
      <c r="P40" s="232"/>
      <c r="Q40" s="232"/>
      <c r="R40" s="232"/>
      <c r="S40" s="232"/>
      <c r="T40" s="232"/>
      <c r="U40" s="232"/>
      <c r="V40" s="232"/>
      <c r="W40" s="232"/>
      <c r="X40" s="232"/>
      <c r="Y40" s="232"/>
      <c r="Z40" s="232"/>
      <c r="AA40" s="232"/>
      <c r="AB40" s="232"/>
      <c r="AC40" s="232"/>
      <c r="AD40" s="232"/>
      <c r="AE40" s="233"/>
    </row>
    <row r="41" spans="1:31" ht="15" customHeight="1">
      <c r="A41" s="8"/>
      <c r="B41" s="231"/>
      <c r="C41" s="232"/>
      <c r="D41" s="232"/>
      <c r="E41" s="232"/>
      <c r="F41" s="232"/>
      <c r="G41" s="232"/>
      <c r="H41" s="232"/>
      <c r="I41" s="232"/>
      <c r="J41" s="232"/>
      <c r="K41" s="232"/>
      <c r="L41" s="232"/>
      <c r="M41" s="232"/>
      <c r="N41" s="232"/>
      <c r="O41" s="232"/>
      <c r="P41" s="232"/>
      <c r="Q41" s="232"/>
      <c r="R41" s="232"/>
      <c r="S41" s="232"/>
      <c r="T41" s="232"/>
      <c r="U41" s="232"/>
      <c r="V41" s="232"/>
      <c r="W41" s="232"/>
      <c r="X41" s="232"/>
      <c r="Y41" s="232"/>
      <c r="Z41" s="232"/>
      <c r="AA41" s="232"/>
      <c r="AB41" s="232"/>
      <c r="AC41" s="232"/>
      <c r="AD41" s="232"/>
      <c r="AE41" s="233"/>
    </row>
    <row r="42" spans="1:31" ht="15" customHeight="1">
      <c r="A42" s="8"/>
      <c r="B42" s="231"/>
      <c r="C42" s="232"/>
      <c r="D42" s="232"/>
      <c r="E42" s="232"/>
      <c r="F42" s="232"/>
      <c r="G42" s="232"/>
      <c r="H42" s="232"/>
      <c r="I42" s="232"/>
      <c r="J42" s="232"/>
      <c r="K42" s="232"/>
      <c r="L42" s="232"/>
      <c r="M42" s="232"/>
      <c r="N42" s="232"/>
      <c r="O42" s="232"/>
      <c r="P42" s="232"/>
      <c r="Q42" s="232"/>
      <c r="R42" s="232"/>
      <c r="S42" s="232"/>
      <c r="T42" s="232"/>
      <c r="U42" s="232"/>
      <c r="V42" s="232"/>
      <c r="W42" s="232"/>
      <c r="X42" s="232"/>
      <c r="Y42" s="232"/>
      <c r="Z42" s="232"/>
      <c r="AA42" s="232"/>
      <c r="AB42" s="232"/>
      <c r="AC42" s="232"/>
      <c r="AD42" s="232"/>
      <c r="AE42" s="233"/>
    </row>
    <row r="43" spans="1:31" ht="15" customHeight="1">
      <c r="A43" s="8"/>
      <c r="B43" s="231"/>
      <c r="C43" s="232"/>
      <c r="D43" s="232"/>
      <c r="E43" s="232"/>
      <c r="F43" s="232"/>
      <c r="G43" s="232"/>
      <c r="H43" s="232"/>
      <c r="I43" s="232"/>
      <c r="J43" s="232"/>
      <c r="K43" s="232"/>
      <c r="L43" s="232"/>
      <c r="M43" s="232"/>
      <c r="N43" s="232"/>
      <c r="O43" s="232"/>
      <c r="P43" s="232"/>
      <c r="Q43" s="232"/>
      <c r="R43" s="232"/>
      <c r="S43" s="232"/>
      <c r="T43" s="232"/>
      <c r="U43" s="232"/>
      <c r="V43" s="232"/>
      <c r="W43" s="232"/>
      <c r="X43" s="232"/>
      <c r="Y43" s="232"/>
      <c r="Z43" s="232"/>
      <c r="AA43" s="232"/>
      <c r="AB43" s="232"/>
      <c r="AC43" s="232"/>
      <c r="AD43" s="232"/>
      <c r="AE43" s="233"/>
    </row>
    <row r="44" spans="1:31" ht="15" customHeight="1">
      <c r="A44" s="8"/>
      <c r="B44" s="231"/>
      <c r="C44" s="232"/>
      <c r="D44" s="232"/>
      <c r="E44" s="232"/>
      <c r="F44" s="232"/>
      <c r="G44" s="232"/>
      <c r="H44" s="232"/>
      <c r="I44" s="232"/>
      <c r="J44" s="232"/>
      <c r="K44" s="232"/>
      <c r="L44" s="232"/>
      <c r="M44" s="232"/>
      <c r="N44" s="232"/>
      <c r="O44" s="232"/>
      <c r="P44" s="232"/>
      <c r="Q44" s="232"/>
      <c r="R44" s="232"/>
      <c r="S44" s="232"/>
      <c r="T44" s="232"/>
      <c r="U44" s="232"/>
      <c r="V44" s="232"/>
      <c r="W44" s="232"/>
      <c r="X44" s="232"/>
      <c r="Y44" s="232"/>
      <c r="Z44" s="232"/>
      <c r="AA44" s="232"/>
      <c r="AB44" s="232"/>
      <c r="AC44" s="232"/>
      <c r="AD44" s="232"/>
      <c r="AE44" s="233"/>
    </row>
    <row r="45" spans="1:31" ht="15" customHeight="1">
      <c r="A45" s="8"/>
      <c r="B45" s="234"/>
      <c r="C45" s="235"/>
      <c r="D45" s="235"/>
      <c r="E45" s="235"/>
      <c r="F45" s="235"/>
      <c r="G45" s="235"/>
      <c r="H45" s="235"/>
      <c r="I45" s="235"/>
      <c r="J45" s="235"/>
      <c r="K45" s="235"/>
      <c r="L45" s="235"/>
      <c r="M45" s="235"/>
      <c r="N45" s="235"/>
      <c r="O45" s="235"/>
      <c r="P45" s="235"/>
      <c r="Q45" s="235"/>
      <c r="R45" s="235"/>
      <c r="S45" s="235"/>
      <c r="T45" s="235"/>
      <c r="U45" s="235"/>
      <c r="V45" s="235"/>
      <c r="W45" s="235"/>
      <c r="X45" s="235"/>
      <c r="Y45" s="235"/>
      <c r="Z45" s="235"/>
      <c r="AA45" s="235"/>
      <c r="AB45" s="235"/>
      <c r="AC45" s="235"/>
      <c r="AD45" s="235"/>
      <c r="AE45" s="236"/>
    </row>
  </sheetData>
  <sheetProtection formatCells="0" selectLockedCells="1"/>
  <mergeCells count="45">
    <mergeCell ref="B6:G7"/>
    <mergeCell ref="H6:M7"/>
    <mergeCell ref="N6:S7"/>
    <mergeCell ref="T6:Y7"/>
    <mergeCell ref="Z6:AE7"/>
    <mergeCell ref="A1:AF2"/>
    <mergeCell ref="B4:D5"/>
    <mergeCell ref="E4:P5"/>
    <mergeCell ref="Q4:V5"/>
    <mergeCell ref="W4:AE5"/>
    <mergeCell ref="Z8:AE9"/>
    <mergeCell ref="B10:G11"/>
    <mergeCell ref="H10:M11"/>
    <mergeCell ref="N10:S11"/>
    <mergeCell ref="T10:Y11"/>
    <mergeCell ref="Z10:AE11"/>
    <mergeCell ref="D14:G15"/>
    <mergeCell ref="H14:M15"/>
    <mergeCell ref="N14:S15"/>
    <mergeCell ref="T14:Y15"/>
    <mergeCell ref="B8:G9"/>
    <mergeCell ref="H8:M9"/>
    <mergeCell ref="N8:S9"/>
    <mergeCell ref="T8:Y9"/>
    <mergeCell ref="D16:G17"/>
    <mergeCell ref="H16:M17"/>
    <mergeCell ref="N16:S17"/>
    <mergeCell ref="T16:Y17"/>
    <mergeCell ref="Z16:AE17"/>
    <mergeCell ref="B23:AE32"/>
    <mergeCell ref="B33:AE35"/>
    <mergeCell ref="B36:AE45"/>
    <mergeCell ref="D18:G19"/>
    <mergeCell ref="H18:M19"/>
    <mergeCell ref="N18:S19"/>
    <mergeCell ref="T18:Y19"/>
    <mergeCell ref="Z18:AE19"/>
    <mergeCell ref="B20:AE22"/>
    <mergeCell ref="B12:C19"/>
    <mergeCell ref="D12:G13"/>
    <mergeCell ref="H12:M13"/>
    <mergeCell ref="N12:S13"/>
    <mergeCell ref="T12:Y13"/>
    <mergeCell ref="Z12:AE13"/>
    <mergeCell ref="Z14:AE15"/>
  </mergeCells>
  <phoneticPr fontId="9"/>
  <conditionalFormatting sqref="B23:AE32 B36:AE45">
    <cfRule type="containsBlanks" dxfId="16" priority="1">
      <formula>LEN(TRIM(B23))=0</formula>
    </cfRule>
  </conditionalFormatting>
  <conditionalFormatting sqref="H8:AE19">
    <cfRule type="containsBlanks" dxfId="15" priority="2">
      <formula>LEN(TRIM(H8))=0</formula>
    </cfRule>
  </conditionalFormatting>
  <conditionalFormatting sqref="W4:AE5">
    <cfRule type="containsBlanks" dxfId="14" priority="3">
      <formula>LEN(TRIM(W4))=0</formula>
    </cfRule>
  </conditionalFormatting>
  <printOptions horizontalCentered="1"/>
  <pageMargins left="0.23622047244094491" right="3.937007874015748E-2" top="0.74803149606299213" bottom="0.74803149606299213" header="0.31496062992125984" footer="0.31496062992125984"/>
  <pageSetup paperSize="9" scale="92" fitToHeight="0" orientation="portrait"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27C196-71CD-47CF-AE00-DC94CF26480B}">
  <sheetPr>
    <tabColor rgb="FF00B050"/>
  </sheetPr>
  <dimension ref="A1:AF53"/>
  <sheetViews>
    <sheetView view="pageBreakPreview" topLeftCell="A37" zoomScale="70" zoomScaleNormal="85" zoomScaleSheetLayoutView="70" workbookViewId="0">
      <selection activeCell="V15" sqref="V15:Y16"/>
    </sheetView>
  </sheetViews>
  <sheetFormatPr defaultColWidth="2.7265625" defaultRowHeight="15" customHeight="1"/>
  <cols>
    <col min="1" max="3" width="2.7265625" style="1" customWidth="1"/>
    <col min="4" max="10" width="3.453125" style="1" customWidth="1"/>
    <col min="11" max="15" width="2.7265625" style="1" customWidth="1"/>
    <col min="16" max="16" width="2" style="1" customWidth="1"/>
    <col min="17" max="17" width="2.90625" style="1" customWidth="1"/>
    <col min="18" max="22" width="2.7265625" style="1" customWidth="1"/>
    <col min="23" max="24" width="2" style="1" customWidth="1"/>
    <col min="25" max="29" width="2.7265625" style="1" customWidth="1"/>
    <col min="30" max="31" width="2" style="1" customWidth="1"/>
    <col min="32" max="32" width="2.7265625" style="1" customWidth="1"/>
    <col min="33" max="16384" width="2.7265625" style="1"/>
  </cols>
  <sheetData>
    <row r="1" spans="1:32" ht="15" customHeight="1">
      <c r="A1" s="1" t="s">
        <v>78</v>
      </c>
    </row>
    <row r="2" spans="1:32" s="3" customFormat="1" ht="15" customHeight="1">
      <c r="A2" s="26"/>
      <c r="B2" s="26"/>
      <c r="C2" s="26"/>
      <c r="D2" s="26"/>
      <c r="E2" s="26"/>
      <c r="F2" s="26"/>
      <c r="G2" s="26"/>
      <c r="H2" s="26"/>
      <c r="I2" s="26"/>
      <c r="J2" s="26"/>
      <c r="K2" s="26"/>
      <c r="L2" s="26"/>
      <c r="M2" s="26"/>
      <c r="N2" s="26"/>
      <c r="O2" s="26"/>
      <c r="P2" s="26"/>
      <c r="Q2" s="26"/>
      <c r="R2" s="26"/>
      <c r="S2" s="26"/>
      <c r="T2" s="26"/>
      <c r="U2" s="26"/>
      <c r="V2" s="26"/>
      <c r="W2" s="26"/>
      <c r="X2" s="26"/>
      <c r="Y2" s="26"/>
      <c r="Z2" s="26"/>
      <c r="AA2" s="26"/>
      <c r="AB2" s="26"/>
      <c r="AC2" s="26"/>
      <c r="AD2" s="26"/>
      <c r="AE2" s="26"/>
      <c r="AF2" s="26"/>
    </row>
    <row r="3" spans="1:32" ht="15" customHeight="1">
      <c r="U3" s="160" t="s">
        <v>53</v>
      </c>
      <c r="V3" s="160"/>
      <c r="W3" s="160"/>
      <c r="X3" s="132"/>
      <c r="Y3" s="132"/>
      <c r="Z3" s="1" t="s">
        <v>3</v>
      </c>
      <c r="AA3" s="132"/>
      <c r="AB3" s="132"/>
      <c r="AC3" s="1" t="s">
        <v>2</v>
      </c>
      <c r="AD3" s="132"/>
      <c r="AE3" s="132"/>
      <c r="AF3" s="1" t="s">
        <v>1</v>
      </c>
    </row>
    <row r="4" spans="1:32" ht="15" customHeight="1">
      <c r="L4" s="4"/>
    </row>
    <row r="5" spans="1:32" ht="15" customHeight="1">
      <c r="T5" s="5"/>
    </row>
    <row r="6" spans="1:32" ht="15" customHeight="1">
      <c r="A6" s="136" t="s">
        <v>79</v>
      </c>
      <c r="B6" s="136"/>
      <c r="C6" s="136"/>
      <c r="D6" s="136"/>
      <c r="E6" s="136"/>
      <c r="F6" s="136"/>
      <c r="G6" s="136"/>
      <c r="H6" s="136"/>
      <c r="I6" s="136"/>
      <c r="J6" s="136"/>
      <c r="K6" s="136"/>
      <c r="L6" s="136"/>
      <c r="M6" s="136"/>
      <c r="N6" s="136"/>
      <c r="O6" s="136"/>
      <c r="P6" s="136"/>
      <c r="Q6" s="136"/>
      <c r="R6" s="136"/>
      <c r="S6" s="136"/>
      <c r="T6" s="136"/>
      <c r="U6" s="136"/>
      <c r="V6" s="136"/>
      <c r="W6" s="136"/>
      <c r="X6" s="136"/>
      <c r="Y6" s="136"/>
      <c r="Z6" s="136"/>
      <c r="AA6" s="136"/>
      <c r="AB6" s="136"/>
      <c r="AC6" s="136"/>
      <c r="AD6" s="136"/>
      <c r="AE6" s="136"/>
      <c r="AF6" s="136"/>
    </row>
    <row r="7" spans="1:32" ht="15" customHeight="1">
      <c r="A7" s="136"/>
      <c r="B7" s="136"/>
      <c r="C7" s="136"/>
      <c r="D7" s="136"/>
      <c r="E7" s="136"/>
      <c r="F7" s="136"/>
      <c r="G7" s="136"/>
      <c r="H7" s="136"/>
      <c r="I7" s="136"/>
      <c r="J7" s="136"/>
      <c r="K7" s="136"/>
      <c r="L7" s="136"/>
      <c r="M7" s="136"/>
      <c r="N7" s="136"/>
      <c r="O7" s="136"/>
      <c r="P7" s="136"/>
      <c r="Q7" s="136"/>
      <c r="R7" s="136"/>
      <c r="S7" s="136"/>
      <c r="T7" s="136"/>
      <c r="U7" s="136"/>
      <c r="V7" s="136"/>
      <c r="W7" s="136"/>
      <c r="X7" s="136"/>
      <c r="Y7" s="136"/>
      <c r="Z7" s="136"/>
      <c r="AA7" s="136"/>
      <c r="AB7" s="136"/>
      <c r="AC7" s="136"/>
      <c r="AD7" s="136"/>
      <c r="AE7" s="136"/>
      <c r="AF7" s="136"/>
    </row>
    <row r="9" spans="1:32" ht="15" customHeight="1">
      <c r="A9" s="1" t="s">
        <v>4</v>
      </c>
    </row>
    <row r="10" spans="1:32" ht="15" customHeight="1">
      <c r="Q10" s="121" t="s">
        <v>6</v>
      </c>
      <c r="R10" s="121"/>
      <c r="S10" s="121"/>
      <c r="T10" s="121"/>
      <c r="V10" s="193">
        <f>【様式１号】交付申請書!V9</f>
        <v>0</v>
      </c>
      <c r="W10" s="193"/>
      <c r="X10" s="193"/>
      <c r="Y10" s="193"/>
      <c r="Z10" s="193"/>
      <c r="AA10" s="193"/>
      <c r="AB10" s="193"/>
      <c r="AC10" s="193"/>
      <c r="AD10" s="193"/>
      <c r="AE10" s="193"/>
    </row>
    <row r="11" spans="1:32" ht="15" customHeight="1">
      <c r="V11" s="193"/>
      <c r="W11" s="193"/>
      <c r="X11" s="193"/>
      <c r="Y11" s="193"/>
      <c r="Z11" s="193"/>
      <c r="AA11" s="193"/>
      <c r="AB11" s="193"/>
      <c r="AC11" s="193"/>
      <c r="AD11" s="193"/>
      <c r="AE11" s="193"/>
    </row>
    <row r="12" spans="1:32" ht="15" customHeight="1">
      <c r="V12" s="193"/>
      <c r="W12" s="193"/>
      <c r="X12" s="193"/>
      <c r="Y12" s="193"/>
      <c r="Z12" s="193"/>
      <c r="AA12" s="193"/>
      <c r="AB12" s="193"/>
      <c r="AC12" s="193"/>
      <c r="AD12" s="193"/>
      <c r="AE12" s="193"/>
    </row>
    <row r="13" spans="1:32" ht="15" customHeight="1">
      <c r="Q13" s="121" t="s">
        <v>7</v>
      </c>
      <c r="R13" s="121"/>
      <c r="S13" s="121"/>
      <c r="T13" s="121"/>
      <c r="V13" s="193">
        <f>【様式１号】交付申請書!V12</f>
        <v>0</v>
      </c>
      <c r="W13" s="193"/>
      <c r="X13" s="193"/>
      <c r="Y13" s="193"/>
      <c r="Z13" s="193"/>
      <c r="AA13" s="193"/>
      <c r="AB13" s="193"/>
      <c r="AC13" s="193"/>
      <c r="AD13" s="193"/>
      <c r="AE13" s="193"/>
    </row>
    <row r="14" spans="1:32" ht="15" customHeight="1">
      <c r="V14" s="193"/>
      <c r="W14" s="193"/>
      <c r="X14" s="193"/>
      <c r="Y14" s="193"/>
      <c r="Z14" s="193"/>
      <c r="AA14" s="193"/>
      <c r="AB14" s="193"/>
      <c r="AC14" s="193"/>
      <c r="AD14" s="193"/>
      <c r="AE14" s="193"/>
    </row>
    <row r="15" spans="1:32" ht="15" customHeight="1">
      <c r="Q15" s="121" t="s">
        <v>8</v>
      </c>
      <c r="R15" s="121"/>
      <c r="S15" s="121"/>
      <c r="T15" s="121"/>
      <c r="V15" s="134">
        <f>【様式１号】交付申請書!V14</f>
        <v>0</v>
      </c>
      <c r="W15" s="134"/>
      <c r="X15" s="134"/>
      <c r="Y15" s="134"/>
      <c r="Z15" s="134">
        <f>【様式１号】交付申請書!Z14</f>
        <v>0</v>
      </c>
      <c r="AA15" s="134"/>
      <c r="AB15" s="134"/>
      <c r="AC15" s="134"/>
      <c r="AD15" s="134"/>
      <c r="AE15" s="134"/>
    </row>
    <row r="16" spans="1:32" ht="15" customHeight="1">
      <c r="V16" s="134"/>
      <c r="W16" s="134"/>
      <c r="X16" s="134"/>
      <c r="Y16" s="134"/>
      <c r="Z16" s="134"/>
      <c r="AA16" s="134"/>
      <c r="AB16" s="134"/>
      <c r="AC16" s="134"/>
      <c r="AD16" s="134"/>
      <c r="AE16" s="134"/>
      <c r="AF16" s="128"/>
    </row>
    <row r="17" spans="1:32" ht="15" customHeight="1">
      <c r="Q17" s="121" t="s">
        <v>9</v>
      </c>
      <c r="R17" s="121"/>
      <c r="S17" s="121"/>
      <c r="T17" s="121"/>
      <c r="V17" s="194">
        <f>【様式１号】交付申請書!V16</f>
        <v>0</v>
      </c>
      <c r="W17" s="194"/>
      <c r="X17" s="194"/>
      <c r="Y17" s="194"/>
      <c r="Z17" s="194"/>
      <c r="AA17" s="194"/>
      <c r="AB17" s="194"/>
      <c r="AC17" s="194"/>
      <c r="AD17" s="194"/>
      <c r="AE17" s="194"/>
      <c r="AF17" s="128"/>
    </row>
    <row r="18" spans="1:32" ht="15" customHeight="1">
      <c r="V18" s="194"/>
      <c r="W18" s="194"/>
      <c r="X18" s="194"/>
      <c r="Y18" s="194"/>
      <c r="Z18" s="194"/>
      <c r="AA18" s="194"/>
      <c r="AB18" s="194"/>
      <c r="AC18" s="194"/>
      <c r="AD18" s="194"/>
      <c r="AE18" s="194"/>
    </row>
    <row r="19" spans="1:32" ht="15" customHeight="1">
      <c r="V19" s="194"/>
      <c r="W19" s="194"/>
      <c r="X19" s="194"/>
      <c r="Y19" s="194"/>
      <c r="Z19" s="194"/>
      <c r="AA19" s="194"/>
      <c r="AB19" s="194"/>
      <c r="AC19" s="194"/>
      <c r="AD19" s="194"/>
      <c r="AE19" s="194"/>
    </row>
    <row r="20" spans="1:32" ht="15" customHeight="1">
      <c r="Q20" s="66" t="s">
        <v>155</v>
      </c>
      <c r="V20" s="195">
        <f>【様式１号】交付申請書!V19</f>
        <v>0</v>
      </c>
      <c r="W20" s="195"/>
      <c r="X20" s="195"/>
      <c r="Y20" s="195"/>
      <c r="Z20" s="195"/>
      <c r="AA20" s="195"/>
      <c r="AB20" s="195"/>
      <c r="AC20" s="195"/>
      <c r="AD20" s="195"/>
      <c r="AE20" s="195"/>
    </row>
    <row r="21" spans="1:32" ht="15" customHeight="1">
      <c r="V21" s="195"/>
      <c r="W21" s="195"/>
      <c r="X21" s="195"/>
      <c r="Y21" s="195"/>
      <c r="Z21" s="195"/>
      <c r="AA21" s="195"/>
      <c r="AB21" s="195"/>
      <c r="AC21" s="195"/>
      <c r="AD21" s="195"/>
      <c r="AE21" s="195"/>
    </row>
    <row r="22" spans="1:32" ht="15" customHeight="1">
      <c r="A22" s="8"/>
      <c r="B22" s="127" t="s">
        <v>53</v>
      </c>
      <c r="C22" s="127"/>
      <c r="D22" s="127"/>
      <c r="E22" s="127"/>
      <c r="F22" s="8" t="s">
        <v>3</v>
      </c>
      <c r="G22" s="127"/>
      <c r="H22" s="127"/>
      <c r="I22" s="8" t="s">
        <v>2</v>
      </c>
      <c r="J22" s="127"/>
      <c r="K22" s="127"/>
      <c r="L22" s="67" t="s">
        <v>80</v>
      </c>
      <c r="M22" s="67"/>
      <c r="N22" s="67"/>
      <c r="O22" s="67"/>
      <c r="P22" s="67"/>
      <c r="Q22" s="67"/>
      <c r="R22" s="67"/>
      <c r="S22" s="67"/>
      <c r="T22" s="67"/>
      <c r="U22" s="392"/>
      <c r="V22" s="392"/>
      <c r="W22" s="8" t="s">
        <v>81</v>
      </c>
      <c r="X22" s="392"/>
      <c r="Y22" s="392"/>
      <c r="Z22" s="67" t="s">
        <v>82</v>
      </c>
      <c r="AA22" s="67"/>
      <c r="AB22" s="67"/>
      <c r="AC22" s="67"/>
      <c r="AD22" s="67"/>
      <c r="AE22" s="67"/>
      <c r="AF22" s="67"/>
    </row>
    <row r="23" spans="1:32" ht="15" customHeight="1">
      <c r="A23" s="152" t="s">
        <v>118</v>
      </c>
      <c r="B23" s="152"/>
      <c r="C23" s="152"/>
      <c r="D23" s="152"/>
      <c r="E23" s="152"/>
      <c r="F23" s="152"/>
      <c r="G23" s="152"/>
      <c r="H23" s="152"/>
      <c r="I23" s="152"/>
      <c r="J23" s="152"/>
      <c r="K23" s="152"/>
      <c r="L23" s="152"/>
      <c r="M23" s="152"/>
      <c r="N23" s="152"/>
      <c r="O23" s="152"/>
      <c r="P23" s="152"/>
      <c r="Q23" s="152"/>
      <c r="R23" s="152"/>
      <c r="S23" s="152"/>
      <c r="T23" s="152"/>
      <c r="U23" s="152"/>
      <c r="V23" s="152"/>
      <c r="W23" s="152"/>
      <c r="X23" s="152"/>
      <c r="Y23" s="152"/>
      <c r="Z23" s="152"/>
      <c r="AA23" s="152"/>
      <c r="AB23" s="152"/>
      <c r="AC23" s="152"/>
      <c r="AD23" s="152"/>
      <c r="AE23" s="152"/>
      <c r="AF23" s="152"/>
    </row>
    <row r="24" spans="1:32" ht="15" customHeight="1">
      <c r="A24" s="152"/>
      <c r="B24" s="152"/>
      <c r="C24" s="152"/>
      <c r="D24" s="152"/>
      <c r="E24" s="152"/>
      <c r="F24" s="152"/>
      <c r="G24" s="152"/>
      <c r="H24" s="152"/>
      <c r="I24" s="152"/>
      <c r="J24" s="152"/>
      <c r="K24" s="152"/>
      <c r="L24" s="152"/>
      <c r="M24" s="152"/>
      <c r="N24" s="152"/>
      <c r="O24" s="152"/>
      <c r="P24" s="152"/>
      <c r="Q24" s="152"/>
      <c r="R24" s="152"/>
      <c r="S24" s="152"/>
      <c r="T24" s="152"/>
      <c r="U24" s="152"/>
      <c r="V24" s="152"/>
      <c r="W24" s="152"/>
      <c r="X24" s="152"/>
      <c r="Y24" s="152"/>
      <c r="Z24" s="152"/>
      <c r="AA24" s="152"/>
      <c r="AB24" s="152"/>
      <c r="AC24" s="152"/>
      <c r="AD24" s="152"/>
      <c r="AE24" s="152"/>
      <c r="AF24" s="152"/>
    </row>
    <row r="25" spans="1:32" ht="15" customHeight="1">
      <c r="A25" s="152"/>
      <c r="B25" s="152"/>
      <c r="C25" s="152"/>
      <c r="D25" s="152"/>
      <c r="E25" s="152"/>
      <c r="F25" s="152"/>
      <c r="G25" s="152"/>
      <c r="H25" s="152"/>
      <c r="I25" s="152"/>
      <c r="J25" s="152"/>
      <c r="K25" s="152"/>
      <c r="L25" s="152"/>
      <c r="M25" s="152"/>
      <c r="N25" s="152"/>
      <c r="O25" s="152"/>
      <c r="P25" s="152"/>
      <c r="Q25" s="152"/>
      <c r="R25" s="152"/>
      <c r="S25" s="152"/>
      <c r="T25" s="152"/>
      <c r="U25" s="152"/>
      <c r="V25" s="152"/>
      <c r="W25" s="152"/>
      <c r="X25" s="152"/>
      <c r="Y25" s="152"/>
      <c r="Z25" s="152"/>
      <c r="AA25" s="152"/>
      <c r="AB25" s="152"/>
      <c r="AC25" s="152"/>
      <c r="AD25" s="152"/>
      <c r="AE25" s="152"/>
      <c r="AF25" s="152"/>
    </row>
    <row r="26" spans="1:32" ht="15" customHeight="1">
      <c r="A26" s="122" t="s">
        <v>10</v>
      </c>
      <c r="B26" s="122"/>
      <c r="C26" s="122"/>
      <c r="D26" s="122"/>
      <c r="E26" s="122"/>
      <c r="F26" s="122"/>
      <c r="G26" s="122"/>
      <c r="H26" s="122"/>
      <c r="I26" s="122"/>
      <c r="J26" s="122"/>
      <c r="K26" s="122"/>
      <c r="L26" s="122"/>
      <c r="M26" s="122"/>
      <c r="N26" s="122"/>
      <c r="O26" s="122"/>
      <c r="P26" s="122"/>
      <c r="Q26" s="122"/>
      <c r="R26" s="122"/>
      <c r="S26" s="122"/>
      <c r="T26" s="122"/>
      <c r="U26" s="122"/>
      <c r="V26" s="122"/>
      <c r="W26" s="122"/>
      <c r="X26" s="122"/>
      <c r="Y26" s="122"/>
      <c r="Z26" s="122"/>
      <c r="AA26" s="122"/>
      <c r="AB26" s="122"/>
      <c r="AC26" s="122"/>
      <c r="AD26" s="122"/>
      <c r="AE26" s="122"/>
      <c r="AF26" s="122"/>
    </row>
    <row r="27" spans="1:32" ht="15" customHeight="1">
      <c r="B27" s="26"/>
      <c r="C27" s="26"/>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3"/>
    </row>
    <row r="28" spans="1:32" ht="15" customHeight="1">
      <c r="B28" s="115" t="s">
        <v>83</v>
      </c>
      <c r="C28" s="115"/>
      <c r="D28" s="115"/>
      <c r="E28" s="115"/>
      <c r="F28" s="115"/>
      <c r="G28" s="115"/>
      <c r="H28" s="115"/>
      <c r="I28" s="115"/>
      <c r="J28" s="115"/>
      <c r="K28" s="115"/>
      <c r="L28" s="115"/>
      <c r="M28" s="115"/>
      <c r="N28" s="187" t="s">
        <v>55</v>
      </c>
      <c r="O28" s="187"/>
      <c r="P28" s="391">
        <f>R44</f>
        <v>0</v>
      </c>
      <c r="Q28" s="391"/>
      <c r="R28" s="391"/>
      <c r="S28" s="391"/>
      <c r="T28" s="391"/>
      <c r="U28" s="391"/>
      <c r="V28" s="391"/>
      <c r="W28" s="391"/>
      <c r="X28" s="391"/>
      <c r="Y28" s="391"/>
      <c r="Z28" s="391"/>
      <c r="AA28" s="189" t="s">
        <v>56</v>
      </c>
      <c r="AB28" s="189"/>
      <c r="AC28" s="189"/>
      <c r="AD28" s="11"/>
      <c r="AE28" s="11"/>
    </row>
    <row r="29" spans="1:32" ht="15" customHeight="1">
      <c r="B29" s="115"/>
      <c r="C29" s="115"/>
      <c r="D29" s="115"/>
      <c r="E29" s="115"/>
      <c r="F29" s="115"/>
      <c r="G29" s="115"/>
      <c r="H29" s="115"/>
      <c r="I29" s="115"/>
      <c r="J29" s="115"/>
      <c r="K29" s="115"/>
      <c r="L29" s="115"/>
      <c r="M29" s="115"/>
      <c r="N29" s="187"/>
      <c r="O29" s="187"/>
      <c r="P29" s="391"/>
      <c r="Q29" s="391"/>
      <c r="R29" s="391"/>
      <c r="S29" s="391"/>
      <c r="T29" s="391"/>
      <c r="U29" s="391"/>
      <c r="V29" s="391"/>
      <c r="W29" s="391"/>
      <c r="X29" s="391"/>
      <c r="Y29" s="391"/>
      <c r="Z29" s="391"/>
      <c r="AA29" s="189"/>
      <c r="AB29" s="189"/>
      <c r="AC29" s="189"/>
      <c r="AD29" s="11"/>
      <c r="AE29" s="11"/>
    </row>
    <row r="30" spans="1:32" ht="8.25" customHeight="1">
      <c r="B30" s="12"/>
      <c r="C30" s="12"/>
      <c r="D30" s="12"/>
      <c r="E30" s="12"/>
      <c r="F30" s="12"/>
      <c r="G30" s="12"/>
      <c r="H30" s="12"/>
      <c r="I30" s="12"/>
      <c r="J30" s="12"/>
      <c r="K30" s="12"/>
      <c r="L30" s="12"/>
      <c r="M30" s="12"/>
      <c r="N30" s="10"/>
      <c r="O30" s="10"/>
      <c r="P30" s="10"/>
      <c r="Q30" s="10"/>
      <c r="R30" s="10"/>
      <c r="S30" s="10"/>
      <c r="T30" s="10"/>
      <c r="U30" s="10"/>
      <c r="V30" s="10"/>
      <c r="W30" s="10"/>
      <c r="X30" s="10"/>
      <c r="Y30" s="11"/>
      <c r="Z30" s="11"/>
      <c r="AA30" s="11"/>
      <c r="AB30" s="11"/>
      <c r="AC30" s="11"/>
      <c r="AD30" s="11"/>
      <c r="AE30" s="11"/>
    </row>
    <row r="31" spans="1:32" ht="18" customHeight="1">
      <c r="B31" s="385" t="s">
        <v>84</v>
      </c>
      <c r="C31" s="386"/>
      <c r="D31" s="386"/>
      <c r="E31" s="386"/>
      <c r="F31" s="386"/>
      <c r="G31" s="386"/>
      <c r="H31" s="386"/>
      <c r="I31" s="386"/>
      <c r="J31" s="387"/>
      <c r="K31" s="388" t="s">
        <v>85</v>
      </c>
      <c r="L31" s="389"/>
      <c r="M31" s="389"/>
      <c r="N31" s="389"/>
      <c r="O31" s="389"/>
      <c r="P31" s="389"/>
      <c r="Q31" s="390"/>
      <c r="R31" s="388" t="s">
        <v>86</v>
      </c>
      <c r="S31" s="389"/>
      <c r="T31" s="389"/>
      <c r="U31" s="389"/>
      <c r="V31" s="389"/>
      <c r="W31" s="389"/>
      <c r="X31" s="390"/>
      <c r="Y31" s="389" t="s">
        <v>87</v>
      </c>
      <c r="Z31" s="389"/>
      <c r="AA31" s="389"/>
      <c r="AB31" s="389"/>
      <c r="AC31" s="389"/>
      <c r="AD31" s="389"/>
      <c r="AE31" s="390"/>
    </row>
    <row r="32" spans="1:32" ht="15" customHeight="1">
      <c r="B32" s="367" t="s">
        <v>16</v>
      </c>
      <c r="C32" s="368"/>
      <c r="D32" s="373" t="s">
        <v>57</v>
      </c>
      <c r="E32" s="373"/>
      <c r="F32" s="373"/>
      <c r="G32" s="373"/>
      <c r="H32" s="373"/>
      <c r="I32" s="373"/>
      <c r="J32" s="374"/>
      <c r="K32" s="359">
        <f>【様式１号】交付申請書!$S$30</f>
        <v>0</v>
      </c>
      <c r="L32" s="359"/>
      <c r="M32" s="359"/>
      <c r="N32" s="359"/>
      <c r="O32" s="359"/>
      <c r="P32" s="71" t="s">
        <v>56</v>
      </c>
      <c r="Q32" s="73"/>
      <c r="R32" s="359">
        <f>'算出内訳表（変更）'!I6</f>
        <v>0</v>
      </c>
      <c r="S32" s="359"/>
      <c r="T32" s="359"/>
      <c r="U32" s="359"/>
      <c r="V32" s="359"/>
      <c r="W32" s="71" t="s">
        <v>56</v>
      </c>
      <c r="X32" s="73"/>
      <c r="Y32" s="364">
        <f>R32-K32</f>
        <v>0</v>
      </c>
      <c r="Z32" s="364"/>
      <c r="AA32" s="364"/>
      <c r="AB32" s="364"/>
      <c r="AC32" s="364"/>
      <c r="AD32" s="71" t="s">
        <v>56</v>
      </c>
      <c r="AE32" s="73"/>
    </row>
    <row r="33" spans="2:31" ht="15" customHeight="1">
      <c r="B33" s="369"/>
      <c r="C33" s="370"/>
      <c r="D33" s="375"/>
      <c r="E33" s="375"/>
      <c r="F33" s="375"/>
      <c r="G33" s="375"/>
      <c r="H33" s="375"/>
      <c r="I33" s="375"/>
      <c r="J33" s="376"/>
      <c r="K33" s="361"/>
      <c r="L33" s="361"/>
      <c r="M33" s="361"/>
      <c r="N33" s="361"/>
      <c r="O33" s="361"/>
      <c r="P33" s="132"/>
      <c r="Q33" s="135"/>
      <c r="R33" s="361"/>
      <c r="S33" s="361"/>
      <c r="T33" s="361"/>
      <c r="U33" s="361"/>
      <c r="V33" s="361"/>
      <c r="W33" s="132"/>
      <c r="X33" s="135"/>
      <c r="Y33" s="365"/>
      <c r="Z33" s="365"/>
      <c r="AA33" s="365"/>
      <c r="AB33" s="365"/>
      <c r="AC33" s="365"/>
      <c r="AD33" s="132"/>
      <c r="AE33" s="135"/>
    </row>
    <row r="34" spans="2:31" ht="15" customHeight="1">
      <c r="B34" s="371"/>
      <c r="C34" s="372"/>
      <c r="D34" s="377"/>
      <c r="E34" s="377"/>
      <c r="F34" s="377"/>
      <c r="G34" s="377"/>
      <c r="H34" s="377"/>
      <c r="I34" s="377"/>
      <c r="J34" s="378"/>
      <c r="K34" s="363"/>
      <c r="L34" s="363"/>
      <c r="M34" s="363"/>
      <c r="N34" s="363"/>
      <c r="O34" s="363"/>
      <c r="P34" s="72"/>
      <c r="Q34" s="74"/>
      <c r="R34" s="363"/>
      <c r="S34" s="363"/>
      <c r="T34" s="363"/>
      <c r="U34" s="363"/>
      <c r="V34" s="363"/>
      <c r="W34" s="72"/>
      <c r="X34" s="74"/>
      <c r="Y34" s="366"/>
      <c r="Z34" s="366"/>
      <c r="AA34" s="366"/>
      <c r="AB34" s="366"/>
      <c r="AC34" s="366"/>
      <c r="AD34" s="72"/>
      <c r="AE34" s="74"/>
    </row>
    <row r="35" spans="2:31" ht="15" customHeight="1">
      <c r="B35" s="367" t="s">
        <v>17</v>
      </c>
      <c r="C35" s="368"/>
      <c r="D35" s="379" t="s">
        <v>59</v>
      </c>
      <c r="E35" s="379"/>
      <c r="F35" s="379"/>
      <c r="G35" s="379"/>
      <c r="H35" s="379"/>
      <c r="I35" s="379"/>
      <c r="J35" s="380"/>
      <c r="K35" s="359">
        <f>【様式１号】交付申請書!$S$32</f>
        <v>0</v>
      </c>
      <c r="L35" s="359"/>
      <c r="M35" s="359"/>
      <c r="N35" s="359"/>
      <c r="O35" s="359"/>
      <c r="P35" s="71" t="s">
        <v>56</v>
      </c>
      <c r="Q35" s="73"/>
      <c r="R35" s="359">
        <f>'算出内訳表（変更）'!I7</f>
        <v>0</v>
      </c>
      <c r="S35" s="359"/>
      <c r="T35" s="359"/>
      <c r="U35" s="359"/>
      <c r="V35" s="359"/>
      <c r="W35" s="71" t="s">
        <v>56</v>
      </c>
      <c r="X35" s="73"/>
      <c r="Y35" s="364">
        <f t="shared" ref="Y35" si="0">R35-K35</f>
        <v>0</v>
      </c>
      <c r="Z35" s="364"/>
      <c r="AA35" s="364"/>
      <c r="AB35" s="364"/>
      <c r="AC35" s="364"/>
      <c r="AD35" s="71" t="s">
        <v>56</v>
      </c>
      <c r="AE35" s="73"/>
    </row>
    <row r="36" spans="2:31" ht="15" customHeight="1">
      <c r="B36" s="369"/>
      <c r="C36" s="370"/>
      <c r="D36" s="381"/>
      <c r="E36" s="381"/>
      <c r="F36" s="381"/>
      <c r="G36" s="381"/>
      <c r="H36" s="381"/>
      <c r="I36" s="381"/>
      <c r="J36" s="382"/>
      <c r="K36" s="361"/>
      <c r="L36" s="361"/>
      <c r="M36" s="361"/>
      <c r="N36" s="361"/>
      <c r="O36" s="361"/>
      <c r="P36" s="132"/>
      <c r="Q36" s="135"/>
      <c r="R36" s="361"/>
      <c r="S36" s="361"/>
      <c r="T36" s="361"/>
      <c r="U36" s="361"/>
      <c r="V36" s="361"/>
      <c r="W36" s="132"/>
      <c r="X36" s="135"/>
      <c r="Y36" s="365"/>
      <c r="Z36" s="365"/>
      <c r="AA36" s="365"/>
      <c r="AB36" s="365"/>
      <c r="AC36" s="365"/>
      <c r="AD36" s="132"/>
      <c r="AE36" s="135"/>
    </row>
    <row r="37" spans="2:31" ht="15" customHeight="1">
      <c r="B37" s="371"/>
      <c r="C37" s="372"/>
      <c r="D37" s="383"/>
      <c r="E37" s="383"/>
      <c r="F37" s="383"/>
      <c r="G37" s="383"/>
      <c r="H37" s="383"/>
      <c r="I37" s="383"/>
      <c r="J37" s="384"/>
      <c r="K37" s="363"/>
      <c r="L37" s="363"/>
      <c r="M37" s="363"/>
      <c r="N37" s="363"/>
      <c r="O37" s="363"/>
      <c r="P37" s="72"/>
      <c r="Q37" s="74"/>
      <c r="R37" s="363"/>
      <c r="S37" s="363"/>
      <c r="T37" s="363"/>
      <c r="U37" s="363"/>
      <c r="V37" s="363"/>
      <c r="W37" s="72"/>
      <c r="X37" s="74"/>
      <c r="Y37" s="366"/>
      <c r="Z37" s="366"/>
      <c r="AA37" s="366"/>
      <c r="AB37" s="366"/>
      <c r="AC37" s="366"/>
      <c r="AD37" s="72"/>
      <c r="AE37" s="74"/>
    </row>
    <row r="38" spans="2:31" ht="15" customHeight="1">
      <c r="B38" s="367" t="s">
        <v>18</v>
      </c>
      <c r="C38" s="368"/>
      <c r="D38" s="373" t="s">
        <v>60</v>
      </c>
      <c r="E38" s="373"/>
      <c r="F38" s="373"/>
      <c r="G38" s="373"/>
      <c r="H38" s="373"/>
      <c r="I38" s="373"/>
      <c r="J38" s="374"/>
      <c r="K38" s="359">
        <f>【様式１号】交付申請書!$S$34</f>
        <v>0</v>
      </c>
      <c r="L38" s="359"/>
      <c r="M38" s="359"/>
      <c r="N38" s="359"/>
      <c r="O38" s="359"/>
      <c r="P38" s="71" t="s">
        <v>56</v>
      </c>
      <c r="Q38" s="73"/>
      <c r="R38" s="359">
        <f>'算出内訳表（変更）'!I8</f>
        <v>0</v>
      </c>
      <c r="S38" s="359"/>
      <c r="T38" s="359"/>
      <c r="U38" s="359"/>
      <c r="V38" s="359"/>
      <c r="W38" s="71" t="s">
        <v>56</v>
      </c>
      <c r="X38" s="73"/>
      <c r="Y38" s="364">
        <f t="shared" ref="Y38" si="1">R38-K38</f>
        <v>0</v>
      </c>
      <c r="Z38" s="364"/>
      <c r="AA38" s="364"/>
      <c r="AB38" s="364"/>
      <c r="AC38" s="364"/>
      <c r="AD38" s="71" t="s">
        <v>56</v>
      </c>
      <c r="AE38" s="73"/>
    </row>
    <row r="39" spans="2:31" ht="15" customHeight="1">
      <c r="B39" s="369"/>
      <c r="C39" s="370"/>
      <c r="D39" s="375"/>
      <c r="E39" s="375"/>
      <c r="F39" s="375"/>
      <c r="G39" s="375"/>
      <c r="H39" s="375"/>
      <c r="I39" s="375"/>
      <c r="J39" s="376"/>
      <c r="K39" s="361"/>
      <c r="L39" s="361"/>
      <c r="M39" s="361"/>
      <c r="N39" s="361"/>
      <c r="O39" s="361"/>
      <c r="P39" s="132"/>
      <c r="Q39" s="135"/>
      <c r="R39" s="361"/>
      <c r="S39" s="361"/>
      <c r="T39" s="361"/>
      <c r="U39" s="361"/>
      <c r="V39" s="361"/>
      <c r="W39" s="132"/>
      <c r="X39" s="135"/>
      <c r="Y39" s="365"/>
      <c r="Z39" s="365"/>
      <c r="AA39" s="365"/>
      <c r="AB39" s="365"/>
      <c r="AC39" s="365"/>
      <c r="AD39" s="132"/>
      <c r="AE39" s="135"/>
    </row>
    <row r="40" spans="2:31" ht="15" customHeight="1">
      <c r="B40" s="371"/>
      <c r="C40" s="372"/>
      <c r="D40" s="377"/>
      <c r="E40" s="377"/>
      <c r="F40" s="377"/>
      <c r="G40" s="377"/>
      <c r="H40" s="377"/>
      <c r="I40" s="377"/>
      <c r="J40" s="378"/>
      <c r="K40" s="363"/>
      <c r="L40" s="363"/>
      <c r="M40" s="363"/>
      <c r="N40" s="363"/>
      <c r="O40" s="363"/>
      <c r="P40" s="72"/>
      <c r="Q40" s="74"/>
      <c r="R40" s="363"/>
      <c r="S40" s="363"/>
      <c r="T40" s="363"/>
      <c r="U40" s="363"/>
      <c r="V40" s="363"/>
      <c r="W40" s="72"/>
      <c r="X40" s="74"/>
      <c r="Y40" s="366"/>
      <c r="Z40" s="366"/>
      <c r="AA40" s="366"/>
      <c r="AB40" s="366"/>
      <c r="AC40" s="366"/>
      <c r="AD40" s="72"/>
      <c r="AE40" s="74"/>
    </row>
    <row r="41" spans="2:31" ht="15" customHeight="1">
      <c r="B41" s="367" t="s">
        <v>61</v>
      </c>
      <c r="C41" s="368"/>
      <c r="D41" s="373" t="s">
        <v>62</v>
      </c>
      <c r="E41" s="373"/>
      <c r="F41" s="373"/>
      <c r="G41" s="373"/>
      <c r="H41" s="373"/>
      <c r="I41" s="373"/>
      <c r="J41" s="374"/>
      <c r="K41" s="359">
        <f>【様式１号】交付申請書!$S$36</f>
        <v>0</v>
      </c>
      <c r="L41" s="359"/>
      <c r="M41" s="359"/>
      <c r="N41" s="359"/>
      <c r="O41" s="359"/>
      <c r="P41" s="71" t="s">
        <v>56</v>
      </c>
      <c r="Q41" s="73"/>
      <c r="R41" s="359">
        <f>'算出内訳表（変更）'!I9</f>
        <v>0</v>
      </c>
      <c r="S41" s="359"/>
      <c r="T41" s="359"/>
      <c r="U41" s="359"/>
      <c r="V41" s="359"/>
      <c r="W41" s="71" t="s">
        <v>56</v>
      </c>
      <c r="X41" s="73"/>
      <c r="Y41" s="364">
        <f t="shared" ref="Y41" si="2">R41-K41</f>
        <v>0</v>
      </c>
      <c r="Z41" s="364"/>
      <c r="AA41" s="364"/>
      <c r="AB41" s="364"/>
      <c r="AC41" s="364"/>
      <c r="AD41" s="71" t="s">
        <v>56</v>
      </c>
      <c r="AE41" s="73"/>
    </row>
    <row r="42" spans="2:31" ht="15" customHeight="1">
      <c r="B42" s="369"/>
      <c r="C42" s="370"/>
      <c r="D42" s="375"/>
      <c r="E42" s="375"/>
      <c r="F42" s="375"/>
      <c r="G42" s="375"/>
      <c r="H42" s="375"/>
      <c r="I42" s="375"/>
      <c r="J42" s="376"/>
      <c r="K42" s="361"/>
      <c r="L42" s="361"/>
      <c r="M42" s="361"/>
      <c r="N42" s="361"/>
      <c r="O42" s="361"/>
      <c r="P42" s="132"/>
      <c r="Q42" s="135"/>
      <c r="R42" s="361"/>
      <c r="S42" s="361"/>
      <c r="T42" s="361"/>
      <c r="U42" s="361"/>
      <c r="V42" s="361"/>
      <c r="W42" s="132"/>
      <c r="X42" s="135"/>
      <c r="Y42" s="365"/>
      <c r="Z42" s="365"/>
      <c r="AA42" s="365"/>
      <c r="AB42" s="365"/>
      <c r="AC42" s="365"/>
      <c r="AD42" s="132"/>
      <c r="AE42" s="135"/>
    </row>
    <row r="43" spans="2:31" ht="15" customHeight="1">
      <c r="B43" s="371"/>
      <c r="C43" s="372"/>
      <c r="D43" s="377"/>
      <c r="E43" s="377"/>
      <c r="F43" s="377"/>
      <c r="G43" s="377"/>
      <c r="H43" s="377"/>
      <c r="I43" s="377"/>
      <c r="J43" s="378"/>
      <c r="K43" s="363"/>
      <c r="L43" s="363"/>
      <c r="M43" s="363"/>
      <c r="N43" s="363"/>
      <c r="O43" s="363"/>
      <c r="P43" s="72"/>
      <c r="Q43" s="74"/>
      <c r="R43" s="363"/>
      <c r="S43" s="363"/>
      <c r="T43" s="363"/>
      <c r="U43" s="363"/>
      <c r="V43" s="363"/>
      <c r="W43" s="72"/>
      <c r="X43" s="74"/>
      <c r="Y43" s="366"/>
      <c r="Z43" s="366"/>
      <c r="AA43" s="366"/>
      <c r="AB43" s="366"/>
      <c r="AC43" s="366"/>
      <c r="AD43" s="72"/>
      <c r="AE43" s="74"/>
    </row>
    <row r="44" spans="2:31" ht="15" customHeight="1">
      <c r="B44" s="110" t="s">
        <v>88</v>
      </c>
      <c r="C44" s="71"/>
      <c r="D44" s="71"/>
      <c r="E44" s="71"/>
      <c r="F44" s="71"/>
      <c r="G44" s="71"/>
      <c r="H44" s="71"/>
      <c r="I44" s="71"/>
      <c r="J44" s="73"/>
      <c r="K44" s="358">
        <f>SUM(K32:O43)</f>
        <v>0</v>
      </c>
      <c r="L44" s="359"/>
      <c r="M44" s="359"/>
      <c r="N44" s="359"/>
      <c r="O44" s="359"/>
      <c r="P44" s="71" t="s">
        <v>56</v>
      </c>
      <c r="Q44" s="73"/>
      <c r="R44" s="359">
        <f>SUM(R32:V43)</f>
        <v>0</v>
      </c>
      <c r="S44" s="359"/>
      <c r="T44" s="359"/>
      <c r="U44" s="359"/>
      <c r="V44" s="359"/>
      <c r="W44" s="71" t="s">
        <v>56</v>
      </c>
      <c r="X44" s="73"/>
      <c r="Y44" s="364">
        <f t="shared" ref="Y44" si="3">R44-K44</f>
        <v>0</v>
      </c>
      <c r="Z44" s="364"/>
      <c r="AA44" s="364"/>
      <c r="AB44" s="364"/>
      <c r="AC44" s="364"/>
      <c r="AD44" s="71" t="s">
        <v>56</v>
      </c>
      <c r="AE44" s="73"/>
    </row>
    <row r="45" spans="2:31" ht="15" customHeight="1">
      <c r="B45" s="357"/>
      <c r="C45" s="132"/>
      <c r="D45" s="132"/>
      <c r="E45" s="132"/>
      <c r="F45" s="132"/>
      <c r="G45" s="132"/>
      <c r="H45" s="132"/>
      <c r="I45" s="132"/>
      <c r="J45" s="135"/>
      <c r="K45" s="360"/>
      <c r="L45" s="361"/>
      <c r="M45" s="361"/>
      <c r="N45" s="361"/>
      <c r="O45" s="361"/>
      <c r="P45" s="132"/>
      <c r="Q45" s="135"/>
      <c r="R45" s="361"/>
      <c r="S45" s="361"/>
      <c r="T45" s="361"/>
      <c r="U45" s="361"/>
      <c r="V45" s="361"/>
      <c r="W45" s="132"/>
      <c r="X45" s="135"/>
      <c r="Y45" s="365"/>
      <c r="Z45" s="365"/>
      <c r="AA45" s="365"/>
      <c r="AB45" s="365"/>
      <c r="AC45" s="365"/>
      <c r="AD45" s="132"/>
      <c r="AE45" s="135"/>
    </row>
    <row r="46" spans="2:31" ht="15" customHeight="1">
      <c r="B46" s="111"/>
      <c r="C46" s="72"/>
      <c r="D46" s="72"/>
      <c r="E46" s="72"/>
      <c r="F46" s="72"/>
      <c r="G46" s="72"/>
      <c r="H46" s="72"/>
      <c r="I46" s="72"/>
      <c r="J46" s="74"/>
      <c r="K46" s="362"/>
      <c r="L46" s="363"/>
      <c r="M46" s="363"/>
      <c r="N46" s="363"/>
      <c r="O46" s="363"/>
      <c r="P46" s="72"/>
      <c r="Q46" s="74"/>
      <c r="R46" s="363"/>
      <c r="S46" s="363"/>
      <c r="T46" s="363"/>
      <c r="U46" s="363"/>
      <c r="V46" s="363"/>
      <c r="W46" s="72"/>
      <c r="X46" s="74"/>
      <c r="Y46" s="366"/>
      <c r="Z46" s="366"/>
      <c r="AA46" s="366"/>
      <c r="AB46" s="366"/>
      <c r="AC46" s="366"/>
      <c r="AD46" s="72"/>
      <c r="AE46" s="74"/>
    </row>
    <row r="47" spans="2:31" ht="15" customHeight="1">
      <c r="B47" s="156" t="s">
        <v>89</v>
      </c>
      <c r="C47" s="112"/>
      <c r="D47" s="112"/>
      <c r="E47" s="112"/>
      <c r="F47" s="112"/>
      <c r="G47" s="112"/>
      <c r="H47" s="112"/>
      <c r="I47" s="112"/>
      <c r="J47" s="157"/>
      <c r="K47" s="352"/>
      <c r="L47" s="352"/>
      <c r="M47" s="352"/>
      <c r="N47" s="352"/>
      <c r="O47" s="352"/>
      <c r="P47" s="352"/>
      <c r="Q47" s="352"/>
      <c r="R47" s="352"/>
      <c r="S47" s="352"/>
      <c r="T47" s="352"/>
      <c r="U47" s="352"/>
      <c r="V47" s="352"/>
      <c r="W47" s="352"/>
      <c r="X47" s="352"/>
      <c r="Y47" s="352"/>
      <c r="Z47" s="352"/>
      <c r="AA47" s="352"/>
      <c r="AB47" s="352"/>
      <c r="AC47" s="352"/>
      <c r="AD47" s="352"/>
      <c r="AE47" s="353"/>
    </row>
    <row r="48" spans="2:31" ht="15" customHeight="1">
      <c r="B48" s="349"/>
      <c r="C48" s="350"/>
      <c r="D48" s="350"/>
      <c r="E48" s="350"/>
      <c r="F48" s="350"/>
      <c r="G48" s="350"/>
      <c r="H48" s="350"/>
      <c r="I48" s="350"/>
      <c r="J48" s="351"/>
      <c r="K48" s="352"/>
      <c r="L48" s="352"/>
      <c r="M48" s="352"/>
      <c r="N48" s="352"/>
      <c r="O48" s="352"/>
      <c r="P48" s="352"/>
      <c r="Q48" s="352"/>
      <c r="R48" s="352"/>
      <c r="S48" s="352"/>
      <c r="T48" s="352"/>
      <c r="U48" s="352"/>
      <c r="V48" s="352"/>
      <c r="W48" s="352"/>
      <c r="X48" s="352"/>
      <c r="Y48" s="352"/>
      <c r="Z48" s="352"/>
      <c r="AA48" s="352"/>
      <c r="AB48" s="352"/>
      <c r="AC48" s="352"/>
      <c r="AD48" s="352"/>
      <c r="AE48" s="353"/>
    </row>
    <row r="49" spans="2:31" ht="15" customHeight="1">
      <c r="B49" s="349"/>
      <c r="C49" s="350"/>
      <c r="D49" s="350"/>
      <c r="E49" s="350"/>
      <c r="F49" s="350"/>
      <c r="G49" s="350"/>
      <c r="H49" s="350"/>
      <c r="I49" s="350"/>
      <c r="J49" s="351"/>
      <c r="K49" s="352"/>
      <c r="L49" s="352"/>
      <c r="M49" s="352"/>
      <c r="N49" s="352"/>
      <c r="O49" s="352"/>
      <c r="P49" s="352"/>
      <c r="Q49" s="352"/>
      <c r="R49" s="352"/>
      <c r="S49" s="352"/>
      <c r="T49" s="352"/>
      <c r="U49" s="352"/>
      <c r="V49" s="352"/>
      <c r="W49" s="352"/>
      <c r="X49" s="352"/>
      <c r="Y49" s="352"/>
      <c r="Z49" s="352"/>
      <c r="AA49" s="352"/>
      <c r="AB49" s="352"/>
      <c r="AC49" s="352"/>
      <c r="AD49" s="352"/>
      <c r="AE49" s="353"/>
    </row>
    <row r="50" spans="2:31" ht="15" customHeight="1">
      <c r="B50" s="137" t="s">
        <v>15</v>
      </c>
      <c r="C50" s="138"/>
      <c r="D50" s="138"/>
      <c r="E50" s="138"/>
      <c r="F50" s="138"/>
      <c r="G50" s="138"/>
      <c r="H50" s="138"/>
      <c r="I50" s="138"/>
      <c r="J50" s="354"/>
      <c r="K50" s="80" t="s">
        <v>16</v>
      </c>
      <c r="L50" s="80"/>
      <c r="M50" s="138" t="s">
        <v>90</v>
      </c>
      <c r="N50" s="138"/>
      <c r="O50" s="138"/>
      <c r="P50" s="138"/>
      <c r="Q50" s="138"/>
      <c r="R50" s="138"/>
      <c r="S50" s="138"/>
      <c r="T50" s="138"/>
      <c r="U50" s="138"/>
      <c r="V50" s="138"/>
      <c r="W50" s="138"/>
      <c r="X50" s="138"/>
      <c r="Y50" s="138"/>
      <c r="Z50" s="138"/>
      <c r="AA50" s="138"/>
      <c r="AB50" s="138"/>
      <c r="AC50" s="138"/>
      <c r="AD50" s="138"/>
      <c r="AE50" s="354"/>
    </row>
    <row r="51" spans="2:31" ht="15" customHeight="1">
      <c r="B51" s="139"/>
      <c r="C51" s="140"/>
      <c r="D51" s="140"/>
      <c r="E51" s="140"/>
      <c r="F51" s="140"/>
      <c r="G51" s="140"/>
      <c r="H51" s="140"/>
      <c r="I51" s="140"/>
      <c r="J51" s="355"/>
      <c r="K51" s="81"/>
      <c r="L51" s="81"/>
      <c r="M51" s="140"/>
      <c r="N51" s="140"/>
      <c r="O51" s="140"/>
      <c r="P51" s="140"/>
      <c r="Q51" s="140"/>
      <c r="R51" s="140"/>
      <c r="S51" s="140"/>
      <c r="T51" s="140"/>
      <c r="U51" s="140"/>
      <c r="V51" s="140"/>
      <c r="W51" s="140"/>
      <c r="X51" s="140"/>
      <c r="Y51" s="140"/>
      <c r="Z51" s="140"/>
      <c r="AA51" s="140"/>
      <c r="AB51" s="140"/>
      <c r="AC51" s="140"/>
      <c r="AD51" s="140"/>
      <c r="AE51" s="355"/>
    </row>
    <row r="52" spans="2:31" ht="15" customHeight="1">
      <c r="B52" s="139"/>
      <c r="C52" s="140"/>
      <c r="D52" s="140"/>
      <c r="E52" s="140"/>
      <c r="F52" s="140"/>
      <c r="G52" s="140"/>
      <c r="H52" s="140"/>
      <c r="I52" s="140"/>
      <c r="J52" s="355"/>
      <c r="K52" s="81" t="s">
        <v>17</v>
      </c>
      <c r="L52" s="81"/>
      <c r="M52" s="140" t="s">
        <v>91</v>
      </c>
      <c r="N52" s="140"/>
      <c r="O52" s="140"/>
      <c r="P52" s="140"/>
      <c r="Q52" s="140"/>
      <c r="R52" s="140"/>
      <c r="S52" s="140"/>
      <c r="T52" s="140"/>
      <c r="U52" s="140"/>
      <c r="V52" s="140"/>
      <c r="W52" s="140"/>
      <c r="X52" s="140"/>
      <c r="Y52" s="140"/>
      <c r="Z52" s="140"/>
      <c r="AA52" s="140"/>
      <c r="AB52" s="140"/>
      <c r="AC52" s="140"/>
      <c r="AD52" s="140"/>
      <c r="AE52" s="355"/>
    </row>
    <row r="53" spans="2:31" ht="15" customHeight="1">
      <c r="B53" s="141"/>
      <c r="C53" s="142"/>
      <c r="D53" s="142"/>
      <c r="E53" s="142"/>
      <c r="F53" s="142"/>
      <c r="G53" s="142"/>
      <c r="H53" s="142"/>
      <c r="I53" s="142"/>
      <c r="J53" s="356"/>
      <c r="K53" s="82"/>
      <c r="L53" s="82"/>
      <c r="M53" s="142"/>
      <c r="N53" s="142"/>
      <c r="O53" s="142"/>
      <c r="P53" s="142"/>
      <c r="Q53" s="142"/>
      <c r="R53" s="142"/>
      <c r="S53" s="142"/>
      <c r="T53" s="142"/>
      <c r="U53" s="142"/>
      <c r="V53" s="142"/>
      <c r="W53" s="142"/>
      <c r="X53" s="142"/>
      <c r="Y53" s="142"/>
      <c r="Z53" s="142"/>
      <c r="AA53" s="142"/>
      <c r="AB53" s="142"/>
      <c r="AC53" s="142"/>
      <c r="AD53" s="142"/>
      <c r="AE53" s="356"/>
    </row>
  </sheetData>
  <sheetProtection sheet="1" formatCells="0" selectLockedCells="1"/>
  <mergeCells count="80">
    <mergeCell ref="Q10:T10"/>
    <mergeCell ref="U3:W3"/>
    <mergeCell ref="X3:Y3"/>
    <mergeCell ref="AA3:AB3"/>
    <mergeCell ref="AD3:AE3"/>
    <mergeCell ref="A6:AF7"/>
    <mergeCell ref="V10:AE12"/>
    <mergeCell ref="Q13:T13"/>
    <mergeCell ref="Q15:T15"/>
    <mergeCell ref="AF16:AF17"/>
    <mergeCell ref="Q17:T17"/>
    <mergeCell ref="X22:Y22"/>
    <mergeCell ref="Z22:AF22"/>
    <mergeCell ref="U22:V22"/>
    <mergeCell ref="V20:AE21"/>
    <mergeCell ref="V13:AE14"/>
    <mergeCell ref="V15:Y16"/>
    <mergeCell ref="Z15:AE16"/>
    <mergeCell ref="V17:AE19"/>
    <mergeCell ref="A23:AF25"/>
    <mergeCell ref="A26:AF26"/>
    <mergeCell ref="B28:M29"/>
    <mergeCell ref="N28:O29"/>
    <mergeCell ref="P28:Z29"/>
    <mergeCell ref="AA28:AC29"/>
    <mergeCell ref="B22:C22"/>
    <mergeCell ref="D22:E22"/>
    <mergeCell ref="G22:H22"/>
    <mergeCell ref="J22:K22"/>
    <mergeCell ref="L22:T22"/>
    <mergeCell ref="B31:J31"/>
    <mergeCell ref="K31:Q31"/>
    <mergeCell ref="R31:X31"/>
    <mergeCell ref="Y31:AE31"/>
    <mergeCell ref="B32:C34"/>
    <mergeCell ref="D32:J34"/>
    <mergeCell ref="K32:O34"/>
    <mergeCell ref="P32:Q34"/>
    <mergeCell ref="R32:V34"/>
    <mergeCell ref="W32:X34"/>
    <mergeCell ref="Y32:AC34"/>
    <mergeCell ref="AD32:AE34"/>
    <mergeCell ref="B35:C37"/>
    <mergeCell ref="D35:J37"/>
    <mergeCell ref="K35:O37"/>
    <mergeCell ref="P35:Q37"/>
    <mergeCell ref="R35:V37"/>
    <mergeCell ref="W35:X37"/>
    <mergeCell ref="Y35:AC37"/>
    <mergeCell ref="AD35:AE37"/>
    <mergeCell ref="Y38:AC40"/>
    <mergeCell ref="AD38:AE40"/>
    <mergeCell ref="W41:X43"/>
    <mergeCell ref="Y41:AC43"/>
    <mergeCell ref="AD41:AE43"/>
    <mergeCell ref="B38:C40"/>
    <mergeCell ref="D38:J40"/>
    <mergeCell ref="K38:O40"/>
    <mergeCell ref="P38:Q40"/>
    <mergeCell ref="R38:V40"/>
    <mergeCell ref="W38:X40"/>
    <mergeCell ref="B41:C43"/>
    <mergeCell ref="D41:J43"/>
    <mergeCell ref="K41:O43"/>
    <mergeCell ref="P41:Q43"/>
    <mergeCell ref="R41:V43"/>
    <mergeCell ref="AD44:AE46"/>
    <mergeCell ref="B47:J49"/>
    <mergeCell ref="K47:AE49"/>
    <mergeCell ref="B50:J53"/>
    <mergeCell ref="K50:L51"/>
    <mergeCell ref="M50:AE51"/>
    <mergeCell ref="K52:L53"/>
    <mergeCell ref="M52:AE53"/>
    <mergeCell ref="B44:J46"/>
    <mergeCell ref="K44:O46"/>
    <mergeCell ref="P44:Q46"/>
    <mergeCell ref="R44:V46"/>
    <mergeCell ref="W44:X46"/>
    <mergeCell ref="Y44:AC46"/>
  </mergeCells>
  <phoneticPr fontId="9"/>
  <conditionalFormatting sqref="K47:AE49">
    <cfRule type="containsBlanks" dxfId="13" priority="2">
      <formula>LEN(TRIM(K47))=0</formula>
    </cfRule>
  </conditionalFormatting>
  <conditionalFormatting sqref="V10 V13 V15 Z15 V17">
    <cfRule type="containsBlanks" dxfId="12" priority="1">
      <formula>LEN(TRIM(V10))=0</formula>
    </cfRule>
  </conditionalFormatting>
  <pageMargins left="0.7" right="0.7" top="0.75" bottom="0.75" header="0.3" footer="0.3"/>
  <pageSetup paperSize="9" scale="95" orientation="portrait" r:id="rId1"/>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2E3476-710D-41A0-9221-4E883CE804FD}">
  <sheetPr>
    <tabColor rgb="FF00B050"/>
  </sheetPr>
  <dimension ref="A1:AA21"/>
  <sheetViews>
    <sheetView view="pageBreakPreview" topLeftCell="A10" zoomScaleNormal="100" zoomScaleSheetLayoutView="100" workbookViewId="0">
      <selection activeCell="P6" sqref="P6"/>
    </sheetView>
  </sheetViews>
  <sheetFormatPr defaultColWidth="9" defaultRowHeight="13"/>
  <cols>
    <col min="1" max="1" width="9" style="17"/>
    <col min="2" max="2" width="35.26953125" style="17" customWidth="1"/>
    <col min="3" max="11" width="6.90625" style="17" customWidth="1"/>
    <col min="12" max="12" width="4" style="17" customWidth="1"/>
    <col min="13" max="17" width="10.7265625" style="17" customWidth="1"/>
    <col min="18" max="18" width="9" style="17"/>
    <col min="19" max="21" width="0" style="17" hidden="1" customWidth="1"/>
    <col min="22" max="22" width="9" style="17"/>
    <col min="23" max="27" width="10.7265625" style="17" customWidth="1"/>
    <col min="28" max="16384" width="9" style="17"/>
  </cols>
  <sheetData>
    <row r="1" spans="1:27" ht="20.25" customHeight="1">
      <c r="A1" s="218" t="s">
        <v>67</v>
      </c>
      <c r="B1" s="218"/>
      <c r="C1" s="218"/>
      <c r="D1" s="218"/>
      <c r="E1" s="218"/>
      <c r="F1" s="218"/>
      <c r="G1" s="218"/>
      <c r="H1" s="218"/>
      <c r="I1" s="218"/>
      <c r="J1" s="218"/>
      <c r="K1" s="16"/>
    </row>
    <row r="2" spans="1:27" ht="27" customHeight="1">
      <c r="A2" s="18" t="s">
        <v>69</v>
      </c>
      <c r="B2" s="400">
        <f>IF(【様式４号】変更交付申請書!V17="","",【様式４号】変更交付申請書!V17)</f>
        <v>0</v>
      </c>
      <c r="C2" s="400"/>
      <c r="D2" s="400"/>
      <c r="E2" s="19"/>
      <c r="F2" s="19"/>
      <c r="G2" s="20"/>
      <c r="H2" s="20"/>
      <c r="I2" s="20"/>
      <c r="J2" s="21"/>
      <c r="K2" s="21"/>
    </row>
    <row r="3" spans="1:27" ht="9.75" customHeight="1">
      <c r="B3" s="19"/>
      <c r="C3" s="19"/>
      <c r="D3" s="19"/>
      <c r="E3" s="19"/>
      <c r="F3" s="19"/>
      <c r="G3" s="19"/>
      <c r="H3" s="19"/>
      <c r="I3" s="19"/>
      <c r="J3" s="19"/>
      <c r="K3" s="19"/>
    </row>
    <row r="4" spans="1:27" ht="19.5" customHeight="1">
      <c r="A4" s="219" t="s">
        <v>70</v>
      </c>
      <c r="B4" s="219"/>
      <c r="C4" s="220" t="s">
        <v>71</v>
      </c>
      <c r="D4" s="221"/>
      <c r="E4" s="222"/>
      <c r="F4" s="220" t="s">
        <v>72</v>
      </c>
      <c r="G4" s="221"/>
      <c r="H4" s="222"/>
      <c r="I4" s="226" t="s">
        <v>126</v>
      </c>
      <c r="J4" s="221"/>
      <c r="K4" s="222"/>
    </row>
    <row r="5" spans="1:27" ht="19.5" customHeight="1">
      <c r="A5" s="219"/>
      <c r="B5" s="219"/>
      <c r="C5" s="223"/>
      <c r="D5" s="224"/>
      <c r="E5" s="225"/>
      <c r="F5" s="223"/>
      <c r="G5" s="224"/>
      <c r="H5" s="225"/>
      <c r="I5" s="223"/>
      <c r="J5" s="224"/>
      <c r="K5" s="225"/>
    </row>
    <row r="6" spans="1:27" ht="40.5" customHeight="1">
      <c r="A6" s="196" t="s">
        <v>73</v>
      </c>
      <c r="B6" s="196"/>
      <c r="C6" s="197">
        <f>'①金額確認シート(認可園システム導入) (変更)'!D15</f>
        <v>0</v>
      </c>
      <c r="D6" s="198"/>
      <c r="E6" s="199"/>
      <c r="F6" s="197">
        <f>'①金額確認シート(認可園システム導入) (変更)'!D19</f>
        <v>0</v>
      </c>
      <c r="G6" s="198"/>
      <c r="H6" s="199"/>
      <c r="I6" s="197">
        <f>'①金額確認シート(認可園システム導入) (変更)'!D22</f>
        <v>0</v>
      </c>
      <c r="J6" s="198"/>
      <c r="K6" s="199"/>
      <c r="N6" s="396"/>
      <c r="O6" s="396"/>
      <c r="P6" s="55"/>
      <c r="Q6" s="22"/>
    </row>
    <row r="7" spans="1:27" ht="40.5" customHeight="1">
      <c r="A7" s="214" t="s">
        <v>74</v>
      </c>
      <c r="B7" s="214"/>
      <c r="C7" s="215">
        <f>'算出内訳表（当初）'!C7</f>
        <v>0</v>
      </c>
      <c r="D7" s="216"/>
      <c r="E7" s="217"/>
      <c r="F7" s="197">
        <f>IF(C7&gt;150000,150000,C7)</f>
        <v>0</v>
      </c>
      <c r="G7" s="198"/>
      <c r="H7" s="199"/>
      <c r="I7" s="197">
        <f>IF(F7&gt;150000,112000,ROUNDDOWN(F7*3/4,-3))</f>
        <v>0</v>
      </c>
      <c r="J7" s="198"/>
      <c r="K7" s="199"/>
    </row>
    <row r="8" spans="1:27" ht="40.5" customHeight="1">
      <c r="A8" s="196" t="s">
        <v>75</v>
      </c>
      <c r="B8" s="196"/>
      <c r="C8" s="197">
        <f>'②金額確認シート(認可外システム導入)  (変更)'!C15</f>
        <v>0</v>
      </c>
      <c r="D8" s="198"/>
      <c r="E8" s="199"/>
      <c r="F8" s="197">
        <f>'②金額確認シート(認可外システム導入)  (変更)'!C19</f>
        <v>0</v>
      </c>
      <c r="G8" s="198"/>
      <c r="H8" s="199"/>
      <c r="I8" s="197">
        <f>'②金額確認シート(認可外システム導入)  (変更)'!C22</f>
        <v>0</v>
      </c>
      <c r="J8" s="198"/>
      <c r="K8" s="199"/>
      <c r="N8" s="397"/>
      <c r="O8" s="397"/>
      <c r="P8" s="55"/>
      <c r="W8" s="395"/>
      <c r="X8" s="395"/>
    </row>
    <row r="9" spans="1:27" ht="40.5" customHeight="1" thickBot="1">
      <c r="A9" s="207" t="s">
        <v>76</v>
      </c>
      <c r="B9" s="207"/>
      <c r="C9" s="208">
        <f>'算出内訳表（当初）'!C9</f>
        <v>0</v>
      </c>
      <c r="D9" s="209"/>
      <c r="E9" s="210"/>
      <c r="F9" s="211">
        <f>IF(C9&gt;1000000,1000000,C9)</f>
        <v>0</v>
      </c>
      <c r="G9" s="212"/>
      <c r="H9" s="213"/>
      <c r="I9" s="211">
        <f>IF(F9&gt;1000000,750000,ROUNDDOWN(F9*3/4,-3))</f>
        <v>0</v>
      </c>
      <c r="J9" s="212"/>
      <c r="K9" s="213"/>
      <c r="M9" s="22"/>
      <c r="N9" s="23"/>
      <c r="O9" s="23"/>
      <c r="P9" s="23"/>
      <c r="Q9" s="22"/>
      <c r="T9" s="28">
        <v>1</v>
      </c>
      <c r="U9" s="28" t="s">
        <v>124</v>
      </c>
      <c r="W9" s="22"/>
      <c r="X9" s="23"/>
      <c r="Y9" s="23"/>
      <c r="Z9" s="23"/>
      <c r="AA9" s="22"/>
    </row>
    <row r="10" spans="1:27" ht="35.25" customHeight="1" thickTop="1">
      <c r="A10" s="200" t="s">
        <v>77</v>
      </c>
      <c r="B10" s="200"/>
      <c r="C10" s="201">
        <f>SUM(C6:E9)</f>
        <v>0</v>
      </c>
      <c r="D10" s="202"/>
      <c r="E10" s="203"/>
      <c r="F10" s="201">
        <f>SUM(F6:H9)</f>
        <v>0</v>
      </c>
      <c r="G10" s="202"/>
      <c r="H10" s="203"/>
      <c r="I10" s="204">
        <f>SUM(I6:K9)</f>
        <v>0</v>
      </c>
      <c r="J10" s="205"/>
      <c r="K10" s="206"/>
      <c r="T10" s="28">
        <v>2</v>
      </c>
      <c r="U10" s="28" t="s">
        <v>125</v>
      </c>
    </row>
    <row r="11" spans="1:27" ht="13.5" customHeight="1">
      <c r="B11" s="19"/>
      <c r="C11" s="19"/>
      <c r="D11" s="24"/>
      <c r="E11" s="24"/>
      <c r="F11" s="24"/>
      <c r="G11" s="24"/>
      <c r="H11" s="24"/>
      <c r="I11" s="24"/>
      <c r="J11" s="19"/>
      <c r="K11" s="19"/>
      <c r="T11" s="28">
        <v>3</v>
      </c>
      <c r="U11" s="28"/>
    </row>
    <row r="12" spans="1:27" ht="13.5" customHeight="1">
      <c r="B12" s="19"/>
      <c r="C12" s="19"/>
      <c r="D12" s="19"/>
      <c r="E12" s="19"/>
      <c r="F12" s="19"/>
      <c r="G12" s="19"/>
      <c r="H12" s="19"/>
      <c r="I12" s="19"/>
      <c r="J12" s="19"/>
      <c r="K12" s="19"/>
      <c r="T12" s="28"/>
    </row>
    <row r="13" spans="1:27" ht="13.5" customHeight="1">
      <c r="B13" s="19"/>
      <c r="C13" s="19"/>
      <c r="D13" s="19"/>
      <c r="E13" s="19"/>
      <c r="F13" s="19"/>
      <c r="G13" s="19"/>
      <c r="H13" s="19"/>
      <c r="I13" s="19"/>
      <c r="J13" s="19"/>
      <c r="K13" s="19"/>
    </row>
    <row r="14" spans="1:27" ht="13.5" customHeight="1"/>
    <row r="15" spans="1:27" ht="13.5" customHeight="1"/>
    <row r="16" spans="1:27" ht="13.5" customHeight="1"/>
    <row r="17" spans="15:26" ht="25.5" customHeight="1">
      <c r="O17" s="398"/>
      <c r="P17" s="399"/>
      <c r="Y17" s="393"/>
      <c r="Z17" s="394"/>
    </row>
    <row r="18" spans="15:26" ht="23.25" customHeight="1"/>
    <row r="19" spans="15:26" ht="20.25" customHeight="1"/>
    <row r="20" spans="15:26" ht="20.25" customHeight="1"/>
    <row r="21" spans="15:26" ht="12.75" customHeight="1"/>
  </sheetData>
  <sheetProtection sheet="1" selectLockedCells="1"/>
  <mergeCells count="31">
    <mergeCell ref="N6:O6"/>
    <mergeCell ref="N8:O8"/>
    <mergeCell ref="O17:P17"/>
    <mergeCell ref="A1:J1"/>
    <mergeCell ref="B2:D2"/>
    <mergeCell ref="A4:B5"/>
    <mergeCell ref="C4:E5"/>
    <mergeCell ref="F4:H5"/>
    <mergeCell ref="I4:K5"/>
    <mergeCell ref="A6:B6"/>
    <mergeCell ref="C6:E6"/>
    <mergeCell ref="F6:H6"/>
    <mergeCell ref="I6:K6"/>
    <mergeCell ref="A7:B7"/>
    <mergeCell ref="C7:E7"/>
    <mergeCell ref="F7:H7"/>
    <mergeCell ref="I7:K7"/>
    <mergeCell ref="Y17:Z17"/>
    <mergeCell ref="W8:X8"/>
    <mergeCell ref="A10:B10"/>
    <mergeCell ref="C10:E10"/>
    <mergeCell ref="F10:H10"/>
    <mergeCell ref="I10:K10"/>
    <mergeCell ref="A9:B9"/>
    <mergeCell ref="C9:E9"/>
    <mergeCell ref="F9:H9"/>
    <mergeCell ref="I9:K9"/>
    <mergeCell ref="A8:B8"/>
    <mergeCell ref="C8:E8"/>
    <mergeCell ref="F8:H8"/>
    <mergeCell ref="I8:K8"/>
  </mergeCells>
  <phoneticPr fontId="9"/>
  <conditionalFormatting sqref="C6:E9">
    <cfRule type="containsBlanks" dxfId="11" priority="4">
      <formula>LEN(TRIM(C6))=0</formula>
    </cfRule>
  </conditionalFormatting>
  <dataValidations count="2">
    <dataValidation type="list" allowBlank="1" showInputMessage="1" showErrorMessage="1" sqref="P8" xr:uid="{A584D2E3-679D-4F12-81FC-131373331C04}">
      <formula1>$U$9:$U$10</formula1>
    </dataValidation>
    <dataValidation type="list" allowBlank="1" showInputMessage="1" showErrorMessage="1" sqref="P6" xr:uid="{7C8559F6-E29B-4368-942F-4DD6FB528C80}">
      <formula1>$T$9:$T$11</formula1>
    </dataValidation>
  </dataValidations>
  <pageMargins left="0.78740157480314965" right="0.35433070866141736" top="0.98425196850393704" bottom="0.98425196850393704" header="0.51181102362204722" footer="0.51181102362204722"/>
  <pageSetup paperSize="9" scale="83" orientation="portrait" blackAndWhite="1" r:id="rId1"/>
  <headerFooter alignWithMargins="0"/>
  <colBreaks count="1" manualBreakCount="1">
    <brk id="12" max="16" man="1"/>
  </colBreaks>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2" id="{A9FE7E1A-86CD-4A6C-877F-4D0A06FA2AA8}">
            <xm:f>'算出内訳表（当初）'!$P$6&lt;&gt;""</xm:f>
            <x14:dxf/>
          </x14:cfRule>
          <x14:cfRule type="expression" priority="3" id="{5EC2D727-8801-49B1-A4ED-B2EF9014185B}">
            <xm:f>'算出内訳表（当初）'!$P$6:$P$8&lt;&gt;""</xm:f>
            <x14:dxf>
              <fill>
                <patternFill patternType="none">
                  <bgColor auto="1"/>
                </patternFill>
              </fill>
            </x14:dxf>
          </x14:cfRule>
          <xm:sqref>P6</xm:sqref>
        </x14:conditionalFormatting>
        <x14:conditionalFormatting xmlns:xm="http://schemas.microsoft.com/office/excel/2006/main">
          <x14:cfRule type="expression" priority="1" id="{45BBE555-F637-47FE-93E7-91F4C51D4C3C}">
            <xm:f>'算出内訳表（当初）'!$P$8&lt;&gt;""</xm:f>
            <x14:dxf>
              <fill>
                <patternFill patternType="none">
                  <bgColor auto="1"/>
                </patternFill>
              </fill>
            </x14:dxf>
          </x14:cfRule>
          <xm:sqref>P8</xm:sqref>
        </x14:conditionalFormatting>
      </x14:conditionalFormatting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25175E-9529-4124-88AA-7B515D046974}">
  <sheetPr>
    <tabColor rgb="FF92D050"/>
    <pageSetUpPr fitToPage="1"/>
  </sheetPr>
  <dimension ref="A1:K24"/>
  <sheetViews>
    <sheetView view="pageBreakPreview" topLeftCell="A3" zoomScale="70" zoomScaleNormal="100" zoomScaleSheetLayoutView="70" workbookViewId="0">
      <selection activeCell="D13" sqref="D13"/>
    </sheetView>
  </sheetViews>
  <sheetFormatPr defaultColWidth="9" defaultRowHeight="13"/>
  <cols>
    <col min="1" max="1" width="9" style="29"/>
    <col min="2" max="2" width="25.26953125" style="29" customWidth="1"/>
    <col min="3" max="3" width="33.453125" style="29" customWidth="1"/>
    <col min="4" max="4" width="25.81640625" style="29" customWidth="1"/>
    <col min="5" max="5" width="14.453125" style="29" customWidth="1"/>
    <col min="6" max="6" width="14.6328125" style="29" customWidth="1"/>
    <col min="7" max="7" width="13.7265625" style="29" customWidth="1"/>
    <col min="8" max="8" width="14.26953125" style="29" customWidth="1"/>
    <col min="9" max="9" width="18.08984375" style="29" hidden="1" customWidth="1"/>
    <col min="10" max="10" width="9" style="29" hidden="1" customWidth="1"/>
    <col min="11" max="11" width="17.7265625" style="29" hidden="1" customWidth="1"/>
    <col min="12" max="13" width="9" style="29" customWidth="1"/>
    <col min="14" max="16384" width="9" style="29"/>
  </cols>
  <sheetData>
    <row r="1" spans="1:9" ht="24.75" customHeight="1">
      <c r="A1" s="30" t="s">
        <v>148</v>
      </c>
      <c r="B1" s="31"/>
      <c r="C1" s="31"/>
      <c r="D1" s="31"/>
      <c r="E1" s="31"/>
      <c r="F1" s="31"/>
      <c r="G1" s="31"/>
      <c r="H1" s="31"/>
    </row>
    <row r="2" spans="1:9" ht="43.5" customHeight="1">
      <c r="A2" s="31"/>
      <c r="B2" s="32" t="s">
        <v>127</v>
      </c>
      <c r="C2" s="33">
        <f>【様式１号】交付申請書!V16</f>
        <v>0</v>
      </c>
      <c r="D2" s="43"/>
      <c r="E2" s="56"/>
      <c r="F2" s="31"/>
      <c r="G2" s="31"/>
      <c r="H2" s="31"/>
    </row>
    <row r="3" spans="1:9">
      <c r="A3" s="31"/>
      <c r="B3" s="31"/>
      <c r="C3" s="31"/>
      <c r="D3" s="31"/>
      <c r="E3" s="31"/>
      <c r="F3" s="31"/>
      <c r="G3" s="31"/>
      <c r="H3" s="31"/>
    </row>
    <row r="4" spans="1:9">
      <c r="A4" s="31"/>
      <c r="B4" s="34" t="s">
        <v>128</v>
      </c>
      <c r="C4" s="31"/>
      <c r="D4" s="31"/>
      <c r="E4" s="31"/>
      <c r="F4" s="31"/>
      <c r="G4" s="31"/>
      <c r="H4" s="31"/>
    </row>
    <row r="5" spans="1:9">
      <c r="A5" s="31"/>
      <c r="B5" s="35" t="s">
        <v>129</v>
      </c>
      <c r="C5" s="35" t="s">
        <v>130</v>
      </c>
      <c r="D5" s="32" t="s">
        <v>133</v>
      </c>
      <c r="E5" s="31"/>
      <c r="F5" s="31"/>
      <c r="G5" s="31"/>
    </row>
    <row r="6" spans="1:9" ht="26.15" customHeight="1">
      <c r="A6" s="31">
        <v>1</v>
      </c>
      <c r="B6" s="52" t="str">
        <f>IF('①金額確認シート(認可園システム導入)(当初)'!B6="","",'①金額確認シート(認可園システム導入)(当初)'!B6)</f>
        <v/>
      </c>
      <c r="C6" s="52" t="str">
        <f>IF('①金額確認シート(認可園システム導入)(当初)'!C6="","",'①金額確認シート(認可園システム導入)(当初)'!C6)</f>
        <v/>
      </c>
      <c r="D6" s="52"/>
      <c r="E6" s="31"/>
      <c r="F6" s="31"/>
      <c r="G6" s="31"/>
      <c r="I6" s="29" t="s">
        <v>131</v>
      </c>
    </row>
    <row r="7" spans="1:9" ht="26.15" customHeight="1">
      <c r="A7" s="31">
        <v>2</v>
      </c>
      <c r="B7" s="52" t="str">
        <f>IF('①金額確認シート(認可園システム導入)(当初)'!B7="","",'①金額確認シート(認可園システム導入)(当初)'!B7)</f>
        <v/>
      </c>
      <c r="C7" s="52" t="str">
        <f>IF('①金額確認シート(認可園システム導入)(当初)'!C7="","",'①金額確認シート(認可園システム導入)(当初)'!C7)</f>
        <v/>
      </c>
      <c r="D7" s="52" t="str">
        <f>IF('①金額確認シート(認可園システム導入)(当初)'!D7="","",'①金額確認シート(認可園システム導入)(当初)'!D7)</f>
        <v/>
      </c>
      <c r="E7" s="31"/>
      <c r="F7" s="31"/>
      <c r="G7" s="31"/>
      <c r="I7" s="29" t="s">
        <v>132</v>
      </c>
    </row>
    <row r="8" spans="1:9" ht="26.15" customHeight="1">
      <c r="A8" s="31">
        <v>3</v>
      </c>
      <c r="B8" s="52" t="str">
        <f>IF('①金額確認シート(認可園システム導入)(当初)'!B8="","",'①金額確認シート(認可園システム導入)(当初)'!B8)</f>
        <v/>
      </c>
      <c r="C8" s="52" t="str">
        <f>IF('①金額確認シート(認可園システム導入)(当初)'!C8="","",'①金額確認シート(認可園システム導入)(当初)'!C8)</f>
        <v/>
      </c>
      <c r="D8" s="52" t="str">
        <f>IF('①金額確認シート(認可園システム導入)(当初)'!D8="","",'①金額確認シート(認可園システム導入)(当初)'!D8)</f>
        <v/>
      </c>
      <c r="E8" s="31"/>
      <c r="F8" s="50" t="s">
        <v>138</v>
      </c>
      <c r="G8" s="45" t="str">
        <f>IF('①金額確認シート(認可園システム導入)(当初)'!G6="","",'①金額確認シート(認可園システム導入)(当初)'!G6)</f>
        <v>４機能</v>
      </c>
      <c r="H8" s="63"/>
      <c r="I8" s="29" t="s">
        <v>134</v>
      </c>
    </row>
    <row r="9" spans="1:9" ht="26.15" customHeight="1">
      <c r="A9" s="31">
        <v>4</v>
      </c>
      <c r="B9" s="52" t="str">
        <f>IF('①金額確認シート(認可園システム導入)(当初)'!B9="","",'①金額確認シート(認可園システム導入)(当初)'!B9)</f>
        <v/>
      </c>
      <c r="C9" s="52" t="str">
        <f>IF('①金額確認シート(認可園システム導入)(当初)'!C9="","",'①金額確認シート(認可園システム導入)(当初)'!C9)</f>
        <v/>
      </c>
      <c r="D9" s="52" t="str">
        <f>IF('①金額確認シート(認可園システム導入)(当初)'!D9="","",'①金額確認シート(認可園システム導入)(当初)'!D9)</f>
        <v/>
      </c>
      <c r="E9" s="31"/>
      <c r="F9" s="50" t="s">
        <v>142</v>
      </c>
      <c r="G9" s="45" t="str">
        <f>IF('①金額確認シート(認可園システム導入)(当初)'!G7="","",'①金額確認シート(認可園システム導入)(当初)'!G7)</f>
        <v>あり</v>
      </c>
      <c r="I9" s="29" t="s">
        <v>135</v>
      </c>
    </row>
    <row r="10" spans="1:9" ht="26.15" customHeight="1">
      <c r="A10" s="31">
        <v>5</v>
      </c>
      <c r="B10" s="52" t="str">
        <f>IF('①金額確認シート(認可園システム導入)(当初)'!B10="","",'①金額確認シート(認可園システム導入)(当初)'!B10)</f>
        <v/>
      </c>
      <c r="C10" s="52" t="str">
        <f>IF('①金額確認シート(認可園システム導入)(当初)'!C10="","",'①金額確認シート(認可園システム導入)(当初)'!C10)</f>
        <v/>
      </c>
      <c r="D10" s="52" t="str">
        <f>IF('①金額確認シート(認可園システム導入)(当初)'!D10="","",'①金額確認シート(認可園システム導入)(当初)'!D10)</f>
        <v/>
      </c>
      <c r="E10" s="31"/>
      <c r="F10" s="31"/>
      <c r="G10" s="31"/>
    </row>
    <row r="11" spans="1:9" ht="26.15" customHeight="1">
      <c r="A11" s="31">
        <v>6</v>
      </c>
      <c r="B11" s="52" t="str">
        <f>IF('①金額確認シート(認可園システム導入)(当初)'!B11="","",'①金額確認シート(認可園システム導入)(当初)'!B11)</f>
        <v/>
      </c>
      <c r="C11" s="52" t="str">
        <f>IF('①金額確認シート(認可園システム導入)(当初)'!C11="","",'①金額確認シート(認可園システム導入)(当初)'!C11)</f>
        <v/>
      </c>
      <c r="D11" s="52" t="str">
        <f>IF('①金額確認シート(認可園システム導入)(当初)'!D11="","",'①金額確認シート(認可園システム導入)(当初)'!D11)</f>
        <v/>
      </c>
      <c r="E11" s="31"/>
      <c r="F11" s="31"/>
      <c r="G11" s="31"/>
    </row>
    <row r="12" spans="1:9" ht="26.15" customHeight="1">
      <c r="A12" s="31">
        <v>7</v>
      </c>
      <c r="B12" s="52" t="str">
        <f>IF('①金額確認シート(認可園システム導入)(当初)'!B12="","",'①金額確認シート(認可園システム導入)(当初)'!B12)</f>
        <v/>
      </c>
      <c r="C12" s="52" t="str">
        <f>IF('①金額確認シート(認可園システム導入)(当初)'!C12="","",'①金額確認シート(認可園システム導入)(当初)'!C12)</f>
        <v/>
      </c>
      <c r="D12" s="52" t="str">
        <f>IF('①金額確認シート(認可園システム導入)(当初)'!D12="","",'①金額確認シート(認可園システム導入)(当初)'!D12)</f>
        <v/>
      </c>
      <c r="E12" s="31"/>
      <c r="F12" s="31"/>
      <c r="G12" s="31"/>
    </row>
    <row r="13" spans="1:9" ht="26.15" customHeight="1">
      <c r="A13" s="31">
        <v>8</v>
      </c>
      <c r="B13" s="52" t="str">
        <f>IF('①金額確認シート(認可園システム導入)(当初)'!B13="","",'①金額確認シート(認可園システム導入)(当初)'!B13)</f>
        <v/>
      </c>
      <c r="C13" s="52" t="str">
        <f>IF('①金額確認シート(認可園システム導入)(当初)'!C13="","",'①金額確認シート(認可園システム導入)(当初)'!C13)</f>
        <v/>
      </c>
      <c r="D13" s="52" t="str">
        <f>IF('①金額確認シート(認可園システム導入)(当初)'!D13="","",'①金額確認シート(認可園システム導入)(当初)'!D13)</f>
        <v/>
      </c>
      <c r="E13" s="31"/>
      <c r="F13" s="31"/>
      <c r="G13" s="31"/>
    </row>
    <row r="14" spans="1:9" ht="26.15" customHeight="1">
      <c r="A14" s="31">
        <v>9</v>
      </c>
      <c r="B14" s="52" t="str">
        <f>IF('①金額確認シート(認可園システム導入)(当初)'!B14="","",'①金額確認シート(認可園システム導入)(当初)'!B14)</f>
        <v/>
      </c>
      <c r="C14" s="52" t="str">
        <f>IF('①金額確認シート(認可園システム導入)(当初)'!C14="","",'①金額確認シート(認可園システム導入)(当初)'!C14)</f>
        <v/>
      </c>
      <c r="D14" s="52" t="str">
        <f>IF('①金額確認シート(認可園システム導入)(当初)'!D14="","",'①金額確認シート(認可園システム導入)(当初)'!D14)</f>
        <v/>
      </c>
      <c r="E14" s="31"/>
      <c r="F14" s="31"/>
      <c r="G14" s="31"/>
    </row>
    <row r="15" spans="1:9">
      <c r="A15" s="31"/>
      <c r="B15" s="31"/>
      <c r="C15" s="60" t="s">
        <v>71</v>
      </c>
      <c r="D15" s="36">
        <f>SUM(D6:D14)</f>
        <v>0</v>
      </c>
      <c r="E15" s="31"/>
      <c r="F15" s="31"/>
      <c r="G15" s="31"/>
    </row>
    <row r="16" spans="1:9">
      <c r="A16" s="31"/>
      <c r="B16" s="31"/>
      <c r="C16" s="37"/>
      <c r="D16" s="37"/>
      <c r="E16" s="31"/>
      <c r="F16" s="31"/>
      <c r="G16" s="31"/>
      <c r="H16" s="31"/>
    </row>
    <row r="17" spans="1:11" ht="18.75" customHeight="1">
      <c r="A17" s="31"/>
      <c r="C17" s="38"/>
      <c r="D17" s="31"/>
      <c r="E17" s="38"/>
      <c r="H17" s="31"/>
    </row>
    <row r="18" spans="1:11">
      <c r="A18" s="31"/>
      <c r="C18" s="39"/>
      <c r="D18" s="61" t="s">
        <v>147</v>
      </c>
      <c r="E18" s="40"/>
      <c r="H18" s="40"/>
    </row>
    <row r="19" spans="1:11">
      <c r="A19" s="31"/>
      <c r="C19" s="31"/>
      <c r="D19" s="36">
        <f>IF(AND(G8="１機能", G9="なし"), IF(D15&gt;200000, 200000, D15), IF(AND(G8="１機能", G9="あり"),IF(D15&gt;700000, 700000, D15), IF(AND(G8="２機能", G9="なし"), IF(D15&gt;400000, 400000, D15), IF(AND(G8="２機能", G9="あり"), IF(D15&gt;900000, 900000, D15), IF(AND(G8="３機能",G9="なし"), IF(D15&gt;600000, 600000, D15), IF(AND(G8="３機能", G9="あり"),IF(D15&gt;1100000, 1100000, D15), IF(AND(G8="４機能", G9="なし"), IF(D15&gt;800000, 800000, D15), IF(AND(G8="４機能", G9="あり"), IF(D15&gt;1300000, 1300000, D15),D15))))))))</f>
        <v>0</v>
      </c>
      <c r="E19" s="31"/>
      <c r="F19" s="31"/>
      <c r="G19" s="31"/>
      <c r="H19" s="31"/>
    </row>
    <row r="20" spans="1:11" ht="18.75" customHeight="1">
      <c r="A20" s="31"/>
      <c r="C20" s="38"/>
      <c r="D20" s="31"/>
      <c r="E20" s="38"/>
      <c r="H20" s="31"/>
    </row>
    <row r="21" spans="1:11" ht="17" thickBot="1">
      <c r="A21" s="31"/>
      <c r="C21" s="39"/>
      <c r="D21" s="41" t="s">
        <v>144</v>
      </c>
      <c r="E21" s="46"/>
      <c r="H21" s="40"/>
      <c r="I21" s="47" t="s">
        <v>141</v>
      </c>
    </row>
    <row r="22" spans="1:11" ht="17" thickBot="1">
      <c r="A22" s="31"/>
      <c r="C22" s="31"/>
      <c r="D22" s="42">
        <f>ROUNDDOWN(D19*3/4,-3)</f>
        <v>0</v>
      </c>
      <c r="E22" s="31"/>
      <c r="F22" s="31"/>
      <c r="G22" s="31"/>
      <c r="H22" s="31"/>
      <c r="I22" s="32" t="s">
        <v>136</v>
      </c>
      <c r="K22" s="48" t="s">
        <v>139</v>
      </c>
    </row>
    <row r="23" spans="1:11" ht="18.75" customHeight="1">
      <c r="A23" s="31"/>
      <c r="C23" s="38"/>
      <c r="D23" s="31"/>
      <c r="E23" s="38"/>
      <c r="H23" s="31"/>
      <c r="I23" s="36" t="e">
        <f>_xlfn.IFS(#REF!+#REF!&gt;0,_xlfn.IFS(G9="あり",IF(#REF!&lt;=700000,IF(#REF!+#REF!&lt;=700000,#REF!,700000-#REF!),0),G9="なし",IF(#REF!&lt;=200000,IF(#REF!+#REF!&lt;=200000,#REF!,200000-#REF!),0)),#REF!+#REF!=0,0)</f>
        <v>#REF!</v>
      </c>
      <c r="K23" s="49" t="e">
        <f>#REF!+I23</f>
        <v>#REF!</v>
      </c>
    </row>
    <row r="24" spans="1:11">
      <c r="A24" s="31"/>
      <c r="C24" s="39"/>
      <c r="D24" s="30"/>
      <c r="E24" s="40"/>
      <c r="H24" s="40"/>
      <c r="I24" s="32" t="s">
        <v>137</v>
      </c>
      <c r="K24" s="48" t="s">
        <v>140</v>
      </c>
    </row>
  </sheetData>
  <sheetProtection sheet="1" selectLockedCells="1"/>
  <phoneticPr fontId="9"/>
  <conditionalFormatting sqref="B6:D14">
    <cfRule type="containsBlanks" dxfId="8" priority="4">
      <formula>LEN(TRIM(B6))=0</formula>
    </cfRule>
  </conditionalFormatting>
  <conditionalFormatting sqref="G8">
    <cfRule type="expression" dxfId="7" priority="6">
      <formula>$P$5:$P$7&lt;&gt;""</formula>
    </cfRule>
  </conditionalFormatting>
  <conditionalFormatting sqref="G8:G9">
    <cfRule type="expression" priority="1">
      <formula>$P$5&lt;&gt;""</formula>
    </cfRule>
    <cfRule type="containsBlanks" dxfId="6" priority="3">
      <formula>LEN(TRIM(G8))=0</formula>
    </cfRule>
  </conditionalFormatting>
  <conditionalFormatting sqref="G9">
    <cfRule type="expression" dxfId="5" priority="2">
      <formula>$P$5:$P$7&lt;&gt;""</formula>
    </cfRule>
  </conditionalFormatting>
  <dataValidations count="3">
    <dataValidation type="list" allowBlank="1" showInputMessage="1" showErrorMessage="1" sqref="G9" xr:uid="{AEB43653-79AA-4DEE-908D-35AD7BDAAB4E}">
      <formula1>"あり,なし"</formula1>
    </dataValidation>
    <dataValidation type="list" allowBlank="1" showInputMessage="1" showErrorMessage="1" sqref="G8" xr:uid="{B98054B3-09BB-42BE-BCC3-E0921ABC4200}">
      <formula1>"1,2,3,4"</formula1>
    </dataValidation>
    <dataValidation type="list" allowBlank="1" showInputMessage="1" showErrorMessage="1" sqref="C6:C14" xr:uid="{EC2A5801-52AF-410E-93A7-09297D434598}">
      <formula1>$I$6:$I$9</formula1>
    </dataValidation>
  </dataValidations>
  <pageMargins left="0.70866141732283472" right="0.70866141732283472" top="0.74803149606299213" bottom="0.74803149606299213" header="0.31496062992125984" footer="0.31496062992125984"/>
  <pageSetup paperSize="9" scale="88" fitToHeight="0" orientation="landscape" r:id="rId1"/>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78FCDD-52B0-47AE-8A92-08A93F4BD07F}">
  <sheetPr>
    <tabColor rgb="FF92D050"/>
    <pageSetUpPr fitToPage="1"/>
  </sheetPr>
  <dimension ref="A1:K25"/>
  <sheetViews>
    <sheetView view="pageBreakPreview" zoomScaleNormal="100" zoomScaleSheetLayoutView="100" workbookViewId="0">
      <selection activeCell="C8" sqref="C8"/>
    </sheetView>
  </sheetViews>
  <sheetFormatPr defaultColWidth="9" defaultRowHeight="13"/>
  <cols>
    <col min="1" max="1" width="9" style="29"/>
    <col min="2" max="2" width="25.26953125" style="29" customWidth="1"/>
    <col min="3" max="3" width="33.453125" style="29" customWidth="1"/>
    <col min="4" max="4" width="23.08984375" style="29" customWidth="1"/>
    <col min="5" max="5" width="18.453125" style="29" customWidth="1"/>
    <col min="6" max="6" width="14.6328125" style="29" customWidth="1"/>
    <col min="7" max="7" width="13.7265625" style="29" customWidth="1"/>
    <col min="8" max="8" width="14.26953125" style="29" customWidth="1"/>
    <col min="9" max="9" width="18.08984375" style="29" hidden="1" customWidth="1"/>
    <col min="10" max="10" width="0" style="29" hidden="1" customWidth="1"/>
    <col min="11" max="11" width="17.7265625" style="29" hidden="1" customWidth="1"/>
    <col min="12" max="16384" width="9" style="29"/>
  </cols>
  <sheetData>
    <row r="1" spans="1:8" ht="24.75" customHeight="1">
      <c r="A1" s="30" t="s">
        <v>149</v>
      </c>
      <c r="B1" s="31"/>
      <c r="C1" s="31"/>
      <c r="D1" s="31"/>
      <c r="E1" s="31"/>
      <c r="F1" s="31"/>
      <c r="G1" s="31"/>
      <c r="H1" s="31"/>
    </row>
    <row r="2" spans="1:8" ht="43.5" customHeight="1">
      <c r="A2" s="31"/>
      <c r="B2" s="32" t="s">
        <v>127</v>
      </c>
      <c r="C2" s="33">
        <f>【様式１号】交付申請書!V16</f>
        <v>0</v>
      </c>
      <c r="D2" s="43"/>
      <c r="E2" s="56"/>
      <c r="F2" s="31"/>
      <c r="G2" s="31"/>
      <c r="H2" s="31"/>
    </row>
    <row r="3" spans="1:8">
      <c r="A3" s="31"/>
      <c r="B3" s="31"/>
      <c r="C3" s="31"/>
      <c r="D3" s="31"/>
      <c r="E3" s="31"/>
      <c r="F3" s="31"/>
      <c r="G3" s="31"/>
      <c r="H3" s="31"/>
    </row>
    <row r="4" spans="1:8">
      <c r="A4" s="31"/>
      <c r="B4" s="34" t="s">
        <v>128</v>
      </c>
      <c r="C4" s="31"/>
      <c r="D4" s="31"/>
      <c r="E4" s="31"/>
      <c r="F4" s="31"/>
      <c r="G4" s="31"/>
      <c r="H4" s="31"/>
    </row>
    <row r="5" spans="1:8">
      <c r="A5" s="31"/>
      <c r="B5" s="35" t="s">
        <v>129</v>
      </c>
      <c r="C5" s="32" t="s">
        <v>133</v>
      </c>
      <c r="D5" s="31"/>
      <c r="E5" s="31"/>
      <c r="F5" s="31"/>
    </row>
    <row r="6" spans="1:8" ht="26.15" customHeight="1">
      <c r="A6" s="31">
        <v>1</v>
      </c>
      <c r="B6" s="52" t="str">
        <f>IF('②金額確認シート(認可外システム導入) (当初)'!B6="","",'②金額確認シート(認可外システム導入) (当初)'!B6)</f>
        <v/>
      </c>
      <c r="C6" s="54" t="str">
        <f>IF('②金額確認シート(認可外システム導入) (当初)'!C6="","",'②金額確認シート(認可外システム導入) (当初)'!C6)</f>
        <v/>
      </c>
      <c r="D6" s="31"/>
      <c r="E6" s="31"/>
    </row>
    <row r="7" spans="1:8" ht="26.15" customHeight="1">
      <c r="A7" s="31">
        <v>2</v>
      </c>
      <c r="B7" s="52" t="str">
        <f>IF('②金額確認シート(認可外システム導入) (当初)'!B7="","",'②金額確認シート(認可外システム導入) (当初)'!B7)</f>
        <v/>
      </c>
      <c r="C7" s="54" t="str">
        <f>IF('②金額確認シート(認可外システム導入) (当初)'!C7="","",'②金額確認シート(認可外システム導入) (当初)'!C7)</f>
        <v/>
      </c>
      <c r="D7" s="31"/>
      <c r="E7" s="31"/>
    </row>
    <row r="8" spans="1:8" ht="26.15" customHeight="1">
      <c r="A8" s="31">
        <v>3</v>
      </c>
      <c r="B8" s="52" t="str">
        <f>IF('②金額確認シート(認可外システム導入) (当初)'!B8="","",'②金額確認シート(認可外システム導入) (当初)'!B8)</f>
        <v/>
      </c>
      <c r="C8" s="54" t="str">
        <f>IF('②金額確認シート(認可外システム導入) (当初)'!C8="","",'②金額確認シート(認可外システム導入) (当初)'!C8)</f>
        <v/>
      </c>
      <c r="D8" s="31"/>
      <c r="E8" s="51"/>
    </row>
    <row r="9" spans="1:8" ht="26.15" customHeight="1">
      <c r="A9" s="31">
        <v>4</v>
      </c>
      <c r="B9" s="52" t="str">
        <f>IF('②金額確認シート(認可外システム導入) (当初)'!B9="","",'②金額確認シート(認可外システム導入) (当初)'!B9)</f>
        <v/>
      </c>
      <c r="C9" s="54" t="str">
        <f>IF('②金額確認シート(認可外システム導入) (当初)'!C9="","",'②金額確認シート(認可外システム導入) (当初)'!C9)</f>
        <v/>
      </c>
      <c r="D9" s="31"/>
    </row>
    <row r="10" spans="1:8" ht="26.15" customHeight="1">
      <c r="A10" s="31">
        <v>5</v>
      </c>
      <c r="B10" s="52" t="str">
        <f>IF('②金額確認シート(認可外システム導入) (当初)'!B10="","",'②金額確認シート(認可外システム導入) (当初)'!B10)</f>
        <v/>
      </c>
      <c r="C10" s="54" t="str">
        <f>IF('②金額確認シート(認可外システム導入) (当初)'!C10="","",'②金額確認シート(認可外システム導入) (当初)'!C10)</f>
        <v/>
      </c>
      <c r="D10" s="31"/>
      <c r="E10" s="31"/>
      <c r="F10" s="31"/>
    </row>
    <row r="11" spans="1:8" ht="26.15" customHeight="1">
      <c r="A11" s="31">
        <v>6</v>
      </c>
      <c r="B11" s="52" t="str">
        <f>IF('②金額確認シート(認可外システム導入) (当初)'!B11="","",'②金額確認シート(認可外システム導入) (当初)'!B11)</f>
        <v/>
      </c>
      <c r="C11" s="54" t="str">
        <f>IF('②金額確認シート(認可外システム導入) (当初)'!C11="","",'②金額確認シート(認可外システム導入) (当初)'!C11)</f>
        <v/>
      </c>
      <c r="D11" s="31"/>
      <c r="E11" s="31"/>
      <c r="F11" s="31"/>
    </row>
    <row r="12" spans="1:8" ht="26.15" customHeight="1">
      <c r="A12" s="31">
        <v>7</v>
      </c>
      <c r="B12" s="52" t="str">
        <f>IF('②金額確認シート(認可外システム導入) (当初)'!B12="","",'②金額確認シート(認可外システム導入) (当初)'!B12)</f>
        <v/>
      </c>
      <c r="C12" s="54" t="str">
        <f>IF('②金額確認シート(認可外システム導入) (当初)'!C12="","",'②金額確認シート(認可外システム導入) (当初)'!C12)</f>
        <v/>
      </c>
      <c r="D12" s="31"/>
      <c r="E12" s="31"/>
      <c r="F12" s="31"/>
    </row>
    <row r="13" spans="1:8" ht="26.15" customHeight="1">
      <c r="A13" s="31">
        <v>8</v>
      </c>
      <c r="B13" s="52" t="str">
        <f>IF('②金額確認シート(認可外システム導入) (当初)'!B13="","",'②金額確認シート(認可外システム導入) (当初)'!B13)</f>
        <v/>
      </c>
      <c r="C13" s="54" t="str">
        <f>IF('②金額確認シート(認可外システム導入) (当初)'!C13="","",'②金額確認シート(認可外システム導入) (当初)'!C13)</f>
        <v/>
      </c>
      <c r="D13" s="31"/>
      <c r="E13" s="31"/>
      <c r="F13" s="31"/>
    </row>
    <row r="14" spans="1:8" ht="26.15" customHeight="1">
      <c r="A14" s="31">
        <v>9</v>
      </c>
      <c r="B14" s="52" t="str">
        <f>IF('②金額確認シート(認可外システム導入) (当初)'!B14="","",'②金額確認シート(認可外システム導入) (当初)'!B14)</f>
        <v/>
      </c>
      <c r="C14" s="54" t="str">
        <f>IF('②金額確認シート(認可外システム導入) (当初)'!C14="","",'②金額確認シート(認可外システム導入) (当初)'!C14)</f>
        <v/>
      </c>
      <c r="D14" s="31"/>
      <c r="E14" s="31"/>
      <c r="F14" s="31"/>
    </row>
    <row r="15" spans="1:8">
      <c r="A15" s="31"/>
      <c r="B15" s="64" t="s">
        <v>146</v>
      </c>
      <c r="C15" s="36">
        <f>SUM(C6:C14)</f>
        <v>0</v>
      </c>
      <c r="D15" s="31"/>
      <c r="E15" s="31"/>
      <c r="F15" s="31"/>
    </row>
    <row r="16" spans="1:8">
      <c r="A16" s="31"/>
      <c r="B16" s="31"/>
      <c r="C16" s="37"/>
      <c r="D16" s="37"/>
      <c r="E16" s="31"/>
      <c r="F16" s="31"/>
      <c r="G16" s="31"/>
      <c r="H16" s="31"/>
    </row>
    <row r="17" spans="1:10">
      <c r="A17" s="31"/>
      <c r="B17" s="31"/>
      <c r="C17" s="31"/>
      <c r="D17" s="31"/>
      <c r="E17" s="31"/>
      <c r="F17" s="31"/>
      <c r="G17" s="31"/>
    </row>
    <row r="18" spans="1:10" ht="18.75" customHeight="1">
      <c r="A18" s="31"/>
      <c r="B18" s="38"/>
      <c r="C18" s="32" t="s">
        <v>151</v>
      </c>
      <c r="D18" s="38"/>
      <c r="G18" s="31"/>
    </row>
    <row r="19" spans="1:10">
      <c r="A19" s="31"/>
      <c r="B19" s="39"/>
      <c r="C19" s="36">
        <f xml:space="preserve"> MIN(C15, 200000)</f>
        <v>0</v>
      </c>
      <c r="D19" s="40"/>
      <c r="G19" s="40"/>
    </row>
    <row r="20" spans="1:10">
      <c r="A20" s="31"/>
      <c r="B20" s="31"/>
      <c r="C20" s="31"/>
      <c r="D20" s="31"/>
      <c r="E20" s="31"/>
      <c r="F20" s="31"/>
      <c r="G20" s="31"/>
    </row>
    <row r="21" spans="1:10" ht="18.75" customHeight="1" thickBot="1">
      <c r="A21" s="31"/>
      <c r="B21" s="38"/>
      <c r="C21" s="65" t="s">
        <v>144</v>
      </c>
      <c r="D21" s="38"/>
      <c r="G21" s="31"/>
    </row>
    <row r="22" spans="1:10" ht="17" thickBot="1">
      <c r="A22" s="31"/>
      <c r="B22" s="39"/>
      <c r="C22" s="42">
        <f>ROUNDDOWN(C19*3/4,-3)</f>
        <v>0</v>
      </c>
      <c r="D22" s="46"/>
      <c r="G22" s="40"/>
      <c r="H22" s="47"/>
    </row>
    <row r="23" spans="1:10">
      <c r="A23" s="31"/>
      <c r="B23" s="31"/>
      <c r="C23" s="31"/>
      <c r="D23" s="31"/>
      <c r="E23" s="31"/>
      <c r="F23" s="31"/>
      <c r="G23" s="31"/>
      <c r="H23" s="30"/>
      <c r="J23" s="48" t="s">
        <v>139</v>
      </c>
    </row>
    <row r="24" spans="1:10" ht="18.75" customHeight="1">
      <c r="A24" s="31"/>
      <c r="B24" s="38"/>
      <c r="C24" s="31"/>
      <c r="D24" s="38"/>
      <c r="G24" s="31"/>
      <c r="H24" s="40"/>
      <c r="J24" s="49" t="e">
        <f>IF(#REF!+#REF!&gt;0,#REF!+#REF!+#REF!+#REF!,0)</f>
        <v>#REF!</v>
      </c>
    </row>
    <row r="25" spans="1:10">
      <c r="A25" s="31"/>
      <c r="B25" s="39"/>
      <c r="C25" s="31"/>
      <c r="D25" s="40"/>
      <c r="G25" s="40"/>
      <c r="H25" s="30"/>
      <c r="J25" s="48" t="s">
        <v>140</v>
      </c>
    </row>
  </sheetData>
  <sheetProtection sheet="1" selectLockedCells="1"/>
  <phoneticPr fontId="9"/>
  <conditionalFormatting sqref="B6:C14">
    <cfRule type="containsBlanks" dxfId="4" priority="1">
      <formula>LEN(TRIM(B6))=0</formula>
    </cfRule>
  </conditionalFormatting>
  <pageMargins left="0.70866141732283472" right="0.70866141732283472" top="0.74803149606299213" bottom="0.74803149606299213" header="0.31496062992125984" footer="0.31496062992125984"/>
  <pageSetup paperSize="9" fitToHeight="0" orientation="landscape"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12</vt:i4>
      </vt:variant>
    </vt:vector>
  </HeadingPairs>
  <TitlesOfParts>
    <vt:vector size="24" baseType="lpstr">
      <vt:lpstr>【様式１号】交付申請書</vt:lpstr>
      <vt:lpstr>算出内訳表（当初）</vt:lpstr>
      <vt:lpstr>①金額確認シート(認可園システム導入)(当初)</vt:lpstr>
      <vt:lpstr>②金額確認シート(認可外システム導入) (当初)</vt:lpstr>
      <vt:lpstr>システム等導入計画書</vt:lpstr>
      <vt:lpstr>【様式４号】変更交付申請書</vt:lpstr>
      <vt:lpstr>算出内訳表（変更）</vt:lpstr>
      <vt:lpstr>①金額確認シート(認可園システム導入) (変更)</vt:lpstr>
      <vt:lpstr>②金額確認シート(認可外システム導入)  (変更)</vt:lpstr>
      <vt:lpstr>【様式９号】実績報告書</vt:lpstr>
      <vt:lpstr>算出内訳表（実績）</vt:lpstr>
      <vt:lpstr>【様式１１号】交付請求書</vt:lpstr>
      <vt:lpstr>【様式１１号】交付請求書!Print_Area</vt:lpstr>
      <vt:lpstr>【様式１号】交付申請書!Print_Area</vt:lpstr>
      <vt:lpstr>【様式４号】変更交付申請書!Print_Area</vt:lpstr>
      <vt:lpstr>【様式９号】実績報告書!Print_Area</vt:lpstr>
      <vt:lpstr>'①金額確認シート(認可園システム導入) (変更)'!Print_Area</vt:lpstr>
      <vt:lpstr>'①金額確認シート(認可園システム導入)(当初)'!Print_Area</vt:lpstr>
      <vt:lpstr>'②金額確認シート(認可外システム導入)  (変更)'!Print_Area</vt:lpstr>
      <vt:lpstr>'②金額確認シート(認可外システム導入) (当初)'!Print_Area</vt:lpstr>
      <vt:lpstr>システム等導入計画書!Print_Area</vt:lpstr>
      <vt:lpstr>'算出内訳表（実績）'!Print_Area</vt:lpstr>
      <vt:lpstr>'算出内訳表（当初）'!Print_Area</vt:lpstr>
      <vt:lpstr>'算出内訳表（変更）'!Print_Area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2025-06-25T07:13:10Z</dcterms:modified>
</cp:coreProperties>
</file>