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updateLinks="never" codeName="ThisWorkbook" defaultThemeVersion="124226"/>
  <xr:revisionPtr revIDLastSave="0" documentId="13_ncr:1_{C9CFC99D-6534-4887-8F07-867A3072B063}" xr6:coauthVersionLast="47" xr6:coauthVersionMax="47" xr10:uidLastSave="{00000000-0000-0000-0000-000000000000}"/>
  <bookViews>
    <workbookView xWindow="-110" yWindow="-110" windowWidth="19420" windowHeight="10300" firstSheet="4" activeTab="4" xr2:uid="{00000000-000D-0000-FFFF-FFFF00000000}"/>
  </bookViews>
  <sheets>
    <sheet name="傷病名コード" sheetId="8" state="hidden" r:id="rId1"/>
    <sheet name="判定区分" sheetId="7" state="hidden" r:id="rId2"/>
    <sheet name="Sheet2" sheetId="2" state="veryHidden" r:id="rId3"/>
    <sheet name="Sheet3" sheetId="3" state="hidden" r:id="rId4"/>
    <sheet name="Data" sheetId="1" r:id="rId5"/>
    <sheet name="取り込み" sheetId="6" state="hidden" r:id="rId6"/>
    <sheet name="仮取り込み" sheetId="5" state="hidden" r:id="rId7"/>
  </sheets>
  <definedNames>
    <definedName name="_xlnm.Print_Area" localSheetId="4">Data!$A$1:$BT$127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2" i="6" l="1"/>
  <c r="CJ2" i="6"/>
  <c r="CI2" i="6"/>
  <c r="CH2" i="6"/>
  <c r="CG2" i="6"/>
  <c r="CF2" i="6"/>
  <c r="CD2" i="6"/>
  <c r="CE2" i="6"/>
  <c r="CC2" i="6"/>
  <c r="CB2" i="6"/>
  <c r="CA2" i="6" l="1"/>
  <c r="BM2" i="6"/>
  <c r="BL2" i="6"/>
  <c r="BK2" i="6"/>
  <c r="BQ2" i="5"/>
  <c r="BO2" i="5"/>
  <c r="BI2" i="6" s="1"/>
  <c r="BN2" i="5"/>
  <c r="BL2" i="5"/>
  <c r="BF2" i="6" s="1"/>
  <c r="BK2" i="5"/>
  <c r="BI2" i="5"/>
  <c r="BC2" i="6" s="1"/>
  <c r="BH2" i="5"/>
  <c r="BF2" i="5"/>
  <c r="AZ2" i="6" s="1"/>
  <c r="BE2" i="5"/>
  <c r="BC2" i="5"/>
  <c r="AW2" i="6" s="1"/>
  <c r="B2" i="5"/>
  <c r="A2" i="6" s="1"/>
  <c r="C2" i="5"/>
  <c r="D2" i="5"/>
  <c r="E2" i="5"/>
  <c r="F2" i="5"/>
  <c r="G2" i="5"/>
  <c r="H2" i="5"/>
  <c r="J2" i="5"/>
  <c r="G2" i="6" s="1"/>
  <c r="K2" i="5"/>
  <c r="L2" i="5"/>
  <c r="M2" i="5"/>
  <c r="H2" i="6" s="1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U2" i="5"/>
  <c r="BN2" i="6" s="1"/>
  <c r="BV2" i="5"/>
  <c r="BO2" i="6" s="1"/>
  <c r="BG2" i="6" l="1"/>
  <c r="BD2" i="6"/>
  <c r="BA2" i="6"/>
  <c r="AX2" i="6"/>
  <c r="BJ2" i="6"/>
  <c r="BQ2" i="6"/>
  <c r="BR2" i="6"/>
  <c r="BS2" i="6"/>
  <c r="BT2" i="6"/>
  <c r="BU2" i="6"/>
  <c r="BV2" i="6"/>
  <c r="BW2" i="6"/>
  <c r="BX2" i="6"/>
  <c r="BY2" i="6"/>
  <c r="BZ2" i="6"/>
  <c r="BP2" i="6"/>
  <c r="BH2" i="6"/>
  <c r="BE2" i="6"/>
  <c r="BB2" i="6"/>
  <c r="AY2" i="6"/>
  <c r="AV2" i="6"/>
  <c r="W2" i="6"/>
  <c r="V2" i="6"/>
  <c r="F2" i="6"/>
  <c r="X2" i="6"/>
  <c r="U2" i="6"/>
  <c r="T2" i="6"/>
  <c r="S2" i="6"/>
  <c r="R2" i="6"/>
  <c r="Q2" i="6"/>
  <c r="P2" i="6"/>
  <c r="Y2" i="6" l="1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O2" i="6"/>
  <c r="N2" i="6"/>
  <c r="M2" i="6"/>
  <c r="L2" i="6"/>
  <c r="K2" i="6"/>
  <c r="J2" i="6"/>
  <c r="I2" i="6"/>
  <c r="D16" i="7" l="1"/>
  <c r="D15" i="7"/>
  <c r="D14" i="7"/>
  <c r="D13" i="7"/>
  <c r="D12" i="7"/>
  <c r="D11" i="7"/>
  <c r="D10" i="7"/>
  <c r="D9" i="7"/>
  <c r="D8" i="7"/>
  <c r="D7" i="7"/>
  <c r="D5" i="7"/>
  <c r="D4" i="7"/>
  <c r="D3" i="7"/>
  <c r="E2" i="6" l="1"/>
  <c r="D2" i="6"/>
  <c r="C2" i="6"/>
  <c r="B2" i="6"/>
</calcChain>
</file>

<file path=xl/sharedStrings.xml><?xml version="1.0" encoding="utf-8"?>
<sst xmlns="http://schemas.openxmlformats.org/spreadsheetml/2006/main" count="422" uniqueCount="318">
  <si>
    <t>記入年月日</t>
    <rPh sb="0" eb="2">
      <t>キニュウ</t>
    </rPh>
    <rPh sb="2" eb="5">
      <t>ネンガッピ</t>
    </rPh>
    <phoneticPr fontId="2"/>
  </si>
  <si>
    <t>学校・所属名</t>
    <rPh sb="0" eb="2">
      <t>ガッコウ</t>
    </rPh>
    <rPh sb="3" eb="5">
      <t>ショゾク</t>
    </rPh>
    <rPh sb="5" eb="6">
      <t>メイ</t>
    </rPh>
    <phoneticPr fontId="2"/>
  </si>
  <si>
    <t>職員番号</t>
    <rPh sb="0" eb="2">
      <t>ショクイン</t>
    </rPh>
    <rPh sb="2" eb="4">
      <t>バンゴウ</t>
    </rPh>
    <phoneticPr fontId="2"/>
  </si>
  <si>
    <t>性別</t>
    <rPh sb="0" eb="2">
      <t>セイベツ</t>
    </rPh>
    <phoneticPr fontId="2"/>
  </si>
  <si>
    <t>氏名（ｶﾅ）</t>
    <rPh sb="0" eb="2">
      <t>シメイ</t>
    </rPh>
    <phoneticPr fontId="2"/>
  </si>
  <si>
    <t>氏名(漢字）</t>
    <rPh sb="0" eb="2">
      <t>シメイ</t>
    </rPh>
    <rPh sb="3" eb="5">
      <t>カンジ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</si>
  <si>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</si>
  <si>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</si>
  <si>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</si>
  <si>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胃検査</t>
    <rPh sb="0" eb="1">
      <t>イ</t>
    </rPh>
    <rPh sb="1" eb="3">
      <t>ケンサ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</si>
  <si>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</si>
  <si>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</si>
  <si>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腹囲</t>
    <rPh sb="0" eb="2">
      <t>フクイ</t>
    </rPh>
    <phoneticPr fontId="2"/>
  </si>
  <si>
    <t>尿蛋白</t>
    <rPh sb="0" eb="1">
      <t>ニョウ</t>
    </rPh>
    <rPh sb="1" eb="3">
      <t>タンパク</t>
    </rPh>
    <phoneticPr fontId="2"/>
  </si>
  <si>
    <t>血糖</t>
    <rPh sb="0" eb="2">
      <t>ケットウ</t>
    </rPh>
    <phoneticPr fontId="2"/>
  </si>
  <si>
    <t>飲酒量</t>
    <rPh sb="0" eb="2">
      <t>インシュ</t>
    </rPh>
    <rPh sb="2" eb="3">
      <t>リョウ</t>
    </rPh>
    <phoneticPr fontId="2"/>
  </si>
  <si>
    <t>食べる速度</t>
    <rPh sb="0" eb="1">
      <t>タ</t>
    </rPh>
    <rPh sb="3" eb="5">
      <t>ソクド</t>
    </rPh>
    <phoneticPr fontId="2"/>
  </si>
  <si>
    <t>体重増加</t>
    <rPh sb="0" eb="2">
      <t>タイジュウ</t>
    </rPh>
    <rPh sb="2" eb="4">
      <t>ゾウカ</t>
    </rPh>
    <phoneticPr fontId="2"/>
  </si>
  <si>
    <t>運動</t>
    <rPh sb="0" eb="2">
      <t>ウンドウ</t>
    </rPh>
    <phoneticPr fontId="2"/>
  </si>
  <si>
    <t>歩行等</t>
    <rPh sb="0" eb="2">
      <t>ホコウ</t>
    </rPh>
    <rPh sb="2" eb="3">
      <t>トウ</t>
    </rPh>
    <phoneticPr fontId="2"/>
  </si>
  <si>
    <t>歩く速度</t>
    <rPh sb="0" eb="1">
      <t>アル</t>
    </rPh>
    <rPh sb="2" eb="4">
      <t>ソクド</t>
    </rPh>
    <phoneticPr fontId="2"/>
  </si>
  <si>
    <t>就寝前の食事</t>
    <rPh sb="0" eb="2">
      <t>シュウシン</t>
    </rPh>
    <rPh sb="2" eb="3">
      <t>マエ</t>
    </rPh>
    <rPh sb="4" eb="6">
      <t>ショクジ</t>
    </rPh>
    <phoneticPr fontId="2"/>
  </si>
  <si>
    <t>夜食</t>
    <rPh sb="0" eb="2">
      <t>ヤショク</t>
    </rPh>
    <phoneticPr fontId="2"/>
  </si>
  <si>
    <t>朝食を抜く</t>
    <rPh sb="0" eb="2">
      <t>チョウショク</t>
    </rPh>
    <rPh sb="3" eb="4">
      <t>ヌ</t>
    </rPh>
    <phoneticPr fontId="2"/>
  </si>
  <si>
    <t>十分な睡眠</t>
    <rPh sb="0" eb="2">
      <t>ジュウブン</t>
    </rPh>
    <rPh sb="3" eb="5">
      <t>スイミン</t>
    </rPh>
    <phoneticPr fontId="2"/>
  </si>
  <si>
    <t>保健指導希望</t>
    <rPh sb="0" eb="2">
      <t>ホケン</t>
    </rPh>
    <rPh sb="2" eb="4">
      <t>シドウ</t>
    </rPh>
    <rPh sb="4" eb="6">
      <t>キボウ</t>
    </rPh>
    <phoneticPr fontId="2"/>
  </si>
  <si>
    <t>生活習慣改善</t>
    <rPh sb="0" eb="2">
      <t>セイカツ</t>
    </rPh>
    <rPh sb="2" eb="4">
      <t>シュウカン</t>
    </rPh>
    <rPh sb="4" eb="6">
      <t>カイゼン</t>
    </rPh>
    <phoneticPr fontId="2"/>
  </si>
  <si>
    <t>I :受診せず</t>
    <rPh sb="3" eb="5">
      <t>ジュシン</t>
    </rPh>
    <phoneticPr fontId="2"/>
  </si>
  <si>
    <t>飲酒習慣</t>
    <rPh sb="0" eb="2">
      <t>インシュ</t>
    </rPh>
    <rPh sb="2" eb="4">
      <t>シュウカン</t>
    </rPh>
    <phoneticPr fontId="2"/>
  </si>
  <si>
    <t>喫煙習慣</t>
    <rPh sb="0" eb="2">
      <t>キツエン</t>
    </rPh>
    <rPh sb="2" eb="4">
      <t>シュウカン</t>
    </rPh>
    <phoneticPr fontId="2"/>
  </si>
  <si>
    <t>自覚症状</t>
    <rPh sb="0" eb="2">
      <t>ジカク</t>
    </rPh>
    <rPh sb="2" eb="4">
      <t>ショウジョウ</t>
    </rPh>
    <phoneticPr fontId="2"/>
  </si>
  <si>
    <t>●人と比較して食べる速度が速いですか</t>
    <phoneticPr fontId="2"/>
  </si>
  <si>
    <t>●２０歳の時の体重よりも１０ｋｇ以上増加していますか</t>
    <phoneticPr fontId="2"/>
  </si>
  <si>
    <t>●１回３０分以上の軽く汗をかく運動を週２回以上、１年以上実施していますか</t>
    <phoneticPr fontId="2"/>
  </si>
  <si>
    <t>●ほぼ同じ年齢の同性と比較して歩く速度が速いですか</t>
    <phoneticPr fontId="2"/>
  </si>
  <si>
    <t>●就寝前の２時間以内に夕食をとることが週に３回以上ありますか</t>
    <phoneticPr fontId="2"/>
  </si>
  <si>
    <t>●朝食を抜くことが週に３回以上ありますか</t>
    <phoneticPr fontId="2"/>
  </si>
  <si>
    <t>●睡眠で休養が十分とれていますか</t>
    <phoneticPr fontId="2"/>
  </si>
  <si>
    <t>●生活習慣の改善について保健指導を受ける機会があれば、利用しますか</t>
    <phoneticPr fontId="2"/>
  </si>
  <si>
    <t>●運動や食生活を改善してみようと思いますか</t>
    <phoneticPr fontId="2"/>
  </si>
  <si>
    <t>1日平均本数</t>
    <rPh sb="1" eb="2">
      <t>ニチ</t>
    </rPh>
    <rPh sb="2" eb="4">
      <t>ヘイキン</t>
    </rPh>
    <rPh sb="4" eb="6">
      <t>ホンスウ</t>
    </rPh>
    <phoneticPr fontId="2"/>
  </si>
  <si>
    <t>本</t>
    <rPh sb="0" eb="1">
      <t>ホン</t>
    </rPh>
    <phoneticPr fontId="2"/>
  </si>
  <si>
    <t>吸っている期間</t>
    <rPh sb="0" eb="1">
      <t>ス</t>
    </rPh>
    <rPh sb="5" eb="7">
      <t>キカン</t>
    </rPh>
    <phoneticPr fontId="2"/>
  </si>
  <si>
    <t>年</t>
    <rPh sb="0" eb="1">
      <t>ネン</t>
    </rPh>
    <phoneticPr fontId="2"/>
  </si>
  <si>
    <t>⇒吸う場合（やめてから1か月以内を含む）</t>
    <rPh sb="1" eb="2">
      <t>ス</t>
    </rPh>
    <rPh sb="3" eb="5">
      <t>バアイ</t>
    </rPh>
    <rPh sb="13" eb="14">
      <t>ゲツ</t>
    </rPh>
    <rPh sb="14" eb="16">
      <t>イナイ</t>
    </rPh>
    <rPh sb="17" eb="18">
      <t>フク</t>
    </rPh>
    <phoneticPr fontId="2"/>
  </si>
  <si>
    <t>⇒飲む場合：普段の飲酒量</t>
    <rPh sb="1" eb="2">
      <t>ノ</t>
    </rPh>
    <rPh sb="3" eb="5">
      <t>バアイ</t>
    </rPh>
    <rPh sb="6" eb="8">
      <t>フダン</t>
    </rPh>
    <rPh sb="9" eb="11">
      <t>インシュ</t>
    </rPh>
    <rPh sb="11" eb="12">
      <t>リョウ</t>
    </rPh>
    <phoneticPr fontId="2"/>
  </si>
  <si>
    <t>職員番号（6桁）</t>
    <rPh sb="0" eb="2">
      <t>ショクイン</t>
    </rPh>
    <rPh sb="2" eb="4">
      <t>バンゴウ</t>
    </rPh>
    <rPh sb="6" eb="7">
      <t>ケタ</t>
    </rPh>
    <phoneticPr fontId="2"/>
  </si>
  <si>
    <t>日</t>
    <rPh sb="0" eb="1">
      <t>ニチ</t>
    </rPh>
    <phoneticPr fontId="2"/>
  </si>
  <si>
    <t>病名１</t>
    <rPh sb="0" eb="2">
      <t>ビョウメイ</t>
    </rPh>
    <phoneticPr fontId="2"/>
  </si>
  <si>
    <t>飲酒習慣</t>
    <rPh sb="0" eb="2">
      <t>インシュ</t>
    </rPh>
    <rPh sb="2" eb="4">
      <t>シュウカン</t>
    </rPh>
    <phoneticPr fontId="2"/>
  </si>
  <si>
    <t>飲酒量</t>
    <rPh sb="0" eb="2">
      <t>インシュ</t>
    </rPh>
    <rPh sb="2" eb="3">
      <t>リョウ</t>
    </rPh>
    <phoneticPr fontId="2"/>
  </si>
  <si>
    <t>喫煙習慣</t>
    <rPh sb="0" eb="2">
      <t>キツエン</t>
    </rPh>
    <rPh sb="2" eb="4">
      <t>シュウカン</t>
    </rPh>
    <phoneticPr fontId="2"/>
  </si>
  <si>
    <t>記入年</t>
    <rPh sb="0" eb="2">
      <t>キニュウ</t>
    </rPh>
    <rPh sb="2" eb="3">
      <t>ネン</t>
    </rPh>
    <phoneticPr fontId="2"/>
  </si>
  <si>
    <t>記入月</t>
    <rPh sb="0" eb="2">
      <t>キニュウ</t>
    </rPh>
    <rPh sb="2" eb="3">
      <t>ツキ</t>
    </rPh>
    <phoneticPr fontId="2"/>
  </si>
  <si>
    <t>記入日</t>
    <rPh sb="0" eb="2">
      <t>キニュウ</t>
    </rPh>
    <rPh sb="2" eb="3">
      <t>ニチ</t>
    </rPh>
    <phoneticPr fontId="2"/>
  </si>
  <si>
    <t>生年</t>
    <rPh sb="0" eb="2">
      <t>セイネン</t>
    </rPh>
    <phoneticPr fontId="2"/>
  </si>
  <si>
    <t>生年月</t>
    <rPh sb="0" eb="2">
      <t>セイネン</t>
    </rPh>
    <rPh sb="2" eb="3">
      <t>ツキ</t>
    </rPh>
    <phoneticPr fontId="2"/>
  </si>
  <si>
    <t>生年日</t>
    <rPh sb="0" eb="2">
      <t>セイネン</t>
    </rPh>
    <rPh sb="2" eb="3">
      <t>ニチ</t>
    </rPh>
    <phoneticPr fontId="2"/>
  </si>
  <si>
    <t>受療１</t>
    <rPh sb="0" eb="2">
      <t>ジュリョウ</t>
    </rPh>
    <phoneticPr fontId="2"/>
  </si>
  <si>
    <t>年齢１</t>
    <rPh sb="0" eb="2">
      <t>ネンレイ</t>
    </rPh>
    <phoneticPr fontId="2"/>
  </si>
  <si>
    <t>病名２</t>
    <rPh sb="0" eb="2">
      <t>ビョウメイ</t>
    </rPh>
    <phoneticPr fontId="2"/>
  </si>
  <si>
    <t>受療２</t>
    <rPh sb="0" eb="2">
      <t>ジュリョウ</t>
    </rPh>
    <phoneticPr fontId="2"/>
  </si>
  <si>
    <t>年齢２</t>
    <rPh sb="0" eb="2">
      <t>ネンレイ</t>
    </rPh>
    <phoneticPr fontId="2"/>
  </si>
  <si>
    <t>病名３</t>
    <rPh sb="0" eb="2">
      <t>ビョウメイ</t>
    </rPh>
    <phoneticPr fontId="2"/>
  </si>
  <si>
    <t>受療３</t>
    <rPh sb="0" eb="2">
      <t>ジュリョウ</t>
    </rPh>
    <phoneticPr fontId="2"/>
  </si>
  <si>
    <t>年齢３</t>
    <rPh sb="0" eb="2">
      <t>ネンレイ</t>
    </rPh>
    <phoneticPr fontId="2"/>
  </si>
  <si>
    <t>病名４</t>
    <rPh sb="0" eb="2">
      <t>ビョウメイ</t>
    </rPh>
    <phoneticPr fontId="2"/>
  </si>
  <si>
    <t>受療４</t>
    <rPh sb="0" eb="2">
      <t>ジュリョウ</t>
    </rPh>
    <phoneticPr fontId="2"/>
  </si>
  <si>
    <t>年齢４</t>
    <rPh sb="0" eb="2">
      <t>ネンレイ</t>
    </rPh>
    <phoneticPr fontId="2"/>
  </si>
  <si>
    <t>病名５</t>
    <rPh sb="0" eb="2">
      <t>ビョウメイ</t>
    </rPh>
    <phoneticPr fontId="2"/>
  </si>
  <si>
    <t>受療５</t>
    <rPh sb="0" eb="2">
      <t>ジュリョウ</t>
    </rPh>
    <phoneticPr fontId="2"/>
  </si>
  <si>
    <t>年齢５</t>
    <rPh sb="0" eb="2">
      <t>ネンレイ</t>
    </rPh>
    <phoneticPr fontId="2"/>
  </si>
  <si>
    <t>喫煙本数</t>
    <rPh sb="0" eb="2">
      <t>キツエン</t>
    </rPh>
    <rPh sb="2" eb="4">
      <t>ホンスウ</t>
    </rPh>
    <phoneticPr fontId="2"/>
  </si>
  <si>
    <t>喫煙年数</t>
    <rPh sb="0" eb="2">
      <t>キツエン</t>
    </rPh>
    <rPh sb="2" eb="4">
      <t>ネンスウ</t>
    </rPh>
    <phoneticPr fontId="2"/>
  </si>
  <si>
    <t>症状1</t>
    <rPh sb="0" eb="2">
      <t>ショウジョウ</t>
    </rPh>
    <phoneticPr fontId="2"/>
  </si>
  <si>
    <t>症状2</t>
    <rPh sb="0" eb="2">
      <t>ショウジョウ</t>
    </rPh>
    <phoneticPr fontId="2"/>
  </si>
  <si>
    <t>症状3</t>
    <rPh sb="0" eb="2">
      <t>ショウジョウ</t>
    </rPh>
    <phoneticPr fontId="2"/>
  </si>
  <si>
    <t>症状4</t>
    <rPh sb="0" eb="2">
      <t>ショウジョウ</t>
    </rPh>
    <phoneticPr fontId="2"/>
  </si>
  <si>
    <t>症状5</t>
    <rPh sb="0" eb="2">
      <t>ショウジョウ</t>
    </rPh>
    <phoneticPr fontId="2"/>
  </si>
  <si>
    <t>症状6</t>
    <rPh sb="0" eb="2">
      <t>ショウジョウ</t>
    </rPh>
    <phoneticPr fontId="2"/>
  </si>
  <si>
    <t>症状7</t>
    <rPh sb="0" eb="2">
      <t>ショウジョウ</t>
    </rPh>
    <phoneticPr fontId="2"/>
  </si>
  <si>
    <t>症状8</t>
    <rPh sb="0" eb="2">
      <t>ショウジョウ</t>
    </rPh>
    <phoneticPr fontId="2"/>
  </si>
  <si>
    <t>症状9</t>
    <rPh sb="0" eb="2">
      <t>ショウジョウ</t>
    </rPh>
    <phoneticPr fontId="2"/>
  </si>
  <si>
    <t>症状10</t>
    <rPh sb="0" eb="2">
      <t>ショウジョウ</t>
    </rPh>
    <phoneticPr fontId="2"/>
  </si>
  <si>
    <t>症状11</t>
    <rPh sb="0" eb="2">
      <t>ショウジョウ</t>
    </rPh>
    <phoneticPr fontId="2"/>
  </si>
  <si>
    <t>test1</t>
    <phoneticPr fontId="2"/>
  </si>
  <si>
    <t>ファイル名</t>
    <rPh sb="4" eb="5">
      <t>メイ</t>
    </rPh>
    <phoneticPr fontId="2"/>
  </si>
  <si>
    <t>健診年月日</t>
    <rPh sb="0" eb="2">
      <t>ケンシン</t>
    </rPh>
    <rPh sb="2" eb="5">
      <t>ネンガッピ</t>
    </rPh>
    <phoneticPr fontId="2"/>
  </si>
  <si>
    <t>身体計測</t>
    <rPh sb="0" eb="2">
      <t>シンタイ</t>
    </rPh>
    <rPh sb="2" eb="4">
      <t>ケイソク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</si>
  <si>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</si>
  <si>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</si>
  <si>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腹囲</t>
    <rPh sb="0" eb="2">
      <t>フクイ</t>
    </rPh>
    <phoneticPr fontId="2"/>
  </si>
  <si>
    <t>矯正視力</t>
    <rPh sb="0" eb="2">
      <t>キョウセイ</t>
    </rPh>
    <rPh sb="2" eb="4">
      <t>シリョク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</si>
  <si>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</si>
  <si>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</si>
  <si>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裸視視力</t>
    <rPh sb="0" eb="1">
      <t>ハダカ</t>
    </rPh>
    <rPh sb="1" eb="2">
      <t>シ</t>
    </rPh>
    <rPh sb="2" eb="4">
      <t>シリョク</t>
    </rPh>
    <phoneticPr fontId="2"/>
  </si>
  <si>
    <t>聴力（オージオ）</t>
    <rPh sb="0" eb="2">
      <t>チョウリョク</t>
    </rPh>
    <phoneticPr fontId="2"/>
  </si>
  <si>
    <t>1000Hz</t>
    <phoneticPr fontId="2"/>
  </si>
  <si>
    <t>4000Hz</t>
    <phoneticPr fontId="2"/>
  </si>
  <si>
    <t>上（収縮期血圧）</t>
    <rPh sb="0" eb="1">
      <t>ウエ</t>
    </rPh>
    <rPh sb="2" eb="4">
      <t>シュウシュク</t>
    </rPh>
    <rPh sb="4" eb="5">
      <t>キ</t>
    </rPh>
    <rPh sb="5" eb="7">
      <t>ケツアツ</t>
    </rPh>
    <phoneticPr fontId="2"/>
  </si>
  <si>
    <t>下（拡張期血圧）</t>
    <rPh sb="0" eb="1">
      <t>シタ</t>
    </rPh>
    <rPh sb="2" eb="5">
      <t>カクチョウキ</t>
    </rPh>
    <rPh sb="5" eb="7">
      <t>ケツアツ</t>
    </rPh>
    <phoneticPr fontId="2"/>
  </si>
  <si>
    <t>mmHg</t>
    <phoneticPr fontId="2"/>
  </si>
  <si>
    <t>2回目</t>
    <rPh sb="1" eb="3">
      <t>カイメ</t>
    </rPh>
    <phoneticPr fontId="2"/>
  </si>
  <si>
    <t>心電図</t>
    <rPh sb="0" eb="3">
      <t>シンデンズ</t>
    </rPh>
    <phoneticPr fontId="2"/>
  </si>
  <si>
    <t>所見</t>
    <rPh sb="0" eb="2">
      <t>ショケン</t>
    </rPh>
    <phoneticPr fontId="2"/>
  </si>
  <si>
    <t>判定</t>
    <rPh sb="0" eb="2">
      <t>ハンテイ</t>
    </rPh>
    <phoneticPr fontId="2"/>
  </si>
  <si>
    <t>健康診断判定区分</t>
    <rPh sb="0" eb="2">
      <t>ケンコウ</t>
    </rPh>
    <rPh sb="2" eb="4">
      <t>シンダン</t>
    </rPh>
    <rPh sb="4" eb="6">
      <t>ハンテイ</t>
    </rPh>
    <rPh sb="6" eb="8">
      <t>クブン</t>
    </rPh>
    <phoneticPr fontId="11"/>
  </si>
  <si>
    <t>A</t>
    <phoneticPr fontId="11"/>
  </si>
  <si>
    <t>正常</t>
    <rPh sb="0" eb="2">
      <t>セイジョウ</t>
    </rPh>
    <phoneticPr fontId="11"/>
  </si>
  <si>
    <t>AN</t>
    <phoneticPr fontId="11"/>
  </si>
  <si>
    <t>精検不要</t>
    <rPh sb="0" eb="2">
      <t>セイケン</t>
    </rPh>
    <rPh sb="2" eb="4">
      <t>フヨウ</t>
    </rPh>
    <phoneticPr fontId="11"/>
  </si>
  <si>
    <t>B</t>
    <phoneticPr fontId="11"/>
  </si>
  <si>
    <t>ほぼ正常</t>
    <rPh sb="2" eb="4">
      <t>セイジョウ</t>
    </rPh>
    <phoneticPr fontId="11"/>
  </si>
  <si>
    <t>C</t>
    <phoneticPr fontId="2"/>
  </si>
  <si>
    <t>要経過観察</t>
    <rPh sb="0" eb="1">
      <t>ヨウ</t>
    </rPh>
    <rPh sb="1" eb="3">
      <t>ケイカ</t>
    </rPh>
    <rPh sb="3" eb="5">
      <t>カンサツ</t>
    </rPh>
    <phoneticPr fontId="2"/>
  </si>
  <si>
    <t>C :要経過観察</t>
    <rPh sb="3" eb="4">
      <t>ヨウ</t>
    </rPh>
    <rPh sb="4" eb="6">
      <t>ケイカ</t>
    </rPh>
    <rPh sb="6" eb="8">
      <t>カンサツ</t>
    </rPh>
    <phoneticPr fontId="2"/>
  </si>
  <si>
    <t>C1</t>
    <phoneticPr fontId="11"/>
  </si>
  <si>
    <t>要経過観察(12か月後)</t>
    <rPh sb="0" eb="1">
      <t>ヨウ</t>
    </rPh>
    <rPh sb="1" eb="3">
      <t>ケイカ</t>
    </rPh>
    <rPh sb="3" eb="5">
      <t>カンサツ</t>
    </rPh>
    <rPh sb="9" eb="11">
      <t>ゲツゴ</t>
    </rPh>
    <phoneticPr fontId="11"/>
  </si>
  <si>
    <t>C2</t>
    <phoneticPr fontId="11"/>
  </si>
  <si>
    <t>要経過観察(6か月後)</t>
    <rPh sb="0" eb="1">
      <t>ヨウ</t>
    </rPh>
    <rPh sb="1" eb="3">
      <t>ケイカ</t>
    </rPh>
    <rPh sb="3" eb="5">
      <t>カンサツ</t>
    </rPh>
    <rPh sb="8" eb="10">
      <t>ゲツゴ</t>
    </rPh>
    <phoneticPr fontId="11"/>
  </si>
  <si>
    <t>C3</t>
    <phoneticPr fontId="11"/>
  </si>
  <si>
    <t>要経過観察(3か月後)</t>
    <rPh sb="0" eb="1">
      <t>ヨウ</t>
    </rPh>
    <rPh sb="1" eb="3">
      <t>ケイカ</t>
    </rPh>
    <rPh sb="3" eb="5">
      <t>カンサツ</t>
    </rPh>
    <rPh sb="8" eb="10">
      <t>ゲツゴ</t>
    </rPh>
    <phoneticPr fontId="11"/>
  </si>
  <si>
    <t>C4</t>
    <phoneticPr fontId="11"/>
  </si>
  <si>
    <t>要経過観察(1か月後)</t>
    <rPh sb="0" eb="1">
      <t>ヨウ</t>
    </rPh>
    <rPh sb="1" eb="3">
      <t>ケイカ</t>
    </rPh>
    <rPh sb="3" eb="5">
      <t>カンサツ</t>
    </rPh>
    <rPh sb="8" eb="10">
      <t>ゲツゴ</t>
    </rPh>
    <phoneticPr fontId="11"/>
  </si>
  <si>
    <t>D1</t>
    <phoneticPr fontId="11"/>
  </si>
  <si>
    <t>要医療</t>
    <rPh sb="0" eb="1">
      <t>ヨウ</t>
    </rPh>
    <rPh sb="1" eb="3">
      <t>イリョウ</t>
    </rPh>
    <phoneticPr fontId="11"/>
  </si>
  <si>
    <t>D2</t>
    <phoneticPr fontId="11"/>
  </si>
  <si>
    <t>要精密検査</t>
    <rPh sb="0" eb="1">
      <t>ヨウ</t>
    </rPh>
    <rPh sb="1" eb="3">
      <t>セイミツ</t>
    </rPh>
    <rPh sb="3" eb="5">
      <t>ケンサ</t>
    </rPh>
    <phoneticPr fontId="11"/>
  </si>
  <si>
    <t>E</t>
    <phoneticPr fontId="11"/>
  </si>
  <si>
    <t>要医療(受診中)</t>
    <rPh sb="0" eb="1">
      <t>ヨウ</t>
    </rPh>
    <rPh sb="1" eb="3">
      <t>イリョウ</t>
    </rPh>
    <rPh sb="4" eb="7">
      <t>ジュシンチュウ</t>
    </rPh>
    <phoneticPr fontId="11"/>
  </si>
  <si>
    <t>F</t>
    <phoneticPr fontId="11"/>
  </si>
  <si>
    <t>要再検査</t>
    <rPh sb="0" eb="1">
      <t>ヨウ</t>
    </rPh>
    <rPh sb="1" eb="4">
      <t>サイケンサ</t>
    </rPh>
    <phoneticPr fontId="11"/>
  </si>
  <si>
    <t>G</t>
    <phoneticPr fontId="11"/>
  </si>
  <si>
    <t>要指導</t>
    <rPh sb="0" eb="1">
      <t>ヨウ</t>
    </rPh>
    <rPh sb="1" eb="3">
      <t>シドウ</t>
    </rPh>
    <phoneticPr fontId="11"/>
  </si>
  <si>
    <t>H</t>
    <phoneticPr fontId="11"/>
  </si>
  <si>
    <t>判定困難</t>
    <rPh sb="0" eb="2">
      <t>ハンテイ</t>
    </rPh>
    <rPh sb="2" eb="4">
      <t>コンナン</t>
    </rPh>
    <phoneticPr fontId="11"/>
  </si>
  <si>
    <t>I</t>
    <phoneticPr fontId="2"/>
  </si>
  <si>
    <t>受診なし</t>
    <rPh sb="0" eb="2">
      <t>ジュシン</t>
    </rPh>
    <phoneticPr fontId="2"/>
  </si>
  <si>
    <t>既往歴病名コード</t>
    <rPh sb="0" eb="2">
      <t>キオウ</t>
    </rPh>
    <rPh sb="2" eb="3">
      <t>レキ</t>
    </rPh>
    <rPh sb="3" eb="5">
      <t>ビョウメイ</t>
    </rPh>
    <phoneticPr fontId="2"/>
  </si>
  <si>
    <t>高血圧症</t>
    <rPh sb="0" eb="4">
      <t>コウケツアツショウ</t>
    </rPh>
    <phoneticPr fontId="2"/>
  </si>
  <si>
    <t>糖尿病</t>
    <rPh sb="0" eb="3">
      <t>トウニョウビョウ</t>
    </rPh>
    <phoneticPr fontId="2"/>
  </si>
  <si>
    <t>脂質異常症（高脂血症）</t>
    <rPh sb="0" eb="5">
      <t>シシツイジョウショウ</t>
    </rPh>
    <rPh sb="6" eb="10">
      <t>コウシケツショウ</t>
    </rPh>
    <phoneticPr fontId="2"/>
  </si>
  <si>
    <t>狭心症・心筋梗塞</t>
    <rPh sb="0" eb="3">
      <t>キョウシンショウ</t>
    </rPh>
    <rPh sb="4" eb="6">
      <t>シンキン</t>
    </rPh>
    <rPh sb="6" eb="8">
      <t>コウソク</t>
    </rPh>
    <phoneticPr fontId="2"/>
  </si>
  <si>
    <t>その他の心疾患</t>
    <rPh sb="2" eb="3">
      <t>タ</t>
    </rPh>
    <rPh sb="4" eb="7">
      <t>シンシッカン</t>
    </rPh>
    <phoneticPr fontId="2"/>
  </si>
  <si>
    <t>貧血症</t>
    <rPh sb="0" eb="3">
      <t>ヒンケツショウ</t>
    </rPh>
    <phoneticPr fontId="2"/>
  </si>
  <si>
    <t>その他の血液疾患</t>
    <rPh sb="2" eb="3">
      <t>タ</t>
    </rPh>
    <rPh sb="4" eb="6">
      <t>ケツエキ</t>
    </rPh>
    <rPh sb="6" eb="8">
      <t>シッカン</t>
    </rPh>
    <phoneticPr fontId="2"/>
  </si>
  <si>
    <t>腎不全</t>
    <rPh sb="0" eb="1">
      <t>ジン</t>
    </rPh>
    <rPh sb="1" eb="3">
      <t>フゼン</t>
    </rPh>
    <phoneticPr fontId="2"/>
  </si>
  <si>
    <t>その他の腎疾患</t>
    <rPh sb="2" eb="3">
      <t>タ</t>
    </rPh>
    <rPh sb="4" eb="7">
      <t>ジンシッカン</t>
    </rPh>
    <phoneticPr fontId="2"/>
  </si>
  <si>
    <t>甲状腺疾患</t>
    <rPh sb="0" eb="3">
      <t>コウジョウセン</t>
    </rPh>
    <rPh sb="3" eb="5">
      <t>シッカン</t>
    </rPh>
    <phoneticPr fontId="2"/>
  </si>
  <si>
    <t>肝疾患</t>
    <rPh sb="0" eb="3">
      <t>カンシッカン</t>
    </rPh>
    <phoneticPr fontId="2"/>
  </si>
  <si>
    <t>眼疾患</t>
    <rPh sb="0" eb="1">
      <t>ガン</t>
    </rPh>
    <rPh sb="1" eb="3">
      <t>シッカン</t>
    </rPh>
    <phoneticPr fontId="2"/>
  </si>
  <si>
    <t>結核</t>
    <rPh sb="0" eb="2">
      <t>ケッカク</t>
    </rPh>
    <phoneticPr fontId="2"/>
  </si>
  <si>
    <t>呼吸器疾患</t>
    <rPh sb="0" eb="3">
      <t>コキュウキ</t>
    </rPh>
    <rPh sb="3" eb="5">
      <t>シッカン</t>
    </rPh>
    <phoneticPr fontId="2"/>
  </si>
  <si>
    <t>膵疾患</t>
    <rPh sb="0" eb="1">
      <t>スイ</t>
    </rPh>
    <rPh sb="1" eb="3">
      <t>シッカン</t>
    </rPh>
    <phoneticPr fontId="2"/>
  </si>
  <si>
    <t>尿路結石</t>
    <rPh sb="0" eb="2">
      <t>ニョウロ</t>
    </rPh>
    <rPh sb="2" eb="4">
      <t>ケッセキ</t>
    </rPh>
    <phoneticPr fontId="2"/>
  </si>
  <si>
    <t>胆石</t>
    <rPh sb="0" eb="2">
      <t>タンセキ</t>
    </rPh>
    <phoneticPr fontId="2"/>
  </si>
  <si>
    <t>その他の胆嚢疾患</t>
    <rPh sb="2" eb="3">
      <t>タ</t>
    </rPh>
    <rPh sb="4" eb="6">
      <t>タンノウ</t>
    </rPh>
    <rPh sb="6" eb="8">
      <t>シッカン</t>
    </rPh>
    <phoneticPr fontId="2"/>
  </si>
  <si>
    <t>胃腸疾患</t>
    <rPh sb="0" eb="1">
      <t>イ</t>
    </rPh>
    <rPh sb="1" eb="2">
      <t>チョウ</t>
    </rPh>
    <rPh sb="2" eb="4">
      <t>シッカン</t>
    </rPh>
    <phoneticPr fontId="2"/>
  </si>
  <si>
    <t>耳疾患</t>
    <rPh sb="0" eb="1">
      <t>ミミ</t>
    </rPh>
    <rPh sb="1" eb="3">
      <t>シッカン</t>
    </rPh>
    <phoneticPr fontId="2"/>
  </si>
  <si>
    <t>悪性腫瘍</t>
    <rPh sb="0" eb="2">
      <t>アクセイ</t>
    </rPh>
    <rPh sb="2" eb="4">
      <t>シュヨウ</t>
    </rPh>
    <phoneticPr fontId="2"/>
  </si>
  <si>
    <t>その他の疾患</t>
    <rPh sb="2" eb="3">
      <t>タ</t>
    </rPh>
    <rPh sb="4" eb="6">
      <t>シッカン</t>
    </rPh>
    <phoneticPr fontId="2"/>
  </si>
  <si>
    <t>喀痰検査</t>
    <rPh sb="0" eb="2">
      <t>カクタン</t>
    </rPh>
    <rPh sb="2" eb="4">
      <t>ケンサ</t>
    </rPh>
    <phoneticPr fontId="2"/>
  </si>
  <si>
    <t>検査実施</t>
    <rPh sb="0" eb="2">
      <t>ケンサ</t>
    </rPh>
    <rPh sb="2" eb="4">
      <t>ジッシ</t>
    </rPh>
    <phoneticPr fontId="2"/>
  </si>
  <si>
    <t>実施あり</t>
    <rPh sb="0" eb="2">
      <t>ジッシ</t>
    </rPh>
    <phoneticPr fontId="2"/>
  </si>
  <si>
    <t>実施なし</t>
    <rPh sb="0" eb="2">
      <t>ジッシ</t>
    </rPh>
    <phoneticPr fontId="2"/>
  </si>
  <si>
    <t>胃検査</t>
    <rPh sb="0" eb="1">
      <t>イ</t>
    </rPh>
    <rPh sb="1" eb="3">
      <t>ケンサ</t>
    </rPh>
    <phoneticPr fontId="2"/>
  </si>
  <si>
    <t>尿検査</t>
    <rPh sb="0" eb="3">
      <t>ニョウケンサ</t>
    </rPh>
    <phoneticPr fontId="2"/>
  </si>
  <si>
    <t>尿蛋白</t>
    <rPh sb="0" eb="1">
      <t>ニョウ</t>
    </rPh>
    <rPh sb="1" eb="3">
      <t>タンパク</t>
    </rPh>
    <phoneticPr fontId="2"/>
  </si>
  <si>
    <t>尿糖</t>
    <rPh sb="0" eb="2">
      <t>ニョウトウ</t>
    </rPh>
    <phoneticPr fontId="2"/>
  </si>
  <si>
    <t>腎機能等</t>
    <rPh sb="0" eb="3">
      <t>ジンキノウ</t>
    </rPh>
    <rPh sb="3" eb="4">
      <t>トウ</t>
    </rPh>
    <phoneticPr fontId="2"/>
  </si>
  <si>
    <t>クレアチニン</t>
    <phoneticPr fontId="2"/>
  </si>
  <si>
    <t>尿酸</t>
    <rPh sb="0" eb="2">
      <t>ニョウサン</t>
    </rPh>
    <phoneticPr fontId="2"/>
  </si>
  <si>
    <t>肝機能検査</t>
    <rPh sb="0" eb="3">
      <t>カンキノウ</t>
    </rPh>
    <rPh sb="3" eb="5">
      <t>ケンサ</t>
    </rPh>
    <phoneticPr fontId="2"/>
  </si>
  <si>
    <t>脂質検査</t>
    <rPh sb="0" eb="2">
      <t>シシツ</t>
    </rPh>
    <rPh sb="2" eb="4">
      <t>ケンサ</t>
    </rPh>
    <phoneticPr fontId="2"/>
  </si>
  <si>
    <t>LDLコレステロール</t>
    <phoneticPr fontId="2"/>
  </si>
  <si>
    <t>HLDコレステロール</t>
    <phoneticPr fontId="2"/>
  </si>
  <si>
    <t>中性脂肪</t>
    <rPh sb="0" eb="2">
      <t>チュウセイ</t>
    </rPh>
    <rPh sb="2" eb="4">
      <t>シボウ</t>
    </rPh>
    <phoneticPr fontId="2"/>
  </si>
  <si>
    <t>糖尿病検査</t>
    <rPh sb="0" eb="3">
      <t>トウニョウビョウ</t>
    </rPh>
    <rPh sb="3" eb="5">
      <t>ケンサ</t>
    </rPh>
    <phoneticPr fontId="2"/>
  </si>
  <si>
    <t>HbA1c</t>
    <phoneticPr fontId="2"/>
  </si>
  <si>
    <t>空腹時血糖</t>
    <rPh sb="0" eb="2">
      <t>クウフク</t>
    </rPh>
    <rPh sb="2" eb="3">
      <t>ジ</t>
    </rPh>
    <rPh sb="3" eb="5">
      <t>ケットウ</t>
    </rPh>
    <phoneticPr fontId="2"/>
  </si>
  <si>
    <t>貧血検査</t>
    <rPh sb="0" eb="2">
      <t>ヒンケツ</t>
    </rPh>
    <rPh sb="2" eb="4">
      <t>ケンサ</t>
    </rPh>
    <phoneticPr fontId="2"/>
  </si>
  <si>
    <t>血色素（Hb)</t>
    <rPh sb="0" eb="3">
      <t>ケッシキソ</t>
    </rPh>
    <phoneticPr fontId="2"/>
  </si>
  <si>
    <t>ヘマトクリット（Ht)</t>
    <phoneticPr fontId="2"/>
  </si>
  <si>
    <t>赤血球数</t>
    <rPh sb="0" eb="3">
      <t>セッケッキュウ</t>
    </rPh>
    <rPh sb="3" eb="4">
      <t>スウ</t>
    </rPh>
    <phoneticPr fontId="2"/>
  </si>
  <si>
    <t>診察時所見等</t>
    <rPh sb="0" eb="2">
      <t>シンサツ</t>
    </rPh>
    <rPh sb="2" eb="3">
      <t>トキ</t>
    </rPh>
    <rPh sb="3" eb="5">
      <t>ショケン</t>
    </rPh>
    <rPh sb="5" eb="6">
      <t>トウ</t>
    </rPh>
    <phoneticPr fontId="2"/>
  </si>
  <si>
    <t>聴力その他</t>
    <rPh sb="0" eb="2">
      <t>チョウリョク</t>
    </rPh>
    <rPh sb="4" eb="5">
      <t>タ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</si>
  <si>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</si>
  <si>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</si>
  <si>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1回目</t>
    <rPh sb="1" eb="3">
      <t>カイメ</t>
    </rPh>
    <phoneticPr fontId="2"/>
  </si>
  <si>
    <t>γGTP（γGT)</t>
  </si>
  <si>
    <t>GPT（ALT)</t>
  </si>
  <si>
    <t>GOT（AST)</t>
  </si>
  <si>
    <t>喫煙状況</t>
    <rPh sb="0" eb="2">
      <t>キツエン</t>
    </rPh>
    <rPh sb="2" eb="4">
      <t>ジョウキョウ</t>
    </rPh>
    <phoneticPr fontId="2"/>
  </si>
  <si>
    <t>健診年</t>
    <rPh sb="0" eb="2">
      <t>ケンシン</t>
    </rPh>
    <rPh sb="2" eb="3">
      <t>ネン</t>
    </rPh>
    <phoneticPr fontId="2"/>
  </si>
  <si>
    <t>健診月</t>
    <rPh sb="0" eb="2">
      <t>ケンシン</t>
    </rPh>
    <rPh sb="2" eb="3">
      <t>ツキ</t>
    </rPh>
    <phoneticPr fontId="2"/>
  </si>
  <si>
    <t>健診日</t>
    <rPh sb="0" eb="2">
      <t>ケンシン</t>
    </rPh>
    <rPh sb="2" eb="3">
      <t>ビ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</si>
  <si>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</si>
  <si>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</si>
  <si>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腹囲</t>
    <rPh sb="0" eb="2">
      <t>フクイ</t>
    </rPh>
    <phoneticPr fontId="2"/>
  </si>
  <si>
    <t>矯正視力右</t>
    <rPh sb="0" eb="2">
      <t>キョウセイ</t>
    </rPh>
    <rPh sb="2" eb="4">
      <t>シリョク</t>
    </rPh>
    <rPh sb="4" eb="5">
      <t>ミギ</t>
    </rPh>
    <phoneticPr fontId="2"/>
  </si>
  <si>
    <t>矯正視力左</t>
    <rPh sb="0" eb="2">
      <t>キョウセイ</t>
    </rPh>
    <rPh sb="2" eb="4">
      <t>シリョク</t>
    </rPh>
    <rPh sb="4" eb="5">
      <t>ヒダリ</t>
    </rPh>
    <phoneticPr fontId="2"/>
  </si>
  <si>
    <t>裸視視力右</t>
    <rPh sb="0" eb="1">
      <t>ハダカ</t>
    </rPh>
    <rPh sb="1" eb="2">
      <t>シ</t>
    </rPh>
    <rPh sb="2" eb="4">
      <t>シリョク</t>
    </rPh>
    <rPh sb="4" eb="5">
      <t>ミギ</t>
    </rPh>
    <phoneticPr fontId="2"/>
  </si>
  <si>
    <t>裸視視力左</t>
    <rPh sb="0" eb="1">
      <t>ハダカ</t>
    </rPh>
    <rPh sb="1" eb="2">
      <t>シ</t>
    </rPh>
    <rPh sb="2" eb="4">
      <t>シリョク</t>
    </rPh>
    <rPh sb="4" eb="5">
      <t>ヒダリ</t>
    </rPh>
    <phoneticPr fontId="2"/>
  </si>
  <si>
    <t>聴力1k右</t>
    <rPh sb="0" eb="2">
      <t>チョウリョク</t>
    </rPh>
    <rPh sb="4" eb="5">
      <t>ミギ</t>
    </rPh>
    <phoneticPr fontId="2"/>
  </si>
  <si>
    <t>聴力1k左</t>
    <rPh sb="0" eb="2">
      <t>チョウリョク</t>
    </rPh>
    <rPh sb="4" eb="5">
      <t>ヒダリ</t>
    </rPh>
    <phoneticPr fontId="2"/>
  </si>
  <si>
    <t>聴力4k右</t>
    <rPh sb="0" eb="2">
      <t>チョウリョク</t>
    </rPh>
    <rPh sb="4" eb="5">
      <t>ミギ</t>
    </rPh>
    <phoneticPr fontId="2"/>
  </si>
  <si>
    <t>聴力4k左</t>
    <rPh sb="0" eb="2">
      <t>チョウリョク</t>
    </rPh>
    <rPh sb="4" eb="5">
      <t>ヒダリ</t>
    </rPh>
    <phoneticPr fontId="2"/>
  </si>
  <si>
    <t>その他聴力右</t>
    <rPh sb="2" eb="3">
      <t>タ</t>
    </rPh>
    <rPh sb="3" eb="5">
      <t>チョウリョク</t>
    </rPh>
    <rPh sb="5" eb="6">
      <t>ミギ</t>
    </rPh>
    <phoneticPr fontId="2"/>
  </si>
  <si>
    <t>その他聴力左</t>
    <rPh sb="2" eb="3">
      <t>タ</t>
    </rPh>
    <rPh sb="3" eb="5">
      <t>チョウリョク</t>
    </rPh>
    <rPh sb="5" eb="6">
      <t>ヒダリ</t>
    </rPh>
    <phoneticPr fontId="2"/>
  </si>
  <si>
    <t>血圧1回目上</t>
    <rPh sb="0" eb="2">
      <t>ケツアツ</t>
    </rPh>
    <rPh sb="3" eb="4">
      <t>カイ</t>
    </rPh>
    <rPh sb="4" eb="5">
      <t>メ</t>
    </rPh>
    <rPh sb="5" eb="6">
      <t>ウエ</t>
    </rPh>
    <phoneticPr fontId="2"/>
  </si>
  <si>
    <t>血圧1回目下</t>
    <rPh sb="0" eb="2">
      <t>ケツアツ</t>
    </rPh>
    <rPh sb="3" eb="5">
      <t>カイメ</t>
    </rPh>
    <rPh sb="5" eb="6">
      <t>シタ</t>
    </rPh>
    <phoneticPr fontId="2"/>
  </si>
  <si>
    <t>血圧2回目上</t>
    <rPh sb="0" eb="2">
      <t>ケツアツ</t>
    </rPh>
    <rPh sb="3" eb="5">
      <t>カイメ</t>
    </rPh>
    <rPh sb="5" eb="6">
      <t>ウエ</t>
    </rPh>
    <phoneticPr fontId="2"/>
  </si>
  <si>
    <t>血圧2回目下</t>
    <rPh sb="0" eb="2">
      <t>ケツアツ</t>
    </rPh>
    <rPh sb="3" eb="5">
      <t>カイメ</t>
    </rPh>
    <rPh sb="5" eb="6">
      <t>シタ</t>
    </rPh>
    <phoneticPr fontId="2"/>
  </si>
  <si>
    <t>心電図所見</t>
    <rPh sb="0" eb="3">
      <t>シンデンズ</t>
    </rPh>
    <rPh sb="3" eb="5">
      <t>ショケン</t>
    </rPh>
    <phoneticPr fontId="2"/>
  </si>
  <si>
    <t>心電図判定</t>
    <rPh sb="0" eb="3">
      <t>シンデンズ</t>
    </rPh>
    <rPh sb="3" eb="5">
      <t>ハンテイ</t>
    </rPh>
    <phoneticPr fontId="2"/>
  </si>
  <si>
    <t>胸部レントゲン所見</t>
    <rPh sb="0" eb="2">
      <t>キョウブ</t>
    </rPh>
    <rPh sb="7" eb="9">
      <t>ショケン</t>
    </rPh>
    <phoneticPr fontId="2"/>
  </si>
  <si>
    <t>胸部レントゲン判定</t>
    <rPh sb="0" eb="2">
      <t>キョウブ</t>
    </rPh>
    <rPh sb="7" eb="9">
      <t>ハンテイ</t>
    </rPh>
    <phoneticPr fontId="2"/>
  </si>
  <si>
    <t>喀痰検査</t>
    <rPh sb="0" eb="2">
      <t>カクタン</t>
    </rPh>
    <rPh sb="2" eb="4">
      <t>ケンサ</t>
    </rPh>
    <phoneticPr fontId="2"/>
  </si>
  <si>
    <t>胃検査</t>
    <rPh sb="0" eb="1">
      <t>イ</t>
    </rPh>
    <rPh sb="1" eb="3">
      <t>ケンサ</t>
    </rPh>
    <phoneticPr fontId="2"/>
  </si>
  <si>
    <t>尿蛋白</t>
    <rPh sb="0" eb="1">
      <t>ニョウ</t>
    </rPh>
    <rPh sb="1" eb="3">
      <t>タンパク</t>
    </rPh>
    <phoneticPr fontId="2"/>
  </si>
  <si>
    <t>尿糖</t>
    <rPh sb="0" eb="2">
      <t>ニョウトウ</t>
    </rPh>
    <phoneticPr fontId="2"/>
  </si>
  <si>
    <t>クレアチニン</t>
    <phoneticPr fontId="2"/>
  </si>
  <si>
    <t>尿酸</t>
    <rPh sb="0" eb="2">
      <t>ニョウサン</t>
    </rPh>
    <phoneticPr fontId="2"/>
  </si>
  <si>
    <t>GOT</t>
    <phoneticPr fontId="2"/>
  </si>
  <si>
    <t>GPT</t>
    <phoneticPr fontId="2"/>
  </si>
  <si>
    <t>γGTP</t>
    <phoneticPr fontId="2"/>
  </si>
  <si>
    <t>LDL</t>
    <phoneticPr fontId="2"/>
  </si>
  <si>
    <t>HDL</t>
    <phoneticPr fontId="2"/>
  </si>
  <si>
    <t>中性脂肪</t>
    <rPh sb="0" eb="2">
      <t>チュウセイ</t>
    </rPh>
    <rPh sb="2" eb="4">
      <t>シボウ</t>
    </rPh>
    <phoneticPr fontId="2"/>
  </si>
  <si>
    <t>HbA1c</t>
    <phoneticPr fontId="2"/>
  </si>
  <si>
    <t>血糖</t>
    <rPh sb="0" eb="2">
      <t>ケットウ</t>
    </rPh>
    <phoneticPr fontId="2"/>
  </si>
  <si>
    <t>Hb</t>
    <phoneticPr fontId="2"/>
  </si>
  <si>
    <t>Ht</t>
    <phoneticPr fontId="2"/>
  </si>
  <si>
    <t>RBC</t>
    <phoneticPr fontId="2"/>
  </si>
  <si>
    <t>診察所見等</t>
    <rPh sb="0" eb="2">
      <t>シンサツ</t>
    </rPh>
    <rPh sb="2" eb="4">
      <t>ショケン</t>
    </rPh>
    <rPh sb="4" eb="5">
      <t>トウ</t>
    </rPh>
    <phoneticPr fontId="2"/>
  </si>
  <si>
    <t>血    圧</t>
    <rPh sb="0" eb="1">
      <t>チ</t>
    </rPh>
    <rPh sb="5" eb="6">
      <t>アツ</t>
    </rPh>
    <phoneticPr fontId="2"/>
  </si>
  <si>
    <t>胸   部
レントゲン</t>
    <rPh sb="0" eb="1">
      <t>ムネ</t>
    </rPh>
    <rPh sb="4" eb="5">
      <t>ブ</t>
    </rPh>
    <phoneticPr fontId="2"/>
  </si>
  <si>
    <t>傷      病      名</t>
    <rPh sb="0" eb="1">
      <t>キズ</t>
    </rPh>
    <rPh sb="7" eb="8">
      <t>ヤマイ</t>
    </rPh>
    <rPh sb="14" eb="15">
      <t>メイ</t>
    </rPh>
    <phoneticPr fontId="2"/>
  </si>
  <si>
    <t>受        療        状        況</t>
    <rPh sb="0" eb="1">
      <t>ウケ</t>
    </rPh>
    <rPh sb="9" eb="10">
      <t>イヤス</t>
    </rPh>
    <rPh sb="18" eb="19">
      <t>ジョウ</t>
    </rPh>
    <rPh sb="27" eb="28">
      <t>キョウ</t>
    </rPh>
    <phoneticPr fontId="2"/>
  </si>
  <si>
    <t>頻    度</t>
    <rPh sb="0" eb="1">
      <t>ヒン</t>
    </rPh>
    <rPh sb="5" eb="6">
      <t>ド</t>
    </rPh>
    <phoneticPr fontId="2"/>
  </si>
  <si>
    <t>視覚・聴覚</t>
    <rPh sb="0" eb="2">
      <t>シカク</t>
    </rPh>
    <rPh sb="3" eb="5">
      <t>チョウカク</t>
    </rPh>
    <phoneticPr fontId="2"/>
  </si>
  <si>
    <t>視　　　　力</t>
    <rPh sb="0" eb="1">
      <t>シ</t>
    </rPh>
    <rPh sb="5" eb="6">
      <t>チカラ</t>
    </rPh>
    <phoneticPr fontId="2"/>
  </si>
  <si>
    <t>歳</t>
    <rPh sb="0" eb="1">
      <t>サイ</t>
    </rPh>
    <phoneticPr fontId="2"/>
  </si>
  <si>
    <t>痛風（高尿酸血症）</t>
    <rPh sb="0" eb="2">
      <t>ツウフウ</t>
    </rPh>
    <rPh sb="3" eb="8">
      <t>コウニョウサンケッショウ</t>
    </rPh>
    <phoneticPr fontId="2"/>
  </si>
  <si>
    <t>脳卒中（脳梗塞，脳出血等）</t>
    <rPh sb="0" eb="1">
      <t>ノウ</t>
    </rPh>
    <rPh sb="1" eb="3">
      <t>ソッチュウ</t>
    </rPh>
    <rPh sb="4" eb="7">
      <t>ノウコウソク</t>
    </rPh>
    <rPh sb="8" eb="11">
      <t>ノウシュッケツ</t>
    </rPh>
    <rPh sb="11" eb="12">
      <t>トウ</t>
    </rPh>
    <phoneticPr fontId="2"/>
  </si>
  <si>
    <t>発症</t>
    <rPh sb="0" eb="2">
      <t>ハッショウ</t>
    </rPh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</si>
  <si>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</si>
  <si>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●日常生活において歩行又は同等の身体活動を１日１時間以上実施していますか</t>
    <rPh sb="28" eb="30">
      <t>ジッシ</t>
    </rPh>
    <phoneticPr fontId="2"/>
  </si>
  <si>
    <t>●朝昼夕の3食以外に間食や甘い飲み物を摂取していますか</t>
    <rPh sb="1" eb="2">
      <t>アサ</t>
    </rPh>
    <rPh sb="2" eb="3">
      <t>ヒル</t>
    </rPh>
    <rPh sb="6" eb="7">
      <t>ショク</t>
    </rPh>
    <rPh sb="7" eb="9">
      <t>イガイ</t>
    </rPh>
    <rPh sb="13" eb="14">
      <t>アマ</t>
    </rPh>
    <rPh sb="15" eb="16">
      <t>ノ</t>
    </rPh>
    <rPh sb="17" eb="18">
      <t>モノ</t>
    </rPh>
    <rPh sb="19" eb="21">
      <t>セッシュ</t>
    </rPh>
    <phoneticPr fontId="2"/>
  </si>
  <si>
    <t>生年月日</t>
    <rPh sb="0" eb="2">
      <t>セイネン</t>
    </rPh>
    <rPh sb="2" eb="4">
      <t>ガッピ</t>
    </rPh>
    <phoneticPr fontId="2"/>
  </si>
  <si>
    <t>健診年月日</t>
    <rPh sb="0" eb="2">
      <t>ケンシン</t>
    </rPh>
    <rPh sb="2" eb="3">
      <t>ネン</t>
    </rPh>
    <rPh sb="3" eb="5">
      <t>ガッピ</t>
    </rPh>
    <phoneticPr fontId="2"/>
  </si>
  <si>
    <t>記入年月日</t>
    <rPh sb="0" eb="2">
      <t>キニュウ</t>
    </rPh>
    <rPh sb="2" eb="3">
      <t>ネン</t>
    </rPh>
    <rPh sb="3" eb="5">
      <t>ガッピ</t>
    </rPh>
    <phoneticPr fontId="2"/>
  </si>
  <si>
    <t>その他の心疾患</t>
    <rPh sb="2" eb="3">
      <t>タ</t>
    </rPh>
    <rPh sb="4" eb="7">
      <t>シンシッカン</t>
    </rPh>
    <phoneticPr fontId="2"/>
  </si>
  <si>
    <t>貧血症</t>
    <rPh sb="0" eb="3">
      <t>ヒンケツショウ</t>
    </rPh>
    <phoneticPr fontId="2"/>
  </si>
  <si>
    <t>肝疾患</t>
    <rPh sb="0" eb="3">
      <t>カンシッカン</t>
    </rPh>
    <phoneticPr fontId="2"/>
  </si>
  <si>
    <t>結核</t>
    <rPh sb="0" eb="2">
      <t>ケッカク</t>
    </rPh>
    <phoneticPr fontId="2"/>
  </si>
  <si>
    <t>膵疾患</t>
    <rPh sb="0" eb="1">
      <t>スイ</t>
    </rPh>
    <rPh sb="1" eb="3">
      <t>シッカン</t>
    </rPh>
    <phoneticPr fontId="2"/>
  </si>
  <si>
    <t>尿路結石</t>
    <rPh sb="0" eb="2">
      <t>ニョウロ</t>
    </rPh>
    <rPh sb="2" eb="4">
      <t>ケッセキ</t>
    </rPh>
    <phoneticPr fontId="2"/>
  </si>
  <si>
    <t>胆石</t>
    <rPh sb="0" eb="2">
      <t>タンセキ</t>
    </rPh>
    <phoneticPr fontId="2"/>
  </si>
  <si>
    <t>胃腸疾患</t>
    <rPh sb="0" eb="2">
      <t>イチョウ</t>
    </rPh>
    <rPh sb="2" eb="4">
      <t>シッカン</t>
    </rPh>
    <phoneticPr fontId="2"/>
  </si>
  <si>
    <r>
      <t>既往歴　</t>
    </r>
    <r>
      <rPr>
        <b/>
        <sz val="11"/>
        <color theme="1"/>
        <rFont val="Meiryo UI"/>
        <family val="3"/>
        <charset val="128"/>
      </rPr>
      <t>※裏面の既往歴病名コードから選んで記入してください</t>
    </r>
    <rPh sb="0" eb="2">
      <t>キオウ</t>
    </rPh>
    <rPh sb="2" eb="3">
      <t>レキ</t>
    </rPh>
    <rPh sb="5" eb="7">
      <t>リメン</t>
    </rPh>
    <rPh sb="8" eb="11">
      <t>キオウレキ</t>
    </rPh>
    <rPh sb="11" eb="13">
      <t>ビョウメイ</t>
    </rPh>
    <rPh sb="18" eb="19">
      <t>エラ</t>
    </rPh>
    <rPh sb="21" eb="23">
      <t>キニュウ</t>
    </rPh>
    <phoneticPr fontId="2"/>
  </si>
  <si>
    <t>＜既往歴病名コード＞※既往歴の傷病名はここから選んで記入してください。</t>
    <rPh sb="1" eb="4">
      <t>キオウレキ</t>
    </rPh>
    <rPh sb="4" eb="6">
      <t>ビョウメイ</t>
    </rPh>
    <rPh sb="23" eb="24">
      <t>エラ</t>
    </rPh>
    <phoneticPr fontId="2"/>
  </si>
  <si>
    <t>健康診査質問票</t>
    <rPh sb="0" eb="2">
      <t>ケンコウ</t>
    </rPh>
    <rPh sb="2" eb="4">
      <t>シンサ</t>
    </rPh>
    <rPh sb="4" eb="6">
      <t>シツモン</t>
    </rPh>
    <rPh sb="6" eb="7">
      <t>ヒョウ</t>
    </rPh>
    <phoneticPr fontId="2"/>
  </si>
  <si>
    <t>※必ずいずれかに✓してください。</t>
    <rPh sb="1" eb="2">
      <t>カナラ</t>
    </rPh>
    <phoneticPr fontId="2"/>
  </si>
  <si>
    <t>高血圧症</t>
    <rPh sb="0" eb="3">
      <t>コウケツアツ</t>
    </rPh>
    <rPh sb="3" eb="4">
      <t>ショウ</t>
    </rPh>
    <phoneticPr fontId="2"/>
  </si>
  <si>
    <t>糖尿病（インスリン注射含）</t>
    <rPh sb="0" eb="3">
      <t>トウニョウビョウ</t>
    </rPh>
    <rPh sb="9" eb="11">
      <t>チュウシャ</t>
    </rPh>
    <rPh sb="11" eb="12">
      <t>フク</t>
    </rPh>
    <phoneticPr fontId="2"/>
  </si>
  <si>
    <t>脂質異常症</t>
    <rPh sb="0" eb="2">
      <t>シシツ</t>
    </rPh>
    <rPh sb="2" eb="4">
      <t>イジョウ</t>
    </rPh>
    <phoneticPr fontId="2"/>
  </si>
  <si>
    <t>脳卒中（脳出血、脳梗塞等）</t>
    <rPh sb="0" eb="3">
      <t>ノウソッチュウ</t>
    </rPh>
    <rPh sb="4" eb="7">
      <t>ノウシュッケツ</t>
    </rPh>
    <rPh sb="8" eb="11">
      <t>ノウコウソク</t>
    </rPh>
    <rPh sb="11" eb="12">
      <t>トウ</t>
    </rPh>
    <phoneticPr fontId="2"/>
  </si>
  <si>
    <t>狭心症</t>
    <rPh sb="0" eb="3">
      <t>キョウシンショウ</t>
    </rPh>
    <phoneticPr fontId="2"/>
  </si>
  <si>
    <t>心筋梗塞</t>
    <rPh sb="0" eb="2">
      <t>シンキン</t>
    </rPh>
    <rPh sb="2" eb="4">
      <t>コウソク</t>
    </rPh>
    <phoneticPr fontId="2"/>
  </si>
  <si>
    <t>不整脈</t>
    <rPh sb="0" eb="3">
      <t>フセイミャク</t>
    </rPh>
    <phoneticPr fontId="2"/>
  </si>
  <si>
    <t>他の血液疾患（血友病、血小板減少症等）</t>
    <rPh sb="0" eb="1">
      <t>タ</t>
    </rPh>
    <rPh sb="2" eb="4">
      <t>ケツエキ</t>
    </rPh>
    <rPh sb="4" eb="6">
      <t>シッカン</t>
    </rPh>
    <rPh sb="7" eb="10">
      <t>ケツユウビョウ</t>
    </rPh>
    <rPh sb="11" eb="14">
      <t>ケッショウバン</t>
    </rPh>
    <rPh sb="14" eb="16">
      <t>ゲンショウ</t>
    </rPh>
    <rPh sb="16" eb="17">
      <t>ショウ</t>
    </rPh>
    <rPh sb="17" eb="18">
      <t>トウ</t>
    </rPh>
    <phoneticPr fontId="2"/>
  </si>
  <si>
    <t>慢性腎臓病・腎不全（人工透析含）</t>
    <rPh sb="0" eb="2">
      <t>マンセイ</t>
    </rPh>
    <rPh sb="2" eb="5">
      <t>ジンゾウビョウ</t>
    </rPh>
    <rPh sb="6" eb="9">
      <t>ジンフゼン</t>
    </rPh>
    <rPh sb="10" eb="12">
      <t>ジンコウ</t>
    </rPh>
    <rPh sb="12" eb="14">
      <t>トウセキ</t>
    </rPh>
    <rPh sb="14" eb="15">
      <t>フク</t>
    </rPh>
    <phoneticPr fontId="2"/>
  </si>
  <si>
    <t>他の腎疾患</t>
    <rPh sb="0" eb="1">
      <t>タ</t>
    </rPh>
    <rPh sb="2" eb="5">
      <t>ジンシッカン</t>
    </rPh>
    <phoneticPr fontId="2"/>
  </si>
  <si>
    <t>痛風・高尿酸血症</t>
    <rPh sb="0" eb="2">
      <t>ツウフウ</t>
    </rPh>
    <rPh sb="3" eb="4">
      <t>コウ</t>
    </rPh>
    <rPh sb="4" eb="6">
      <t>ニョウサン</t>
    </rPh>
    <rPh sb="6" eb="8">
      <t>ケッショウ</t>
    </rPh>
    <phoneticPr fontId="2"/>
  </si>
  <si>
    <t>呼吸器疾患（喘息等）</t>
    <rPh sb="0" eb="3">
      <t>コキュウキ</t>
    </rPh>
    <rPh sb="3" eb="5">
      <t>シッカン</t>
    </rPh>
    <rPh sb="6" eb="8">
      <t>ゼンソク</t>
    </rPh>
    <rPh sb="8" eb="9">
      <t>トウ</t>
    </rPh>
    <phoneticPr fontId="2"/>
  </si>
  <si>
    <t>眼疾患（白内障、緑内障等）</t>
    <rPh sb="0" eb="1">
      <t>ガン</t>
    </rPh>
    <rPh sb="1" eb="3">
      <t>シッカン</t>
    </rPh>
    <rPh sb="4" eb="7">
      <t>ハクナイショウ</t>
    </rPh>
    <rPh sb="8" eb="11">
      <t>リョクナイショウ</t>
    </rPh>
    <rPh sb="11" eb="12">
      <t>トウ</t>
    </rPh>
    <phoneticPr fontId="2"/>
  </si>
  <si>
    <t>甲状腺疾患（機能亢進症・低下症等）</t>
    <rPh sb="0" eb="3">
      <t>コウジョウセン</t>
    </rPh>
    <rPh sb="3" eb="5">
      <t>シッカン</t>
    </rPh>
    <rPh sb="6" eb="8">
      <t>キノウ</t>
    </rPh>
    <rPh sb="8" eb="11">
      <t>コウシンショウ</t>
    </rPh>
    <rPh sb="12" eb="14">
      <t>テイカ</t>
    </rPh>
    <rPh sb="14" eb="15">
      <t>ショウ</t>
    </rPh>
    <rPh sb="15" eb="16">
      <t>トウ</t>
    </rPh>
    <phoneticPr fontId="2"/>
  </si>
  <si>
    <t>悪性腫瘍（肺）</t>
    <rPh sb="0" eb="2">
      <t>アクセイ</t>
    </rPh>
    <rPh sb="2" eb="4">
      <t>シュヨウ</t>
    </rPh>
    <rPh sb="5" eb="6">
      <t>ハイ</t>
    </rPh>
    <phoneticPr fontId="2"/>
  </si>
  <si>
    <t>悪性腫瘍（胃）</t>
    <rPh sb="0" eb="2">
      <t>アクセイ</t>
    </rPh>
    <rPh sb="2" eb="4">
      <t>シュヨウ</t>
    </rPh>
    <rPh sb="5" eb="6">
      <t>イ</t>
    </rPh>
    <phoneticPr fontId="2"/>
  </si>
  <si>
    <t>悪性腫瘍（大腸）</t>
    <rPh sb="0" eb="2">
      <t>アクセイ</t>
    </rPh>
    <rPh sb="2" eb="4">
      <t>シュヨウ</t>
    </rPh>
    <rPh sb="5" eb="7">
      <t>ダイチョウ</t>
    </rPh>
    <phoneticPr fontId="2"/>
  </si>
  <si>
    <t>悪性腫瘍（乳房）</t>
    <rPh sb="0" eb="2">
      <t>アクセイ</t>
    </rPh>
    <rPh sb="2" eb="4">
      <t>シュヨウ</t>
    </rPh>
    <rPh sb="5" eb="7">
      <t>ニュウボウ</t>
    </rPh>
    <phoneticPr fontId="2"/>
  </si>
  <si>
    <t>悪性腫瘍（子宮）</t>
    <rPh sb="0" eb="2">
      <t>アクセイ</t>
    </rPh>
    <rPh sb="2" eb="4">
      <t>シュヨウ</t>
    </rPh>
    <rPh sb="5" eb="7">
      <t>シキュウ</t>
    </rPh>
    <phoneticPr fontId="2"/>
  </si>
  <si>
    <t>他の悪性腫瘍</t>
    <rPh sb="0" eb="1">
      <t>ホカ</t>
    </rPh>
    <rPh sb="2" eb="4">
      <t>アクセイ</t>
    </rPh>
    <rPh sb="4" eb="6">
      <t>シュヨウ</t>
    </rPh>
    <phoneticPr fontId="2"/>
  </si>
  <si>
    <t>他の胆嚢疾患</t>
    <rPh sb="0" eb="1">
      <t>タ</t>
    </rPh>
    <rPh sb="2" eb="4">
      <t>タンノウ</t>
    </rPh>
    <rPh sb="4" eb="6">
      <t>シッカン</t>
    </rPh>
    <phoneticPr fontId="2"/>
  </si>
  <si>
    <t>１：高血圧症</t>
    <rPh sb="2" eb="5">
      <t>コウケツアツ</t>
    </rPh>
    <rPh sb="5" eb="6">
      <t>ショウ</t>
    </rPh>
    <phoneticPr fontId="1"/>
  </si>
  <si>
    <t>２：糖尿病（インスリン注射含）</t>
    <rPh sb="2" eb="5">
      <t>トウニョウビョウ</t>
    </rPh>
    <rPh sb="11" eb="13">
      <t>チュウシャ</t>
    </rPh>
    <rPh sb="13" eb="14">
      <t>フク</t>
    </rPh>
    <phoneticPr fontId="1"/>
  </si>
  <si>
    <t>３：脂質異常症</t>
    <rPh sb="2" eb="4">
      <t>シシツ</t>
    </rPh>
    <rPh sb="4" eb="6">
      <t>イジョウ</t>
    </rPh>
    <phoneticPr fontId="1"/>
  </si>
  <si>
    <t>４：脳卒中（脳出血、脳梗塞等）</t>
    <rPh sb="2" eb="5">
      <t>ノウソッチュウ</t>
    </rPh>
    <rPh sb="6" eb="9">
      <t>ノウシュッケツ</t>
    </rPh>
    <rPh sb="10" eb="13">
      <t>ノウコウソク</t>
    </rPh>
    <rPh sb="13" eb="14">
      <t>トウ</t>
    </rPh>
    <phoneticPr fontId="1"/>
  </si>
  <si>
    <t>33：狭心症</t>
    <rPh sb="3" eb="6">
      <t>キョウシンショウ</t>
    </rPh>
    <phoneticPr fontId="1"/>
  </si>
  <si>
    <t>34：心筋梗塞</t>
    <rPh sb="3" eb="5">
      <t>シンキン</t>
    </rPh>
    <rPh sb="5" eb="7">
      <t>コウソク</t>
    </rPh>
    <phoneticPr fontId="1"/>
  </si>
  <si>
    <t>35：不整脈</t>
    <rPh sb="3" eb="6">
      <t>フセイミャク</t>
    </rPh>
    <phoneticPr fontId="1"/>
  </si>
  <si>
    <t>６：その他の心疾患</t>
    <rPh sb="4" eb="5">
      <t>タ</t>
    </rPh>
    <rPh sb="6" eb="9">
      <t>シンシッカン</t>
    </rPh>
    <phoneticPr fontId="1"/>
  </si>
  <si>
    <t>７：貧血症</t>
    <rPh sb="2" eb="5">
      <t>ヒンケツショウ</t>
    </rPh>
    <phoneticPr fontId="1"/>
  </si>
  <si>
    <t>８：他の血液疾患（血友病、血小板減少症等）</t>
    <rPh sb="2" eb="3">
      <t>タ</t>
    </rPh>
    <rPh sb="4" eb="6">
      <t>ケツエキ</t>
    </rPh>
    <rPh sb="6" eb="8">
      <t>シッカン</t>
    </rPh>
    <rPh sb="9" eb="12">
      <t>ケツユウビョウ</t>
    </rPh>
    <rPh sb="13" eb="16">
      <t>ケッショウバン</t>
    </rPh>
    <rPh sb="16" eb="18">
      <t>ゲンショウ</t>
    </rPh>
    <rPh sb="18" eb="19">
      <t>ショウ</t>
    </rPh>
    <rPh sb="19" eb="20">
      <t>トウ</t>
    </rPh>
    <phoneticPr fontId="1"/>
  </si>
  <si>
    <t>９：慢性腎臓病・腎不全（人工透析含）</t>
    <rPh sb="2" eb="4">
      <t>マンセイ</t>
    </rPh>
    <rPh sb="4" eb="7">
      <t>ジンゾウビョウ</t>
    </rPh>
    <rPh sb="8" eb="11">
      <t>ジンフゼン</t>
    </rPh>
    <rPh sb="12" eb="14">
      <t>ジンコウ</t>
    </rPh>
    <rPh sb="14" eb="16">
      <t>トウセキ</t>
    </rPh>
    <rPh sb="16" eb="17">
      <t>フク</t>
    </rPh>
    <phoneticPr fontId="1"/>
  </si>
  <si>
    <t>10：他の腎疾患</t>
    <rPh sb="3" eb="4">
      <t>タ</t>
    </rPh>
    <rPh sb="5" eb="8">
      <t>ジンシッカン</t>
    </rPh>
    <phoneticPr fontId="1"/>
  </si>
  <si>
    <t>11：甲状腺疾患（機能亢進症・低下症等）</t>
    <rPh sb="3" eb="6">
      <t>コウジョウセン</t>
    </rPh>
    <rPh sb="6" eb="8">
      <t>シッカン</t>
    </rPh>
    <rPh sb="9" eb="11">
      <t>キノウ</t>
    </rPh>
    <rPh sb="11" eb="14">
      <t>コウシンショウ</t>
    </rPh>
    <rPh sb="15" eb="17">
      <t>テイカ</t>
    </rPh>
    <rPh sb="17" eb="18">
      <t>ショウ</t>
    </rPh>
    <rPh sb="18" eb="19">
      <t>トウ</t>
    </rPh>
    <phoneticPr fontId="1"/>
  </si>
  <si>
    <t>12：痛風・高尿酸血症</t>
    <rPh sb="3" eb="5">
      <t>ツウフウ</t>
    </rPh>
    <rPh sb="6" eb="7">
      <t>コウ</t>
    </rPh>
    <rPh sb="7" eb="9">
      <t>ニョウサン</t>
    </rPh>
    <rPh sb="9" eb="11">
      <t>ケッショウ</t>
    </rPh>
    <phoneticPr fontId="1"/>
  </si>
  <si>
    <t>13：肝疾患</t>
    <rPh sb="3" eb="6">
      <t>カンシッカン</t>
    </rPh>
    <phoneticPr fontId="1"/>
  </si>
  <si>
    <t>14：眼疾患（白内障、緑内障等）</t>
    <rPh sb="3" eb="4">
      <t>ガン</t>
    </rPh>
    <rPh sb="4" eb="6">
      <t>シッカン</t>
    </rPh>
    <rPh sb="7" eb="10">
      <t>ハクナイショウ</t>
    </rPh>
    <rPh sb="11" eb="14">
      <t>リョクナイショウ</t>
    </rPh>
    <rPh sb="14" eb="15">
      <t>トウ</t>
    </rPh>
    <phoneticPr fontId="1"/>
  </si>
  <si>
    <t>15：結核</t>
    <rPh sb="3" eb="5">
      <t>ケッカク</t>
    </rPh>
    <phoneticPr fontId="1"/>
  </si>
  <si>
    <t>16：呼吸器疾患（喘息等）</t>
    <rPh sb="3" eb="6">
      <t>コキュウキ</t>
    </rPh>
    <rPh sb="6" eb="8">
      <t>シッカン</t>
    </rPh>
    <rPh sb="9" eb="11">
      <t>ゼンソク</t>
    </rPh>
    <rPh sb="11" eb="12">
      <t>トウ</t>
    </rPh>
    <phoneticPr fontId="1"/>
  </si>
  <si>
    <t>17：膵疾患</t>
    <rPh sb="3" eb="4">
      <t>スイ</t>
    </rPh>
    <rPh sb="4" eb="6">
      <t>シッカン</t>
    </rPh>
    <phoneticPr fontId="1"/>
  </si>
  <si>
    <t>18：尿路結石</t>
    <rPh sb="3" eb="5">
      <t>ニョウロ</t>
    </rPh>
    <rPh sb="5" eb="7">
      <t>ケッセキ</t>
    </rPh>
    <phoneticPr fontId="1"/>
  </si>
  <si>
    <t>19：胆石</t>
    <rPh sb="3" eb="5">
      <t>タンセキ</t>
    </rPh>
    <phoneticPr fontId="1"/>
  </si>
  <si>
    <t>20：他の胆嚢疾患</t>
    <rPh sb="3" eb="4">
      <t>タ</t>
    </rPh>
    <rPh sb="5" eb="7">
      <t>タンノウ</t>
    </rPh>
    <rPh sb="7" eb="9">
      <t>シッカン</t>
    </rPh>
    <phoneticPr fontId="1"/>
  </si>
  <si>
    <t>21：胃腸疾患</t>
    <rPh sb="3" eb="5">
      <t>イチョウ</t>
    </rPh>
    <rPh sb="5" eb="7">
      <t>シッカン</t>
    </rPh>
    <phoneticPr fontId="1"/>
  </si>
  <si>
    <t>22：耳疾患</t>
    <rPh sb="3" eb="4">
      <t>ミミ</t>
    </rPh>
    <rPh sb="4" eb="6">
      <t>シッカン</t>
    </rPh>
    <phoneticPr fontId="1"/>
  </si>
  <si>
    <t>27：悪性腫瘍（肺）</t>
    <rPh sb="3" eb="5">
      <t>アクセイ</t>
    </rPh>
    <rPh sb="5" eb="7">
      <t>シュヨウ</t>
    </rPh>
    <rPh sb="8" eb="9">
      <t>ハイ</t>
    </rPh>
    <phoneticPr fontId="1"/>
  </si>
  <si>
    <t>28：悪性腫瘍（胃）</t>
    <rPh sb="3" eb="5">
      <t>アクセイ</t>
    </rPh>
    <rPh sb="5" eb="7">
      <t>シュヨウ</t>
    </rPh>
    <rPh sb="8" eb="9">
      <t>イ</t>
    </rPh>
    <phoneticPr fontId="1"/>
  </si>
  <si>
    <t>29：悪性腫瘍（大腸）</t>
    <rPh sb="3" eb="5">
      <t>アクセイ</t>
    </rPh>
    <rPh sb="5" eb="7">
      <t>シュヨウ</t>
    </rPh>
    <rPh sb="8" eb="10">
      <t>ダイチョウ</t>
    </rPh>
    <phoneticPr fontId="1"/>
  </si>
  <si>
    <t>30：悪性腫瘍（乳房）</t>
    <rPh sb="3" eb="5">
      <t>アクセイ</t>
    </rPh>
    <rPh sb="5" eb="7">
      <t>シュヨウ</t>
    </rPh>
    <rPh sb="8" eb="10">
      <t>ニュウボウ</t>
    </rPh>
    <phoneticPr fontId="1"/>
  </si>
  <si>
    <t>31：悪性腫瘍（子宮）</t>
    <rPh sb="3" eb="5">
      <t>アクセイ</t>
    </rPh>
    <rPh sb="5" eb="7">
      <t>シュヨウ</t>
    </rPh>
    <rPh sb="8" eb="10">
      <t>シキュウ</t>
    </rPh>
    <phoneticPr fontId="1"/>
  </si>
  <si>
    <t>32：他の悪性腫瘍</t>
    <rPh sb="3" eb="4">
      <t>ホカ</t>
    </rPh>
    <rPh sb="5" eb="7">
      <t>アクセイ</t>
    </rPh>
    <rPh sb="7" eb="9">
      <t>シュヨウ</t>
    </rPh>
    <phoneticPr fontId="1"/>
  </si>
  <si>
    <t>健康診断問診票（千葉市教育委員会）</t>
    <rPh sb="0" eb="2">
      <t>ケンコウ</t>
    </rPh>
    <rPh sb="2" eb="4">
      <t>シンダン</t>
    </rPh>
    <rPh sb="4" eb="6">
      <t>モンシン</t>
    </rPh>
    <rPh sb="6" eb="7">
      <t>ヒョウ</t>
    </rPh>
    <rPh sb="8" eb="11">
      <t>チバシ</t>
    </rPh>
    <rPh sb="11" eb="13">
      <t>キョウイク</t>
    </rPh>
    <rPh sb="13" eb="16">
      <t>イインカイ</t>
    </rPh>
    <phoneticPr fontId="2"/>
  </si>
  <si>
    <t>氏名（カナ）</t>
    <rPh sb="0" eb="2">
      <t>シメイ</t>
    </rPh>
    <phoneticPr fontId="2"/>
  </si>
  <si>
    <t>【別紙3】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</si>
</sst>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19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HGPｺﾞｼｯｸM"/>
      <family val="3"/>
      <charset val="128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9F9F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0">
    <xf numFmtId="0" fontId="0" fillId="0" borderId="0" xfId="0"/>
    <xf numFmtId="0" fontId="0" fillId="0" borderId="0" xfId="0" applyAlignment="1">
      <alignment vertical="center" wrapText="1"/>
    </xf>
    <xf numFmtId="0" fontId="9" fillId="0" borderId="0" xfId="0" applyFont="1"/>
    <xf numFmtId="0" fontId="5" fillId="0" borderId="0" xfId="1">
      <alignment vertical="center"/>
    </xf>
    <xf numFmtId="0" fontId="5" fillId="0" borderId="7" xfId="1" applyBorder="1" applyAlignment="1">
      <alignment horizontal="center" vertical="center"/>
    </xf>
    <xf numFmtId="0" fontId="5" fillId="2" borderId="7" xfId="1" applyFill="1" applyBorder="1" applyAlignment="1">
      <alignment horizontal="center" vertical="center"/>
    </xf>
    <xf numFmtId="0" fontId="5" fillId="0" borderId="7" xfId="1" applyBorder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8" borderId="13" xfId="0" applyFont="1" applyFill="1" applyBorder="1" applyAlignment="1">
      <alignment vertical="center"/>
    </xf>
    <xf numFmtId="0" fontId="7" fillId="8" borderId="15" xfId="0" applyFont="1" applyFill="1" applyBorder="1" applyAlignment="1">
      <alignment vertical="center"/>
    </xf>
    <xf numFmtId="0" fontId="7" fillId="6" borderId="25" xfId="0" applyFont="1" applyFill="1" applyBorder="1" applyAlignment="1">
      <alignment vertical="center"/>
    </xf>
    <xf numFmtId="0" fontId="7" fillId="6" borderId="9" xfId="0" applyFont="1" applyFill="1" applyBorder="1" applyAlignment="1">
      <alignment vertical="center"/>
    </xf>
    <xf numFmtId="0" fontId="7" fillId="6" borderId="10" xfId="0" applyFont="1" applyFill="1" applyBorder="1" applyAlignment="1">
      <alignment vertical="center"/>
    </xf>
    <xf numFmtId="0" fontId="7" fillId="6" borderId="26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7" fillId="6" borderId="24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7" fillId="8" borderId="17" xfId="0" applyFont="1" applyFill="1" applyBorder="1" applyAlignment="1">
      <alignment vertical="center"/>
    </xf>
    <xf numFmtId="0" fontId="7" fillId="6" borderId="18" xfId="0" applyFont="1" applyFill="1" applyBorder="1" applyAlignment="1">
      <alignment vertical="center"/>
    </xf>
    <xf numFmtId="0" fontId="7" fillId="6" borderId="19" xfId="0" applyFont="1" applyFill="1" applyBorder="1" applyAlignment="1">
      <alignment vertical="center"/>
    </xf>
    <xf numFmtId="0" fontId="7" fillId="6" borderId="20" xfId="0" applyFont="1" applyFill="1" applyBorder="1" applyAlignment="1">
      <alignment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vertical="center"/>
    </xf>
    <xf numFmtId="0" fontId="7" fillId="8" borderId="22" xfId="0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17" xfId="0" applyFont="1" applyFill="1" applyBorder="1" applyAlignment="1">
      <alignment vertical="center"/>
    </xf>
    <xf numFmtId="0" fontId="7" fillId="7" borderId="16" xfId="0" applyFont="1" applyFill="1" applyBorder="1" applyAlignment="1">
      <alignment vertical="center"/>
    </xf>
    <xf numFmtId="0" fontId="7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right" vertical="center"/>
    </xf>
    <xf numFmtId="0" fontId="3" fillId="7" borderId="5" xfId="0" applyFont="1" applyFill="1" applyBorder="1" applyAlignment="1">
      <alignment horizontal="right" vertical="center"/>
    </xf>
    <xf numFmtId="0" fontId="12" fillId="7" borderId="26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19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7" fillId="7" borderId="22" xfId="0" applyFont="1" applyFill="1" applyBorder="1" applyAlignment="1">
      <alignment vertical="center"/>
    </xf>
    <xf numFmtId="0" fontId="12" fillId="7" borderId="11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3" fillId="6" borderId="54" xfId="0" applyFont="1" applyFill="1" applyBorder="1" applyAlignment="1">
      <alignment vertical="center"/>
    </xf>
    <xf numFmtId="0" fontId="3" fillId="6" borderId="26" xfId="0" applyFont="1" applyFill="1" applyBorder="1" applyAlignment="1">
      <alignment vertical="center"/>
    </xf>
    <xf numFmtId="0" fontId="3" fillId="6" borderId="29" xfId="0" applyFont="1" applyFill="1" applyBorder="1" applyAlignment="1">
      <alignment vertical="center"/>
    </xf>
    <xf numFmtId="0" fontId="4" fillId="6" borderId="36" xfId="0" applyFont="1" applyFill="1" applyBorder="1" applyAlignment="1">
      <alignment vertical="center"/>
    </xf>
    <xf numFmtId="0" fontId="7" fillId="6" borderId="38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7" fillId="6" borderId="39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7" fillId="6" borderId="2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8" borderId="12" xfId="0" applyFont="1" applyFill="1" applyBorder="1" applyAlignment="1">
      <alignment vertical="center"/>
    </xf>
    <xf numFmtId="0" fontId="7" fillId="7" borderId="23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7" borderId="19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right" vertical="center"/>
    </xf>
    <xf numFmtId="0" fontId="7" fillId="6" borderId="16" xfId="0" applyFont="1" applyFill="1" applyBorder="1" applyAlignment="1">
      <alignment vertical="center"/>
    </xf>
    <xf numFmtId="0" fontId="3" fillId="6" borderId="41" xfId="0" applyFont="1" applyFill="1" applyBorder="1" applyAlignment="1">
      <alignment vertical="center"/>
    </xf>
    <xf numFmtId="0" fontId="3" fillId="6" borderId="42" xfId="0" applyFont="1" applyFill="1" applyBorder="1" applyAlignment="1">
      <alignment vertical="center"/>
    </xf>
    <xf numFmtId="0" fontId="3" fillId="6" borderId="45" xfId="0" applyFont="1" applyFill="1" applyBorder="1" applyAlignment="1">
      <alignment vertical="center"/>
    </xf>
    <xf numFmtId="0" fontId="3" fillId="6" borderId="46" xfId="0" applyFont="1" applyFill="1" applyBorder="1" applyAlignment="1">
      <alignment vertical="center"/>
    </xf>
    <xf numFmtId="0" fontId="3" fillId="6" borderId="49" xfId="0" applyFont="1" applyFill="1" applyBorder="1" applyAlignment="1">
      <alignment vertical="center"/>
    </xf>
    <xf numFmtId="0" fontId="3" fillId="6" borderId="50" xfId="0" applyFont="1" applyFill="1" applyBorder="1" applyAlignment="1">
      <alignment vertical="center"/>
    </xf>
    <xf numFmtId="0" fontId="3" fillId="6" borderId="55" xfId="0" applyFont="1" applyFill="1" applyBorder="1" applyAlignment="1">
      <alignment vertical="center"/>
    </xf>
    <xf numFmtId="0" fontId="3" fillId="6" borderId="56" xfId="0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center" vertical="center"/>
    </xf>
    <xf numFmtId="14" fontId="0" fillId="0" borderId="0" xfId="0" applyNumberFormat="1"/>
    <xf numFmtId="176" fontId="0" fillId="0" borderId="0" xfId="0" applyNumberFormat="1"/>
    <xf numFmtId="0" fontId="7" fillId="7" borderId="15" xfId="0" applyFont="1" applyFill="1" applyBorder="1" applyAlignment="1">
      <alignment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vertical="center"/>
    </xf>
    <xf numFmtId="0" fontId="12" fillId="7" borderId="40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7" fillId="5" borderId="36" xfId="0" applyFont="1" applyFill="1" applyBorder="1" applyAlignment="1">
      <alignment vertical="center"/>
    </xf>
    <xf numFmtId="0" fontId="18" fillId="5" borderId="36" xfId="0" applyFont="1" applyFill="1" applyBorder="1" applyAlignment="1">
      <alignment vertical="center"/>
    </xf>
    <xf numFmtId="0" fontId="18" fillId="5" borderId="37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18" fillId="5" borderId="2" xfId="0" applyFont="1" applyFill="1" applyBorder="1" applyAlignment="1">
      <alignment vertical="center"/>
    </xf>
    <xf numFmtId="0" fontId="18" fillId="5" borderId="3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15" fillId="5" borderId="3" xfId="0" applyFont="1" applyFill="1" applyBorder="1" applyAlignment="1">
      <alignment vertical="center"/>
    </xf>
    <xf numFmtId="0" fontId="3" fillId="3" borderId="53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4" borderId="53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15" fillId="5" borderId="19" xfId="0" applyFont="1" applyFill="1" applyBorder="1" applyAlignment="1">
      <alignment vertical="center"/>
    </xf>
    <xf numFmtId="0" fontId="15" fillId="5" borderId="20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3" fillId="7" borderId="23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0" fontId="3" fillId="4" borderId="42" xfId="0" applyFont="1" applyFill="1" applyBorder="1" applyAlignment="1">
      <alignment vertical="center"/>
    </xf>
    <xf numFmtId="0" fontId="7" fillId="4" borderId="42" xfId="0" applyFont="1" applyFill="1" applyBorder="1" applyAlignment="1">
      <alignment vertical="center"/>
    </xf>
    <xf numFmtId="0" fontId="7" fillId="4" borderId="43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3" fillId="3" borderId="47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7" fillId="4" borderId="46" xfId="0" applyFont="1" applyFill="1" applyBorder="1" applyAlignment="1">
      <alignment vertical="center"/>
    </xf>
    <xf numFmtId="0" fontId="7" fillId="4" borderId="47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0" fontId="3" fillId="3" borderId="50" xfId="0" applyFont="1" applyFill="1" applyBorder="1" applyAlignment="1">
      <alignment vertical="center"/>
    </xf>
    <xf numFmtId="0" fontId="3" fillId="3" borderId="51" xfId="0" applyFont="1" applyFill="1" applyBorder="1" applyAlignment="1">
      <alignment vertical="center"/>
    </xf>
    <xf numFmtId="0" fontId="3" fillId="4" borderId="50" xfId="0" applyFont="1" applyFill="1" applyBorder="1" applyAlignment="1">
      <alignment vertical="center"/>
    </xf>
    <xf numFmtId="0" fontId="7" fillId="4" borderId="50" xfId="0" applyFont="1" applyFill="1" applyBorder="1" applyAlignment="1">
      <alignment vertical="center"/>
    </xf>
    <xf numFmtId="0" fontId="7" fillId="4" borderId="51" xfId="0" applyFont="1" applyFill="1" applyBorder="1" applyAlignment="1">
      <alignment vertical="center"/>
    </xf>
    <xf numFmtId="0" fontId="3" fillId="3" borderId="57" xfId="0" applyFont="1" applyFill="1" applyBorder="1" applyAlignment="1">
      <alignment vertical="center"/>
    </xf>
    <xf numFmtId="0" fontId="3" fillId="3" borderId="56" xfId="0" applyFont="1" applyFill="1" applyBorder="1" applyAlignment="1">
      <alignment vertical="center"/>
    </xf>
    <xf numFmtId="0" fontId="3" fillId="3" borderId="58" xfId="0" applyFont="1" applyFill="1" applyBorder="1" applyAlignment="1">
      <alignment vertical="center"/>
    </xf>
    <xf numFmtId="0" fontId="3" fillId="4" borderId="56" xfId="0" applyFont="1" applyFill="1" applyBorder="1" applyAlignment="1">
      <alignment vertical="center"/>
    </xf>
    <xf numFmtId="0" fontId="7" fillId="4" borderId="56" xfId="0" applyFont="1" applyFill="1" applyBorder="1" applyAlignment="1">
      <alignment vertical="center"/>
    </xf>
    <xf numFmtId="0" fontId="7" fillId="4" borderId="58" xfId="0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0" fontId="7" fillId="7" borderId="29" xfId="0" applyFont="1" applyFill="1" applyBorder="1" applyAlignment="1">
      <alignment vertical="center"/>
    </xf>
    <xf numFmtId="0" fontId="7" fillId="7" borderId="21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8" borderId="0" xfId="0" applyFont="1" applyFill="1" applyAlignment="1" applyProtection="1">
      <alignment vertical="center"/>
      <protection locked="0"/>
    </xf>
    <xf numFmtId="0" fontId="10" fillId="0" borderId="0" xfId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right" vertical="center"/>
      <protection locked="0"/>
    </xf>
    <xf numFmtId="0" fontId="18" fillId="0" borderId="2" xfId="0" applyFont="1" applyBorder="1" applyAlignment="1" applyProtection="1">
      <alignment horizontal="right" vertical="center"/>
      <protection locked="0"/>
    </xf>
    <xf numFmtId="0" fontId="18" fillId="0" borderId="53" xfId="0" applyFont="1" applyBorder="1" applyAlignment="1" applyProtection="1">
      <alignment horizontal="right" vertical="center"/>
      <protection locked="0"/>
    </xf>
    <xf numFmtId="0" fontId="18" fillId="0" borderId="19" xfId="0" applyFont="1" applyBorder="1" applyAlignment="1" applyProtection="1">
      <alignment horizontal="right" vertical="center"/>
      <protection locked="0"/>
    </xf>
    <xf numFmtId="0" fontId="7" fillId="7" borderId="2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7" fillId="7" borderId="23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3" fillId="6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18" fillId="0" borderId="35" xfId="0" applyFont="1" applyBorder="1" applyAlignment="1" applyProtection="1">
      <alignment horizontal="right" vertical="center"/>
      <protection locked="0"/>
    </xf>
    <xf numFmtId="0" fontId="18" fillId="0" borderId="36" xfId="0" applyFont="1" applyBorder="1" applyAlignment="1" applyProtection="1">
      <alignment horizontal="right" vertical="center"/>
      <protection locked="0"/>
    </xf>
    <xf numFmtId="0" fontId="3" fillId="6" borderId="33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9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right"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6" borderId="32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horizontal="right" vertical="center"/>
      <protection locked="0"/>
    </xf>
    <xf numFmtId="0" fontId="15" fillId="0" borderId="3" xfId="0" applyFont="1" applyBorder="1" applyAlignment="1" applyProtection="1">
      <alignment horizontal="right" vertical="center"/>
      <protection locked="0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6" fillId="0" borderId="6" xfId="0" applyFont="1" applyBorder="1" applyAlignment="1" applyProtection="1">
      <alignment horizontal="right" vertical="center"/>
      <protection locked="0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10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right" vertical="center"/>
      <protection locked="0"/>
    </xf>
    <xf numFmtId="0" fontId="12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6" borderId="2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shrinkToFi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11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3 2 2" xfId="4" xr:uid="{00000000-0005-0000-0000-000004000000}"/>
    <cellStyle name="標準 4" xfId="5" xr:uid="{00000000-0005-0000-0000-000005000000}"/>
    <cellStyle name="標準 4 2" xfId="6" xr:uid="{00000000-0005-0000-0000-000006000000}"/>
    <cellStyle name="標準 5" xfId="7" xr:uid="{00000000-0005-0000-0000-000007000000}"/>
    <cellStyle name="標準 5 2" xfId="8" xr:uid="{00000000-0005-0000-0000-000008000000}"/>
    <cellStyle name="標準 6" xfId="9" xr:uid="{00000000-0005-0000-0000-000009000000}"/>
    <cellStyle name="標準 6 2" xfId="10" xr:uid="{00000000-0005-0000-0000-00000A000000}"/>
  </cellStyles>
  <dxfs count="0"/>
  <tableStyles count="0" defaultTableStyle="TableStyleMedium2" defaultPivotStyle="PivotStyleMedium9"/>
  <colors>
    <mruColors>
      <color rgb="FFF9F9F9"/>
      <color rgb="FFFBFBFB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仮取り込み!$BW$2" lockText="1" noThreeD="1"/>
</file>

<file path=xl/ctrlProps/ctrlProp10.xml><?xml version="1.0" encoding="utf-8"?>
<formControlPr xmlns="http://schemas.microsoft.com/office/spreadsheetml/2009/9/main" objectType="CheckBox" fmlaLink="仮取り込み!$CF$2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firstButton="1" fmlaLink="仮取り込み!$CP$2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fmlaLink="仮取り込み!$CG$2" lockText="1" noThreeD="1"/>
</file>

<file path=xl/ctrlProps/ctrlProp12.xml><?xml version="1.0" encoding="utf-8"?>
<formControlPr xmlns="http://schemas.microsoft.com/office/spreadsheetml/2009/9/main" objectType="Radio" firstButton="1" fmlaLink="仮取り込み!$CH$2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fmlaLink="仮取り込み!$CI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仮取り込み!$CJ$2" lockText="1" noThreeD="1"/>
</file>

<file path=xl/ctrlProps/ctrlProp2.xml><?xml version="1.0" encoding="utf-8"?>
<formControlPr xmlns="http://schemas.microsoft.com/office/spreadsheetml/2009/9/main" objectType="CheckBox" fmlaLink="仮取り込み!$BX$2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fmlaLink="仮取り込み!$CK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仮取り込み!$CL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fmlaLink="仮取り込み!$CM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仮取り込み!$BY$2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仮取り込み!$CN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fmlaLink="仮取り込み!$CO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firstButton="1" fmlaLink="仮取り込み!$CR$2" lockText="1" noThreeD="1"/>
</file>

<file path=xl/ctrlProps/ctrlProp4.xml><?xml version="1.0" encoding="utf-8"?>
<formControlPr xmlns="http://schemas.microsoft.com/office/spreadsheetml/2009/9/main" objectType="CheckBox" fmlaLink="仮取り込み!$BZ$2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firstButton="1" fmlaLink="仮取り込み!$BT$2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firstButton="1" fmlaLink="仮取り込み!$BR$2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fmlaLink="仮取り込み!$CA$2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firstButton="1" fmlaLink="仮取り込み!$BS$2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firstButton="1" fmlaLink="仮取り込み!$CQ$2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CheckBox" fmlaLink="仮取り込み!$CB$2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fmlaLink="仮取り込み!$BD$2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fmlaLink="仮取り込み!$BJ$2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仮取り込み!$CC$2" lockText="1" noThreeD="1"/>
</file>

<file path=xl/ctrlProps/ctrlProp70.xml><?xml version="1.0" encoding="utf-8"?>
<formControlPr xmlns="http://schemas.microsoft.com/office/spreadsheetml/2009/9/main" objectType="Radio" firstButton="1" fmlaLink="仮取り込み!$BM$2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fmlaLink="仮取り込み!$BP$2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fmlaLink="仮取り込み!$I$2" lockText="1" noThreeD="1"/>
</file>

<file path=xl/ctrlProps/ctrlProp8.xml><?xml version="1.0" encoding="utf-8"?>
<formControlPr xmlns="http://schemas.microsoft.com/office/spreadsheetml/2009/9/main" objectType="CheckBox" fmlaLink="仮取り込み!$CD$2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firstButton="1" fmlaLink="仮取り込み!$BG$2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fmlaLink="仮取り込み!$CE$2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18</xdr:row>
      <xdr:rowOff>47625</xdr:rowOff>
    </xdr:from>
    <xdr:to>
      <xdr:col>2</xdr:col>
      <xdr:colOff>438151</xdr:colOff>
      <xdr:row>23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826" y="4867275"/>
          <a:ext cx="253365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※HbA1c</a:t>
          </a:r>
          <a:r>
            <a:rPr kumimoji="1" lang="ja-JP" altLang="en-US" sz="1100"/>
            <a:t>検査の結果値は</a:t>
          </a:r>
          <a:r>
            <a:rPr kumimoji="1" lang="en-US" altLang="ja-JP" sz="1100"/>
            <a:t>NGSP</a:t>
          </a:r>
          <a:r>
            <a:rPr kumimoji="1" lang="ja-JP" altLang="en-US" sz="1100"/>
            <a:t>値による検査結果を記載。☆が併記されているものは、</a:t>
          </a:r>
          <a:r>
            <a:rPr kumimoji="1" lang="en-US" altLang="ja-JP" sz="1100"/>
            <a:t>JDS</a:t>
          </a:r>
          <a:r>
            <a:rPr kumimoji="1" lang="ja-JP" altLang="en-US" sz="1100"/>
            <a:t>値による検査結果のため、基準範囲は</a:t>
          </a:r>
          <a:r>
            <a:rPr kumimoji="1" lang="en-US" altLang="ja-JP" sz="1100"/>
            <a:t>(4.3</a:t>
          </a:r>
          <a:r>
            <a:rPr kumimoji="1" lang="ja-JP" altLang="en-US" sz="1100"/>
            <a:t>～</a:t>
          </a:r>
          <a:r>
            <a:rPr kumimoji="1" lang="en-US" altLang="ja-JP" sz="1100"/>
            <a:t>5.5)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73</xdr:row>
          <xdr:rowOff>44450</xdr:rowOff>
        </xdr:from>
        <xdr:to>
          <xdr:col>10</xdr:col>
          <xdr:colOff>76200</xdr:colOff>
          <xdr:row>74</xdr:row>
          <xdr:rowOff>6350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4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特になし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73</xdr:row>
          <xdr:rowOff>44450</xdr:rowOff>
        </xdr:from>
        <xdr:to>
          <xdr:col>26</xdr:col>
          <xdr:colOff>69850</xdr:colOff>
          <xdr:row>74</xdr:row>
          <xdr:rowOff>6350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4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めまいがする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63500</xdr:colOff>
          <xdr:row>73</xdr:row>
          <xdr:rowOff>44450</xdr:rowOff>
        </xdr:from>
        <xdr:to>
          <xdr:col>45</xdr:col>
          <xdr:colOff>69850</xdr:colOff>
          <xdr:row>74</xdr:row>
          <xdr:rowOff>6350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4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失神発作がある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31750</xdr:colOff>
          <xdr:row>73</xdr:row>
          <xdr:rowOff>44450</xdr:rowOff>
        </xdr:from>
        <xdr:to>
          <xdr:col>64</xdr:col>
          <xdr:colOff>38100</xdr:colOff>
          <xdr:row>74</xdr:row>
          <xdr:rowOff>6350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4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動悸・息切れがする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74</xdr:row>
          <xdr:rowOff>6350</xdr:rowOff>
        </xdr:from>
        <xdr:to>
          <xdr:col>11</xdr:col>
          <xdr:colOff>38100</xdr:colOff>
          <xdr:row>74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4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脈が乱れる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6350</xdr:rowOff>
        </xdr:from>
        <xdr:to>
          <xdr:col>26</xdr:col>
          <xdr:colOff>44450</xdr:colOff>
          <xdr:row>74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4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胸が痛む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63500</xdr:colOff>
          <xdr:row>74</xdr:row>
          <xdr:rowOff>25400</xdr:rowOff>
        </xdr:from>
        <xdr:to>
          <xdr:col>48</xdr:col>
          <xdr:colOff>6350</xdr:colOff>
          <xdr:row>74</xdr:row>
          <xdr:rowOff>196850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4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全身の疲労感が強い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31750</xdr:colOff>
          <xdr:row>74</xdr:row>
          <xdr:rowOff>0</xdr:rowOff>
        </xdr:from>
        <xdr:to>
          <xdr:col>60</xdr:col>
          <xdr:colOff>63500</xdr:colOff>
          <xdr:row>74</xdr:row>
          <xdr:rowOff>184150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4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よく眠れない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74</xdr:row>
          <xdr:rowOff>215900</xdr:rowOff>
        </xdr:from>
        <xdr:to>
          <xdr:col>11</xdr:col>
          <xdr:colOff>114300</xdr:colOff>
          <xdr:row>74</xdr:row>
          <xdr:rowOff>387350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4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腹痛がする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215900</xdr:rowOff>
        </xdr:from>
        <xdr:to>
          <xdr:col>30</xdr:col>
          <xdr:colOff>44450</xdr:colOff>
          <xdr:row>74</xdr:row>
          <xdr:rowOff>387350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4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せき・たんがよく出る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63500</xdr:colOff>
          <xdr:row>74</xdr:row>
          <xdr:rowOff>215900</xdr:rowOff>
        </xdr:from>
        <xdr:to>
          <xdr:col>54</xdr:col>
          <xdr:colOff>69850</xdr:colOff>
          <xdr:row>74</xdr:row>
          <xdr:rowOff>368300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4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この1年で体重が3kg以上増減した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31750</xdr:colOff>
          <xdr:row>79</xdr:row>
          <xdr:rowOff>0</xdr:rowOff>
        </xdr:from>
        <xdr:to>
          <xdr:col>48</xdr:col>
          <xdr:colOff>63500</xdr:colOff>
          <xdr:row>79</xdr:row>
          <xdr:rowOff>184150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4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69850</xdr:colOff>
          <xdr:row>79</xdr:row>
          <xdr:rowOff>0</xdr:rowOff>
        </xdr:from>
        <xdr:to>
          <xdr:col>53</xdr:col>
          <xdr:colOff>76200</xdr:colOff>
          <xdr:row>79</xdr:row>
          <xdr:rowOff>184150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4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38100</xdr:colOff>
          <xdr:row>79</xdr:row>
          <xdr:rowOff>6350</xdr:rowOff>
        </xdr:from>
        <xdr:to>
          <xdr:col>62</xdr:col>
          <xdr:colOff>0</xdr:colOff>
          <xdr:row>79</xdr:row>
          <xdr:rowOff>152400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4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69850</xdr:colOff>
          <xdr:row>77</xdr:row>
          <xdr:rowOff>228600</xdr:rowOff>
        </xdr:from>
        <xdr:to>
          <xdr:col>71</xdr:col>
          <xdr:colOff>69850</xdr:colOff>
          <xdr:row>80</xdr:row>
          <xdr:rowOff>76200</xdr:rowOff>
        </xdr:to>
        <xdr:sp macro="" textlink="">
          <xdr:nvSpPr>
            <xdr:cNvPr id="1087" name="Group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4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80</xdr:row>
          <xdr:rowOff>6350</xdr:rowOff>
        </xdr:from>
        <xdr:to>
          <xdr:col>53</xdr:col>
          <xdr:colOff>38100</xdr:colOff>
          <xdr:row>80</xdr:row>
          <xdr:rowOff>152400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4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6350</xdr:colOff>
          <xdr:row>80</xdr:row>
          <xdr:rowOff>0</xdr:rowOff>
        </xdr:from>
        <xdr:to>
          <xdr:col>62</xdr:col>
          <xdr:colOff>44450</xdr:colOff>
          <xdr:row>80</xdr:row>
          <xdr:rowOff>146050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4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79</xdr:row>
          <xdr:rowOff>177800</xdr:rowOff>
        </xdr:from>
        <xdr:to>
          <xdr:col>71</xdr:col>
          <xdr:colOff>44450</xdr:colOff>
          <xdr:row>81</xdr:row>
          <xdr:rowOff>107950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4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81</xdr:row>
          <xdr:rowOff>6350</xdr:rowOff>
        </xdr:from>
        <xdr:to>
          <xdr:col>53</xdr:col>
          <xdr:colOff>38100</xdr:colOff>
          <xdr:row>81</xdr:row>
          <xdr:rowOff>152400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4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6350</xdr:colOff>
          <xdr:row>81</xdr:row>
          <xdr:rowOff>0</xdr:rowOff>
        </xdr:from>
        <xdr:to>
          <xdr:col>62</xdr:col>
          <xdr:colOff>44450</xdr:colOff>
          <xdr:row>81</xdr:row>
          <xdr:rowOff>146050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4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6350</xdr:colOff>
          <xdr:row>80</xdr:row>
          <xdr:rowOff>177800</xdr:rowOff>
        </xdr:from>
        <xdr:to>
          <xdr:col>71</xdr:col>
          <xdr:colOff>38100</xdr:colOff>
          <xdr:row>82</xdr:row>
          <xdr:rowOff>146050</xdr:rowOff>
        </xdr:to>
        <xdr:sp macro="" textlink="">
          <xdr:nvSpPr>
            <xdr:cNvPr id="1094" name="Group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4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82</xdr:row>
          <xdr:rowOff>31750</xdr:rowOff>
        </xdr:from>
        <xdr:to>
          <xdr:col>55</xdr:col>
          <xdr:colOff>38100</xdr:colOff>
          <xdr:row>82</xdr:row>
          <xdr:rowOff>177800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4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6350</xdr:colOff>
          <xdr:row>82</xdr:row>
          <xdr:rowOff>25400</xdr:rowOff>
        </xdr:from>
        <xdr:to>
          <xdr:col>62</xdr:col>
          <xdr:colOff>44450</xdr:colOff>
          <xdr:row>82</xdr:row>
          <xdr:rowOff>158750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4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82</xdr:row>
          <xdr:rowOff>6350</xdr:rowOff>
        </xdr:from>
        <xdr:to>
          <xdr:col>68</xdr:col>
          <xdr:colOff>76200</xdr:colOff>
          <xdr:row>82</xdr:row>
          <xdr:rowOff>152400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4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44450</xdr:colOff>
          <xdr:row>81</xdr:row>
          <xdr:rowOff>177800</xdr:rowOff>
        </xdr:from>
        <xdr:to>
          <xdr:col>71</xdr:col>
          <xdr:colOff>38100</xdr:colOff>
          <xdr:row>83</xdr:row>
          <xdr:rowOff>146050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4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83</xdr:row>
          <xdr:rowOff>25400</xdr:rowOff>
        </xdr:from>
        <xdr:to>
          <xdr:col>53</xdr:col>
          <xdr:colOff>38100</xdr:colOff>
          <xdr:row>83</xdr:row>
          <xdr:rowOff>158750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4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6350</xdr:colOff>
          <xdr:row>83</xdr:row>
          <xdr:rowOff>6350</xdr:rowOff>
        </xdr:from>
        <xdr:to>
          <xdr:col>62</xdr:col>
          <xdr:colOff>44450</xdr:colOff>
          <xdr:row>83</xdr:row>
          <xdr:rowOff>152400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4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6350</xdr:colOff>
          <xdr:row>82</xdr:row>
          <xdr:rowOff>152400</xdr:rowOff>
        </xdr:from>
        <xdr:to>
          <xdr:col>71</xdr:col>
          <xdr:colOff>63500</xdr:colOff>
          <xdr:row>84</xdr:row>
          <xdr:rowOff>114300</xdr:rowOff>
        </xdr:to>
        <xdr:sp macro="" textlink="">
          <xdr:nvSpPr>
            <xdr:cNvPr id="1100" name="Group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4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84</xdr:row>
          <xdr:rowOff>31750</xdr:rowOff>
        </xdr:from>
        <xdr:to>
          <xdr:col>53</xdr:col>
          <xdr:colOff>38100</xdr:colOff>
          <xdr:row>84</xdr:row>
          <xdr:rowOff>177800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4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6350</xdr:colOff>
          <xdr:row>84</xdr:row>
          <xdr:rowOff>25400</xdr:rowOff>
        </xdr:from>
        <xdr:to>
          <xdr:col>62</xdr:col>
          <xdr:colOff>44450</xdr:colOff>
          <xdr:row>84</xdr:row>
          <xdr:rowOff>158750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4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6350</xdr:colOff>
          <xdr:row>83</xdr:row>
          <xdr:rowOff>177800</xdr:rowOff>
        </xdr:from>
        <xdr:to>
          <xdr:col>71</xdr:col>
          <xdr:colOff>38100</xdr:colOff>
          <xdr:row>85</xdr:row>
          <xdr:rowOff>146050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4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85</xdr:row>
          <xdr:rowOff>31750</xdr:rowOff>
        </xdr:from>
        <xdr:to>
          <xdr:col>53</xdr:col>
          <xdr:colOff>38100</xdr:colOff>
          <xdr:row>85</xdr:row>
          <xdr:rowOff>177800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4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6350</xdr:colOff>
          <xdr:row>85</xdr:row>
          <xdr:rowOff>25400</xdr:rowOff>
        </xdr:from>
        <xdr:to>
          <xdr:col>62</xdr:col>
          <xdr:colOff>44450</xdr:colOff>
          <xdr:row>85</xdr:row>
          <xdr:rowOff>158750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4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6350</xdr:colOff>
          <xdr:row>84</xdr:row>
          <xdr:rowOff>76200</xdr:rowOff>
        </xdr:from>
        <xdr:to>
          <xdr:col>71</xdr:col>
          <xdr:colOff>38100</xdr:colOff>
          <xdr:row>86</xdr:row>
          <xdr:rowOff>146050</xdr:rowOff>
        </xdr:to>
        <xdr:sp macro="" textlink="">
          <xdr:nvSpPr>
            <xdr:cNvPr id="1106" name="Group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4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86</xdr:row>
          <xdr:rowOff>31750</xdr:rowOff>
        </xdr:from>
        <xdr:to>
          <xdr:col>53</xdr:col>
          <xdr:colOff>38100</xdr:colOff>
          <xdr:row>86</xdr:row>
          <xdr:rowOff>177800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4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6350</xdr:colOff>
          <xdr:row>86</xdr:row>
          <xdr:rowOff>25400</xdr:rowOff>
        </xdr:from>
        <xdr:to>
          <xdr:col>62</xdr:col>
          <xdr:colOff>44450</xdr:colOff>
          <xdr:row>86</xdr:row>
          <xdr:rowOff>158750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4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6350</xdr:colOff>
          <xdr:row>85</xdr:row>
          <xdr:rowOff>44450</xdr:rowOff>
        </xdr:from>
        <xdr:to>
          <xdr:col>72</xdr:col>
          <xdr:colOff>0</xdr:colOff>
          <xdr:row>87</xdr:row>
          <xdr:rowOff>158750</xdr:rowOff>
        </xdr:to>
        <xdr:sp macro="" textlink="">
          <xdr:nvSpPr>
            <xdr:cNvPr id="1109" name="Group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4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82550</xdr:colOff>
          <xdr:row>86</xdr:row>
          <xdr:rowOff>120650</xdr:rowOff>
        </xdr:from>
        <xdr:to>
          <xdr:col>71</xdr:col>
          <xdr:colOff>44450</xdr:colOff>
          <xdr:row>88</xdr:row>
          <xdr:rowOff>146050</xdr:rowOff>
        </xdr:to>
        <xdr:sp macro="" textlink="">
          <xdr:nvSpPr>
            <xdr:cNvPr id="1112" name="Group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4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69850</xdr:colOff>
          <xdr:row>87</xdr:row>
          <xdr:rowOff>190500</xdr:rowOff>
        </xdr:from>
        <xdr:to>
          <xdr:col>71</xdr:col>
          <xdr:colOff>38100</xdr:colOff>
          <xdr:row>89</xdr:row>
          <xdr:rowOff>63500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4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90</xdr:row>
          <xdr:rowOff>0</xdr:rowOff>
        </xdr:from>
        <xdr:to>
          <xdr:col>12</xdr:col>
          <xdr:colOff>6350</xdr:colOff>
          <xdr:row>91</xdr:row>
          <xdr:rowOff>0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4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82550</xdr:colOff>
          <xdr:row>90</xdr:row>
          <xdr:rowOff>0</xdr:rowOff>
        </xdr:from>
        <xdr:to>
          <xdr:col>24</xdr:col>
          <xdr:colOff>0</xdr:colOff>
          <xdr:row>91</xdr:row>
          <xdr:rowOff>0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4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改善するつもり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90</xdr:row>
          <xdr:rowOff>0</xdr:rowOff>
        </xdr:from>
        <xdr:to>
          <xdr:col>44</xdr:col>
          <xdr:colOff>69850</xdr:colOff>
          <xdr:row>91</xdr:row>
          <xdr:rowOff>0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4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改善するつもり（６か月以内）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90</xdr:row>
          <xdr:rowOff>0</xdr:rowOff>
        </xdr:from>
        <xdr:to>
          <xdr:col>70</xdr:col>
          <xdr:colOff>76200</xdr:colOff>
          <xdr:row>91</xdr:row>
          <xdr:rowOff>0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4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改善するつもり（１か月以内）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90</xdr:row>
          <xdr:rowOff>177800</xdr:rowOff>
        </xdr:from>
        <xdr:to>
          <xdr:col>23</xdr:col>
          <xdr:colOff>6350</xdr:colOff>
          <xdr:row>91</xdr:row>
          <xdr:rowOff>177800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4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すでに取り組んでいる（１か月以上）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177800</xdr:colOff>
          <xdr:row>65</xdr:row>
          <xdr:rowOff>0</xdr:rowOff>
        </xdr:from>
        <xdr:to>
          <xdr:col>67</xdr:col>
          <xdr:colOff>25400</xdr:colOff>
          <xdr:row>68</xdr:row>
          <xdr:rowOff>76200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4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66</xdr:row>
          <xdr:rowOff>38100</xdr:rowOff>
        </xdr:from>
        <xdr:to>
          <xdr:col>11</xdr:col>
          <xdr:colOff>317500</xdr:colOff>
          <xdr:row>66</xdr:row>
          <xdr:rowOff>184150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4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吸わない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66</xdr:row>
          <xdr:rowOff>38100</xdr:rowOff>
        </xdr:from>
        <xdr:to>
          <xdr:col>28</xdr:col>
          <xdr:colOff>25400</xdr:colOff>
          <xdr:row>66</xdr:row>
          <xdr:rowOff>184150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4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1か月以上前にやめた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58</xdr:row>
          <xdr:rowOff>63500</xdr:rowOff>
        </xdr:from>
        <xdr:to>
          <xdr:col>20</xdr:col>
          <xdr:colOff>31750</xdr:colOff>
          <xdr:row>60</xdr:row>
          <xdr:rowOff>25400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4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（ほほ）毎日飲む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57</xdr:row>
          <xdr:rowOff>101600</xdr:rowOff>
        </xdr:from>
        <xdr:to>
          <xdr:col>68</xdr:col>
          <xdr:colOff>6350</xdr:colOff>
          <xdr:row>61</xdr:row>
          <xdr:rowOff>0</xdr:rowOff>
        </xdr:to>
        <xdr:sp macro="" textlink="">
          <xdr:nvSpPr>
            <xdr:cNvPr id="1138" name="Group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4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59</xdr:row>
          <xdr:rowOff>0</xdr:rowOff>
        </xdr:from>
        <xdr:to>
          <xdr:col>37</xdr:col>
          <xdr:colOff>31750</xdr:colOff>
          <xdr:row>60</xdr:row>
          <xdr:rowOff>25400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4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時々飲む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59</xdr:row>
          <xdr:rowOff>0</xdr:rowOff>
        </xdr:from>
        <xdr:to>
          <xdr:col>55</xdr:col>
          <xdr:colOff>31750</xdr:colOff>
          <xdr:row>60</xdr:row>
          <xdr:rowOff>25400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4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（ほとんど）飲まない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61</xdr:row>
          <xdr:rowOff>6350</xdr:rowOff>
        </xdr:from>
        <xdr:to>
          <xdr:col>27</xdr:col>
          <xdr:colOff>0</xdr:colOff>
          <xdr:row>62</xdr:row>
          <xdr:rowOff>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4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１合未満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63500</xdr:colOff>
          <xdr:row>59</xdr:row>
          <xdr:rowOff>177800</xdr:rowOff>
        </xdr:from>
        <xdr:to>
          <xdr:col>68</xdr:col>
          <xdr:colOff>69850</xdr:colOff>
          <xdr:row>64</xdr:row>
          <xdr:rowOff>38100</xdr:rowOff>
        </xdr:to>
        <xdr:sp macro="" textlink="">
          <xdr:nvSpPr>
            <xdr:cNvPr id="1142" name="Group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4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31750</xdr:colOff>
          <xdr:row>61</xdr:row>
          <xdr:rowOff>6350</xdr:rowOff>
        </xdr:from>
        <xdr:to>
          <xdr:col>38</xdr:col>
          <xdr:colOff>25400</xdr:colOff>
          <xdr:row>62</xdr:row>
          <xdr:rowOff>0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4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１～２合未満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44450</xdr:colOff>
          <xdr:row>61</xdr:row>
          <xdr:rowOff>6350</xdr:rowOff>
        </xdr:from>
        <xdr:to>
          <xdr:col>49</xdr:col>
          <xdr:colOff>31750</xdr:colOff>
          <xdr:row>62</xdr:row>
          <xdr:rowOff>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4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２～３合未満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31750</xdr:colOff>
          <xdr:row>61</xdr:row>
          <xdr:rowOff>6350</xdr:rowOff>
        </xdr:from>
        <xdr:to>
          <xdr:col>58</xdr:col>
          <xdr:colOff>38100</xdr:colOff>
          <xdr:row>62</xdr:row>
          <xdr:rowOff>6350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4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３合以上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88</xdr:row>
          <xdr:rowOff>38100</xdr:rowOff>
        </xdr:from>
        <xdr:to>
          <xdr:col>53</xdr:col>
          <xdr:colOff>38100</xdr:colOff>
          <xdr:row>88</xdr:row>
          <xdr:rowOff>184150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4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6350</xdr:colOff>
          <xdr:row>87</xdr:row>
          <xdr:rowOff>120650</xdr:rowOff>
        </xdr:from>
        <xdr:to>
          <xdr:col>71</xdr:col>
          <xdr:colOff>31750</xdr:colOff>
          <xdr:row>90</xdr:row>
          <xdr:rowOff>38100</xdr:rowOff>
        </xdr:to>
        <xdr:sp macro="" textlink="">
          <xdr:nvSpPr>
            <xdr:cNvPr id="1147" name="Group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4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6350</xdr:colOff>
          <xdr:row>88</xdr:row>
          <xdr:rowOff>38100</xdr:rowOff>
        </xdr:from>
        <xdr:to>
          <xdr:col>62</xdr:col>
          <xdr:colOff>44450</xdr:colOff>
          <xdr:row>88</xdr:row>
          <xdr:rowOff>184150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4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51</xdr:row>
          <xdr:rowOff>0</xdr:rowOff>
        </xdr:from>
        <xdr:to>
          <xdr:col>68</xdr:col>
          <xdr:colOff>38100</xdr:colOff>
          <xdr:row>52</xdr:row>
          <xdr:rowOff>190500</xdr:rowOff>
        </xdr:to>
        <xdr:sp macro="" textlink="">
          <xdr:nvSpPr>
            <xdr:cNvPr id="1150" name="Group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4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0</xdr:rowOff>
        </xdr:from>
        <xdr:to>
          <xdr:col>68</xdr:col>
          <xdr:colOff>38100</xdr:colOff>
          <xdr:row>53</xdr:row>
          <xdr:rowOff>184150</xdr:rowOff>
        </xdr:to>
        <xdr:sp macro="" textlink="">
          <xdr:nvSpPr>
            <xdr:cNvPr id="1171" name="Group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4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51</xdr:row>
          <xdr:rowOff>38100</xdr:rowOff>
        </xdr:from>
        <xdr:to>
          <xdr:col>27</xdr:col>
          <xdr:colOff>44450</xdr:colOff>
          <xdr:row>51</xdr:row>
          <xdr:rowOff>222250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4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51</xdr:row>
          <xdr:rowOff>38100</xdr:rowOff>
        </xdr:from>
        <xdr:to>
          <xdr:col>39</xdr:col>
          <xdr:colOff>0</xdr:colOff>
          <xdr:row>51</xdr:row>
          <xdr:rowOff>222250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4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82550</xdr:colOff>
          <xdr:row>51</xdr:row>
          <xdr:rowOff>38100</xdr:rowOff>
        </xdr:from>
        <xdr:to>
          <xdr:col>47</xdr:col>
          <xdr:colOff>76200</xdr:colOff>
          <xdr:row>51</xdr:row>
          <xdr:rowOff>222250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4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53</xdr:row>
          <xdr:rowOff>6350</xdr:rowOff>
        </xdr:from>
        <xdr:to>
          <xdr:col>68</xdr:col>
          <xdr:colOff>38100</xdr:colOff>
          <xdr:row>54</xdr:row>
          <xdr:rowOff>190500</xdr:rowOff>
        </xdr:to>
        <xdr:sp macro="" textlink="">
          <xdr:nvSpPr>
            <xdr:cNvPr id="1181" name="Group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4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53</xdr:row>
          <xdr:rowOff>44450</xdr:rowOff>
        </xdr:from>
        <xdr:to>
          <xdr:col>27</xdr:col>
          <xdr:colOff>44450</xdr:colOff>
          <xdr:row>53</xdr:row>
          <xdr:rowOff>228600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4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53</xdr:row>
          <xdr:rowOff>44450</xdr:rowOff>
        </xdr:from>
        <xdr:to>
          <xdr:col>39</xdr:col>
          <xdr:colOff>0</xdr:colOff>
          <xdr:row>53</xdr:row>
          <xdr:rowOff>228600</xdr:rowOff>
        </xdr:to>
        <xdr:sp macro="" textlink="">
          <xdr:nvSpPr>
            <xdr:cNvPr id="1183" name="Option Butto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4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82550</xdr:colOff>
          <xdr:row>53</xdr:row>
          <xdr:rowOff>44450</xdr:rowOff>
        </xdr:from>
        <xdr:to>
          <xdr:col>47</xdr:col>
          <xdr:colOff>76200</xdr:colOff>
          <xdr:row>53</xdr:row>
          <xdr:rowOff>228600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4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63500</xdr:colOff>
          <xdr:row>53</xdr:row>
          <xdr:rowOff>44450</xdr:rowOff>
        </xdr:from>
        <xdr:to>
          <xdr:col>59</xdr:col>
          <xdr:colOff>63500</xdr:colOff>
          <xdr:row>53</xdr:row>
          <xdr:rowOff>228600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4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54</xdr:row>
          <xdr:rowOff>6350</xdr:rowOff>
        </xdr:from>
        <xdr:to>
          <xdr:col>68</xdr:col>
          <xdr:colOff>38100</xdr:colOff>
          <xdr:row>55</xdr:row>
          <xdr:rowOff>152400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4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54</xdr:row>
          <xdr:rowOff>44450</xdr:rowOff>
        </xdr:from>
        <xdr:to>
          <xdr:col>27</xdr:col>
          <xdr:colOff>44450</xdr:colOff>
          <xdr:row>54</xdr:row>
          <xdr:rowOff>228600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4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54</xdr:row>
          <xdr:rowOff>44450</xdr:rowOff>
        </xdr:from>
        <xdr:to>
          <xdr:col>39</xdr:col>
          <xdr:colOff>0</xdr:colOff>
          <xdr:row>54</xdr:row>
          <xdr:rowOff>228600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4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82550</xdr:colOff>
          <xdr:row>54</xdr:row>
          <xdr:rowOff>44450</xdr:rowOff>
        </xdr:from>
        <xdr:to>
          <xdr:col>47</xdr:col>
          <xdr:colOff>76200</xdr:colOff>
          <xdr:row>54</xdr:row>
          <xdr:rowOff>228600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4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63500</xdr:colOff>
          <xdr:row>54</xdr:row>
          <xdr:rowOff>44450</xdr:rowOff>
        </xdr:from>
        <xdr:to>
          <xdr:col>59</xdr:col>
          <xdr:colOff>69850</xdr:colOff>
          <xdr:row>54</xdr:row>
          <xdr:rowOff>228600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4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6350</xdr:rowOff>
        </xdr:from>
        <xdr:to>
          <xdr:col>68</xdr:col>
          <xdr:colOff>38100</xdr:colOff>
          <xdr:row>57</xdr:row>
          <xdr:rowOff>82550</xdr:rowOff>
        </xdr:to>
        <xdr:sp macro="" textlink="">
          <xdr:nvSpPr>
            <xdr:cNvPr id="1191" name="Group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4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55</xdr:row>
          <xdr:rowOff>44450</xdr:rowOff>
        </xdr:from>
        <xdr:to>
          <xdr:col>27</xdr:col>
          <xdr:colOff>44450</xdr:colOff>
          <xdr:row>55</xdr:row>
          <xdr:rowOff>228600</xdr:rowOff>
        </xdr:to>
        <xdr:sp macro="" textlink="">
          <xdr:nvSpPr>
            <xdr:cNvPr id="1192" name="Option 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4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55</xdr:row>
          <xdr:rowOff>44450</xdr:rowOff>
        </xdr:from>
        <xdr:to>
          <xdr:col>39</xdr:col>
          <xdr:colOff>0</xdr:colOff>
          <xdr:row>55</xdr:row>
          <xdr:rowOff>228600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4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82550</xdr:colOff>
          <xdr:row>55</xdr:row>
          <xdr:rowOff>44450</xdr:rowOff>
        </xdr:from>
        <xdr:to>
          <xdr:col>47</xdr:col>
          <xdr:colOff>76200</xdr:colOff>
          <xdr:row>55</xdr:row>
          <xdr:rowOff>228600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4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治療j中断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63500</xdr:colOff>
          <xdr:row>55</xdr:row>
          <xdr:rowOff>44450</xdr:rowOff>
        </xdr:from>
        <xdr:to>
          <xdr:col>59</xdr:col>
          <xdr:colOff>38100</xdr:colOff>
          <xdr:row>55</xdr:row>
          <xdr:rowOff>222250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4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63500</xdr:colOff>
          <xdr:row>9</xdr:row>
          <xdr:rowOff>6350</xdr:rowOff>
        </xdr:from>
        <xdr:to>
          <xdr:col>19</xdr:col>
          <xdr:colOff>38100</xdr:colOff>
          <xdr:row>9</xdr:row>
          <xdr:rowOff>190500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4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190500</xdr:rowOff>
        </xdr:from>
        <xdr:to>
          <xdr:col>29</xdr:col>
          <xdr:colOff>6350</xdr:colOff>
          <xdr:row>10</xdr:row>
          <xdr:rowOff>25400</xdr:rowOff>
        </xdr:to>
        <xdr:sp macro="" textlink="">
          <xdr:nvSpPr>
            <xdr:cNvPr id="1197" name="Group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4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9</xdr:row>
          <xdr:rowOff>6350</xdr:rowOff>
        </xdr:from>
        <xdr:to>
          <xdr:col>24</xdr:col>
          <xdr:colOff>6350</xdr:colOff>
          <xdr:row>9</xdr:row>
          <xdr:rowOff>190500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4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52</xdr:row>
          <xdr:rowOff>38100</xdr:rowOff>
        </xdr:from>
        <xdr:to>
          <xdr:col>27</xdr:col>
          <xdr:colOff>44450</xdr:colOff>
          <xdr:row>52</xdr:row>
          <xdr:rowOff>222250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4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52</xdr:row>
          <xdr:rowOff>38100</xdr:rowOff>
        </xdr:from>
        <xdr:to>
          <xdr:col>39</xdr:col>
          <xdr:colOff>0</xdr:colOff>
          <xdr:row>52</xdr:row>
          <xdr:rowOff>222250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4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82550</xdr:colOff>
          <xdr:row>52</xdr:row>
          <xdr:rowOff>38100</xdr:rowOff>
        </xdr:from>
        <xdr:to>
          <xdr:col>47</xdr:col>
          <xdr:colOff>76200</xdr:colOff>
          <xdr:row>52</xdr:row>
          <xdr:rowOff>222250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4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63500</xdr:colOff>
          <xdr:row>52</xdr:row>
          <xdr:rowOff>31750</xdr:rowOff>
        </xdr:from>
        <xdr:to>
          <xdr:col>59</xdr:col>
          <xdr:colOff>44450</xdr:colOff>
          <xdr:row>52</xdr:row>
          <xdr:rowOff>222250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4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44450</xdr:colOff>
          <xdr:row>51</xdr:row>
          <xdr:rowOff>38100</xdr:rowOff>
        </xdr:from>
        <xdr:to>
          <xdr:col>60</xdr:col>
          <xdr:colOff>0</xdr:colOff>
          <xdr:row>51</xdr:row>
          <xdr:rowOff>222250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4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82550</xdr:colOff>
          <xdr:row>51</xdr:row>
          <xdr:rowOff>38100</xdr:rowOff>
        </xdr:from>
        <xdr:to>
          <xdr:col>64</xdr:col>
          <xdr:colOff>69850</xdr:colOff>
          <xdr:row>51</xdr:row>
          <xdr:rowOff>222250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4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82550</xdr:colOff>
          <xdr:row>52</xdr:row>
          <xdr:rowOff>31750</xdr:rowOff>
        </xdr:from>
        <xdr:to>
          <xdr:col>64</xdr:col>
          <xdr:colOff>6350</xdr:colOff>
          <xdr:row>52</xdr:row>
          <xdr:rowOff>215900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4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82550</xdr:colOff>
          <xdr:row>53</xdr:row>
          <xdr:rowOff>31750</xdr:rowOff>
        </xdr:from>
        <xdr:to>
          <xdr:col>64</xdr:col>
          <xdr:colOff>6350</xdr:colOff>
          <xdr:row>53</xdr:row>
          <xdr:rowOff>215900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4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82550</xdr:colOff>
          <xdr:row>54</xdr:row>
          <xdr:rowOff>38100</xdr:rowOff>
        </xdr:from>
        <xdr:to>
          <xdr:col>64</xdr:col>
          <xdr:colOff>6350</xdr:colOff>
          <xdr:row>54</xdr:row>
          <xdr:rowOff>222250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4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82550</xdr:colOff>
          <xdr:row>55</xdr:row>
          <xdr:rowOff>31750</xdr:rowOff>
        </xdr:from>
        <xdr:to>
          <xdr:col>64</xdr:col>
          <xdr:colOff>6350</xdr:colOff>
          <xdr:row>55</xdr:row>
          <xdr:rowOff>234950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4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82550</xdr:colOff>
          <xdr:row>59</xdr:row>
          <xdr:rowOff>0</xdr:rowOff>
        </xdr:from>
        <xdr:to>
          <xdr:col>65</xdr:col>
          <xdr:colOff>38100</xdr:colOff>
          <xdr:row>60</xdr:row>
          <xdr:rowOff>25400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4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82550</xdr:colOff>
          <xdr:row>61</xdr:row>
          <xdr:rowOff>25400</xdr:rowOff>
        </xdr:from>
        <xdr:to>
          <xdr:col>65</xdr:col>
          <xdr:colOff>69850</xdr:colOff>
          <xdr:row>61</xdr:row>
          <xdr:rowOff>196850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4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66</xdr:row>
          <xdr:rowOff>38100</xdr:rowOff>
        </xdr:from>
        <xdr:to>
          <xdr:col>60</xdr:col>
          <xdr:colOff>25400</xdr:colOff>
          <xdr:row>66</xdr:row>
          <xdr:rowOff>184150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4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吸う(今までに100本以上, 又は6か月以上吸っている)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79</xdr:row>
          <xdr:rowOff>0</xdr:rowOff>
        </xdr:from>
        <xdr:to>
          <xdr:col>69</xdr:col>
          <xdr:colOff>44450</xdr:colOff>
          <xdr:row>79</xdr:row>
          <xdr:rowOff>146050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4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80</xdr:row>
          <xdr:rowOff>0</xdr:rowOff>
        </xdr:from>
        <xdr:to>
          <xdr:col>68</xdr:col>
          <xdr:colOff>63500</xdr:colOff>
          <xdr:row>80</xdr:row>
          <xdr:rowOff>146050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4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81</xdr:row>
          <xdr:rowOff>0</xdr:rowOff>
        </xdr:from>
        <xdr:to>
          <xdr:col>69</xdr:col>
          <xdr:colOff>44450</xdr:colOff>
          <xdr:row>81</xdr:row>
          <xdr:rowOff>146050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4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84</xdr:row>
          <xdr:rowOff>6350</xdr:rowOff>
        </xdr:from>
        <xdr:to>
          <xdr:col>68</xdr:col>
          <xdr:colOff>38100</xdr:colOff>
          <xdr:row>84</xdr:row>
          <xdr:rowOff>152400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4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85</xdr:row>
          <xdr:rowOff>6350</xdr:rowOff>
        </xdr:from>
        <xdr:to>
          <xdr:col>69</xdr:col>
          <xdr:colOff>38100</xdr:colOff>
          <xdr:row>85</xdr:row>
          <xdr:rowOff>152400</xdr:rowOff>
        </xdr:to>
        <xdr:sp macro="" textlink="">
          <xdr:nvSpPr>
            <xdr:cNvPr id="1234" name="Option Butto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4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86</xdr:row>
          <xdr:rowOff>31750</xdr:rowOff>
        </xdr:from>
        <xdr:to>
          <xdr:col>70</xdr:col>
          <xdr:colOff>0</xdr:colOff>
          <xdr:row>86</xdr:row>
          <xdr:rowOff>177800</xdr:rowOff>
        </xdr:to>
        <xdr:sp macro="" textlink="">
          <xdr:nvSpPr>
            <xdr:cNvPr id="1237" name="Option Butto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4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82550</xdr:colOff>
          <xdr:row>87</xdr:row>
          <xdr:rowOff>38100</xdr:rowOff>
        </xdr:from>
        <xdr:to>
          <xdr:col>55</xdr:col>
          <xdr:colOff>38100</xdr:colOff>
          <xdr:row>87</xdr:row>
          <xdr:rowOff>184150</xdr:rowOff>
        </xdr:to>
        <xdr:sp macro="" textlink="">
          <xdr:nvSpPr>
            <xdr:cNvPr id="1239" name="Option Butto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4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6350</xdr:colOff>
          <xdr:row>87</xdr:row>
          <xdr:rowOff>31750</xdr:rowOff>
        </xdr:from>
        <xdr:to>
          <xdr:col>62</xdr:col>
          <xdr:colOff>44450</xdr:colOff>
          <xdr:row>87</xdr:row>
          <xdr:rowOff>177800</xdr:rowOff>
        </xdr:to>
        <xdr:sp macro="" textlink="">
          <xdr:nvSpPr>
            <xdr:cNvPr id="1240" name="Option Button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4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87</xdr:row>
          <xdr:rowOff>31750</xdr:rowOff>
        </xdr:from>
        <xdr:to>
          <xdr:col>69</xdr:col>
          <xdr:colOff>63500</xdr:colOff>
          <xdr:row>87</xdr:row>
          <xdr:rowOff>177800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4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83</xdr:row>
          <xdr:rowOff>6350</xdr:rowOff>
        </xdr:from>
        <xdr:to>
          <xdr:col>69</xdr:col>
          <xdr:colOff>31750</xdr:colOff>
          <xdr:row>83</xdr:row>
          <xdr:rowOff>152400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4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88</xdr:row>
          <xdr:rowOff>38100</xdr:rowOff>
        </xdr:from>
        <xdr:to>
          <xdr:col>69</xdr:col>
          <xdr:colOff>69850</xdr:colOff>
          <xdr:row>88</xdr:row>
          <xdr:rowOff>184150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4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91</xdr:row>
          <xdr:rowOff>0</xdr:rowOff>
        </xdr:from>
        <xdr:to>
          <xdr:col>49</xdr:col>
          <xdr:colOff>0</xdr:colOff>
          <xdr:row>91</xdr:row>
          <xdr:rowOff>158750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4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すでに取り組んでいる（6か月以上）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63500</xdr:colOff>
          <xdr:row>91</xdr:row>
          <xdr:rowOff>31750</xdr:rowOff>
        </xdr:from>
        <xdr:to>
          <xdr:col>70</xdr:col>
          <xdr:colOff>76200</xdr:colOff>
          <xdr:row>91</xdr:row>
          <xdr:rowOff>177800</xdr:rowOff>
        </xdr:to>
        <xdr:sp macro="" textlink="">
          <xdr:nvSpPr>
            <xdr:cNvPr id="1246" name="Option Button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4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82550</xdr:colOff>
          <xdr:row>66</xdr:row>
          <xdr:rowOff>38100</xdr:rowOff>
        </xdr:from>
        <xdr:to>
          <xdr:col>66</xdr:col>
          <xdr:colOff>44450</xdr:colOff>
          <xdr:row>66</xdr:row>
          <xdr:rowOff>184150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4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95250</xdr:rowOff>
    </xdr:from>
    <xdr:to>
      <xdr:col>41</xdr:col>
      <xdr:colOff>0</xdr:colOff>
      <xdr:row>95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5725" y="9944100"/>
          <a:ext cx="4029075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裏面の既往歴病名コードを確認してください。</a:t>
          </a:r>
        </a:p>
      </xdr:txBody>
    </xdr:sp>
    <xdr:clientData/>
  </xdr:twoCellAnchor>
  <xdr:twoCellAnchor>
    <xdr:from>
      <xdr:col>37</xdr:col>
      <xdr:colOff>38100</xdr:colOff>
      <xdr:row>94</xdr:row>
      <xdr:rowOff>57150</xdr:rowOff>
    </xdr:from>
    <xdr:to>
      <xdr:col>66</xdr:col>
      <xdr:colOff>66675</xdr:colOff>
      <xdr:row>94</xdr:row>
      <xdr:rowOff>57152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3771900" y="10086975"/>
          <a:ext cx="2790825" cy="2"/>
        </a:xfrm>
        <a:prstGeom prst="straightConnector1">
          <a:avLst/>
        </a:prstGeom>
        <a:ln w="254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31"/>
  <sheetViews>
    <sheetView topLeftCell="A2" workbookViewId="0">
      <selection activeCell="C2" sqref="C2"/>
    </sheetView>
  </sheetViews>
  <sheetFormatPr defaultRowHeight="13" x14ac:dyDescent="0.2"/>
  <cols>
    <col min="1" max="1" width="6.1796875" customWidth="1"/>
    <col min="2" max="2" width="24.90625" customWidth="1"/>
  </cols>
  <sheetData>
    <row r="1" spans="1:3" x14ac:dyDescent="0.2">
      <c r="A1" t="s">
        <v>138</v>
      </c>
    </row>
    <row r="2" spans="1:3" x14ac:dyDescent="0.2">
      <c r="A2">
        <v>1</v>
      </c>
      <c r="B2" t="s">
        <v>139</v>
      </c>
      <c r="C2" t="s">
        <v>285</v>
      </c>
    </row>
    <row r="3" spans="1:3" x14ac:dyDescent="0.2">
      <c r="A3">
        <v>2</v>
      </c>
      <c r="B3" t="s">
        <v>140</v>
      </c>
      <c r="C3" t="s">
        <v>286</v>
      </c>
    </row>
    <row r="4" spans="1:3" x14ac:dyDescent="0.2">
      <c r="A4">
        <v>3</v>
      </c>
      <c r="B4" t="s">
        <v>141</v>
      </c>
      <c r="C4" t="s">
        <v>287</v>
      </c>
    </row>
    <row r="5" spans="1:3" x14ac:dyDescent="0.2">
      <c r="A5">
        <v>4</v>
      </c>
      <c r="B5" t="s">
        <v>244</v>
      </c>
      <c r="C5" t="s">
        <v>288</v>
      </c>
    </row>
    <row r="6" spans="1:3" x14ac:dyDescent="0.2">
      <c r="A6">
        <v>5</v>
      </c>
      <c r="B6" t="s">
        <v>142</v>
      </c>
      <c r="C6" t="s">
        <v>289</v>
      </c>
    </row>
    <row r="7" spans="1:3" x14ac:dyDescent="0.2">
      <c r="A7">
        <v>6</v>
      </c>
      <c r="B7" t="s">
        <v>143</v>
      </c>
      <c r="C7" t="s">
        <v>290</v>
      </c>
    </row>
    <row r="8" spans="1:3" x14ac:dyDescent="0.2">
      <c r="A8">
        <v>7</v>
      </c>
      <c r="B8" t="s">
        <v>144</v>
      </c>
      <c r="C8" t="s">
        <v>291</v>
      </c>
    </row>
    <row r="9" spans="1:3" x14ac:dyDescent="0.2">
      <c r="A9">
        <v>8</v>
      </c>
      <c r="B9" t="s">
        <v>145</v>
      </c>
      <c r="C9" t="s">
        <v>292</v>
      </c>
    </row>
    <row r="10" spans="1:3" x14ac:dyDescent="0.2">
      <c r="A10">
        <v>9</v>
      </c>
      <c r="B10" t="s">
        <v>146</v>
      </c>
      <c r="C10" t="s">
        <v>293</v>
      </c>
    </row>
    <row r="11" spans="1:3" x14ac:dyDescent="0.2">
      <c r="A11">
        <v>10</v>
      </c>
      <c r="B11" t="s">
        <v>147</v>
      </c>
      <c r="C11" t="s">
        <v>294</v>
      </c>
    </row>
    <row r="12" spans="1:3" x14ac:dyDescent="0.2">
      <c r="A12">
        <v>11</v>
      </c>
      <c r="B12" t="s">
        <v>148</v>
      </c>
      <c r="C12" t="s">
        <v>295</v>
      </c>
    </row>
    <row r="13" spans="1:3" x14ac:dyDescent="0.2">
      <c r="A13">
        <v>12</v>
      </c>
      <c r="B13" t="s">
        <v>243</v>
      </c>
      <c r="C13" t="s">
        <v>296</v>
      </c>
    </row>
    <row r="14" spans="1:3" x14ac:dyDescent="0.2">
      <c r="A14">
        <v>13</v>
      </c>
      <c r="B14" t="s">
        <v>149</v>
      </c>
      <c r="C14" t="s">
        <v>297</v>
      </c>
    </row>
    <row r="15" spans="1:3" x14ac:dyDescent="0.2">
      <c r="A15">
        <v>14</v>
      </c>
      <c r="B15" t="s">
        <v>150</v>
      </c>
      <c r="C15" t="s">
        <v>298</v>
      </c>
    </row>
    <row r="16" spans="1:3" x14ac:dyDescent="0.2">
      <c r="A16">
        <v>15</v>
      </c>
      <c r="B16" t="s">
        <v>151</v>
      </c>
      <c r="C16" t="s">
        <v>299</v>
      </c>
    </row>
    <row r="17" spans="1:3" x14ac:dyDescent="0.2">
      <c r="A17">
        <v>16</v>
      </c>
      <c r="B17" t="s">
        <v>152</v>
      </c>
      <c r="C17" t="s">
        <v>300</v>
      </c>
    </row>
    <row r="18" spans="1:3" x14ac:dyDescent="0.2">
      <c r="A18">
        <v>17</v>
      </c>
      <c r="B18" t="s">
        <v>153</v>
      </c>
      <c r="C18" t="s">
        <v>301</v>
      </c>
    </row>
    <row r="19" spans="1:3" x14ac:dyDescent="0.2">
      <c r="A19">
        <v>18</v>
      </c>
      <c r="B19" t="s">
        <v>154</v>
      </c>
      <c r="C19" t="s">
        <v>302</v>
      </c>
    </row>
    <row r="20" spans="1:3" x14ac:dyDescent="0.2">
      <c r="A20">
        <v>19</v>
      </c>
      <c r="B20" t="s">
        <v>155</v>
      </c>
      <c r="C20" t="s">
        <v>303</v>
      </c>
    </row>
    <row r="21" spans="1:3" x14ac:dyDescent="0.2">
      <c r="A21">
        <v>20</v>
      </c>
      <c r="B21" t="s">
        <v>156</v>
      </c>
      <c r="C21" t="s">
        <v>304</v>
      </c>
    </row>
    <row r="22" spans="1:3" x14ac:dyDescent="0.2">
      <c r="A22">
        <v>21</v>
      </c>
      <c r="B22" t="s">
        <v>157</v>
      </c>
      <c r="C22" t="s">
        <v>305</v>
      </c>
    </row>
    <row r="23" spans="1:3" x14ac:dyDescent="0.2">
      <c r="A23">
        <v>22</v>
      </c>
      <c r="B23" t="s">
        <v>158</v>
      </c>
      <c r="C23" t="s">
        <v>306</v>
      </c>
    </row>
    <row r="24" spans="1:3" x14ac:dyDescent="0.2">
      <c r="A24">
        <v>23</v>
      </c>
      <c r="B24" t="s">
        <v>159</v>
      </c>
      <c r="C24" t="s">
        <v>307</v>
      </c>
    </row>
    <row r="25" spans="1:3" x14ac:dyDescent="0.2">
      <c r="A25">
        <v>24</v>
      </c>
      <c r="B25" t="s">
        <v>160</v>
      </c>
      <c r="C25" t="s">
        <v>308</v>
      </c>
    </row>
    <row r="26" spans="1:3" x14ac:dyDescent="0.2">
      <c r="C26" t="s">
        <v>309</v>
      </c>
    </row>
    <row r="27" spans="1:3" x14ac:dyDescent="0.2">
      <c r="C27" t="s">
        <v>310</v>
      </c>
    </row>
    <row r="28" spans="1:3" x14ac:dyDescent="0.2">
      <c r="C28" t="s">
        <v>311</v>
      </c>
    </row>
    <row r="29" spans="1:3" x14ac:dyDescent="0.2">
      <c r="C29" t="s">
        <v>312</v>
      </c>
    </row>
    <row r="30" spans="1:3" x14ac:dyDescent="0.2">
      <c r="C30" t="s">
        <v>313</v>
      </c>
    </row>
    <row r="31" spans="1:3" x14ac:dyDescent="0.2">
      <c r="C31" t="s">
        <v>314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6"/>
  <sheetViews>
    <sheetView topLeftCell="A3" workbookViewId="0">
      <selection activeCell="B27" sqref="B27"/>
    </sheetView>
  </sheetViews>
  <sheetFormatPr defaultColWidth="9" defaultRowHeight="13" x14ac:dyDescent="0.2"/>
  <cols>
    <col min="1" max="1" width="9" style="3"/>
    <col min="2" max="2" width="20.08984375" style="3" customWidth="1"/>
    <col min="3" max="16384" width="9" style="3"/>
  </cols>
  <sheetData>
    <row r="1" spans="1:4" ht="16.5" x14ac:dyDescent="0.2">
      <c r="A1" s="158" t="s">
        <v>106</v>
      </c>
      <c r="B1" s="158"/>
    </row>
    <row r="3" spans="1:4" ht="22.5" customHeight="1" x14ac:dyDescent="0.2">
      <c r="A3" s="4" t="s">
        <v>107</v>
      </c>
      <c r="B3" s="4" t="s">
        <v>108</v>
      </c>
      <c r="D3" s="3" t="str">
        <f>A3 &amp; " :" &amp; B3</f>
        <v>A :正常</v>
      </c>
    </row>
    <row r="4" spans="1:4" ht="22.5" customHeight="1" x14ac:dyDescent="0.2">
      <c r="A4" s="4" t="s">
        <v>109</v>
      </c>
      <c r="B4" s="4" t="s">
        <v>110</v>
      </c>
      <c r="D4" s="3" t="str">
        <f t="shared" ref="D4:D12" si="0">A4 &amp; ":" &amp; B4</f>
        <v>AN:精検不要</v>
      </c>
    </row>
    <row r="5" spans="1:4" ht="22.5" customHeight="1" x14ac:dyDescent="0.2">
      <c r="A5" s="4" t="s">
        <v>111</v>
      </c>
      <c r="B5" s="4" t="s">
        <v>112</v>
      </c>
      <c r="D5" s="3" t="str">
        <f>A5 &amp; " :" &amp; B5</f>
        <v>B :ほぼ正常</v>
      </c>
    </row>
    <row r="6" spans="1:4" ht="22.5" customHeight="1" x14ac:dyDescent="0.2">
      <c r="A6" s="5" t="s">
        <v>113</v>
      </c>
      <c r="B6" s="5" t="s">
        <v>114</v>
      </c>
      <c r="D6" s="3" t="s">
        <v>115</v>
      </c>
    </row>
    <row r="7" spans="1:4" ht="22.5" customHeight="1" x14ac:dyDescent="0.2">
      <c r="A7" s="4" t="s">
        <v>116</v>
      </c>
      <c r="B7" s="4" t="s">
        <v>117</v>
      </c>
      <c r="D7" s="3" t="str">
        <f t="shared" si="0"/>
        <v>C1:要経過観察(12か月後)</v>
      </c>
    </row>
    <row r="8" spans="1:4" ht="22.5" customHeight="1" x14ac:dyDescent="0.2">
      <c r="A8" s="4" t="s">
        <v>118</v>
      </c>
      <c r="B8" s="4" t="s">
        <v>119</v>
      </c>
      <c r="D8" s="3" t="str">
        <f t="shared" si="0"/>
        <v>C2:要経過観察(6か月後)</v>
      </c>
    </row>
    <row r="9" spans="1:4" ht="22.5" customHeight="1" x14ac:dyDescent="0.2">
      <c r="A9" s="4" t="s">
        <v>120</v>
      </c>
      <c r="B9" s="4" t="s">
        <v>121</v>
      </c>
      <c r="D9" s="3" t="str">
        <f t="shared" si="0"/>
        <v>C3:要経過観察(3か月後)</v>
      </c>
    </row>
    <row r="10" spans="1:4" ht="22.5" customHeight="1" x14ac:dyDescent="0.2">
      <c r="A10" s="4" t="s">
        <v>122</v>
      </c>
      <c r="B10" s="4" t="s">
        <v>123</v>
      </c>
      <c r="D10" s="3" t="str">
        <f t="shared" si="0"/>
        <v>C4:要経過観察(1か月後)</v>
      </c>
    </row>
    <row r="11" spans="1:4" ht="22.5" customHeight="1" x14ac:dyDescent="0.2">
      <c r="A11" s="4" t="s">
        <v>124</v>
      </c>
      <c r="B11" s="4" t="s">
        <v>125</v>
      </c>
      <c r="D11" s="3" t="str">
        <f t="shared" si="0"/>
        <v>D1:要医療</v>
      </c>
    </row>
    <row r="12" spans="1:4" ht="22.5" customHeight="1" x14ac:dyDescent="0.2">
      <c r="A12" s="4" t="s">
        <v>126</v>
      </c>
      <c r="B12" s="4" t="s">
        <v>127</v>
      </c>
      <c r="D12" s="3" t="str">
        <f t="shared" si="0"/>
        <v>D2:要精密検査</v>
      </c>
    </row>
    <row r="13" spans="1:4" ht="22.5" customHeight="1" x14ac:dyDescent="0.2">
      <c r="A13" s="4" t="s">
        <v>128</v>
      </c>
      <c r="B13" s="4" t="s">
        <v>129</v>
      </c>
      <c r="D13" s="3" t="str">
        <f>A13 &amp; " :" &amp; B13</f>
        <v>E :要医療(受診中)</v>
      </c>
    </row>
    <row r="14" spans="1:4" ht="22.5" customHeight="1" x14ac:dyDescent="0.2">
      <c r="A14" s="4" t="s">
        <v>130</v>
      </c>
      <c r="B14" s="4" t="s">
        <v>131</v>
      </c>
      <c r="D14" s="3" t="str">
        <f>A14 &amp; " :" &amp; B14</f>
        <v>F :要再検査</v>
      </c>
    </row>
    <row r="15" spans="1:4" ht="22.5" customHeight="1" x14ac:dyDescent="0.2">
      <c r="A15" s="4" t="s">
        <v>132</v>
      </c>
      <c r="B15" s="4" t="s">
        <v>133</v>
      </c>
      <c r="D15" s="3" t="str">
        <f>A15 &amp; " :" &amp; B15</f>
        <v>G :要指導</v>
      </c>
    </row>
    <row r="16" spans="1:4" ht="22.5" customHeight="1" x14ac:dyDescent="0.2">
      <c r="A16" s="4" t="s">
        <v>134</v>
      </c>
      <c r="B16" s="4" t="s">
        <v>135</v>
      </c>
      <c r="D16" s="3" t="str">
        <f>A16 &amp; " :" &amp; B16</f>
        <v>H :判定困難</v>
      </c>
    </row>
    <row r="17" spans="1:4" ht="20.25" customHeight="1" x14ac:dyDescent="0.2">
      <c r="A17" s="4" t="s">
        <v>136</v>
      </c>
      <c r="B17" s="6" t="s">
        <v>137</v>
      </c>
      <c r="D17" s="3" t="s">
        <v>27</v>
      </c>
    </row>
    <row r="25" spans="1:4" x14ac:dyDescent="0.2">
      <c r="A25" s="3" t="s">
        <v>162</v>
      </c>
      <c r="B25" s="3" t="s">
        <v>163</v>
      </c>
    </row>
    <row r="26" spans="1:4" x14ac:dyDescent="0.2">
      <c r="B26" s="3" t="s">
        <v>164</v>
      </c>
    </row>
  </sheetData>
  <mergeCells count="1">
    <mergeCell ref="A1:B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B4"/>
  <sheetViews>
    <sheetView workbookViewId="0"/>
  </sheetViews>
  <sheetFormatPr defaultRowHeight="13" x14ac:dyDescent="0.2"/>
  <sheetData>
    <row r="4" spans="2:2" x14ac:dyDescent="0.2">
      <c r="B4" t="b">
        <v>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1"/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BT127"/>
  <sheetViews>
    <sheetView showGridLines="0" tabSelected="1" view="pageBreakPreview" zoomScale="60" zoomScaleNormal="100" workbookViewId="0">
      <selection activeCell="A3" sqref="A3"/>
    </sheetView>
  </sheetViews>
  <sheetFormatPr defaultColWidth="1.1796875" defaultRowHeight="14.25" customHeight="1" x14ac:dyDescent="0.2"/>
  <cols>
    <col min="1" max="1" width="4.08984375" style="8" bestFit="1" customWidth="1"/>
    <col min="2" max="2" width="1.1796875" style="8" customWidth="1"/>
    <col min="3" max="11" width="1.1796875" style="8"/>
    <col min="12" max="12" width="4.81640625" style="8" bestFit="1" customWidth="1"/>
    <col min="13" max="72" width="1.1796875" style="8"/>
    <col min="73" max="73" width="1.36328125" style="8" customWidth="1"/>
    <col min="74" max="16384" width="1.1796875" style="8"/>
  </cols>
  <sheetData>
    <row r="1" spans="1:72" ht="24" customHeight="1" x14ac:dyDescent="0.2">
      <c r="A1" s="58" t="s">
        <v>317</v>
      </c>
    </row>
    <row r="2" spans="1:72" ht="17.25" customHeight="1" x14ac:dyDescent="0.2">
      <c r="A2" s="7" t="s">
        <v>315</v>
      </c>
    </row>
    <row r="3" spans="1:72" ht="6" customHeight="1" thickBot="1" x14ac:dyDescent="0.25">
      <c r="A3" s="9"/>
    </row>
    <row r="4" spans="1:72" ht="5.25" customHeight="1" x14ac:dyDescent="0.2">
      <c r="A4" s="229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1"/>
    </row>
    <row r="5" spans="1:72" ht="14.25" customHeight="1" x14ac:dyDescent="0.2">
      <c r="A5" s="12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248">
        <v>20</v>
      </c>
      <c r="N5" s="248"/>
      <c r="O5" s="249"/>
      <c r="P5" s="243"/>
      <c r="Q5" s="244"/>
      <c r="R5" s="245"/>
      <c r="S5" s="21" t="s">
        <v>6</v>
      </c>
      <c r="T5" s="21"/>
      <c r="U5" s="21"/>
      <c r="V5" s="243"/>
      <c r="W5" s="244"/>
      <c r="X5" s="244"/>
      <c r="Y5" s="245"/>
      <c r="Z5" s="21" t="s">
        <v>7</v>
      </c>
      <c r="AA5" s="21"/>
      <c r="AB5" s="21"/>
      <c r="AC5" s="243"/>
      <c r="AD5" s="244"/>
      <c r="AE5" s="244"/>
      <c r="AF5" s="245"/>
      <c r="AG5" s="21" t="s">
        <v>8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2"/>
    </row>
    <row r="6" spans="1:72" ht="15.75" customHeight="1" x14ac:dyDescent="0.2">
      <c r="A6" s="15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263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5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2"/>
    </row>
    <row r="7" spans="1:72" ht="15.75" customHeight="1" x14ac:dyDescent="0.2">
      <c r="A7" s="15" t="s">
        <v>46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5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2"/>
    </row>
    <row r="8" spans="1:72" ht="15.75" customHeight="1" x14ac:dyDescent="0.2">
      <c r="A8" s="15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16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2"/>
    </row>
    <row r="9" spans="1:72" ht="15.75" customHeight="1" x14ac:dyDescent="0.2">
      <c r="A9" s="15" t="s">
        <v>316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16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2"/>
    </row>
    <row r="10" spans="1:72" ht="15.75" customHeight="1" x14ac:dyDescent="0.2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7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2"/>
    </row>
    <row r="11" spans="1:72" ht="14.25" customHeight="1" x14ac:dyDescent="0.2">
      <c r="A11" s="18" t="s">
        <v>246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43"/>
      <c r="N11" s="244"/>
      <c r="O11" s="244"/>
      <c r="P11" s="244"/>
      <c r="Q11" s="244"/>
      <c r="R11" s="244"/>
      <c r="S11" s="244"/>
      <c r="T11" s="244"/>
      <c r="U11" s="244"/>
      <c r="V11" s="245"/>
      <c r="W11" s="21" t="s">
        <v>6</v>
      </c>
      <c r="X11" s="21"/>
      <c r="Y11" s="21"/>
      <c r="Z11" s="243"/>
      <c r="AA11" s="244"/>
      <c r="AB11" s="244"/>
      <c r="AC11" s="245"/>
      <c r="AD11" s="21" t="s">
        <v>7</v>
      </c>
      <c r="AE11" s="21"/>
      <c r="AF11" s="21"/>
      <c r="AG11" s="243"/>
      <c r="AH11" s="244"/>
      <c r="AI11" s="244"/>
      <c r="AJ11" s="245"/>
      <c r="AK11" s="21" t="s">
        <v>47</v>
      </c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2"/>
    </row>
    <row r="12" spans="1:72" ht="5.25" customHeight="1" thickBot="1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7"/>
      <c r="Y12" s="27"/>
      <c r="Z12" s="26"/>
      <c r="AA12" s="26"/>
      <c r="AB12" s="26"/>
      <c r="AC12" s="26"/>
      <c r="AD12" s="27"/>
      <c r="AE12" s="27"/>
      <c r="AF12" s="27"/>
      <c r="AG12" s="26"/>
      <c r="AH12" s="26"/>
      <c r="AI12" s="26"/>
      <c r="AJ12" s="26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8"/>
    </row>
    <row r="13" spans="1:72" ht="11.25" customHeight="1" x14ac:dyDescent="0.2"/>
    <row r="14" spans="1:72" ht="6.75" hidden="1" customHeight="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83"/>
    </row>
    <row r="15" spans="1:72" ht="16.5" hidden="1" customHeight="1" x14ac:dyDescent="0.2">
      <c r="A15" s="188" t="s">
        <v>87</v>
      </c>
      <c r="B15" s="189"/>
      <c r="C15" s="189"/>
      <c r="D15" s="189"/>
      <c r="E15" s="189"/>
      <c r="F15" s="189"/>
      <c r="G15" s="189"/>
      <c r="H15" s="189"/>
      <c r="I15" s="190"/>
      <c r="J15" s="31"/>
      <c r="K15" s="31"/>
      <c r="L15" s="31">
        <v>20</v>
      </c>
      <c r="M15" s="232">
        <v>20</v>
      </c>
      <c r="N15" s="232"/>
      <c r="O15" s="233"/>
      <c r="P15" s="256"/>
      <c r="Q15" s="257"/>
      <c r="R15" s="258"/>
      <c r="S15" s="31" t="s">
        <v>6</v>
      </c>
      <c r="T15" s="31"/>
      <c r="U15" s="31"/>
      <c r="V15" s="256"/>
      <c r="W15" s="257"/>
      <c r="X15" s="257"/>
      <c r="Y15" s="258"/>
      <c r="Z15" s="31" t="s">
        <v>7</v>
      </c>
      <c r="AA15" s="31"/>
      <c r="AB15" s="31"/>
      <c r="AC15" s="181"/>
      <c r="AD15" s="182"/>
      <c r="AE15" s="182"/>
      <c r="AF15" s="183"/>
      <c r="AG15" s="31" t="s">
        <v>8</v>
      </c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2"/>
    </row>
    <row r="16" spans="1:72" ht="3.9" hidden="1" customHeight="1" x14ac:dyDescent="0.2">
      <c r="A16" s="84"/>
      <c r="B16" s="85"/>
      <c r="C16" s="85"/>
      <c r="D16" s="85"/>
      <c r="E16" s="85"/>
      <c r="F16" s="85"/>
      <c r="G16" s="85"/>
      <c r="H16" s="85"/>
      <c r="I16" s="85"/>
      <c r="J16" s="31"/>
      <c r="K16" s="31"/>
      <c r="L16" s="31"/>
      <c r="M16" s="80"/>
      <c r="N16" s="80"/>
      <c r="O16" s="80"/>
      <c r="P16" s="86"/>
      <c r="Q16" s="86"/>
      <c r="R16" s="86"/>
      <c r="S16" s="31"/>
      <c r="T16" s="31"/>
      <c r="U16" s="31"/>
      <c r="V16" s="86"/>
      <c r="W16" s="86"/>
      <c r="X16" s="86"/>
      <c r="Y16" s="86"/>
      <c r="Z16" s="31"/>
      <c r="AA16" s="31"/>
      <c r="AB16" s="31"/>
      <c r="AC16" s="80"/>
      <c r="AD16" s="80"/>
      <c r="AE16" s="80"/>
      <c r="AF16" s="80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2"/>
    </row>
    <row r="17" spans="1:72" ht="16.5" hidden="1" customHeight="1" x14ac:dyDescent="0.2">
      <c r="A17" s="234" t="s">
        <v>88</v>
      </c>
      <c r="B17" s="235"/>
      <c r="C17" s="235"/>
      <c r="D17" s="235"/>
      <c r="E17" s="235"/>
      <c r="F17" s="235"/>
      <c r="G17" s="235"/>
      <c r="H17" s="235"/>
      <c r="I17" s="236"/>
      <c r="J17" s="250" t="s">
        <v>89</v>
      </c>
      <c r="K17" s="189"/>
      <c r="L17" s="189"/>
      <c r="M17" s="189"/>
      <c r="N17" s="189"/>
      <c r="O17" s="190"/>
      <c r="P17" s="250" t="s">
        <v>90</v>
      </c>
      <c r="Q17" s="189"/>
      <c r="R17" s="189"/>
      <c r="S17" s="189"/>
      <c r="T17" s="189"/>
      <c r="U17" s="190"/>
      <c r="V17" s="189" t="s">
        <v>91</v>
      </c>
      <c r="W17" s="189"/>
      <c r="X17" s="189"/>
      <c r="Y17" s="189"/>
      <c r="Z17" s="189"/>
      <c r="AA17" s="190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2"/>
    </row>
    <row r="18" spans="1:72" ht="14.25" hidden="1" customHeight="1" x14ac:dyDescent="0.2">
      <c r="A18" s="240"/>
      <c r="B18" s="241"/>
      <c r="C18" s="241"/>
      <c r="D18" s="241"/>
      <c r="E18" s="241"/>
      <c r="F18" s="241"/>
      <c r="G18" s="241"/>
      <c r="H18" s="241"/>
      <c r="I18" s="242"/>
      <c r="J18" s="251"/>
      <c r="K18" s="251"/>
      <c r="L18" s="251"/>
      <c r="M18" s="251"/>
      <c r="N18" s="251"/>
      <c r="O18" s="252"/>
      <c r="P18" s="253"/>
      <c r="Q18" s="251"/>
      <c r="R18" s="251"/>
      <c r="S18" s="251"/>
      <c r="T18" s="251"/>
      <c r="U18" s="252"/>
      <c r="V18" s="205"/>
      <c r="W18" s="206"/>
      <c r="X18" s="206"/>
      <c r="Y18" s="206"/>
      <c r="Z18" s="206"/>
      <c r="AA18" s="207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2"/>
    </row>
    <row r="19" spans="1:72" ht="3.9" hidden="1" customHeight="1" x14ac:dyDescent="0.2">
      <c r="A19" s="33"/>
      <c r="B19" s="31"/>
      <c r="C19" s="31"/>
      <c r="D19" s="31"/>
      <c r="E19" s="31"/>
      <c r="F19" s="31"/>
      <c r="G19" s="31"/>
      <c r="H19" s="31"/>
      <c r="I19" s="31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80"/>
      <c r="W19" s="80"/>
      <c r="X19" s="80"/>
      <c r="Y19" s="80"/>
      <c r="Z19" s="80"/>
      <c r="AA19" s="80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2"/>
    </row>
    <row r="20" spans="1:72" ht="14.25" hidden="1" customHeight="1" x14ac:dyDescent="0.2">
      <c r="A20" s="234" t="s">
        <v>240</v>
      </c>
      <c r="B20" s="235"/>
      <c r="C20" s="235"/>
      <c r="D20" s="235"/>
      <c r="E20" s="235"/>
      <c r="F20" s="235"/>
      <c r="G20" s="235"/>
      <c r="H20" s="235"/>
      <c r="I20" s="236"/>
      <c r="J20" s="190" t="s">
        <v>241</v>
      </c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60"/>
      <c r="AA20" s="31"/>
      <c r="AB20" s="31"/>
      <c r="AC20" s="31"/>
      <c r="AD20" s="250" t="s">
        <v>96</v>
      </c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90"/>
      <c r="AX20" s="272" t="s">
        <v>185</v>
      </c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6"/>
      <c r="BK20" s="31"/>
      <c r="BL20" s="31"/>
      <c r="BM20" s="31"/>
      <c r="BN20" s="31"/>
      <c r="BO20" s="31"/>
      <c r="BP20" s="79"/>
      <c r="BQ20" s="31"/>
      <c r="BR20" s="31"/>
      <c r="BS20" s="31"/>
      <c r="BT20" s="32"/>
    </row>
    <row r="21" spans="1:72" ht="14.25" hidden="1" customHeight="1" x14ac:dyDescent="0.2">
      <c r="A21" s="237"/>
      <c r="B21" s="238"/>
      <c r="C21" s="238"/>
      <c r="D21" s="238"/>
      <c r="E21" s="238"/>
      <c r="F21" s="238"/>
      <c r="G21" s="238"/>
      <c r="H21" s="238"/>
      <c r="I21" s="239"/>
      <c r="J21" s="175" t="s">
        <v>95</v>
      </c>
      <c r="K21" s="261"/>
      <c r="L21" s="261"/>
      <c r="M21" s="261"/>
      <c r="N21" s="261"/>
      <c r="O21" s="261"/>
      <c r="P21" s="261"/>
      <c r="Q21" s="261"/>
      <c r="R21" s="261" t="s">
        <v>92</v>
      </c>
      <c r="S21" s="261"/>
      <c r="T21" s="261"/>
      <c r="U21" s="261"/>
      <c r="V21" s="261"/>
      <c r="W21" s="261"/>
      <c r="X21" s="261"/>
      <c r="Y21" s="261"/>
      <c r="Z21" s="60"/>
      <c r="AA21" s="31"/>
      <c r="AB21" s="31"/>
      <c r="AC21" s="31"/>
      <c r="AD21" s="214"/>
      <c r="AE21" s="215"/>
      <c r="AF21" s="215"/>
      <c r="AG21" s="174" t="s">
        <v>97</v>
      </c>
      <c r="AH21" s="174"/>
      <c r="AI21" s="174"/>
      <c r="AJ21" s="174"/>
      <c r="AK21" s="174"/>
      <c r="AL21" s="174"/>
      <c r="AM21" s="174"/>
      <c r="AN21" s="174"/>
      <c r="AO21" s="174"/>
      <c r="AP21" s="173" t="s">
        <v>98</v>
      </c>
      <c r="AQ21" s="174"/>
      <c r="AR21" s="174"/>
      <c r="AS21" s="174"/>
      <c r="AT21" s="174"/>
      <c r="AU21" s="174"/>
      <c r="AV21" s="174"/>
      <c r="AW21" s="175"/>
      <c r="AX21" s="273"/>
      <c r="AY21" s="241"/>
      <c r="AZ21" s="241"/>
      <c r="BA21" s="241"/>
      <c r="BB21" s="241"/>
      <c r="BC21" s="241"/>
      <c r="BD21" s="241"/>
      <c r="BE21" s="241"/>
      <c r="BF21" s="241"/>
      <c r="BG21" s="241"/>
      <c r="BH21" s="241"/>
      <c r="BI21" s="241"/>
      <c r="BJ21" s="242"/>
      <c r="BK21" s="31"/>
      <c r="BL21" s="31"/>
      <c r="BM21" s="31"/>
      <c r="BN21" s="31"/>
      <c r="BO21" s="31"/>
      <c r="BP21" s="31"/>
      <c r="BQ21" s="31"/>
      <c r="BR21" s="31"/>
      <c r="BS21" s="31"/>
      <c r="BT21" s="32"/>
    </row>
    <row r="22" spans="1:72" ht="14.25" hidden="1" customHeight="1" x14ac:dyDescent="0.2">
      <c r="A22" s="237"/>
      <c r="B22" s="238"/>
      <c r="C22" s="238"/>
      <c r="D22" s="238"/>
      <c r="E22" s="238"/>
      <c r="F22" s="238"/>
      <c r="G22" s="238"/>
      <c r="H22" s="238"/>
      <c r="I22" s="239"/>
      <c r="J22" s="175" t="s">
        <v>93</v>
      </c>
      <c r="K22" s="261"/>
      <c r="L22" s="261"/>
      <c r="M22" s="173"/>
      <c r="N22" s="262" t="s">
        <v>94</v>
      </c>
      <c r="O22" s="261"/>
      <c r="P22" s="261"/>
      <c r="Q22" s="261"/>
      <c r="R22" s="261" t="s">
        <v>93</v>
      </c>
      <c r="S22" s="261"/>
      <c r="T22" s="261"/>
      <c r="U22" s="173"/>
      <c r="V22" s="262" t="s">
        <v>94</v>
      </c>
      <c r="W22" s="261"/>
      <c r="X22" s="261"/>
      <c r="Y22" s="261"/>
      <c r="Z22" s="60"/>
      <c r="AA22" s="31"/>
      <c r="AB22" s="31"/>
      <c r="AC22" s="31"/>
      <c r="AD22" s="269" t="s">
        <v>93</v>
      </c>
      <c r="AE22" s="270"/>
      <c r="AF22" s="270"/>
      <c r="AG22" s="271"/>
      <c r="AH22" s="263"/>
      <c r="AI22" s="264"/>
      <c r="AJ22" s="264"/>
      <c r="AK22" s="264"/>
      <c r="AL22" s="264"/>
      <c r="AM22" s="264"/>
      <c r="AN22" s="264"/>
      <c r="AO22" s="265"/>
      <c r="AP22" s="266"/>
      <c r="AQ22" s="267"/>
      <c r="AR22" s="267"/>
      <c r="AS22" s="267"/>
      <c r="AT22" s="267"/>
      <c r="AU22" s="267"/>
      <c r="AV22" s="267"/>
      <c r="AW22" s="268"/>
      <c r="AX22" s="274" t="s">
        <v>186</v>
      </c>
      <c r="AY22" s="275"/>
      <c r="AZ22" s="275"/>
      <c r="BA22" s="275"/>
      <c r="BB22" s="276"/>
      <c r="BC22" s="266"/>
      <c r="BD22" s="267"/>
      <c r="BE22" s="267"/>
      <c r="BF22" s="267"/>
      <c r="BG22" s="267"/>
      <c r="BH22" s="267"/>
      <c r="BI22" s="267"/>
      <c r="BJ22" s="268"/>
      <c r="BK22" s="31"/>
      <c r="BL22" s="31"/>
      <c r="BM22" s="31"/>
      <c r="BN22" s="31"/>
      <c r="BO22" s="31"/>
      <c r="BP22" s="31"/>
      <c r="BQ22" s="31"/>
      <c r="BR22" s="31"/>
      <c r="BS22" s="31"/>
      <c r="BT22" s="32"/>
    </row>
    <row r="23" spans="1:72" ht="14.25" hidden="1" customHeight="1" x14ac:dyDescent="0.2">
      <c r="A23" s="240"/>
      <c r="B23" s="241"/>
      <c r="C23" s="241"/>
      <c r="D23" s="241"/>
      <c r="E23" s="241"/>
      <c r="F23" s="241"/>
      <c r="G23" s="241"/>
      <c r="H23" s="241"/>
      <c r="I23" s="242"/>
      <c r="J23" s="206"/>
      <c r="K23" s="206"/>
      <c r="L23" s="206"/>
      <c r="M23" s="206"/>
      <c r="N23" s="259"/>
      <c r="O23" s="206"/>
      <c r="P23" s="206"/>
      <c r="Q23" s="207"/>
      <c r="R23" s="205"/>
      <c r="S23" s="206"/>
      <c r="T23" s="206"/>
      <c r="U23" s="206"/>
      <c r="V23" s="259"/>
      <c r="W23" s="206"/>
      <c r="X23" s="206"/>
      <c r="Y23" s="207"/>
      <c r="Z23" s="60"/>
      <c r="AA23" s="31"/>
      <c r="AB23" s="31"/>
      <c r="AC23" s="31"/>
      <c r="AD23" s="173" t="s">
        <v>94</v>
      </c>
      <c r="AE23" s="174"/>
      <c r="AF23" s="174"/>
      <c r="AG23" s="175"/>
      <c r="AH23" s="263"/>
      <c r="AI23" s="264"/>
      <c r="AJ23" s="264"/>
      <c r="AK23" s="264"/>
      <c r="AL23" s="264"/>
      <c r="AM23" s="264"/>
      <c r="AN23" s="264"/>
      <c r="AO23" s="264"/>
      <c r="AP23" s="263"/>
      <c r="AQ23" s="264"/>
      <c r="AR23" s="264"/>
      <c r="AS23" s="264"/>
      <c r="AT23" s="264"/>
      <c r="AU23" s="264"/>
      <c r="AV23" s="264"/>
      <c r="AW23" s="265"/>
      <c r="AX23" s="173" t="s">
        <v>187</v>
      </c>
      <c r="AY23" s="174"/>
      <c r="AZ23" s="174"/>
      <c r="BA23" s="174"/>
      <c r="BB23" s="175"/>
      <c r="BC23" s="263"/>
      <c r="BD23" s="264"/>
      <c r="BE23" s="264"/>
      <c r="BF23" s="264"/>
      <c r="BG23" s="264"/>
      <c r="BH23" s="264"/>
      <c r="BI23" s="264"/>
      <c r="BJ23" s="265"/>
      <c r="BK23" s="31"/>
      <c r="BL23" s="31"/>
      <c r="BM23" s="31"/>
      <c r="BN23" s="31"/>
      <c r="BO23" s="31"/>
      <c r="BP23" s="31"/>
      <c r="BQ23" s="31"/>
      <c r="BR23" s="31"/>
      <c r="BS23" s="31"/>
      <c r="BT23" s="32"/>
    </row>
    <row r="24" spans="1:72" ht="3.9" hidden="1" customHeight="1" x14ac:dyDescent="0.2">
      <c r="A24" s="33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5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2"/>
    </row>
    <row r="25" spans="1:72" ht="14.25" hidden="1" customHeight="1" x14ac:dyDescent="0.2">
      <c r="A25" s="234" t="s">
        <v>235</v>
      </c>
      <c r="B25" s="235"/>
      <c r="C25" s="235"/>
      <c r="D25" s="235"/>
      <c r="E25" s="235"/>
      <c r="F25" s="235"/>
      <c r="G25" s="235"/>
      <c r="H25" s="235"/>
      <c r="I25" s="236"/>
      <c r="J25" s="285" t="s">
        <v>188</v>
      </c>
      <c r="K25" s="285"/>
      <c r="L25" s="285"/>
      <c r="M25" s="285"/>
      <c r="N25" s="285"/>
      <c r="O25" s="173" t="s">
        <v>99</v>
      </c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5"/>
      <c r="AB25" s="205"/>
      <c r="AC25" s="206"/>
      <c r="AD25" s="206"/>
      <c r="AE25" s="206"/>
      <c r="AF25" s="206"/>
      <c r="AG25" s="207"/>
      <c r="AH25" s="36" t="s">
        <v>101</v>
      </c>
      <c r="AI25" s="31"/>
      <c r="AJ25" s="31"/>
      <c r="AK25" s="31"/>
      <c r="AL25" s="31"/>
      <c r="AM25" s="31"/>
      <c r="AN25" s="286" t="s">
        <v>102</v>
      </c>
      <c r="AO25" s="286"/>
      <c r="AP25" s="286"/>
      <c r="AQ25" s="286"/>
      <c r="AR25" s="286"/>
      <c r="AS25" s="173" t="s">
        <v>99</v>
      </c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5"/>
      <c r="BF25" s="205"/>
      <c r="BG25" s="206"/>
      <c r="BH25" s="206"/>
      <c r="BI25" s="206"/>
      <c r="BJ25" s="206"/>
      <c r="BK25" s="207"/>
      <c r="BL25" s="36" t="s">
        <v>101</v>
      </c>
      <c r="BM25" s="36"/>
      <c r="BN25" s="31"/>
      <c r="BO25" s="31"/>
      <c r="BP25" s="31"/>
      <c r="BQ25" s="31"/>
      <c r="BR25" s="31"/>
      <c r="BS25" s="31"/>
      <c r="BT25" s="32"/>
    </row>
    <row r="26" spans="1:72" ht="14.25" hidden="1" customHeight="1" x14ac:dyDescent="0.2">
      <c r="A26" s="240"/>
      <c r="B26" s="241"/>
      <c r="C26" s="241"/>
      <c r="D26" s="241"/>
      <c r="E26" s="241"/>
      <c r="F26" s="241"/>
      <c r="G26" s="241"/>
      <c r="H26" s="241"/>
      <c r="I26" s="242"/>
      <c r="J26" s="285"/>
      <c r="K26" s="285"/>
      <c r="L26" s="285"/>
      <c r="M26" s="285"/>
      <c r="N26" s="285"/>
      <c r="O26" s="173" t="s">
        <v>100</v>
      </c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5"/>
      <c r="AB26" s="205"/>
      <c r="AC26" s="206"/>
      <c r="AD26" s="206"/>
      <c r="AE26" s="206"/>
      <c r="AF26" s="206"/>
      <c r="AG26" s="207"/>
      <c r="AH26" s="36" t="s">
        <v>101</v>
      </c>
      <c r="AI26" s="31"/>
      <c r="AJ26" s="31"/>
      <c r="AK26" s="31"/>
      <c r="AL26" s="31"/>
      <c r="AM26" s="31"/>
      <c r="AN26" s="286"/>
      <c r="AO26" s="286"/>
      <c r="AP26" s="286"/>
      <c r="AQ26" s="286"/>
      <c r="AR26" s="286"/>
      <c r="AS26" s="173" t="s">
        <v>100</v>
      </c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5"/>
      <c r="BF26" s="205"/>
      <c r="BG26" s="206"/>
      <c r="BH26" s="206"/>
      <c r="BI26" s="206"/>
      <c r="BJ26" s="206"/>
      <c r="BK26" s="207"/>
      <c r="BL26" s="36" t="s">
        <v>101</v>
      </c>
      <c r="BM26" s="36"/>
      <c r="BN26" s="31"/>
      <c r="BO26" s="31"/>
      <c r="BP26" s="31"/>
      <c r="BQ26" s="31"/>
      <c r="BR26" s="31"/>
      <c r="BS26" s="31"/>
      <c r="BT26" s="32"/>
    </row>
    <row r="27" spans="1:72" ht="3.9" hidden="1" customHeight="1" x14ac:dyDescent="0.2">
      <c r="A27" s="3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7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2"/>
    </row>
    <row r="28" spans="1:72" ht="16.5" hidden="1" customHeight="1" x14ac:dyDescent="0.2">
      <c r="A28" s="188" t="s">
        <v>103</v>
      </c>
      <c r="B28" s="189"/>
      <c r="C28" s="189"/>
      <c r="D28" s="189"/>
      <c r="E28" s="189"/>
      <c r="F28" s="189"/>
      <c r="G28" s="190"/>
      <c r="H28" s="174" t="s">
        <v>104</v>
      </c>
      <c r="I28" s="174"/>
      <c r="J28" s="174"/>
      <c r="K28" s="174"/>
      <c r="L28" s="175"/>
      <c r="M28" s="201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16"/>
      <c r="AR28" s="173" t="s">
        <v>105</v>
      </c>
      <c r="AS28" s="174"/>
      <c r="AT28" s="174"/>
      <c r="AU28" s="174"/>
      <c r="AV28" s="175"/>
      <c r="AW28" s="201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16"/>
      <c r="BP28" s="31"/>
      <c r="BQ28" s="31"/>
      <c r="BR28" s="31"/>
      <c r="BS28" s="31"/>
      <c r="BT28" s="32"/>
    </row>
    <row r="29" spans="1:72" ht="3.9" hidden="1" customHeight="1" x14ac:dyDescent="0.2">
      <c r="A29" s="33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2"/>
    </row>
    <row r="30" spans="1:72" ht="15" hidden="1" customHeight="1" x14ac:dyDescent="0.2">
      <c r="A30" s="279" t="s">
        <v>236</v>
      </c>
      <c r="B30" s="280"/>
      <c r="C30" s="280"/>
      <c r="D30" s="280"/>
      <c r="E30" s="280"/>
      <c r="F30" s="280"/>
      <c r="G30" s="281"/>
      <c r="H30" s="274" t="s">
        <v>104</v>
      </c>
      <c r="I30" s="275"/>
      <c r="J30" s="275"/>
      <c r="K30" s="275"/>
      <c r="L30" s="276"/>
      <c r="M30" s="201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16"/>
      <c r="AX30" s="31"/>
      <c r="AY30" s="250" t="s">
        <v>161</v>
      </c>
      <c r="AZ30" s="189"/>
      <c r="BA30" s="189"/>
      <c r="BB30" s="189"/>
      <c r="BC30" s="189"/>
      <c r="BD30" s="189"/>
      <c r="BE30" s="190"/>
      <c r="BF30" s="201"/>
      <c r="BG30" s="202"/>
      <c r="BH30" s="202"/>
      <c r="BI30" s="202"/>
      <c r="BJ30" s="202"/>
      <c r="BK30" s="202"/>
      <c r="BL30" s="202"/>
      <c r="BM30" s="202"/>
      <c r="BN30" s="202"/>
      <c r="BO30" s="216"/>
      <c r="BP30" s="31"/>
      <c r="BQ30" s="31"/>
      <c r="BR30" s="31"/>
      <c r="BS30" s="31"/>
      <c r="BT30" s="32"/>
    </row>
    <row r="31" spans="1:72" ht="18.75" hidden="1" customHeight="1" x14ac:dyDescent="0.2">
      <c r="A31" s="282"/>
      <c r="B31" s="283"/>
      <c r="C31" s="283"/>
      <c r="D31" s="283"/>
      <c r="E31" s="283"/>
      <c r="F31" s="283"/>
      <c r="G31" s="284"/>
      <c r="H31" s="173" t="s">
        <v>105</v>
      </c>
      <c r="I31" s="174"/>
      <c r="J31" s="174"/>
      <c r="K31" s="174"/>
      <c r="L31" s="175"/>
      <c r="M31" s="201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16"/>
      <c r="AG31" s="47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2"/>
    </row>
    <row r="32" spans="1:72" ht="3.9" hidden="1" customHeight="1" x14ac:dyDescent="0.2">
      <c r="A32" s="33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2"/>
    </row>
    <row r="33" spans="1:72" ht="19.5" hidden="1" customHeight="1" x14ac:dyDescent="0.2">
      <c r="A33" s="188" t="s">
        <v>165</v>
      </c>
      <c r="B33" s="189"/>
      <c r="C33" s="189"/>
      <c r="D33" s="189"/>
      <c r="E33" s="189"/>
      <c r="F33" s="189"/>
      <c r="G33" s="190"/>
      <c r="H33" s="173" t="s">
        <v>105</v>
      </c>
      <c r="I33" s="174"/>
      <c r="J33" s="174"/>
      <c r="K33" s="174"/>
      <c r="L33" s="175"/>
      <c r="M33" s="201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16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2"/>
    </row>
    <row r="34" spans="1:72" ht="3.9" hidden="1" customHeight="1" x14ac:dyDescent="0.2">
      <c r="A34" s="33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2"/>
    </row>
    <row r="35" spans="1:72" ht="15.75" hidden="1" customHeight="1" x14ac:dyDescent="0.2">
      <c r="A35" s="188" t="s">
        <v>166</v>
      </c>
      <c r="B35" s="189"/>
      <c r="C35" s="189"/>
      <c r="D35" s="189"/>
      <c r="E35" s="189"/>
      <c r="F35" s="189"/>
      <c r="G35" s="190"/>
      <c r="H35" s="173" t="s">
        <v>167</v>
      </c>
      <c r="I35" s="174"/>
      <c r="J35" s="174"/>
      <c r="K35" s="174"/>
      <c r="L35" s="174"/>
      <c r="M35" s="175"/>
      <c r="N35" s="219"/>
      <c r="O35" s="220"/>
      <c r="P35" s="221"/>
      <c r="Q35" s="173" t="s">
        <v>168</v>
      </c>
      <c r="R35" s="174"/>
      <c r="S35" s="174"/>
      <c r="T35" s="174"/>
      <c r="U35" s="174"/>
      <c r="V35" s="175"/>
      <c r="W35" s="219"/>
      <c r="X35" s="220"/>
      <c r="Y35" s="220"/>
      <c r="Z35" s="22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2"/>
    </row>
    <row r="36" spans="1:72" ht="3.9" hidden="1" customHeight="1" x14ac:dyDescent="0.2">
      <c r="A36" s="33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80"/>
      <c r="O36" s="80"/>
      <c r="P36" s="80"/>
      <c r="Q36" s="31"/>
      <c r="R36" s="31"/>
      <c r="S36" s="31"/>
      <c r="T36" s="31"/>
      <c r="U36" s="31"/>
      <c r="V36" s="31"/>
      <c r="W36" s="80"/>
      <c r="X36" s="80"/>
      <c r="Y36" s="80"/>
      <c r="Z36" s="80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2"/>
    </row>
    <row r="37" spans="1:72" ht="14.25" hidden="1" customHeight="1" x14ac:dyDescent="0.2">
      <c r="A37" s="188" t="s">
        <v>169</v>
      </c>
      <c r="B37" s="189"/>
      <c r="C37" s="189"/>
      <c r="D37" s="189"/>
      <c r="E37" s="189"/>
      <c r="F37" s="189"/>
      <c r="G37" s="190"/>
      <c r="H37" s="173" t="s">
        <v>170</v>
      </c>
      <c r="I37" s="174"/>
      <c r="J37" s="174"/>
      <c r="K37" s="174"/>
      <c r="L37" s="174"/>
      <c r="M37" s="174"/>
      <c r="N37" s="174"/>
      <c r="O37" s="174"/>
      <c r="P37" s="175"/>
      <c r="Q37" s="205"/>
      <c r="R37" s="206"/>
      <c r="S37" s="206"/>
      <c r="T37" s="228"/>
      <c r="U37" s="173" t="s">
        <v>171</v>
      </c>
      <c r="V37" s="174"/>
      <c r="W37" s="174"/>
      <c r="X37" s="174"/>
      <c r="Y37" s="174"/>
      <c r="Z37" s="175"/>
      <c r="AA37" s="205"/>
      <c r="AB37" s="206"/>
      <c r="AC37" s="206"/>
      <c r="AD37" s="206"/>
      <c r="AE37" s="207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2"/>
    </row>
    <row r="38" spans="1:72" ht="3.9" hidden="1" customHeight="1" x14ac:dyDescent="0.2">
      <c r="A38" s="33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8"/>
      <c r="R38" s="38"/>
      <c r="S38" s="38"/>
      <c r="T38" s="39"/>
      <c r="U38" s="31"/>
      <c r="V38" s="31"/>
      <c r="W38" s="31"/>
      <c r="X38" s="31"/>
      <c r="Y38" s="31"/>
      <c r="Z38" s="31"/>
      <c r="AA38" s="34"/>
      <c r="AB38" s="34"/>
      <c r="AC38" s="34"/>
      <c r="AD38" s="34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2"/>
    </row>
    <row r="39" spans="1:72" ht="15.75" hidden="1" customHeight="1" x14ac:dyDescent="0.2">
      <c r="A39" s="188" t="s">
        <v>172</v>
      </c>
      <c r="B39" s="189"/>
      <c r="C39" s="189"/>
      <c r="D39" s="189"/>
      <c r="E39" s="189"/>
      <c r="F39" s="189"/>
      <c r="G39" s="189"/>
      <c r="H39" s="189"/>
      <c r="I39" s="189"/>
      <c r="J39" s="87"/>
      <c r="K39" s="173" t="s">
        <v>191</v>
      </c>
      <c r="L39" s="174"/>
      <c r="M39" s="174"/>
      <c r="N39" s="174"/>
      <c r="O39" s="174"/>
      <c r="P39" s="174"/>
      <c r="Q39" s="174"/>
      <c r="R39" s="174"/>
      <c r="S39" s="174"/>
      <c r="T39" s="174"/>
      <c r="U39" s="175"/>
      <c r="V39" s="222"/>
      <c r="W39" s="223"/>
      <c r="X39" s="223"/>
      <c r="Y39" s="223"/>
      <c r="Z39" s="223"/>
      <c r="AA39" s="224"/>
      <c r="AB39" s="35"/>
      <c r="AC39" s="173" t="s">
        <v>190</v>
      </c>
      <c r="AD39" s="174"/>
      <c r="AE39" s="174"/>
      <c r="AF39" s="174"/>
      <c r="AG39" s="174"/>
      <c r="AH39" s="174"/>
      <c r="AI39" s="174"/>
      <c r="AJ39" s="174"/>
      <c r="AK39" s="174"/>
      <c r="AL39" s="175"/>
      <c r="AM39" s="205"/>
      <c r="AN39" s="206"/>
      <c r="AO39" s="206"/>
      <c r="AP39" s="206"/>
      <c r="AQ39" s="206"/>
      <c r="AR39" s="207"/>
      <c r="AS39" s="46"/>
      <c r="AT39" s="225" t="s">
        <v>189</v>
      </c>
      <c r="AU39" s="226"/>
      <c r="AV39" s="226"/>
      <c r="AW39" s="226"/>
      <c r="AX39" s="226"/>
      <c r="AY39" s="226"/>
      <c r="AZ39" s="226"/>
      <c r="BA39" s="226"/>
      <c r="BB39" s="226"/>
      <c r="BC39" s="226"/>
      <c r="BD39" s="227"/>
      <c r="BE39" s="206"/>
      <c r="BF39" s="206"/>
      <c r="BG39" s="206"/>
      <c r="BH39" s="206"/>
      <c r="BI39" s="206"/>
      <c r="BJ39" s="207"/>
      <c r="BK39" s="31"/>
      <c r="BL39" s="31"/>
      <c r="BM39" s="31"/>
      <c r="BN39" s="31"/>
      <c r="BO39" s="31"/>
      <c r="BP39" s="31"/>
      <c r="BQ39" s="31"/>
      <c r="BR39" s="31"/>
      <c r="BS39" s="31"/>
      <c r="BT39" s="32"/>
    </row>
    <row r="40" spans="1:72" ht="3.9" hidden="1" customHeight="1" x14ac:dyDescent="0.2">
      <c r="A40" s="40"/>
      <c r="B40" s="41"/>
      <c r="C40" s="41"/>
      <c r="D40" s="41"/>
      <c r="E40" s="41"/>
      <c r="F40" s="41"/>
      <c r="G40" s="41"/>
      <c r="H40" s="41"/>
      <c r="I40" s="4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8"/>
      <c r="U40" s="38"/>
      <c r="V40" s="38"/>
      <c r="W40" s="38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4"/>
      <c r="AK40" s="34"/>
      <c r="AL40" s="34"/>
      <c r="AM40" s="34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4"/>
      <c r="BB40" s="34"/>
      <c r="BC40" s="34"/>
      <c r="BD40" s="34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2"/>
    </row>
    <row r="41" spans="1:72" ht="15" hidden="1" customHeight="1" x14ac:dyDescent="0.2">
      <c r="A41" s="188" t="s">
        <v>173</v>
      </c>
      <c r="B41" s="189"/>
      <c r="C41" s="189"/>
      <c r="D41" s="189"/>
      <c r="E41" s="189"/>
      <c r="F41" s="189"/>
      <c r="G41" s="189"/>
      <c r="H41" s="189"/>
      <c r="I41" s="189"/>
      <c r="J41" s="88"/>
      <c r="K41" s="173" t="s">
        <v>174</v>
      </c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5"/>
      <c r="W41" s="205"/>
      <c r="X41" s="206"/>
      <c r="Y41" s="206"/>
      <c r="Z41" s="206"/>
      <c r="AA41" s="207"/>
      <c r="AB41" s="31"/>
      <c r="AC41" s="173" t="s">
        <v>175</v>
      </c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5"/>
      <c r="AP41" s="205"/>
      <c r="AQ41" s="206"/>
      <c r="AR41" s="206"/>
      <c r="AS41" s="206"/>
      <c r="AT41" s="207"/>
      <c r="AU41" s="31"/>
      <c r="AV41" s="173" t="s">
        <v>176</v>
      </c>
      <c r="AW41" s="174"/>
      <c r="AX41" s="174"/>
      <c r="AY41" s="174"/>
      <c r="AZ41" s="174"/>
      <c r="BA41" s="174"/>
      <c r="BB41" s="174"/>
      <c r="BC41" s="174"/>
      <c r="BD41" s="175"/>
      <c r="BE41" s="205"/>
      <c r="BF41" s="206"/>
      <c r="BG41" s="206"/>
      <c r="BH41" s="206"/>
      <c r="BI41" s="206"/>
      <c r="BJ41" s="207"/>
      <c r="BK41" s="31"/>
      <c r="BL41" s="31"/>
      <c r="BM41" s="31"/>
      <c r="BN41" s="31"/>
      <c r="BO41" s="31"/>
      <c r="BP41" s="31"/>
      <c r="BQ41" s="31"/>
      <c r="BR41" s="31"/>
      <c r="BS41" s="31"/>
      <c r="BT41" s="32"/>
    </row>
    <row r="42" spans="1:72" ht="3.9" hidden="1" customHeigh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79"/>
      <c r="X42" s="79"/>
      <c r="Y42" s="79"/>
      <c r="Z42" s="79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4"/>
      <c r="AP42" s="34"/>
      <c r="AQ42" s="34"/>
      <c r="AR42" s="34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4"/>
      <c r="BD42" s="34"/>
      <c r="BE42" s="34"/>
      <c r="BF42" s="34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2"/>
    </row>
    <row r="43" spans="1:72" ht="14.25" hidden="1" customHeight="1" x14ac:dyDescent="0.2">
      <c r="A43" s="188" t="s">
        <v>177</v>
      </c>
      <c r="B43" s="189"/>
      <c r="C43" s="189"/>
      <c r="D43" s="189"/>
      <c r="E43" s="189"/>
      <c r="F43" s="189"/>
      <c r="G43" s="189"/>
      <c r="H43" s="189"/>
      <c r="I43" s="190"/>
      <c r="J43" s="31"/>
      <c r="K43" s="173" t="s">
        <v>178</v>
      </c>
      <c r="L43" s="174"/>
      <c r="M43" s="174"/>
      <c r="N43" s="174"/>
      <c r="O43" s="174"/>
      <c r="P43" s="174"/>
      <c r="Q43" s="175"/>
      <c r="R43" s="205"/>
      <c r="S43" s="206"/>
      <c r="T43" s="206"/>
      <c r="U43" s="206"/>
      <c r="V43" s="207"/>
      <c r="W43" s="31"/>
      <c r="X43" s="31"/>
      <c r="Y43" s="173" t="s">
        <v>179</v>
      </c>
      <c r="Z43" s="174"/>
      <c r="AA43" s="174"/>
      <c r="AB43" s="174"/>
      <c r="AC43" s="174"/>
      <c r="AD43" s="174"/>
      <c r="AE43" s="174"/>
      <c r="AF43" s="174"/>
      <c r="AG43" s="175"/>
      <c r="AH43" s="205"/>
      <c r="AI43" s="206"/>
      <c r="AJ43" s="206"/>
      <c r="AK43" s="206"/>
      <c r="AL43" s="207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2"/>
    </row>
    <row r="44" spans="1:72" ht="3.9" hidden="1" customHeight="1" x14ac:dyDescent="0.2">
      <c r="A44" s="40"/>
      <c r="B44" s="41"/>
      <c r="C44" s="41"/>
      <c r="D44" s="41"/>
      <c r="E44" s="41"/>
      <c r="F44" s="41"/>
      <c r="G44" s="41"/>
      <c r="H44" s="41"/>
      <c r="I44" s="41"/>
      <c r="J44" s="31"/>
      <c r="K44" s="31"/>
      <c r="L44" s="31"/>
      <c r="M44" s="31"/>
      <c r="N44" s="31"/>
      <c r="O44" s="31"/>
      <c r="P44" s="31"/>
      <c r="Q44" s="34"/>
      <c r="R44" s="34"/>
      <c r="S44" s="34"/>
      <c r="T44" s="34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4"/>
      <c r="AI44" s="34"/>
      <c r="AJ44" s="34"/>
      <c r="AK44" s="34"/>
      <c r="AL44" s="34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2"/>
    </row>
    <row r="45" spans="1:72" ht="14.25" hidden="1" customHeight="1" x14ac:dyDescent="0.2">
      <c r="A45" s="188" t="s">
        <v>180</v>
      </c>
      <c r="B45" s="189"/>
      <c r="C45" s="189"/>
      <c r="D45" s="189"/>
      <c r="E45" s="189"/>
      <c r="F45" s="189"/>
      <c r="G45" s="189"/>
      <c r="H45" s="189"/>
      <c r="I45" s="190"/>
      <c r="J45" s="173" t="s">
        <v>181</v>
      </c>
      <c r="K45" s="174"/>
      <c r="L45" s="174"/>
      <c r="M45" s="174"/>
      <c r="N45" s="174"/>
      <c r="O45" s="174"/>
      <c r="P45" s="174"/>
      <c r="Q45" s="174"/>
      <c r="R45" s="174"/>
      <c r="S45" s="174"/>
      <c r="T45" s="175"/>
      <c r="U45" s="205"/>
      <c r="V45" s="206"/>
      <c r="W45" s="206"/>
      <c r="X45" s="206"/>
      <c r="Y45" s="207"/>
      <c r="Z45" s="31"/>
      <c r="AA45" s="173" t="s">
        <v>182</v>
      </c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5"/>
      <c r="AN45" s="205"/>
      <c r="AO45" s="206"/>
      <c r="AP45" s="206"/>
      <c r="AQ45" s="206"/>
      <c r="AR45" s="207"/>
      <c r="AS45" s="31"/>
      <c r="AT45" s="31"/>
      <c r="AU45" s="173" t="s">
        <v>183</v>
      </c>
      <c r="AV45" s="174"/>
      <c r="AW45" s="174"/>
      <c r="AX45" s="174"/>
      <c r="AY45" s="174"/>
      <c r="AZ45" s="174"/>
      <c r="BA45" s="175"/>
      <c r="BB45" s="205"/>
      <c r="BC45" s="206"/>
      <c r="BD45" s="206"/>
      <c r="BE45" s="207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2"/>
    </row>
    <row r="46" spans="1:72" ht="3.9" hidden="1" customHeight="1" x14ac:dyDescent="0.2">
      <c r="A46" s="3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4"/>
      <c r="V46" s="34"/>
      <c r="W46" s="34"/>
      <c r="X46" s="34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4"/>
      <c r="AO46" s="34"/>
      <c r="AP46" s="34"/>
      <c r="AQ46" s="34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4"/>
      <c r="BC46" s="34"/>
      <c r="BD46" s="34"/>
      <c r="BE46" s="34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2"/>
    </row>
    <row r="47" spans="1:72" ht="16.5" hidden="1" customHeight="1" x14ac:dyDescent="0.2">
      <c r="A47" s="188" t="s">
        <v>184</v>
      </c>
      <c r="B47" s="189"/>
      <c r="C47" s="189"/>
      <c r="D47" s="189"/>
      <c r="E47" s="189"/>
      <c r="F47" s="189"/>
      <c r="G47" s="189"/>
      <c r="H47" s="189"/>
      <c r="I47" s="189"/>
      <c r="J47" s="190"/>
      <c r="K47" s="191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3"/>
      <c r="BN47" s="31"/>
      <c r="BO47" s="31"/>
      <c r="BP47" s="31"/>
      <c r="BQ47" s="31"/>
      <c r="BR47" s="31"/>
      <c r="BS47" s="31"/>
      <c r="BT47" s="32"/>
    </row>
    <row r="48" spans="1:72" ht="5.25" hidden="1" customHeight="1" thickBot="1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3"/>
      <c r="BO48" s="43"/>
      <c r="BP48" s="43"/>
      <c r="BQ48" s="43"/>
      <c r="BR48" s="43"/>
      <c r="BS48" s="43"/>
      <c r="BT48" s="45"/>
    </row>
    <row r="49" spans="1:72" ht="6.75" hidden="1" customHeight="1" x14ac:dyDescent="0.2"/>
    <row r="50" spans="1:72" ht="16.5" customHeight="1" thickBot="1" x14ac:dyDescent="0.25">
      <c r="A50" s="7" t="s">
        <v>260</v>
      </c>
    </row>
    <row r="51" spans="1:72" ht="14.25" customHeight="1" thickBot="1" x14ac:dyDescent="0.25">
      <c r="A51" s="218" t="s">
        <v>237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6" t="s">
        <v>238</v>
      </c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217"/>
      <c r="BP51" s="196" t="s">
        <v>245</v>
      </c>
      <c r="BQ51" s="197"/>
      <c r="BR51" s="197"/>
      <c r="BS51" s="197"/>
      <c r="BT51" s="198"/>
    </row>
    <row r="52" spans="1:72" ht="20.25" customHeight="1" thickTop="1" x14ac:dyDescent="0.2">
      <c r="A52" s="49">
        <v>1</v>
      </c>
      <c r="B52" s="199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154"/>
      <c r="V52" s="89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1"/>
      <c r="BK52" s="92"/>
      <c r="BL52" s="93"/>
      <c r="BM52" s="94"/>
      <c r="BN52" s="94"/>
      <c r="BO52" s="95"/>
      <c r="BP52" s="194"/>
      <c r="BQ52" s="195"/>
      <c r="BR52" s="195"/>
      <c r="BS52" s="52" t="s">
        <v>242</v>
      </c>
      <c r="BT52" s="53"/>
    </row>
    <row r="53" spans="1:72" ht="20.25" customHeight="1" x14ac:dyDescent="0.2">
      <c r="A53" s="50">
        <v>2</v>
      </c>
      <c r="B53" s="201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155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8"/>
      <c r="BK53" s="99"/>
      <c r="BL53" s="100"/>
      <c r="BM53" s="101"/>
      <c r="BN53" s="101"/>
      <c r="BO53" s="102"/>
      <c r="BP53" s="162"/>
      <c r="BQ53" s="163"/>
      <c r="BR53" s="163"/>
      <c r="BS53" s="54" t="s">
        <v>242</v>
      </c>
      <c r="BT53" s="55"/>
    </row>
    <row r="54" spans="1:72" ht="20.25" customHeight="1" x14ac:dyDescent="0.2">
      <c r="A54" s="50">
        <v>3</v>
      </c>
      <c r="B54" s="201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155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8"/>
      <c r="BK54" s="99"/>
      <c r="BL54" s="100"/>
      <c r="BM54" s="103"/>
      <c r="BN54" s="103"/>
      <c r="BO54" s="104"/>
      <c r="BP54" s="162"/>
      <c r="BQ54" s="163"/>
      <c r="BR54" s="163"/>
      <c r="BS54" s="54" t="s">
        <v>242</v>
      </c>
      <c r="BT54" s="55"/>
    </row>
    <row r="55" spans="1:72" ht="20.25" customHeight="1" x14ac:dyDescent="0.2">
      <c r="A55" s="50">
        <v>4</v>
      </c>
      <c r="B55" s="201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155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8"/>
      <c r="BK55" s="99"/>
      <c r="BL55" s="100"/>
      <c r="BM55" s="103"/>
      <c r="BN55" s="103"/>
      <c r="BO55" s="104"/>
      <c r="BP55" s="162"/>
      <c r="BQ55" s="163"/>
      <c r="BR55" s="163"/>
      <c r="BS55" s="54" t="s">
        <v>242</v>
      </c>
      <c r="BT55" s="55"/>
    </row>
    <row r="56" spans="1:72" ht="20.25" customHeight="1" thickBot="1" x14ac:dyDescent="0.25">
      <c r="A56" s="51">
        <v>5</v>
      </c>
      <c r="B56" s="203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156"/>
      <c r="V56" s="105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7"/>
      <c r="BK56" s="108"/>
      <c r="BL56" s="109"/>
      <c r="BM56" s="110"/>
      <c r="BN56" s="110"/>
      <c r="BO56" s="111"/>
      <c r="BP56" s="164"/>
      <c r="BQ56" s="165"/>
      <c r="BR56" s="165"/>
      <c r="BS56" s="56" t="s">
        <v>242</v>
      </c>
      <c r="BT56" s="57"/>
    </row>
    <row r="57" spans="1:72" ht="6.75" customHeight="1" x14ac:dyDescent="0.2"/>
    <row r="58" spans="1:72" ht="15" customHeight="1" thickBot="1" x14ac:dyDescent="0.25">
      <c r="A58" s="58" t="s">
        <v>28</v>
      </c>
    </row>
    <row r="59" spans="1:72" ht="5.25" customHeight="1" x14ac:dyDescent="0.2">
      <c r="A59" s="5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30"/>
      <c r="BT59" s="83"/>
    </row>
    <row r="60" spans="1:72" ht="15" customHeight="1" x14ac:dyDescent="0.2">
      <c r="A60" s="184" t="s">
        <v>239</v>
      </c>
      <c r="B60" s="174"/>
      <c r="C60" s="174"/>
      <c r="D60" s="174"/>
      <c r="E60" s="174"/>
      <c r="F60" s="174"/>
      <c r="G60" s="174"/>
      <c r="H60" s="175"/>
      <c r="I60" s="112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208"/>
      <c r="BK60" s="209"/>
      <c r="BL60" s="209"/>
      <c r="BM60" s="209"/>
      <c r="BN60" s="209"/>
      <c r="BO60" s="210"/>
      <c r="BP60" s="60"/>
      <c r="BQ60" s="21"/>
      <c r="BR60" s="21"/>
      <c r="BS60" s="31"/>
      <c r="BT60" s="32"/>
    </row>
    <row r="61" spans="1:72" ht="5.25" customHeight="1" x14ac:dyDescent="0.2">
      <c r="A61" s="6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31"/>
      <c r="BT61" s="32"/>
    </row>
    <row r="62" spans="1:72" ht="17.25" customHeight="1" x14ac:dyDescent="0.2">
      <c r="A62" s="184" t="s">
        <v>45</v>
      </c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5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211"/>
      <c r="BK62" s="212"/>
      <c r="BL62" s="212"/>
      <c r="BM62" s="212"/>
      <c r="BN62" s="212"/>
      <c r="BO62" s="213"/>
      <c r="BP62" s="114"/>
      <c r="BQ62" s="21"/>
      <c r="BR62" s="21"/>
      <c r="BS62" s="31"/>
      <c r="BT62" s="32"/>
    </row>
    <row r="63" spans="1:72" ht="6" customHeight="1" thickBot="1" x14ac:dyDescent="0.25">
      <c r="A63" s="62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43"/>
      <c r="BT63" s="45"/>
    </row>
    <row r="64" spans="1:72" ht="5.25" customHeight="1" x14ac:dyDescent="0.2"/>
    <row r="65" spans="1:72" ht="14.25" customHeight="1" thickBot="1" x14ac:dyDescent="0.25">
      <c r="A65" s="58" t="s">
        <v>29</v>
      </c>
      <c r="BS65" s="63"/>
    </row>
    <row r="66" spans="1:72" ht="5.25" customHeight="1" x14ac:dyDescent="0.2">
      <c r="A66" s="29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83"/>
    </row>
    <row r="67" spans="1:72" ht="16.5" customHeight="1" x14ac:dyDescent="0.2">
      <c r="A67" s="184" t="s">
        <v>192</v>
      </c>
      <c r="B67" s="174"/>
      <c r="C67" s="174"/>
      <c r="D67" s="174"/>
      <c r="E67" s="174"/>
      <c r="F67" s="175"/>
      <c r="G67" s="185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/>
      <c r="AV67" s="186"/>
      <c r="AW67" s="186"/>
      <c r="AX67" s="186"/>
      <c r="AY67" s="186"/>
      <c r="AZ67" s="186"/>
      <c r="BA67" s="186"/>
      <c r="BB67" s="186"/>
      <c r="BC67" s="186"/>
      <c r="BD67" s="186"/>
      <c r="BE67" s="186"/>
      <c r="BF67" s="186"/>
      <c r="BG67" s="186"/>
      <c r="BH67" s="186"/>
      <c r="BI67" s="187"/>
      <c r="BJ67" s="115"/>
      <c r="BK67" s="116"/>
      <c r="BL67" s="116"/>
      <c r="BM67" s="116"/>
      <c r="BN67" s="116"/>
      <c r="BO67" s="117"/>
      <c r="BP67" s="118"/>
      <c r="BQ67" s="31"/>
      <c r="BR67" s="31"/>
      <c r="BS67" s="31"/>
      <c r="BT67" s="32"/>
    </row>
    <row r="68" spans="1:72" ht="3.75" customHeight="1" x14ac:dyDescent="0.2">
      <c r="A68" s="33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2"/>
    </row>
    <row r="69" spans="1:72" ht="15.75" customHeight="1" x14ac:dyDescent="0.2">
      <c r="A69" s="50"/>
      <c r="B69" s="119"/>
      <c r="C69" s="119"/>
      <c r="D69" s="119" t="s">
        <v>44</v>
      </c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20"/>
      <c r="AI69" s="173" t="s">
        <v>40</v>
      </c>
      <c r="AJ69" s="174"/>
      <c r="AK69" s="174"/>
      <c r="AL69" s="174"/>
      <c r="AM69" s="174"/>
      <c r="AN69" s="174"/>
      <c r="AO69" s="174"/>
      <c r="AP69" s="174"/>
      <c r="AQ69" s="174"/>
      <c r="AR69" s="174"/>
      <c r="AS69" s="175"/>
      <c r="AT69" s="181"/>
      <c r="AU69" s="182"/>
      <c r="AV69" s="182"/>
      <c r="AW69" s="183"/>
      <c r="AX69" s="176" t="s">
        <v>41</v>
      </c>
      <c r="AY69" s="177"/>
      <c r="AZ69" s="178"/>
      <c r="BA69" s="173" t="s">
        <v>42</v>
      </c>
      <c r="BB69" s="174"/>
      <c r="BC69" s="174"/>
      <c r="BD69" s="174"/>
      <c r="BE69" s="174"/>
      <c r="BF69" s="174"/>
      <c r="BG69" s="174"/>
      <c r="BH69" s="174"/>
      <c r="BI69" s="175"/>
      <c r="BJ69" s="181"/>
      <c r="BK69" s="182"/>
      <c r="BL69" s="182"/>
      <c r="BM69" s="183"/>
      <c r="BN69" s="179" t="s">
        <v>43</v>
      </c>
      <c r="BO69" s="180"/>
      <c r="BP69" s="180"/>
      <c r="BQ69" s="31"/>
      <c r="BR69" s="31"/>
      <c r="BS69" s="31"/>
      <c r="BT69" s="32"/>
    </row>
    <row r="70" spans="1:72" ht="4.5" customHeight="1" thickBot="1" x14ac:dyDescent="0.25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64"/>
      <c r="AK70" s="43"/>
      <c r="AL70" s="65"/>
      <c r="AM70" s="43"/>
      <c r="AN70" s="43"/>
      <c r="AO70" s="43"/>
      <c r="AP70" s="43"/>
      <c r="AQ70" s="43"/>
      <c r="AR70" s="43"/>
      <c r="AS70" s="43"/>
      <c r="AT70" s="66"/>
      <c r="AU70" s="66"/>
      <c r="AV70" s="66"/>
      <c r="AW70" s="66"/>
      <c r="AX70" s="65"/>
      <c r="AY70" s="43"/>
      <c r="AZ70" s="43"/>
      <c r="BA70" s="65"/>
      <c r="BB70" s="43"/>
      <c r="BC70" s="43"/>
      <c r="BD70" s="43"/>
      <c r="BE70" s="43"/>
      <c r="BF70" s="43"/>
      <c r="BG70" s="43"/>
      <c r="BH70" s="43"/>
      <c r="BI70" s="43"/>
      <c r="BJ70" s="67"/>
      <c r="BK70" s="67"/>
      <c r="BL70" s="67"/>
      <c r="BM70" s="67"/>
      <c r="BN70" s="43"/>
      <c r="BO70" s="43"/>
      <c r="BP70" s="43"/>
      <c r="BQ70" s="43"/>
      <c r="BR70" s="43"/>
      <c r="BS70" s="43"/>
      <c r="BT70" s="45"/>
    </row>
    <row r="71" spans="1:72" ht="6.75" customHeight="1" x14ac:dyDescent="0.2"/>
    <row r="72" spans="1:72" ht="18.75" customHeight="1" thickBot="1" x14ac:dyDescent="0.25">
      <c r="A72" s="58" t="s">
        <v>30</v>
      </c>
      <c r="F72" s="8" t="s">
        <v>263</v>
      </c>
    </row>
    <row r="73" spans="1:72" ht="6" customHeight="1" x14ac:dyDescent="0.2">
      <c r="A73" s="169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0"/>
      <c r="AK73" s="170"/>
      <c r="AL73" s="170"/>
      <c r="AM73" s="170"/>
      <c r="AN73" s="170"/>
      <c r="AO73" s="170"/>
      <c r="AP73" s="170"/>
      <c r="AQ73" s="170"/>
      <c r="AR73" s="170"/>
      <c r="AS73" s="170"/>
      <c r="AT73" s="170"/>
      <c r="AU73" s="170"/>
      <c r="AV73" s="170"/>
      <c r="AW73" s="170"/>
      <c r="AX73" s="170"/>
      <c r="AY73" s="170"/>
      <c r="AZ73" s="170"/>
      <c r="BA73" s="170"/>
      <c r="BB73" s="170"/>
      <c r="BC73" s="170"/>
      <c r="BD73" s="170"/>
      <c r="BE73" s="170"/>
      <c r="BF73" s="170"/>
      <c r="BG73" s="170"/>
      <c r="BH73" s="170"/>
      <c r="BI73" s="170"/>
      <c r="BJ73" s="170"/>
      <c r="BK73" s="170"/>
      <c r="BL73" s="170"/>
      <c r="BM73" s="170"/>
      <c r="BN73" s="170"/>
      <c r="BO73" s="170"/>
      <c r="BP73" s="170"/>
      <c r="BQ73" s="170"/>
      <c r="BR73" s="170"/>
      <c r="BS73" s="30"/>
      <c r="BT73" s="83"/>
    </row>
    <row r="74" spans="1:72" ht="17.25" customHeight="1" x14ac:dyDescent="0.2">
      <c r="A74" s="68"/>
      <c r="B74" s="121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3"/>
      <c r="BT74" s="32"/>
    </row>
    <row r="75" spans="1:72" ht="34.5" customHeight="1" x14ac:dyDescent="0.2">
      <c r="A75" s="68"/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  <c r="BM75" s="125"/>
      <c r="BN75" s="125"/>
      <c r="BO75" s="125"/>
      <c r="BP75" s="125"/>
      <c r="BQ75" s="125"/>
      <c r="BR75" s="125"/>
      <c r="BS75" s="126"/>
      <c r="BT75" s="32"/>
    </row>
    <row r="76" spans="1:72" ht="6" customHeight="1" thickBot="1" x14ac:dyDescent="0.25">
      <c r="A76" s="171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43"/>
      <c r="BT76" s="45"/>
    </row>
    <row r="77" spans="1:72" ht="6.75" customHeight="1" x14ac:dyDescent="0.2"/>
    <row r="78" spans="1:72" ht="20.25" customHeight="1" thickBot="1" x14ac:dyDescent="0.25">
      <c r="A78" s="58" t="s">
        <v>262</v>
      </c>
    </row>
    <row r="79" spans="1:72" ht="6.75" customHeight="1" x14ac:dyDescent="0.2">
      <c r="A79" s="167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8"/>
      <c r="BN79" s="168"/>
      <c r="BO79" s="168"/>
      <c r="BP79" s="168"/>
      <c r="BQ79" s="168"/>
      <c r="BR79" s="168"/>
      <c r="BS79" s="30"/>
      <c r="BT79" s="83"/>
    </row>
    <row r="80" spans="1:72" ht="15.75" customHeight="1" x14ac:dyDescent="0.2">
      <c r="A80" s="69" t="s">
        <v>31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127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9"/>
      <c r="BN80" s="130"/>
      <c r="BO80" s="130"/>
      <c r="BP80" s="130"/>
      <c r="BQ80" s="130"/>
      <c r="BR80" s="131"/>
      <c r="BS80" s="132"/>
      <c r="BT80" s="32"/>
    </row>
    <row r="81" spans="1:72" ht="15.75" customHeight="1" x14ac:dyDescent="0.2">
      <c r="A81" s="71" t="s">
        <v>32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133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5"/>
      <c r="BN81" s="136"/>
      <c r="BO81" s="136"/>
      <c r="BP81" s="136"/>
      <c r="BQ81" s="136"/>
      <c r="BR81" s="137"/>
      <c r="BS81" s="138"/>
      <c r="BT81" s="32"/>
    </row>
    <row r="82" spans="1:72" ht="15.75" customHeight="1" x14ac:dyDescent="0.2">
      <c r="A82" s="71" t="s">
        <v>33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133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5"/>
      <c r="BN82" s="136"/>
      <c r="BO82" s="136"/>
      <c r="BP82" s="136"/>
      <c r="BQ82" s="136"/>
      <c r="BR82" s="137"/>
      <c r="BS82" s="138"/>
      <c r="BT82" s="32"/>
    </row>
    <row r="83" spans="1:72" ht="15.75" customHeight="1" x14ac:dyDescent="0.2">
      <c r="A83" s="71" t="s">
        <v>247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133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5"/>
      <c r="BN83" s="136"/>
      <c r="BO83" s="136"/>
      <c r="BP83" s="136"/>
      <c r="BQ83" s="136"/>
      <c r="BR83" s="137"/>
      <c r="BS83" s="138"/>
      <c r="BT83" s="32"/>
    </row>
    <row r="84" spans="1:72" ht="15.75" customHeight="1" x14ac:dyDescent="0.2">
      <c r="A84" s="73" t="s">
        <v>34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139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1"/>
      <c r="BN84" s="142"/>
      <c r="BO84" s="142"/>
      <c r="BP84" s="142"/>
      <c r="BQ84" s="142"/>
      <c r="BR84" s="143"/>
      <c r="BS84" s="144"/>
      <c r="BT84" s="32"/>
    </row>
    <row r="85" spans="1:72" ht="15.75" customHeight="1" x14ac:dyDescent="0.2">
      <c r="A85" s="75" t="s">
        <v>35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145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7"/>
      <c r="BN85" s="148"/>
      <c r="BO85" s="148"/>
      <c r="BP85" s="148"/>
      <c r="BQ85" s="148"/>
      <c r="BR85" s="149"/>
      <c r="BS85" s="150"/>
      <c r="BT85" s="32"/>
    </row>
    <row r="86" spans="1:72" ht="15.75" customHeight="1" x14ac:dyDescent="0.2">
      <c r="A86" s="71" t="s">
        <v>248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133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5"/>
      <c r="BN86" s="136"/>
      <c r="BO86" s="136"/>
      <c r="BP86" s="136"/>
      <c r="BQ86" s="136"/>
      <c r="BR86" s="137"/>
      <c r="BS86" s="138"/>
      <c r="BT86" s="32"/>
    </row>
    <row r="87" spans="1:72" ht="15.75" customHeight="1" x14ac:dyDescent="0.2">
      <c r="A87" s="73" t="s">
        <v>36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139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1"/>
      <c r="BN87" s="142"/>
      <c r="BO87" s="142"/>
      <c r="BP87" s="142"/>
      <c r="BQ87" s="142"/>
      <c r="BR87" s="143"/>
      <c r="BS87" s="144"/>
      <c r="BT87" s="32"/>
    </row>
    <row r="88" spans="1:72" ht="15.75" customHeight="1" x14ac:dyDescent="0.2">
      <c r="A88" s="75" t="s">
        <v>37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145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7"/>
      <c r="BN88" s="148"/>
      <c r="BO88" s="148"/>
      <c r="BP88" s="148"/>
      <c r="BQ88" s="148"/>
      <c r="BR88" s="149"/>
      <c r="BS88" s="150"/>
      <c r="BT88" s="32"/>
    </row>
    <row r="89" spans="1:72" ht="16.5" customHeight="1" x14ac:dyDescent="0.2">
      <c r="A89" s="73" t="s">
        <v>38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139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1"/>
      <c r="BN89" s="142"/>
      <c r="BO89" s="142"/>
      <c r="BP89" s="142"/>
      <c r="BQ89" s="142"/>
      <c r="BR89" s="143"/>
      <c r="BS89" s="144"/>
      <c r="BT89" s="32"/>
    </row>
    <row r="90" spans="1:72" ht="15.75" customHeight="1" x14ac:dyDescent="0.2">
      <c r="A90" s="77" t="s">
        <v>39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19"/>
      <c r="BS90" s="20"/>
      <c r="BT90" s="32"/>
    </row>
    <row r="91" spans="1:72" ht="14.25" customHeight="1" x14ac:dyDescent="0.2">
      <c r="A91" s="68"/>
      <c r="B91" s="15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3"/>
      <c r="BT91" s="32"/>
    </row>
    <row r="92" spans="1:72" ht="14.25" customHeight="1" x14ac:dyDescent="0.2">
      <c r="A92" s="68"/>
      <c r="B92" s="151"/>
      <c r="C92" s="124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15"/>
      <c r="BM92" s="116"/>
      <c r="BN92" s="116"/>
      <c r="BO92" s="116"/>
      <c r="BP92" s="116"/>
      <c r="BQ92" s="116"/>
      <c r="BR92" s="116"/>
      <c r="BS92" s="117"/>
      <c r="BT92" s="32"/>
    </row>
    <row r="93" spans="1:72" ht="6" customHeight="1" thickBot="1" x14ac:dyDescent="0.25">
      <c r="A93" s="152"/>
      <c r="B93" s="153"/>
      <c r="C93" s="153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66"/>
      <c r="BI93" s="166"/>
      <c r="BJ93" s="166"/>
      <c r="BK93" s="166"/>
      <c r="BL93" s="166"/>
      <c r="BM93" s="166"/>
      <c r="BN93" s="166"/>
      <c r="BO93" s="166"/>
      <c r="BP93" s="166"/>
      <c r="BQ93" s="153"/>
      <c r="BR93" s="43"/>
      <c r="BS93" s="43"/>
      <c r="BT93" s="45"/>
    </row>
    <row r="97" spans="1:23" ht="22.5" customHeight="1" x14ac:dyDescent="0.2">
      <c r="A97" s="9" t="s">
        <v>261</v>
      </c>
    </row>
    <row r="98" spans="1:23" ht="22.5" customHeight="1" x14ac:dyDescent="0.2">
      <c r="A98" s="159">
        <v>1</v>
      </c>
      <c r="B98" s="159"/>
      <c r="C98" s="277" t="s">
        <v>264</v>
      </c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</row>
    <row r="99" spans="1:23" ht="22.5" customHeight="1" x14ac:dyDescent="0.2">
      <c r="A99" s="159">
        <v>2</v>
      </c>
      <c r="B99" s="159"/>
      <c r="C99" s="277" t="s">
        <v>265</v>
      </c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</row>
    <row r="100" spans="1:23" ht="22.5" customHeight="1" x14ac:dyDescent="0.2">
      <c r="A100" s="159">
        <v>3</v>
      </c>
      <c r="B100" s="159"/>
      <c r="C100" s="277" t="s">
        <v>266</v>
      </c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</row>
    <row r="101" spans="1:23" ht="22.5" customHeight="1" x14ac:dyDescent="0.2">
      <c r="A101" s="159">
        <v>4</v>
      </c>
      <c r="B101" s="159"/>
      <c r="C101" s="277" t="s">
        <v>267</v>
      </c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</row>
    <row r="102" spans="1:23" ht="22.5" customHeight="1" x14ac:dyDescent="0.2">
      <c r="A102" s="159">
        <v>33</v>
      </c>
      <c r="B102" s="159"/>
      <c r="C102" s="277" t="s">
        <v>268</v>
      </c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</row>
    <row r="103" spans="1:23" ht="22.5" customHeight="1" x14ac:dyDescent="0.2">
      <c r="A103" s="160">
        <v>34</v>
      </c>
      <c r="B103" s="161"/>
      <c r="C103" s="277" t="s">
        <v>269</v>
      </c>
      <c r="D103" s="277"/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</row>
    <row r="104" spans="1:23" ht="22.5" customHeight="1" x14ac:dyDescent="0.2">
      <c r="A104" s="160">
        <v>35</v>
      </c>
      <c r="B104" s="161"/>
      <c r="C104" s="277" t="s">
        <v>270</v>
      </c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</row>
    <row r="105" spans="1:23" ht="22.5" customHeight="1" x14ac:dyDescent="0.2">
      <c r="A105" s="160">
        <v>6</v>
      </c>
      <c r="B105" s="161"/>
      <c r="C105" s="277" t="s">
        <v>252</v>
      </c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</row>
    <row r="106" spans="1:23" ht="22.5" customHeight="1" x14ac:dyDescent="0.2">
      <c r="A106" s="160">
        <v>7</v>
      </c>
      <c r="B106" s="161"/>
      <c r="C106" s="277" t="s">
        <v>253</v>
      </c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</row>
    <row r="107" spans="1:23" ht="22.5" customHeight="1" x14ac:dyDescent="0.2">
      <c r="A107" s="160">
        <v>8</v>
      </c>
      <c r="B107" s="161"/>
      <c r="C107" s="278" t="s">
        <v>271</v>
      </c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</row>
    <row r="108" spans="1:23" ht="22.5" customHeight="1" x14ac:dyDescent="0.2">
      <c r="A108" s="160">
        <v>9</v>
      </c>
      <c r="B108" s="161"/>
      <c r="C108" s="278" t="s">
        <v>272</v>
      </c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</row>
    <row r="109" spans="1:23" ht="22.5" customHeight="1" x14ac:dyDescent="0.2">
      <c r="A109" s="159">
        <v>10</v>
      </c>
      <c r="B109" s="159"/>
      <c r="C109" s="277" t="s">
        <v>273</v>
      </c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</row>
    <row r="110" spans="1:23" ht="22.5" customHeight="1" x14ac:dyDescent="0.2">
      <c r="A110" s="159">
        <v>11</v>
      </c>
      <c r="B110" s="159"/>
      <c r="C110" s="278" t="s">
        <v>277</v>
      </c>
      <c r="D110" s="278"/>
      <c r="E110" s="278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</row>
    <row r="111" spans="1:23" ht="22.5" customHeight="1" x14ac:dyDescent="0.2">
      <c r="A111" s="159">
        <v>12</v>
      </c>
      <c r="B111" s="159"/>
      <c r="C111" s="277" t="s">
        <v>274</v>
      </c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</row>
    <row r="112" spans="1:23" ht="22.5" customHeight="1" x14ac:dyDescent="0.2">
      <c r="A112" s="159">
        <v>13</v>
      </c>
      <c r="B112" s="159"/>
      <c r="C112" s="277" t="s">
        <v>254</v>
      </c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</row>
    <row r="113" spans="1:23" ht="22.5" customHeight="1" x14ac:dyDescent="0.2">
      <c r="A113" s="159">
        <v>14</v>
      </c>
      <c r="B113" s="159"/>
      <c r="C113" s="277" t="s">
        <v>276</v>
      </c>
      <c r="D113" s="277"/>
      <c r="E113" s="277"/>
      <c r="F113" s="277"/>
      <c r="G113" s="277"/>
      <c r="H113" s="277"/>
      <c r="I113" s="277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277"/>
      <c r="V113" s="277"/>
      <c r="W113" s="277"/>
    </row>
    <row r="114" spans="1:23" ht="22.5" customHeight="1" x14ac:dyDescent="0.2">
      <c r="A114" s="159">
        <v>15</v>
      </c>
      <c r="B114" s="159"/>
      <c r="C114" s="277" t="s">
        <v>255</v>
      </c>
      <c r="D114" s="277"/>
      <c r="E114" s="277"/>
      <c r="F114" s="277"/>
      <c r="G114" s="277"/>
      <c r="H114" s="277"/>
      <c r="I114" s="277"/>
      <c r="J114" s="277"/>
      <c r="K114" s="277"/>
      <c r="L114" s="277"/>
      <c r="M114" s="277"/>
      <c r="N114" s="277"/>
      <c r="O114" s="277"/>
      <c r="P114" s="277"/>
      <c r="Q114" s="277"/>
      <c r="R114" s="277"/>
      <c r="S114" s="277"/>
      <c r="T114" s="277"/>
      <c r="U114" s="277"/>
      <c r="V114" s="277"/>
      <c r="W114" s="277"/>
    </row>
    <row r="115" spans="1:23" ht="22.5" customHeight="1" x14ac:dyDescent="0.2">
      <c r="A115" s="159">
        <v>16</v>
      </c>
      <c r="B115" s="159"/>
      <c r="C115" s="277" t="s">
        <v>275</v>
      </c>
      <c r="D115" s="277"/>
      <c r="E115" s="277"/>
      <c r="F115" s="277"/>
      <c r="G115" s="277"/>
      <c r="H115" s="277"/>
      <c r="I115" s="277"/>
      <c r="J115" s="277"/>
      <c r="K115" s="277"/>
      <c r="L115" s="277"/>
      <c r="M115" s="277"/>
      <c r="N115" s="277"/>
      <c r="O115" s="277"/>
      <c r="P115" s="277"/>
      <c r="Q115" s="277"/>
      <c r="R115" s="277"/>
      <c r="S115" s="277"/>
      <c r="T115" s="277"/>
      <c r="U115" s="277"/>
      <c r="V115" s="277"/>
      <c r="W115" s="277"/>
    </row>
    <row r="116" spans="1:23" ht="22.5" customHeight="1" x14ac:dyDescent="0.2">
      <c r="A116" s="159">
        <v>17</v>
      </c>
      <c r="B116" s="159"/>
      <c r="C116" s="277" t="s">
        <v>256</v>
      </c>
      <c r="D116" s="277"/>
      <c r="E116" s="277"/>
      <c r="F116" s="277"/>
      <c r="G116" s="277"/>
      <c r="H116" s="277"/>
      <c r="I116" s="277"/>
      <c r="J116" s="277"/>
      <c r="K116" s="277"/>
      <c r="L116" s="277"/>
      <c r="M116" s="277"/>
      <c r="N116" s="277"/>
      <c r="O116" s="277"/>
      <c r="P116" s="277"/>
      <c r="Q116" s="277"/>
      <c r="R116" s="277"/>
      <c r="S116" s="277"/>
      <c r="T116" s="277"/>
      <c r="U116" s="277"/>
      <c r="V116" s="277"/>
      <c r="W116" s="277"/>
    </row>
    <row r="117" spans="1:23" ht="22.5" customHeight="1" x14ac:dyDescent="0.2">
      <c r="A117" s="159">
        <v>18</v>
      </c>
      <c r="B117" s="159"/>
      <c r="C117" s="277" t="s">
        <v>257</v>
      </c>
      <c r="D117" s="277"/>
      <c r="E117" s="277"/>
      <c r="F117" s="277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  <c r="V117" s="277"/>
      <c r="W117" s="277"/>
    </row>
    <row r="118" spans="1:23" ht="22.5" customHeight="1" x14ac:dyDescent="0.2">
      <c r="A118" s="159">
        <v>19</v>
      </c>
      <c r="B118" s="159"/>
      <c r="C118" s="277" t="s">
        <v>258</v>
      </c>
      <c r="D118" s="277"/>
      <c r="E118" s="277"/>
      <c r="F118" s="277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77"/>
    </row>
    <row r="119" spans="1:23" ht="22.5" customHeight="1" x14ac:dyDescent="0.2">
      <c r="A119" s="159">
        <v>20</v>
      </c>
      <c r="B119" s="159"/>
      <c r="C119" s="287" t="s">
        <v>284</v>
      </c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9"/>
    </row>
    <row r="120" spans="1:23" ht="22.5" customHeight="1" x14ac:dyDescent="0.2">
      <c r="A120" s="159">
        <v>21</v>
      </c>
      <c r="B120" s="159"/>
      <c r="C120" s="277" t="s">
        <v>259</v>
      </c>
      <c r="D120" s="277"/>
      <c r="E120" s="277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</row>
    <row r="121" spans="1:23" ht="22.5" customHeight="1" x14ac:dyDescent="0.2">
      <c r="A121" s="159">
        <v>22</v>
      </c>
      <c r="B121" s="159"/>
      <c r="C121" s="277" t="s">
        <v>158</v>
      </c>
      <c r="D121" s="277"/>
      <c r="E121" s="277"/>
      <c r="F121" s="277"/>
      <c r="G121" s="277"/>
      <c r="H121" s="277"/>
      <c r="I121" s="277"/>
      <c r="J121" s="277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277"/>
      <c r="V121" s="277"/>
      <c r="W121" s="277"/>
    </row>
    <row r="122" spans="1:23" ht="22.5" customHeight="1" x14ac:dyDescent="0.2">
      <c r="A122" s="159">
        <v>27</v>
      </c>
      <c r="B122" s="159"/>
      <c r="C122" s="277" t="s">
        <v>278</v>
      </c>
      <c r="D122" s="277"/>
      <c r="E122" s="277"/>
      <c r="F122" s="277"/>
      <c r="G122" s="277"/>
      <c r="H122" s="277"/>
      <c r="I122" s="277"/>
      <c r="J122" s="277"/>
      <c r="K122" s="277"/>
      <c r="L122" s="277"/>
      <c r="M122" s="277"/>
      <c r="N122" s="277"/>
      <c r="O122" s="277"/>
      <c r="P122" s="277"/>
      <c r="Q122" s="277"/>
      <c r="R122" s="277"/>
      <c r="S122" s="277"/>
      <c r="T122" s="277"/>
      <c r="U122" s="277"/>
      <c r="V122" s="277"/>
      <c r="W122" s="277"/>
    </row>
    <row r="123" spans="1:23" ht="22.5" customHeight="1" x14ac:dyDescent="0.2">
      <c r="A123" s="159">
        <v>28</v>
      </c>
      <c r="B123" s="159"/>
      <c r="C123" s="277" t="s">
        <v>279</v>
      </c>
      <c r="D123" s="277"/>
      <c r="E123" s="277"/>
      <c r="F123" s="277"/>
      <c r="G123" s="277"/>
      <c r="H123" s="277"/>
      <c r="I123" s="277"/>
      <c r="J123" s="277"/>
      <c r="K123" s="277"/>
      <c r="L123" s="277"/>
      <c r="M123" s="277"/>
      <c r="N123" s="277"/>
      <c r="O123" s="277"/>
      <c r="P123" s="277"/>
      <c r="Q123" s="277"/>
      <c r="R123" s="277"/>
      <c r="S123" s="277"/>
      <c r="T123" s="277"/>
      <c r="U123" s="277"/>
      <c r="V123" s="277"/>
      <c r="W123" s="277"/>
    </row>
    <row r="124" spans="1:23" ht="22.5" customHeight="1" x14ac:dyDescent="0.2">
      <c r="A124" s="159">
        <v>29</v>
      </c>
      <c r="B124" s="159"/>
      <c r="C124" s="277" t="s">
        <v>280</v>
      </c>
      <c r="D124" s="277"/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  <c r="S124" s="277"/>
      <c r="T124" s="277"/>
      <c r="U124" s="277"/>
      <c r="V124" s="277"/>
      <c r="W124" s="277"/>
    </row>
    <row r="125" spans="1:23" ht="22.5" customHeight="1" x14ac:dyDescent="0.2">
      <c r="A125" s="159">
        <v>30</v>
      </c>
      <c r="B125" s="159"/>
      <c r="C125" s="277" t="s">
        <v>281</v>
      </c>
      <c r="D125" s="277"/>
      <c r="E125" s="277"/>
      <c r="F125" s="277"/>
      <c r="G125" s="277"/>
      <c r="H125" s="277"/>
      <c r="I125" s="277"/>
      <c r="J125" s="277"/>
      <c r="K125" s="277"/>
      <c r="L125" s="277"/>
      <c r="M125" s="277"/>
      <c r="N125" s="277"/>
      <c r="O125" s="277"/>
      <c r="P125" s="277"/>
      <c r="Q125" s="277"/>
      <c r="R125" s="277"/>
      <c r="S125" s="277"/>
      <c r="T125" s="277"/>
      <c r="U125" s="277"/>
      <c r="V125" s="277"/>
      <c r="W125" s="277"/>
    </row>
    <row r="126" spans="1:23" ht="22.5" customHeight="1" x14ac:dyDescent="0.2">
      <c r="A126" s="159">
        <v>31</v>
      </c>
      <c r="B126" s="159"/>
      <c r="C126" s="277" t="s">
        <v>282</v>
      </c>
      <c r="D126" s="277"/>
      <c r="E126" s="277"/>
      <c r="F126" s="277"/>
      <c r="G126" s="277"/>
      <c r="H126" s="277"/>
      <c r="I126" s="277"/>
      <c r="J126" s="277"/>
      <c r="K126" s="277"/>
      <c r="L126" s="277"/>
      <c r="M126" s="277"/>
      <c r="N126" s="277"/>
      <c r="O126" s="277"/>
      <c r="P126" s="277"/>
      <c r="Q126" s="277"/>
      <c r="R126" s="277"/>
      <c r="S126" s="277"/>
      <c r="T126" s="277"/>
      <c r="U126" s="277"/>
      <c r="V126" s="277"/>
      <c r="W126" s="277"/>
    </row>
    <row r="127" spans="1:23" ht="22.5" customHeight="1" x14ac:dyDescent="0.2">
      <c r="A127" s="159">
        <v>32</v>
      </c>
      <c r="B127" s="159"/>
      <c r="C127" s="277" t="s">
        <v>283</v>
      </c>
      <c r="D127" s="277"/>
      <c r="E127" s="277"/>
      <c r="F127" s="277"/>
      <c r="G127" s="277"/>
      <c r="H127" s="277"/>
      <c r="I127" s="277"/>
      <c r="J127" s="277"/>
      <c r="K127" s="277"/>
      <c r="L127" s="277"/>
      <c r="M127" s="277"/>
      <c r="N127" s="277"/>
      <c r="O127" s="277"/>
      <c r="P127" s="277"/>
      <c r="Q127" s="277"/>
      <c r="R127" s="277"/>
      <c r="S127" s="277"/>
      <c r="T127" s="277"/>
      <c r="U127" s="277"/>
      <c r="V127" s="277"/>
      <c r="W127" s="277"/>
    </row>
  </sheetData>
  <sheetProtection algorithmName="SHA-512" hashValue="4PzCqa7yTqs/GF5vJUoLQnHUJ3QISatLrsAm6vw4B7dgLD6eA+8xj5U8+OnyoJ9BEV/WeAe4t62yrgSreAUPEQ==" saltValue="1WrFK0vi6QhmQUgKv0okeQ==" spinCount="100000" sheet="1" objects="1" scenarios="1"/>
  <mergeCells count="205">
    <mergeCell ref="M6:AB6"/>
    <mergeCell ref="C120:W120"/>
    <mergeCell ref="C125:W125"/>
    <mergeCell ref="A112:B112"/>
    <mergeCell ref="A113:B113"/>
    <mergeCell ref="A114:B114"/>
    <mergeCell ref="C108:W108"/>
    <mergeCell ref="C109:W109"/>
    <mergeCell ref="C102:W102"/>
    <mergeCell ref="C103:W103"/>
    <mergeCell ref="C104:W104"/>
    <mergeCell ref="A102:B102"/>
    <mergeCell ref="A103:B103"/>
    <mergeCell ref="A104:B104"/>
    <mergeCell ref="C121:W121"/>
    <mergeCell ref="A122:B122"/>
    <mergeCell ref="C122:W122"/>
    <mergeCell ref="A115:B115"/>
    <mergeCell ref="A116:B116"/>
    <mergeCell ref="A117:B117"/>
    <mergeCell ref="A118:B118"/>
    <mergeCell ref="A119:B119"/>
    <mergeCell ref="A120:B120"/>
    <mergeCell ref="C98:W98"/>
    <mergeCell ref="C126:W126"/>
    <mergeCell ref="C127:W127"/>
    <mergeCell ref="C105:W105"/>
    <mergeCell ref="A106:B106"/>
    <mergeCell ref="A107:B107"/>
    <mergeCell ref="A108:B108"/>
    <mergeCell ref="C119:W119"/>
    <mergeCell ref="A125:B125"/>
    <mergeCell ref="A126:B126"/>
    <mergeCell ref="A127:B127"/>
    <mergeCell ref="C110:W110"/>
    <mergeCell ref="C111:W111"/>
    <mergeCell ref="C112:W112"/>
    <mergeCell ref="C113:W113"/>
    <mergeCell ref="C114:W114"/>
    <mergeCell ref="C115:W115"/>
    <mergeCell ref="C116:W116"/>
    <mergeCell ref="C117:W117"/>
    <mergeCell ref="C118:W118"/>
    <mergeCell ref="A123:B123"/>
    <mergeCell ref="C123:W123"/>
    <mergeCell ref="A124:B124"/>
    <mergeCell ref="C124:W124"/>
    <mergeCell ref="A121:B121"/>
    <mergeCell ref="C99:W99"/>
    <mergeCell ref="C100:W100"/>
    <mergeCell ref="C101:W101"/>
    <mergeCell ref="C106:W106"/>
    <mergeCell ref="C107:W107"/>
    <mergeCell ref="A33:G33"/>
    <mergeCell ref="A30:G31"/>
    <mergeCell ref="BF25:BK25"/>
    <mergeCell ref="BF26:BK26"/>
    <mergeCell ref="M28:AQ28"/>
    <mergeCell ref="AB25:AG25"/>
    <mergeCell ref="AB26:AG26"/>
    <mergeCell ref="J25:N26"/>
    <mergeCell ref="AN25:AR26"/>
    <mergeCell ref="A25:I26"/>
    <mergeCell ref="A28:G28"/>
    <mergeCell ref="H28:L28"/>
    <mergeCell ref="AR28:AV28"/>
    <mergeCell ref="M30:AW30"/>
    <mergeCell ref="O25:AA25"/>
    <mergeCell ref="O26:AA26"/>
    <mergeCell ref="AS25:BE25"/>
    <mergeCell ref="AS26:BE26"/>
    <mergeCell ref="H30:L30"/>
    <mergeCell ref="H31:L31"/>
    <mergeCell ref="AY30:BE30"/>
    <mergeCell ref="M31:AF31"/>
    <mergeCell ref="H33:L33"/>
    <mergeCell ref="M33:AF33"/>
    <mergeCell ref="AP21:AW21"/>
    <mergeCell ref="AH22:AO22"/>
    <mergeCell ref="AH23:AO23"/>
    <mergeCell ref="AP22:AW22"/>
    <mergeCell ref="AP23:AW23"/>
    <mergeCell ref="BC22:BJ22"/>
    <mergeCell ref="BC23:BJ23"/>
    <mergeCell ref="AD22:AG22"/>
    <mergeCell ref="AD23:AG23"/>
    <mergeCell ref="AX20:BJ21"/>
    <mergeCell ref="AX22:BB22"/>
    <mergeCell ref="AX23:BB23"/>
    <mergeCell ref="AG11:AJ11"/>
    <mergeCell ref="P15:R15"/>
    <mergeCell ref="V15:Y15"/>
    <mergeCell ref="AC15:AF15"/>
    <mergeCell ref="J23:M23"/>
    <mergeCell ref="N23:Q23"/>
    <mergeCell ref="R23:U23"/>
    <mergeCell ref="V23:Y23"/>
    <mergeCell ref="J20:Y20"/>
    <mergeCell ref="J21:Q21"/>
    <mergeCell ref="R21:Y21"/>
    <mergeCell ref="J22:M22"/>
    <mergeCell ref="N22:Q22"/>
    <mergeCell ref="R22:U22"/>
    <mergeCell ref="V22:Y22"/>
    <mergeCell ref="AG21:AO21"/>
    <mergeCell ref="Q37:T37"/>
    <mergeCell ref="AA37:AE37"/>
    <mergeCell ref="A4:L4"/>
    <mergeCell ref="M15:O15"/>
    <mergeCell ref="A20:I23"/>
    <mergeCell ref="A17:I18"/>
    <mergeCell ref="A15:I15"/>
    <mergeCell ref="AC5:AF5"/>
    <mergeCell ref="M10:AB10"/>
    <mergeCell ref="M5:O5"/>
    <mergeCell ref="AD20:AW20"/>
    <mergeCell ref="J18:O18"/>
    <mergeCell ref="P18:U18"/>
    <mergeCell ref="V18:AA18"/>
    <mergeCell ref="P5:R5"/>
    <mergeCell ref="V5:Y5"/>
    <mergeCell ref="J17:O17"/>
    <mergeCell ref="P17:U17"/>
    <mergeCell ref="V17:AA17"/>
    <mergeCell ref="M7:X7"/>
    <mergeCell ref="M8:AB8"/>
    <mergeCell ref="M9:AB9"/>
    <mergeCell ref="M11:V11"/>
    <mergeCell ref="Z11:AC11"/>
    <mergeCell ref="A39:I39"/>
    <mergeCell ref="A41:I41"/>
    <mergeCell ref="A43:I43"/>
    <mergeCell ref="W41:AA41"/>
    <mergeCell ref="V39:AA39"/>
    <mergeCell ref="K39:U39"/>
    <mergeCell ref="K41:V41"/>
    <mergeCell ref="BE39:BJ39"/>
    <mergeCell ref="AT39:BD39"/>
    <mergeCell ref="AM39:AR39"/>
    <mergeCell ref="AC39:AL39"/>
    <mergeCell ref="AH43:AL43"/>
    <mergeCell ref="AP41:AT41"/>
    <mergeCell ref="BE41:BJ41"/>
    <mergeCell ref="AV41:BD41"/>
    <mergeCell ref="AC41:AO41"/>
    <mergeCell ref="Y43:AG43"/>
    <mergeCell ref="AA45:AM45"/>
    <mergeCell ref="AU45:BA45"/>
    <mergeCell ref="R43:V43"/>
    <mergeCell ref="K43:Q43"/>
    <mergeCell ref="AN45:AR45"/>
    <mergeCell ref="BJ60:BO60"/>
    <mergeCell ref="BJ62:BO62"/>
    <mergeCell ref="AD21:AF21"/>
    <mergeCell ref="AW28:BO28"/>
    <mergeCell ref="BF30:BO30"/>
    <mergeCell ref="V51:BO51"/>
    <mergeCell ref="BB45:BE45"/>
    <mergeCell ref="U45:Y45"/>
    <mergeCell ref="A51:U51"/>
    <mergeCell ref="A45:I45"/>
    <mergeCell ref="J45:T45"/>
    <mergeCell ref="A35:G35"/>
    <mergeCell ref="H35:M35"/>
    <mergeCell ref="Q35:V35"/>
    <mergeCell ref="A37:G37"/>
    <mergeCell ref="H37:P37"/>
    <mergeCell ref="U37:Z37"/>
    <mergeCell ref="N35:P35"/>
    <mergeCell ref="W35:Z35"/>
    <mergeCell ref="A47:J47"/>
    <mergeCell ref="K47:BM47"/>
    <mergeCell ref="BP52:BR52"/>
    <mergeCell ref="BP51:BT51"/>
    <mergeCell ref="B52:T52"/>
    <mergeCell ref="B53:T53"/>
    <mergeCell ref="B54:T54"/>
    <mergeCell ref="B55:T55"/>
    <mergeCell ref="A62:R62"/>
    <mergeCell ref="B56:T56"/>
    <mergeCell ref="A60:H60"/>
    <mergeCell ref="A98:B98"/>
    <mergeCell ref="A99:B99"/>
    <mergeCell ref="A100:B100"/>
    <mergeCell ref="A101:B101"/>
    <mergeCell ref="A105:B105"/>
    <mergeCell ref="A109:B109"/>
    <mergeCell ref="A110:B110"/>
    <mergeCell ref="A111:B111"/>
    <mergeCell ref="BP53:BR53"/>
    <mergeCell ref="BP54:BR54"/>
    <mergeCell ref="BP55:BR55"/>
    <mergeCell ref="BP56:BR56"/>
    <mergeCell ref="D93:BP93"/>
    <mergeCell ref="A79:BR79"/>
    <mergeCell ref="A73:BR73"/>
    <mergeCell ref="A76:BR76"/>
    <mergeCell ref="AI69:AS69"/>
    <mergeCell ref="BA69:BI69"/>
    <mergeCell ref="AX69:AZ69"/>
    <mergeCell ref="BN69:BP69"/>
    <mergeCell ref="BJ69:BM69"/>
    <mergeCell ref="AT69:AW69"/>
    <mergeCell ref="A67:F67"/>
    <mergeCell ref="G67:BI67"/>
  </mergeCells>
  <phoneticPr fontId="2"/>
  <dataValidations count="28">
    <dataValidation type="list" allowBlank="1" showInputMessage="1" showErrorMessage="1" sqref="BF30" xr:uid="{00000000-0002-0000-0400-000000000000}">
      <formula1>"実施せず,実施あり"</formula1>
    </dataValidation>
    <dataValidation type="list" allowBlank="1" showInputMessage="1" showErrorMessage="1" sqref="N35:P36" xr:uid="{00000000-0002-0000-0400-000001000000}">
      <formula1>"-,±,+,2+,3+"</formula1>
    </dataValidation>
    <dataValidation type="list" allowBlank="1" showInputMessage="1" showErrorMessage="1" sqref="W35:Z36" xr:uid="{00000000-0002-0000-0400-000002000000}">
      <formula1>"-,±.+,2+,3+"</formula1>
    </dataValidation>
    <dataValidation type="list" allowBlank="1" showInputMessage="1" showErrorMessage="1" sqref="BC22:BJ23 AP22:AW23 AH23:AO23" xr:uid="{00000000-0002-0000-0400-000003000000}">
      <formula1>"所見なし,所見あり"</formula1>
    </dataValidation>
    <dataValidation type="list" allowBlank="1" showInputMessage="1" showErrorMessage="1" sqref="AH22:AO22" xr:uid="{00000000-0002-0000-0400-000004000000}">
      <formula1>",所見なし,所見あり"</formula1>
    </dataValidation>
    <dataValidation type="whole" allowBlank="1" showInputMessage="1" showErrorMessage="1" sqref="P5:R5" xr:uid="{00000000-0002-0000-0400-000005000000}">
      <formula1>18</formula1>
      <formula2>30</formula2>
    </dataValidation>
    <dataValidation type="whole" allowBlank="1" showInputMessage="1" showErrorMessage="1" sqref="V5:Y5 Z11:AC11 V15:Y15" xr:uid="{00000000-0002-0000-0400-000006000000}">
      <formula1>1</formula1>
      <formula2>12</formula2>
    </dataValidation>
    <dataValidation type="whole" allowBlank="1" showInputMessage="1" showErrorMessage="1" sqref="AC5:AF5 AG11:AJ11 AC15:AF15" xr:uid="{00000000-0002-0000-0400-000007000000}">
      <formula1>1</formula1>
      <formula2>31</formula2>
    </dataValidation>
    <dataValidation type="whole" allowBlank="1" showInputMessage="1" showErrorMessage="1" sqref="M11:V11" xr:uid="{00000000-0002-0000-0400-000008000000}">
      <formula1>1940</formula1>
      <formula2>2015</formula2>
    </dataValidation>
    <dataValidation type="whole" allowBlank="1" showInputMessage="1" showErrorMessage="1" sqref="P15:R15" xr:uid="{00000000-0002-0000-0400-000009000000}">
      <formula1>15</formula1>
      <formula2>30</formula2>
    </dataValidation>
    <dataValidation type="decimal" allowBlank="1" showInputMessage="1" showErrorMessage="1" sqref="J18:O18" xr:uid="{00000000-0002-0000-0400-00000A000000}">
      <formula1>50</formula1>
      <formula2>230</formula2>
    </dataValidation>
    <dataValidation type="decimal" allowBlank="1" showInputMessage="1" showErrorMessage="1" sqref="P18:U18" xr:uid="{00000000-0002-0000-0400-00000B000000}">
      <formula1>20</formula1>
      <formula2>200</formula2>
    </dataValidation>
    <dataValidation type="decimal" allowBlank="1" showInputMessage="1" showErrorMessage="1" sqref="V18:AA18" xr:uid="{00000000-0002-0000-0400-00000C000000}">
      <formula1>30</formula1>
      <formula2>180</formula2>
    </dataValidation>
    <dataValidation type="decimal" allowBlank="1" showInputMessage="1" showErrorMessage="1" sqref="J23:Y23" xr:uid="{00000000-0002-0000-0400-00000D000000}">
      <formula1>0</formula1>
      <formula2>2</formula2>
    </dataValidation>
    <dataValidation type="whole" allowBlank="1" showInputMessage="1" showErrorMessage="1" sqref="AB25:AG25 BF25:BK25" xr:uid="{00000000-0002-0000-0400-00000E000000}">
      <formula1>40</formula1>
      <formula2>300</formula2>
    </dataValidation>
    <dataValidation type="whole" allowBlank="1" showInputMessage="1" showErrorMessage="1" sqref="AB26:AG26 BF26:BK26" xr:uid="{00000000-0002-0000-0400-00000F000000}">
      <formula1>0</formula1>
      <formula2>300</formula2>
    </dataValidation>
    <dataValidation type="decimal" allowBlank="1" showInputMessage="1" showErrorMessage="1" sqref="Q37:T37" xr:uid="{00000000-0002-0000-0400-000010000000}">
      <formula1>0</formula1>
      <formula2>20</formula2>
    </dataValidation>
    <dataValidation type="decimal" allowBlank="1" showInputMessage="1" showErrorMessage="1" sqref="AA37:AE37" xr:uid="{00000000-0002-0000-0400-000011000000}">
      <formula1>0</formula1>
      <formula2>15</formula2>
    </dataValidation>
    <dataValidation type="whole" allowBlank="1" showInputMessage="1" showErrorMessage="1" sqref="V39:AA39 AM39:AR39 BE39:BJ39" xr:uid="{00000000-0002-0000-0400-000012000000}">
      <formula1>0</formula1>
      <formula2>3000</formula2>
    </dataValidation>
    <dataValidation type="whole" allowBlank="1" showInputMessage="1" showErrorMessage="1" sqref="W41:AA41 AP41:AT41" xr:uid="{00000000-0002-0000-0400-000013000000}">
      <formula1>0</formula1>
      <formula2>1000</formula2>
    </dataValidation>
    <dataValidation type="whole" allowBlank="1" showInputMessage="1" showErrorMessage="1" sqref="BE41:BJ41" xr:uid="{00000000-0002-0000-0400-000014000000}">
      <formula1>0</formula1>
      <formula2>5000</formula2>
    </dataValidation>
    <dataValidation type="decimal" allowBlank="1" showInputMessage="1" showErrorMessage="1" sqref="R43:V43 U45:Y45" xr:uid="{00000000-0002-0000-0400-000015000000}">
      <formula1>0</formula1>
      <formula2>30</formula2>
    </dataValidation>
    <dataValidation type="whole" allowBlank="1" showInputMessage="1" showErrorMessage="1" sqref="AH43:AL43" xr:uid="{00000000-0002-0000-0400-000016000000}">
      <formula1>20</formula1>
      <formula2>1000</formula2>
    </dataValidation>
    <dataValidation type="decimal" allowBlank="1" showInputMessage="1" showErrorMessage="1" sqref="AN45:AR45" xr:uid="{00000000-0002-0000-0400-000017000000}">
      <formula1>20</formula1>
      <formula2>80</formula2>
    </dataValidation>
    <dataValidation type="whole" allowBlank="1" showInputMessage="1" showErrorMessage="1" sqref="BB45:BE45" xr:uid="{00000000-0002-0000-0400-000018000000}">
      <formula1>100</formula1>
      <formula2>1000</formula2>
    </dataValidation>
    <dataValidation type="whole" allowBlank="1" showInputMessage="1" showErrorMessage="1" sqref="BM52:BP56" xr:uid="{00000000-0002-0000-0400-000019000000}">
      <formula1>0</formula1>
      <formula2>80</formula2>
    </dataValidation>
    <dataValidation type="whole" allowBlank="1" showInputMessage="1" showErrorMessage="1" sqref="AT69:AW69" xr:uid="{00000000-0002-0000-0400-00001A000000}">
      <formula1>0</formula1>
      <formula2>100</formula2>
    </dataValidation>
    <dataValidation type="decimal" allowBlank="1" showInputMessage="1" showErrorMessage="1" sqref="BJ69:BM69" xr:uid="{00000000-0002-0000-0400-00001B000000}">
      <formula1>0</formula1>
      <formula2>80</formula2>
    </dataValidation>
  </dataValidations>
  <pageMargins left="0.62992125984251968" right="0.55118110236220474" top="0.74803149606299213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2</xdr:col>
                    <xdr:colOff>44450</xdr:colOff>
                    <xdr:row>73</xdr:row>
                    <xdr:rowOff>44450</xdr:rowOff>
                  </from>
                  <to>
                    <xdr:col>10</xdr:col>
                    <xdr:colOff>76200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" name="Check Box 36">
              <controlPr defaultSize="0" autoFill="0" autoLine="0" autoPict="0">
                <anchor moveWithCells="1">
                  <from>
                    <xdr:col>18</xdr:col>
                    <xdr:colOff>38100</xdr:colOff>
                    <xdr:row>73</xdr:row>
                    <xdr:rowOff>44450</xdr:rowOff>
                  </from>
                  <to>
                    <xdr:col>26</xdr:col>
                    <xdr:colOff>69850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defaultSize="0" autoFill="0" autoLine="0" autoPict="0">
                <anchor moveWithCells="1">
                  <from>
                    <xdr:col>33</xdr:col>
                    <xdr:colOff>63500</xdr:colOff>
                    <xdr:row>73</xdr:row>
                    <xdr:rowOff>44450</xdr:rowOff>
                  </from>
                  <to>
                    <xdr:col>45</xdr:col>
                    <xdr:colOff>69850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52</xdr:col>
                    <xdr:colOff>31750</xdr:colOff>
                    <xdr:row>73</xdr:row>
                    <xdr:rowOff>44450</xdr:rowOff>
                  </from>
                  <to>
                    <xdr:col>64</xdr:col>
                    <xdr:colOff>38100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2</xdr:col>
                    <xdr:colOff>44450</xdr:colOff>
                    <xdr:row>74</xdr:row>
                    <xdr:rowOff>6350</xdr:rowOff>
                  </from>
                  <to>
                    <xdr:col>11</xdr:col>
                    <xdr:colOff>38100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6350</xdr:rowOff>
                  </from>
                  <to>
                    <xdr:col>26</xdr:col>
                    <xdr:colOff>44450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33</xdr:col>
                    <xdr:colOff>63500</xdr:colOff>
                    <xdr:row>74</xdr:row>
                    <xdr:rowOff>25400</xdr:rowOff>
                  </from>
                  <to>
                    <xdr:col>48</xdr:col>
                    <xdr:colOff>6350</xdr:colOff>
                    <xdr:row>74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52</xdr:col>
                    <xdr:colOff>31750</xdr:colOff>
                    <xdr:row>74</xdr:row>
                    <xdr:rowOff>0</xdr:rowOff>
                  </from>
                  <to>
                    <xdr:col>60</xdr:col>
                    <xdr:colOff>63500</xdr:colOff>
                    <xdr:row>74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</xdr:col>
                    <xdr:colOff>44450</xdr:colOff>
                    <xdr:row>74</xdr:row>
                    <xdr:rowOff>215900</xdr:rowOff>
                  </from>
                  <to>
                    <xdr:col>11</xdr:col>
                    <xdr:colOff>114300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215900</xdr:rowOff>
                  </from>
                  <to>
                    <xdr:col>30</xdr:col>
                    <xdr:colOff>44450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Check Box 45">
              <controlPr defaultSize="0" autoFill="0" autoLine="0" autoPict="0">
                <anchor moveWithCells="1">
                  <from>
                    <xdr:col>33</xdr:col>
                    <xdr:colOff>63500</xdr:colOff>
                    <xdr:row>74</xdr:row>
                    <xdr:rowOff>215900</xdr:rowOff>
                  </from>
                  <to>
                    <xdr:col>54</xdr:col>
                    <xdr:colOff>69850</xdr:colOff>
                    <xdr:row>74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5" name="Option Button 58">
              <controlPr defaultSize="0" autoFill="0" autoLine="0" autoPict="0">
                <anchor moveWithCells="1">
                  <from>
                    <xdr:col>43</xdr:col>
                    <xdr:colOff>31750</xdr:colOff>
                    <xdr:row>79</xdr:row>
                    <xdr:rowOff>0</xdr:rowOff>
                  </from>
                  <to>
                    <xdr:col>48</xdr:col>
                    <xdr:colOff>63500</xdr:colOff>
                    <xdr:row>79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6" name="Option Button 59">
              <controlPr defaultSize="0" autoFill="0" autoLine="0" autoPict="0">
                <anchor moveWithCells="1">
                  <from>
                    <xdr:col>48</xdr:col>
                    <xdr:colOff>69850</xdr:colOff>
                    <xdr:row>79</xdr:row>
                    <xdr:rowOff>0</xdr:rowOff>
                  </from>
                  <to>
                    <xdr:col>53</xdr:col>
                    <xdr:colOff>76200</xdr:colOff>
                    <xdr:row>79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Option Button 60">
              <controlPr defaultSize="0" autoFill="0" autoLine="0" autoPict="0">
                <anchor moveWithCells="1">
                  <from>
                    <xdr:col>56</xdr:col>
                    <xdr:colOff>38100</xdr:colOff>
                    <xdr:row>79</xdr:row>
                    <xdr:rowOff>6350</xdr:rowOff>
                  </from>
                  <to>
                    <xdr:col>62</xdr:col>
                    <xdr:colOff>0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" name="Group Box 63">
              <controlPr defaultSize="0" autoFill="0" autoPict="0">
                <anchor moveWithCells="1">
                  <from>
                    <xdr:col>29</xdr:col>
                    <xdr:colOff>69850</xdr:colOff>
                    <xdr:row>77</xdr:row>
                    <xdr:rowOff>228600</xdr:rowOff>
                  </from>
                  <to>
                    <xdr:col>71</xdr:col>
                    <xdr:colOff>69850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Option Button 65">
              <controlPr defaultSize="0" autoFill="0" autoLine="0" autoPict="0">
                <anchor moveWithCells="1">
                  <from>
                    <xdr:col>48</xdr:col>
                    <xdr:colOff>82550</xdr:colOff>
                    <xdr:row>80</xdr:row>
                    <xdr:rowOff>6350</xdr:rowOff>
                  </from>
                  <to>
                    <xdr:col>53</xdr:col>
                    <xdr:colOff>38100</xdr:colOff>
                    <xdr:row>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0" name="Option Button 66">
              <controlPr defaultSize="0" autoFill="0" autoLine="0" autoPict="0">
                <anchor moveWithCells="1">
                  <from>
                    <xdr:col>56</xdr:col>
                    <xdr:colOff>6350</xdr:colOff>
                    <xdr:row>80</xdr:row>
                    <xdr:rowOff>0</xdr:rowOff>
                  </from>
                  <to>
                    <xdr:col>62</xdr:col>
                    <xdr:colOff>44450</xdr:colOff>
                    <xdr:row>80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1" name="Group Box 67">
              <controlPr defaultSize="0" autoFill="0" autoPict="0">
                <anchor moveWithCells="1">
                  <from>
                    <xdr:col>44</xdr:col>
                    <xdr:colOff>38100</xdr:colOff>
                    <xdr:row>79</xdr:row>
                    <xdr:rowOff>177800</xdr:rowOff>
                  </from>
                  <to>
                    <xdr:col>71</xdr:col>
                    <xdr:colOff>44450</xdr:colOff>
                    <xdr:row>81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2" name="Option Button 68">
              <controlPr defaultSize="0" autoFill="0" autoLine="0" autoPict="0">
                <anchor moveWithCells="1">
                  <from>
                    <xdr:col>48</xdr:col>
                    <xdr:colOff>82550</xdr:colOff>
                    <xdr:row>81</xdr:row>
                    <xdr:rowOff>6350</xdr:rowOff>
                  </from>
                  <to>
                    <xdr:col>53</xdr:col>
                    <xdr:colOff>38100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3" name="Option Button 69">
              <controlPr defaultSize="0" autoFill="0" autoLine="0" autoPict="0">
                <anchor moveWithCells="1">
                  <from>
                    <xdr:col>56</xdr:col>
                    <xdr:colOff>6350</xdr:colOff>
                    <xdr:row>81</xdr:row>
                    <xdr:rowOff>0</xdr:rowOff>
                  </from>
                  <to>
                    <xdr:col>62</xdr:col>
                    <xdr:colOff>44450</xdr:colOff>
                    <xdr:row>81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Group Box 70">
              <controlPr defaultSize="0" autoFill="0" autoPict="0">
                <anchor moveWithCells="1">
                  <from>
                    <xdr:col>45</xdr:col>
                    <xdr:colOff>6350</xdr:colOff>
                    <xdr:row>80</xdr:row>
                    <xdr:rowOff>177800</xdr:rowOff>
                  </from>
                  <to>
                    <xdr:col>71</xdr:col>
                    <xdr:colOff>38100</xdr:colOff>
                    <xdr:row>82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Option Button 71">
              <controlPr defaultSize="0" autoFill="0" autoLine="0" autoPict="0">
                <anchor moveWithCells="1">
                  <from>
                    <xdr:col>48</xdr:col>
                    <xdr:colOff>82550</xdr:colOff>
                    <xdr:row>82</xdr:row>
                    <xdr:rowOff>31750</xdr:rowOff>
                  </from>
                  <to>
                    <xdr:col>55</xdr:col>
                    <xdr:colOff>38100</xdr:colOff>
                    <xdr:row>82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Option Button 72">
              <controlPr defaultSize="0" autoFill="0" autoLine="0" autoPict="0">
                <anchor moveWithCells="1">
                  <from>
                    <xdr:col>56</xdr:col>
                    <xdr:colOff>6350</xdr:colOff>
                    <xdr:row>82</xdr:row>
                    <xdr:rowOff>25400</xdr:rowOff>
                  </from>
                  <to>
                    <xdr:col>62</xdr:col>
                    <xdr:colOff>44450</xdr:colOff>
                    <xdr:row>82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7" name="Group Box 73">
              <controlPr defaultSize="0" autoFill="0" autoPict="0">
                <anchor moveWithCells="1">
                  <from>
                    <xdr:col>30</xdr:col>
                    <xdr:colOff>44450</xdr:colOff>
                    <xdr:row>81</xdr:row>
                    <xdr:rowOff>177800</xdr:rowOff>
                  </from>
                  <to>
                    <xdr:col>71</xdr:col>
                    <xdr:colOff>38100</xdr:colOff>
                    <xdr:row>83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Option Button 74">
              <controlPr defaultSize="0" autoFill="0" autoLine="0" autoPict="0">
                <anchor moveWithCells="1">
                  <from>
                    <xdr:col>48</xdr:col>
                    <xdr:colOff>82550</xdr:colOff>
                    <xdr:row>83</xdr:row>
                    <xdr:rowOff>25400</xdr:rowOff>
                  </from>
                  <to>
                    <xdr:col>53</xdr:col>
                    <xdr:colOff>38100</xdr:colOff>
                    <xdr:row>83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Option Button 75">
              <controlPr defaultSize="0" autoFill="0" autoLine="0" autoPict="0">
                <anchor moveWithCells="1">
                  <from>
                    <xdr:col>56</xdr:col>
                    <xdr:colOff>6350</xdr:colOff>
                    <xdr:row>83</xdr:row>
                    <xdr:rowOff>6350</xdr:rowOff>
                  </from>
                  <to>
                    <xdr:col>62</xdr:col>
                    <xdr:colOff>44450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Group Box 76">
              <controlPr defaultSize="0" autoFill="0" autoPict="0">
                <anchor moveWithCells="1">
                  <from>
                    <xdr:col>45</xdr:col>
                    <xdr:colOff>6350</xdr:colOff>
                    <xdr:row>82</xdr:row>
                    <xdr:rowOff>152400</xdr:rowOff>
                  </from>
                  <to>
                    <xdr:col>71</xdr:col>
                    <xdr:colOff>63500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Option Button 77">
              <controlPr defaultSize="0" autoFill="0" autoLine="0" autoPict="0">
                <anchor moveWithCells="1">
                  <from>
                    <xdr:col>48</xdr:col>
                    <xdr:colOff>82550</xdr:colOff>
                    <xdr:row>84</xdr:row>
                    <xdr:rowOff>31750</xdr:rowOff>
                  </from>
                  <to>
                    <xdr:col>53</xdr:col>
                    <xdr:colOff>38100</xdr:colOff>
                    <xdr:row>84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Option Button 78">
              <controlPr defaultSize="0" autoFill="0" autoLine="0" autoPict="0">
                <anchor moveWithCells="1">
                  <from>
                    <xdr:col>56</xdr:col>
                    <xdr:colOff>6350</xdr:colOff>
                    <xdr:row>84</xdr:row>
                    <xdr:rowOff>25400</xdr:rowOff>
                  </from>
                  <to>
                    <xdr:col>62</xdr:col>
                    <xdr:colOff>44450</xdr:colOff>
                    <xdr:row>84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Group Box 79">
              <controlPr defaultSize="0" autoFill="0" autoPict="0">
                <anchor moveWithCells="1">
                  <from>
                    <xdr:col>45</xdr:col>
                    <xdr:colOff>6350</xdr:colOff>
                    <xdr:row>83</xdr:row>
                    <xdr:rowOff>177800</xdr:rowOff>
                  </from>
                  <to>
                    <xdr:col>71</xdr:col>
                    <xdr:colOff>38100</xdr:colOff>
                    <xdr:row>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Option Button 80">
              <controlPr defaultSize="0" autoFill="0" autoLine="0" autoPict="0">
                <anchor moveWithCells="1">
                  <from>
                    <xdr:col>48</xdr:col>
                    <xdr:colOff>82550</xdr:colOff>
                    <xdr:row>85</xdr:row>
                    <xdr:rowOff>31750</xdr:rowOff>
                  </from>
                  <to>
                    <xdr:col>53</xdr:col>
                    <xdr:colOff>38100</xdr:colOff>
                    <xdr:row>85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Option Button 81">
              <controlPr defaultSize="0" autoFill="0" autoLine="0" autoPict="0">
                <anchor moveWithCells="1">
                  <from>
                    <xdr:col>56</xdr:col>
                    <xdr:colOff>6350</xdr:colOff>
                    <xdr:row>85</xdr:row>
                    <xdr:rowOff>25400</xdr:rowOff>
                  </from>
                  <to>
                    <xdr:col>62</xdr:col>
                    <xdr:colOff>44450</xdr:colOff>
                    <xdr:row>85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6" name="Group Box 82">
              <controlPr defaultSize="0" autoFill="0" autoPict="0">
                <anchor moveWithCells="1">
                  <from>
                    <xdr:col>45</xdr:col>
                    <xdr:colOff>6350</xdr:colOff>
                    <xdr:row>84</xdr:row>
                    <xdr:rowOff>76200</xdr:rowOff>
                  </from>
                  <to>
                    <xdr:col>71</xdr:col>
                    <xdr:colOff>38100</xdr:colOff>
                    <xdr:row>86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7" name="Option Button 83">
              <controlPr defaultSize="0" autoFill="0" autoLine="0" autoPict="0">
                <anchor moveWithCells="1">
                  <from>
                    <xdr:col>48</xdr:col>
                    <xdr:colOff>82550</xdr:colOff>
                    <xdr:row>86</xdr:row>
                    <xdr:rowOff>31750</xdr:rowOff>
                  </from>
                  <to>
                    <xdr:col>53</xdr:col>
                    <xdr:colOff>38100</xdr:colOff>
                    <xdr:row>86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8" name="Option Button 84">
              <controlPr defaultSize="0" autoFill="0" autoLine="0" autoPict="0">
                <anchor moveWithCells="1">
                  <from>
                    <xdr:col>56</xdr:col>
                    <xdr:colOff>6350</xdr:colOff>
                    <xdr:row>86</xdr:row>
                    <xdr:rowOff>25400</xdr:rowOff>
                  </from>
                  <to>
                    <xdr:col>62</xdr:col>
                    <xdr:colOff>44450</xdr:colOff>
                    <xdr:row>86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9" name="Group Box 85">
              <controlPr defaultSize="0" autoFill="0" autoPict="0">
                <anchor moveWithCells="1">
                  <from>
                    <xdr:col>45</xdr:col>
                    <xdr:colOff>6350</xdr:colOff>
                    <xdr:row>85</xdr:row>
                    <xdr:rowOff>44450</xdr:rowOff>
                  </from>
                  <to>
                    <xdr:col>72</xdr:col>
                    <xdr:colOff>0</xdr:colOff>
                    <xdr:row>87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0" name="Group Box 88">
              <controlPr defaultSize="0" autoFill="0" autoPict="0">
                <anchor moveWithCells="1">
                  <from>
                    <xdr:col>42</xdr:col>
                    <xdr:colOff>82550</xdr:colOff>
                    <xdr:row>86</xdr:row>
                    <xdr:rowOff>120650</xdr:rowOff>
                  </from>
                  <to>
                    <xdr:col>71</xdr:col>
                    <xdr:colOff>44450</xdr:colOff>
                    <xdr:row>88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1" name="Group Box 91">
              <controlPr defaultSize="0" autoFill="0" autoPict="0">
                <anchor moveWithCells="1">
                  <from>
                    <xdr:col>45</xdr:col>
                    <xdr:colOff>69850</xdr:colOff>
                    <xdr:row>87</xdr:row>
                    <xdr:rowOff>190500</xdr:rowOff>
                  </from>
                  <to>
                    <xdr:col>71</xdr:col>
                    <xdr:colOff>38100</xdr:colOff>
                    <xdr:row>89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2" name="Option Button 100">
              <controlPr defaultSize="0" autoFill="0" autoLine="0" autoPict="0">
                <anchor moveWithCells="1">
                  <from>
                    <xdr:col>3</xdr:col>
                    <xdr:colOff>6350</xdr:colOff>
                    <xdr:row>90</xdr:row>
                    <xdr:rowOff>0</xdr:rowOff>
                  </from>
                  <to>
                    <xdr:col>12</xdr:col>
                    <xdr:colOff>6350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3" name="Option Button 102">
              <controlPr defaultSize="0" autoFill="0" autoLine="0" autoPict="0">
                <anchor moveWithCells="1">
                  <from>
                    <xdr:col>12</xdr:col>
                    <xdr:colOff>82550</xdr:colOff>
                    <xdr:row>90</xdr:row>
                    <xdr:rowOff>0</xdr:rowOff>
                  </from>
                  <to>
                    <xdr:col>24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4" name="Option Button 103">
              <controlPr defaultSize="0" autoFill="0" autoLine="0" autoPict="0">
                <anchor moveWithCells="1">
                  <from>
                    <xdr:col>27</xdr:col>
                    <xdr:colOff>38100</xdr:colOff>
                    <xdr:row>90</xdr:row>
                    <xdr:rowOff>0</xdr:rowOff>
                  </from>
                  <to>
                    <xdr:col>44</xdr:col>
                    <xdr:colOff>69850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Option Button 105">
              <controlPr defaultSize="0" autoFill="0" autoLine="0" autoPict="0">
                <anchor moveWithCells="1">
                  <from>
                    <xdr:col>48</xdr:col>
                    <xdr:colOff>82550</xdr:colOff>
                    <xdr:row>90</xdr:row>
                    <xdr:rowOff>0</xdr:rowOff>
                  </from>
                  <to>
                    <xdr:col>70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Option Button 106">
              <controlPr defaultSize="0" autoFill="0" autoLine="0" autoPict="0">
                <anchor moveWithCells="1">
                  <from>
                    <xdr:col>3</xdr:col>
                    <xdr:colOff>6350</xdr:colOff>
                    <xdr:row>90</xdr:row>
                    <xdr:rowOff>177800</xdr:rowOff>
                  </from>
                  <to>
                    <xdr:col>23</xdr:col>
                    <xdr:colOff>6350</xdr:colOff>
                    <xdr:row>91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7" name="Group Box 109">
              <controlPr defaultSize="0" autoFill="0" autoPict="0">
                <anchor moveWithCells="1">
                  <from>
                    <xdr:col>0</xdr:col>
                    <xdr:colOff>177800</xdr:colOff>
                    <xdr:row>65</xdr:row>
                    <xdr:rowOff>0</xdr:rowOff>
                  </from>
                  <to>
                    <xdr:col>67</xdr:col>
                    <xdr:colOff>25400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8" name="Option Button 110">
              <controlPr defaultSize="0" autoFill="0" autoLine="0" autoPict="0">
                <anchor moveWithCells="1">
                  <from>
                    <xdr:col>5</xdr:col>
                    <xdr:colOff>82550</xdr:colOff>
                    <xdr:row>66</xdr:row>
                    <xdr:rowOff>38100</xdr:rowOff>
                  </from>
                  <to>
                    <xdr:col>11</xdr:col>
                    <xdr:colOff>317500</xdr:colOff>
                    <xdr:row>66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9" name="Option Button 111">
              <controlPr defaultSize="0" autoFill="0" autoLine="0" autoPict="0">
                <anchor moveWithCells="1">
                  <from>
                    <xdr:col>14</xdr:col>
                    <xdr:colOff>76200</xdr:colOff>
                    <xdr:row>66</xdr:row>
                    <xdr:rowOff>38100</xdr:rowOff>
                  </from>
                  <to>
                    <xdr:col>28</xdr:col>
                    <xdr:colOff>25400</xdr:colOff>
                    <xdr:row>66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0" name="Option Button 113">
              <controlPr defaultSize="0" autoFill="0" autoLine="0" autoPict="0">
                <anchor moveWithCells="1">
                  <from>
                    <xdr:col>9</xdr:col>
                    <xdr:colOff>69850</xdr:colOff>
                    <xdr:row>58</xdr:row>
                    <xdr:rowOff>63500</xdr:rowOff>
                  </from>
                  <to>
                    <xdr:col>20</xdr:col>
                    <xdr:colOff>31750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1" name="Group Box 114">
              <controlPr defaultSize="0" autoFill="0" autoPict="0">
                <anchor moveWithCells="1">
                  <from>
                    <xdr:col>7</xdr:col>
                    <xdr:colOff>44450</xdr:colOff>
                    <xdr:row>57</xdr:row>
                    <xdr:rowOff>101600</xdr:rowOff>
                  </from>
                  <to>
                    <xdr:col>68</xdr:col>
                    <xdr:colOff>6350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2" name="Option Button 115">
              <controlPr defaultSize="0" autoFill="0" autoLine="0" autoPict="0">
                <anchor moveWithCells="1">
                  <from>
                    <xdr:col>25</xdr:col>
                    <xdr:colOff>76200</xdr:colOff>
                    <xdr:row>59</xdr:row>
                    <xdr:rowOff>0</xdr:rowOff>
                  </from>
                  <to>
                    <xdr:col>37</xdr:col>
                    <xdr:colOff>31750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3" name="Option Button 116">
              <controlPr defaultSize="0" autoFill="0" autoLine="0" autoPict="0">
                <anchor moveWithCells="1">
                  <from>
                    <xdr:col>39</xdr:col>
                    <xdr:colOff>76200</xdr:colOff>
                    <xdr:row>59</xdr:row>
                    <xdr:rowOff>0</xdr:rowOff>
                  </from>
                  <to>
                    <xdr:col>55</xdr:col>
                    <xdr:colOff>31750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4" name="Option Button 117">
              <controlPr defaultSize="0" autoFill="0" autoLine="0" autoPict="0">
                <anchor moveWithCells="1">
                  <from>
                    <xdr:col>18</xdr:col>
                    <xdr:colOff>69850</xdr:colOff>
                    <xdr:row>61</xdr:row>
                    <xdr:rowOff>6350</xdr:rowOff>
                  </from>
                  <to>
                    <xdr:col>27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5" name="Group Box 118">
              <controlPr defaultSize="0" autoFill="0" autoPict="0">
                <anchor moveWithCells="1">
                  <from>
                    <xdr:col>13</xdr:col>
                    <xdr:colOff>63500</xdr:colOff>
                    <xdr:row>59</xdr:row>
                    <xdr:rowOff>177800</xdr:rowOff>
                  </from>
                  <to>
                    <xdr:col>68</xdr:col>
                    <xdr:colOff>69850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6" name="Option Button 119">
              <controlPr defaultSize="0" autoFill="0" autoLine="0" autoPict="0">
                <anchor moveWithCells="1">
                  <from>
                    <xdr:col>28</xdr:col>
                    <xdr:colOff>31750</xdr:colOff>
                    <xdr:row>61</xdr:row>
                    <xdr:rowOff>6350</xdr:rowOff>
                  </from>
                  <to>
                    <xdr:col>38</xdr:col>
                    <xdr:colOff>25400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7" name="Option Button 120">
              <controlPr defaultSize="0" autoFill="0" autoLine="0" autoPict="0">
                <anchor moveWithCells="1">
                  <from>
                    <xdr:col>39</xdr:col>
                    <xdr:colOff>44450</xdr:colOff>
                    <xdr:row>61</xdr:row>
                    <xdr:rowOff>6350</xdr:rowOff>
                  </from>
                  <to>
                    <xdr:col>49</xdr:col>
                    <xdr:colOff>31750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8" name="Option Button 121">
              <controlPr defaultSize="0" autoFill="0" autoLine="0" autoPict="0">
                <anchor moveWithCells="1">
                  <from>
                    <xdr:col>51</xdr:col>
                    <xdr:colOff>31750</xdr:colOff>
                    <xdr:row>61</xdr:row>
                    <xdr:rowOff>6350</xdr:rowOff>
                  </from>
                  <to>
                    <xdr:col>58</xdr:col>
                    <xdr:colOff>38100</xdr:colOff>
                    <xdr:row>62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9" name="Option Button 122">
              <controlPr defaultSize="0" autoFill="0" autoLine="0" autoPict="0">
                <anchor moveWithCells="1">
                  <from>
                    <xdr:col>48</xdr:col>
                    <xdr:colOff>82550</xdr:colOff>
                    <xdr:row>88</xdr:row>
                    <xdr:rowOff>38100</xdr:rowOff>
                  </from>
                  <to>
                    <xdr:col>53</xdr:col>
                    <xdr:colOff>38100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0" name="Group Box 123">
              <controlPr defaultSize="0" autoFill="0" autoPict="0">
                <anchor moveWithCells="1">
                  <from>
                    <xdr:col>44</xdr:col>
                    <xdr:colOff>6350</xdr:colOff>
                    <xdr:row>87</xdr:row>
                    <xdr:rowOff>120650</xdr:rowOff>
                  </from>
                  <to>
                    <xdr:col>71</xdr:col>
                    <xdr:colOff>31750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1" name="Option Button 124">
              <controlPr defaultSize="0" autoFill="0" autoLine="0" autoPict="0">
                <anchor moveWithCells="1">
                  <from>
                    <xdr:col>56</xdr:col>
                    <xdr:colOff>6350</xdr:colOff>
                    <xdr:row>88</xdr:row>
                    <xdr:rowOff>38100</xdr:rowOff>
                  </from>
                  <to>
                    <xdr:col>62</xdr:col>
                    <xdr:colOff>44450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Group Box 126">
              <controlPr defaultSize="0" autoFill="0" autoPict="0">
                <anchor moveWithCells="1">
                  <from>
                    <xdr:col>17</xdr:col>
                    <xdr:colOff>0</xdr:colOff>
                    <xdr:row>51</xdr:row>
                    <xdr:rowOff>0</xdr:rowOff>
                  </from>
                  <to>
                    <xdr:col>68</xdr:col>
                    <xdr:colOff>38100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63" name="Group Box 147">
              <controlPr defaultSize="0" autoFill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68</xdr:col>
                    <xdr:colOff>38100</xdr:colOff>
                    <xdr:row>53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64" name="Option Button 151">
              <controlPr defaultSize="0" autoFill="0" autoLine="0" autoPict="0">
                <anchor moveWithCells="1">
                  <from>
                    <xdr:col>21</xdr:col>
                    <xdr:colOff>6350</xdr:colOff>
                    <xdr:row>51</xdr:row>
                    <xdr:rowOff>38100</xdr:rowOff>
                  </from>
                  <to>
                    <xdr:col>27</xdr:col>
                    <xdr:colOff>44450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65" name="Option Button 152">
              <controlPr defaultSize="0" autoFill="0" autoLine="0" autoPict="0">
                <anchor moveWithCells="1">
                  <from>
                    <xdr:col>28</xdr:col>
                    <xdr:colOff>38100</xdr:colOff>
                    <xdr:row>51</xdr:row>
                    <xdr:rowOff>38100</xdr:rowOff>
                  </from>
                  <to>
                    <xdr:col>39</xdr:col>
                    <xdr:colOff>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66" name="Option Button 153">
              <controlPr defaultSize="0" autoFill="0" autoLine="0" autoPict="0">
                <anchor moveWithCells="1">
                  <from>
                    <xdr:col>39</xdr:col>
                    <xdr:colOff>82550</xdr:colOff>
                    <xdr:row>51</xdr:row>
                    <xdr:rowOff>38100</xdr:rowOff>
                  </from>
                  <to>
                    <xdr:col>47</xdr:col>
                    <xdr:colOff>76200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67" name="Group Box 157">
              <controlPr defaultSize="0" autoFill="0" autoPict="0">
                <anchor moveWithCells="1">
                  <from>
                    <xdr:col>17</xdr:col>
                    <xdr:colOff>0</xdr:colOff>
                    <xdr:row>53</xdr:row>
                    <xdr:rowOff>6350</xdr:rowOff>
                  </from>
                  <to>
                    <xdr:col>68</xdr:col>
                    <xdr:colOff>38100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8" name="Option Button 158">
              <controlPr defaultSize="0" autoFill="0" autoLine="0" autoPict="0">
                <anchor moveWithCells="1">
                  <from>
                    <xdr:col>21</xdr:col>
                    <xdr:colOff>6350</xdr:colOff>
                    <xdr:row>53</xdr:row>
                    <xdr:rowOff>44450</xdr:rowOff>
                  </from>
                  <to>
                    <xdr:col>27</xdr:col>
                    <xdr:colOff>44450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69" name="Option Button 159">
              <controlPr defaultSize="0" autoFill="0" autoLine="0" autoPict="0">
                <anchor moveWithCells="1">
                  <from>
                    <xdr:col>28</xdr:col>
                    <xdr:colOff>38100</xdr:colOff>
                    <xdr:row>53</xdr:row>
                    <xdr:rowOff>44450</xdr:rowOff>
                  </from>
                  <to>
                    <xdr:col>39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70" name="Option Button 160">
              <controlPr defaultSize="0" autoFill="0" autoLine="0" autoPict="0">
                <anchor moveWithCells="1">
                  <from>
                    <xdr:col>39</xdr:col>
                    <xdr:colOff>82550</xdr:colOff>
                    <xdr:row>53</xdr:row>
                    <xdr:rowOff>44450</xdr:rowOff>
                  </from>
                  <to>
                    <xdr:col>47</xdr:col>
                    <xdr:colOff>76200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71" name="Option Button 161">
              <controlPr defaultSize="0" autoFill="0" autoLine="0" autoPict="0">
                <anchor moveWithCells="1">
                  <from>
                    <xdr:col>48</xdr:col>
                    <xdr:colOff>63500</xdr:colOff>
                    <xdr:row>53</xdr:row>
                    <xdr:rowOff>44450</xdr:rowOff>
                  </from>
                  <to>
                    <xdr:col>59</xdr:col>
                    <xdr:colOff>63500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72" name="Group Box 162">
              <controlPr defaultSize="0" autoFill="0" autoPict="0">
                <anchor moveWithCells="1">
                  <from>
                    <xdr:col>17</xdr:col>
                    <xdr:colOff>0</xdr:colOff>
                    <xdr:row>54</xdr:row>
                    <xdr:rowOff>6350</xdr:rowOff>
                  </from>
                  <to>
                    <xdr:col>68</xdr:col>
                    <xdr:colOff>38100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3" name="Option Button 163">
              <controlPr defaultSize="0" autoFill="0" autoLine="0" autoPict="0">
                <anchor moveWithCells="1">
                  <from>
                    <xdr:col>21</xdr:col>
                    <xdr:colOff>6350</xdr:colOff>
                    <xdr:row>54</xdr:row>
                    <xdr:rowOff>44450</xdr:rowOff>
                  </from>
                  <to>
                    <xdr:col>27</xdr:col>
                    <xdr:colOff>44450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74" name="Option Button 164">
              <controlPr defaultSize="0" autoFill="0" autoLine="0" autoPict="0">
                <anchor moveWithCells="1">
                  <from>
                    <xdr:col>28</xdr:col>
                    <xdr:colOff>38100</xdr:colOff>
                    <xdr:row>54</xdr:row>
                    <xdr:rowOff>44450</xdr:rowOff>
                  </from>
                  <to>
                    <xdr:col>39</xdr:col>
                    <xdr:colOff>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5" name="Option Button 165">
              <controlPr defaultSize="0" autoFill="0" autoLine="0" autoPict="0">
                <anchor moveWithCells="1">
                  <from>
                    <xdr:col>39</xdr:col>
                    <xdr:colOff>82550</xdr:colOff>
                    <xdr:row>54</xdr:row>
                    <xdr:rowOff>44450</xdr:rowOff>
                  </from>
                  <to>
                    <xdr:col>47</xdr:col>
                    <xdr:colOff>76200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6" name="Option Button 166">
              <controlPr defaultSize="0" autoFill="0" autoLine="0" autoPict="0">
                <anchor moveWithCells="1">
                  <from>
                    <xdr:col>48</xdr:col>
                    <xdr:colOff>63500</xdr:colOff>
                    <xdr:row>54</xdr:row>
                    <xdr:rowOff>44450</xdr:rowOff>
                  </from>
                  <to>
                    <xdr:col>59</xdr:col>
                    <xdr:colOff>69850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77" name="Group Box 167">
              <controlPr defaultSize="0" autoFill="0" autoPict="0">
                <anchor moveWithCells="1">
                  <from>
                    <xdr:col>17</xdr:col>
                    <xdr:colOff>0</xdr:colOff>
                    <xdr:row>55</xdr:row>
                    <xdr:rowOff>6350</xdr:rowOff>
                  </from>
                  <to>
                    <xdr:col>68</xdr:col>
                    <xdr:colOff>38100</xdr:colOff>
                    <xdr:row>57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78" name="Option Button 168">
              <controlPr defaultSize="0" autoFill="0" autoLine="0" autoPict="0">
                <anchor moveWithCells="1">
                  <from>
                    <xdr:col>21</xdr:col>
                    <xdr:colOff>6350</xdr:colOff>
                    <xdr:row>55</xdr:row>
                    <xdr:rowOff>44450</xdr:rowOff>
                  </from>
                  <to>
                    <xdr:col>27</xdr:col>
                    <xdr:colOff>44450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79" name="Option Button 169">
              <controlPr defaultSize="0" autoFill="0" autoLine="0" autoPict="0">
                <anchor moveWithCells="1">
                  <from>
                    <xdr:col>28</xdr:col>
                    <xdr:colOff>38100</xdr:colOff>
                    <xdr:row>55</xdr:row>
                    <xdr:rowOff>44450</xdr:rowOff>
                  </from>
                  <to>
                    <xdr:col>39</xdr:col>
                    <xdr:colOff>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0" name="Option Button 170">
              <controlPr defaultSize="0" autoFill="0" autoLine="0" autoPict="0">
                <anchor moveWithCells="1">
                  <from>
                    <xdr:col>39</xdr:col>
                    <xdr:colOff>82550</xdr:colOff>
                    <xdr:row>55</xdr:row>
                    <xdr:rowOff>44450</xdr:rowOff>
                  </from>
                  <to>
                    <xdr:col>47</xdr:col>
                    <xdr:colOff>76200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1" name="Option Button 171">
              <controlPr defaultSize="0" autoFill="0" autoLine="0" autoPict="0">
                <anchor moveWithCells="1">
                  <from>
                    <xdr:col>48</xdr:col>
                    <xdr:colOff>63500</xdr:colOff>
                    <xdr:row>55</xdr:row>
                    <xdr:rowOff>44450</xdr:rowOff>
                  </from>
                  <to>
                    <xdr:col>59</xdr:col>
                    <xdr:colOff>38100</xdr:colOff>
                    <xdr:row>55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82" name="Option Button 172">
              <controlPr defaultSize="0" autoFill="0" autoLine="0" autoPict="0">
                <anchor moveWithCells="1">
                  <from>
                    <xdr:col>13</xdr:col>
                    <xdr:colOff>63500</xdr:colOff>
                    <xdr:row>9</xdr:row>
                    <xdr:rowOff>6350</xdr:rowOff>
                  </from>
                  <to>
                    <xdr:col>19</xdr:col>
                    <xdr:colOff>38100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83" name="Group Box 173">
              <controlPr defaultSize="0" autoFill="0" autoPict="0" macro="[0]!グループ173_Click">
                <anchor moveWithCells="1">
                  <from>
                    <xdr:col>12</xdr:col>
                    <xdr:colOff>0</xdr:colOff>
                    <xdr:row>8</xdr:row>
                    <xdr:rowOff>190500</xdr:rowOff>
                  </from>
                  <to>
                    <xdr:col>29</xdr:col>
                    <xdr:colOff>6350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4" name="Option Button 174">
              <controlPr defaultSize="0" autoFill="0" autoLine="0" autoPict="0">
                <anchor moveWithCells="1">
                  <from>
                    <xdr:col>19</xdr:col>
                    <xdr:colOff>69850</xdr:colOff>
                    <xdr:row>9</xdr:row>
                    <xdr:rowOff>6350</xdr:rowOff>
                  </from>
                  <to>
                    <xdr:col>24</xdr:col>
                    <xdr:colOff>6350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5" name="Option Button 175">
              <controlPr defaultSize="0" autoFill="0" autoLine="0" autoPict="0">
                <anchor moveWithCells="1">
                  <from>
                    <xdr:col>21</xdr:col>
                    <xdr:colOff>6350</xdr:colOff>
                    <xdr:row>52</xdr:row>
                    <xdr:rowOff>38100</xdr:rowOff>
                  </from>
                  <to>
                    <xdr:col>27</xdr:col>
                    <xdr:colOff>44450</xdr:colOff>
                    <xdr:row>52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86" name="Option Button 176">
              <controlPr defaultSize="0" autoFill="0" autoLine="0" autoPict="0">
                <anchor moveWithCells="1">
                  <from>
                    <xdr:col>28</xdr:col>
                    <xdr:colOff>38100</xdr:colOff>
                    <xdr:row>52</xdr:row>
                    <xdr:rowOff>38100</xdr:rowOff>
                  </from>
                  <to>
                    <xdr:col>39</xdr:col>
                    <xdr:colOff>0</xdr:colOff>
                    <xdr:row>52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7" name="Option Button 177">
              <controlPr defaultSize="0" autoFill="0" autoLine="0" autoPict="0">
                <anchor moveWithCells="1">
                  <from>
                    <xdr:col>39</xdr:col>
                    <xdr:colOff>82550</xdr:colOff>
                    <xdr:row>52</xdr:row>
                    <xdr:rowOff>38100</xdr:rowOff>
                  </from>
                  <to>
                    <xdr:col>47</xdr:col>
                    <xdr:colOff>76200</xdr:colOff>
                    <xdr:row>52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88" name="Option Button 178">
              <controlPr defaultSize="0" autoFill="0" autoLine="0" autoPict="0">
                <anchor moveWithCells="1">
                  <from>
                    <xdr:col>48</xdr:col>
                    <xdr:colOff>63500</xdr:colOff>
                    <xdr:row>52</xdr:row>
                    <xdr:rowOff>31750</xdr:rowOff>
                  </from>
                  <to>
                    <xdr:col>59</xdr:col>
                    <xdr:colOff>44450</xdr:colOff>
                    <xdr:row>52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89" name="Option Button 188">
              <controlPr defaultSize="0" autoFill="0" autoLine="0" autoPict="0">
                <anchor moveWithCells="1">
                  <from>
                    <xdr:col>48</xdr:col>
                    <xdr:colOff>44450</xdr:colOff>
                    <xdr:row>51</xdr:row>
                    <xdr:rowOff>38100</xdr:rowOff>
                  </from>
                  <to>
                    <xdr:col>60</xdr:col>
                    <xdr:colOff>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0" name="Option Button 191">
              <controlPr defaultSize="0" autoFill="0" autoLine="0" autoPict="0">
                <anchor moveWithCells="1">
                  <from>
                    <xdr:col>60</xdr:col>
                    <xdr:colOff>82550</xdr:colOff>
                    <xdr:row>51</xdr:row>
                    <xdr:rowOff>38100</xdr:rowOff>
                  </from>
                  <to>
                    <xdr:col>64</xdr:col>
                    <xdr:colOff>69850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1" name="Option Button 192">
              <controlPr defaultSize="0" autoFill="0" autoLine="0" autoPict="0">
                <anchor moveWithCells="1">
                  <from>
                    <xdr:col>60</xdr:col>
                    <xdr:colOff>82550</xdr:colOff>
                    <xdr:row>52</xdr:row>
                    <xdr:rowOff>31750</xdr:rowOff>
                  </from>
                  <to>
                    <xdr:col>64</xdr:col>
                    <xdr:colOff>6350</xdr:colOff>
                    <xdr:row>52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92" name="Option Button 193">
              <controlPr defaultSize="0" autoFill="0" autoLine="0" autoPict="0">
                <anchor moveWithCells="1">
                  <from>
                    <xdr:col>60</xdr:col>
                    <xdr:colOff>82550</xdr:colOff>
                    <xdr:row>53</xdr:row>
                    <xdr:rowOff>31750</xdr:rowOff>
                  </from>
                  <to>
                    <xdr:col>64</xdr:col>
                    <xdr:colOff>6350</xdr:colOff>
                    <xdr:row>53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93" name="Option Button 195">
              <controlPr defaultSize="0" autoFill="0" autoLine="0" autoPict="0">
                <anchor moveWithCells="1">
                  <from>
                    <xdr:col>60</xdr:col>
                    <xdr:colOff>82550</xdr:colOff>
                    <xdr:row>54</xdr:row>
                    <xdr:rowOff>38100</xdr:rowOff>
                  </from>
                  <to>
                    <xdr:col>64</xdr:col>
                    <xdr:colOff>6350</xdr:colOff>
                    <xdr:row>54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94" name="Option Button 196">
              <controlPr defaultSize="0" autoFill="0" autoLine="0" autoPict="0">
                <anchor moveWithCells="1">
                  <from>
                    <xdr:col>60</xdr:col>
                    <xdr:colOff>82550</xdr:colOff>
                    <xdr:row>55</xdr:row>
                    <xdr:rowOff>31750</xdr:rowOff>
                  </from>
                  <to>
                    <xdr:col>64</xdr:col>
                    <xdr:colOff>6350</xdr:colOff>
                    <xdr:row>55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5" name="Option Button 199">
              <controlPr defaultSize="0" autoFill="0" autoLine="0" autoPict="0">
                <anchor moveWithCells="1">
                  <from>
                    <xdr:col>60</xdr:col>
                    <xdr:colOff>82550</xdr:colOff>
                    <xdr:row>59</xdr:row>
                    <xdr:rowOff>0</xdr:rowOff>
                  </from>
                  <to>
                    <xdr:col>65</xdr:col>
                    <xdr:colOff>38100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Option Button 200">
              <controlPr defaultSize="0" autoFill="0" autoLine="0" autoPict="0">
                <anchor moveWithCells="1">
                  <from>
                    <xdr:col>60</xdr:col>
                    <xdr:colOff>82550</xdr:colOff>
                    <xdr:row>61</xdr:row>
                    <xdr:rowOff>25400</xdr:rowOff>
                  </from>
                  <to>
                    <xdr:col>65</xdr:col>
                    <xdr:colOff>69850</xdr:colOff>
                    <xdr:row>61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7" name="Option Button 201">
              <controlPr defaultSize="0" autoFill="0" autoLine="0" autoPict="0">
                <anchor moveWithCells="1">
                  <from>
                    <xdr:col>30</xdr:col>
                    <xdr:colOff>31750</xdr:colOff>
                    <xdr:row>66</xdr:row>
                    <xdr:rowOff>38100</xdr:rowOff>
                  </from>
                  <to>
                    <xdr:col>60</xdr:col>
                    <xdr:colOff>25400</xdr:colOff>
                    <xdr:row>66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8" name="Option Button 202">
              <controlPr defaultSize="0" autoFill="0" autoLine="0" autoPict="0">
                <anchor moveWithCells="1">
                  <from>
                    <xdr:col>64</xdr:col>
                    <xdr:colOff>76200</xdr:colOff>
                    <xdr:row>79</xdr:row>
                    <xdr:rowOff>0</xdr:rowOff>
                  </from>
                  <to>
                    <xdr:col>69</xdr:col>
                    <xdr:colOff>44450</xdr:colOff>
                    <xdr:row>79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9" name="Option Button 204">
              <controlPr defaultSize="0" autoFill="0" autoLine="0" autoPict="0">
                <anchor moveWithCells="1">
                  <from>
                    <xdr:col>64</xdr:col>
                    <xdr:colOff>76200</xdr:colOff>
                    <xdr:row>80</xdr:row>
                    <xdr:rowOff>0</xdr:rowOff>
                  </from>
                  <to>
                    <xdr:col>68</xdr:col>
                    <xdr:colOff>63500</xdr:colOff>
                    <xdr:row>80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0" name="Option Button 205">
              <controlPr defaultSize="0" autoFill="0" autoLine="0" autoPict="0">
                <anchor moveWithCells="1">
                  <from>
                    <xdr:col>64</xdr:col>
                    <xdr:colOff>76200</xdr:colOff>
                    <xdr:row>81</xdr:row>
                    <xdr:rowOff>0</xdr:rowOff>
                  </from>
                  <to>
                    <xdr:col>69</xdr:col>
                    <xdr:colOff>44450</xdr:colOff>
                    <xdr:row>81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1" name="Option Button 206">
              <controlPr defaultSize="0" autoFill="0" autoLine="0" autoPict="0">
                <anchor moveWithCells="1">
                  <from>
                    <xdr:col>64</xdr:col>
                    <xdr:colOff>76200</xdr:colOff>
                    <xdr:row>82</xdr:row>
                    <xdr:rowOff>6350</xdr:rowOff>
                  </from>
                  <to>
                    <xdr:col>68</xdr:col>
                    <xdr:colOff>76200</xdr:colOff>
                    <xdr:row>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2" name="Option Button 208">
              <controlPr defaultSize="0" autoFill="0" autoLine="0" autoPict="0">
                <anchor moveWithCells="1">
                  <from>
                    <xdr:col>64</xdr:col>
                    <xdr:colOff>76200</xdr:colOff>
                    <xdr:row>84</xdr:row>
                    <xdr:rowOff>6350</xdr:rowOff>
                  </from>
                  <to>
                    <xdr:col>68</xdr:col>
                    <xdr:colOff>38100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3" name="Option Button 210">
              <controlPr defaultSize="0" autoFill="0" autoLine="0" autoPict="0">
                <anchor moveWithCells="1">
                  <from>
                    <xdr:col>64</xdr:col>
                    <xdr:colOff>76200</xdr:colOff>
                    <xdr:row>85</xdr:row>
                    <xdr:rowOff>6350</xdr:rowOff>
                  </from>
                  <to>
                    <xdr:col>69</xdr:col>
                    <xdr:colOff>38100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4" name="Option Button 213">
              <controlPr defaultSize="0" autoFill="0" autoLine="0" autoPict="0">
                <anchor moveWithCells="1">
                  <from>
                    <xdr:col>64</xdr:col>
                    <xdr:colOff>76200</xdr:colOff>
                    <xdr:row>86</xdr:row>
                    <xdr:rowOff>31750</xdr:rowOff>
                  </from>
                  <to>
                    <xdr:col>70</xdr:col>
                    <xdr:colOff>0</xdr:colOff>
                    <xdr:row>86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5" name="Option Button 215">
              <controlPr defaultSize="0" autoFill="0" autoLine="0" autoPict="0">
                <anchor moveWithCells="1">
                  <from>
                    <xdr:col>48</xdr:col>
                    <xdr:colOff>82550</xdr:colOff>
                    <xdr:row>87</xdr:row>
                    <xdr:rowOff>38100</xdr:rowOff>
                  </from>
                  <to>
                    <xdr:col>55</xdr:col>
                    <xdr:colOff>38100</xdr:colOff>
                    <xdr:row>87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06" name="Option Button 216">
              <controlPr defaultSize="0" autoFill="0" autoLine="0" autoPict="0">
                <anchor moveWithCells="1">
                  <from>
                    <xdr:col>56</xdr:col>
                    <xdr:colOff>6350</xdr:colOff>
                    <xdr:row>87</xdr:row>
                    <xdr:rowOff>31750</xdr:rowOff>
                  </from>
                  <to>
                    <xdr:col>62</xdr:col>
                    <xdr:colOff>44450</xdr:colOff>
                    <xdr:row>87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7" name="Option Button 217">
              <controlPr defaultSize="0" autoFill="0" autoLine="0" autoPict="0">
                <anchor moveWithCells="1">
                  <from>
                    <xdr:col>64</xdr:col>
                    <xdr:colOff>76200</xdr:colOff>
                    <xdr:row>87</xdr:row>
                    <xdr:rowOff>31750</xdr:rowOff>
                  </from>
                  <to>
                    <xdr:col>69</xdr:col>
                    <xdr:colOff>63500</xdr:colOff>
                    <xdr:row>87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8" name="Option Button 219">
              <controlPr defaultSize="0" autoFill="0" autoLine="0" autoPict="0">
                <anchor moveWithCells="1">
                  <from>
                    <xdr:col>64</xdr:col>
                    <xdr:colOff>76200</xdr:colOff>
                    <xdr:row>83</xdr:row>
                    <xdr:rowOff>6350</xdr:rowOff>
                  </from>
                  <to>
                    <xdr:col>69</xdr:col>
                    <xdr:colOff>31750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9" name="Option Button 220">
              <controlPr defaultSize="0" autoFill="0" autoLine="0" autoPict="0">
                <anchor moveWithCells="1">
                  <from>
                    <xdr:col>64</xdr:col>
                    <xdr:colOff>76200</xdr:colOff>
                    <xdr:row>88</xdr:row>
                    <xdr:rowOff>38100</xdr:rowOff>
                  </from>
                  <to>
                    <xdr:col>69</xdr:col>
                    <xdr:colOff>69850</xdr:colOff>
                    <xdr:row>88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0" name="Option Button 221">
              <controlPr defaultSize="0" autoFill="0" autoLine="0" autoPict="0">
                <anchor moveWithCells="1">
                  <from>
                    <xdr:col>27</xdr:col>
                    <xdr:colOff>38100</xdr:colOff>
                    <xdr:row>91</xdr:row>
                    <xdr:rowOff>0</xdr:rowOff>
                  </from>
                  <to>
                    <xdr:col>49</xdr:col>
                    <xdr:colOff>0</xdr:colOff>
                    <xdr:row>91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1" name="Option Button 222">
              <controlPr defaultSize="0" autoFill="0" autoLine="0" autoPict="0">
                <anchor moveWithCells="1">
                  <from>
                    <xdr:col>63</xdr:col>
                    <xdr:colOff>63500</xdr:colOff>
                    <xdr:row>91</xdr:row>
                    <xdr:rowOff>31750</xdr:rowOff>
                  </from>
                  <to>
                    <xdr:col>70</xdr:col>
                    <xdr:colOff>76200</xdr:colOff>
                    <xdr:row>91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2" name="Option Button 224">
              <controlPr defaultSize="0" autoFill="0" autoLine="0" autoPict="0">
                <anchor moveWithCells="1">
                  <from>
                    <xdr:col>60</xdr:col>
                    <xdr:colOff>82550</xdr:colOff>
                    <xdr:row>66</xdr:row>
                    <xdr:rowOff>38100</xdr:rowOff>
                  </from>
                  <to>
                    <xdr:col>66</xdr:col>
                    <xdr:colOff>44450</xdr:colOff>
                    <xdr:row>66</xdr:row>
                    <xdr:rowOff>184150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1C000000}">
          <x14:formula1>
            <xm:f>判定区分!$D$3:$D$17</xm:f>
          </x14:formula1>
          <xm:sqref>M33:AF33 M31:AF31 AW28</xm:sqref>
        </x14:dataValidation>
        <x14:dataValidation type="list" allowBlank="1" showInputMessage="1" showErrorMessage="1" xr:uid="{00000000-0002-0000-0400-00001D000000}">
          <x14:formula1>
            <xm:f>傷病名コード!$C$2:$C$25</xm:f>
          </x14:formula1>
          <xm:sqref>U52:U56</xm:sqref>
        </x14:dataValidation>
        <x14:dataValidation type="list" allowBlank="1" showInputMessage="1" showErrorMessage="1" xr:uid="{E124ADC9-79E8-44F6-9C0C-26964A05837F}">
          <x14:formula1>
            <xm:f>傷病名コード!$C$2:$C$31</xm:f>
          </x14:formula1>
          <xm:sqref>B52:T56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CK4"/>
  <sheetViews>
    <sheetView workbookViewId="0">
      <selection activeCell="AV2" sqref="AV2"/>
    </sheetView>
  </sheetViews>
  <sheetFormatPr defaultRowHeight="13" x14ac:dyDescent="0.2"/>
  <cols>
    <col min="1" max="1" width="10.453125" bestFit="1" customWidth="1"/>
    <col min="7" max="7" width="11.453125" customWidth="1"/>
    <col min="8" max="8" width="12.08984375" customWidth="1"/>
  </cols>
  <sheetData>
    <row r="1" spans="1:89" s="1" customFormat="1" ht="39" x14ac:dyDescent="0.2">
      <c r="A1" s="1" t="s">
        <v>251</v>
      </c>
      <c r="B1" s="1" t="s">
        <v>1</v>
      </c>
      <c r="C1" s="1" t="s">
        <v>2</v>
      </c>
      <c r="D1" s="1" t="s">
        <v>5</v>
      </c>
      <c r="E1" s="1" t="s">
        <v>4</v>
      </c>
      <c r="F1" s="1" t="s">
        <v>3</v>
      </c>
      <c r="G1" s="1" t="s">
        <v>249</v>
      </c>
      <c r="H1" s="1" t="s">
        <v>250</v>
      </c>
      <c r="I1" s="1" t="s">
        <v>10</v>
      </c>
      <c r="J1" s="1" t="s">
        <v>11</v>
      </c>
      <c r="K1" s="1" t="s">
        <v>12</v>
      </c>
      <c r="L1" s="1" t="s">
        <v>201</v>
      </c>
      <c r="M1" s="1" t="s">
        <v>202</v>
      </c>
      <c r="N1" s="1" t="s">
        <v>199</v>
      </c>
      <c r="O1" s="1" t="s">
        <v>200</v>
      </c>
      <c r="P1" s="1" t="s">
        <v>203</v>
      </c>
      <c r="Q1" s="1" t="s">
        <v>204</v>
      </c>
      <c r="R1" s="1" t="s">
        <v>205</v>
      </c>
      <c r="S1" s="1" t="s">
        <v>206</v>
      </c>
      <c r="T1" s="1" t="s">
        <v>207</v>
      </c>
      <c r="U1" s="1" t="s">
        <v>208</v>
      </c>
      <c r="V1" s="1" t="s">
        <v>209</v>
      </c>
      <c r="W1" s="1" t="s">
        <v>210</v>
      </c>
      <c r="X1" s="1" t="s">
        <v>211</v>
      </c>
      <c r="Y1" s="1" t="s">
        <v>212</v>
      </c>
      <c r="Z1" s="1" t="s">
        <v>213</v>
      </c>
      <c r="AA1" s="1" t="s">
        <v>214</v>
      </c>
      <c r="AB1" s="1" t="s">
        <v>215</v>
      </c>
      <c r="AC1" s="1" t="s">
        <v>216</v>
      </c>
      <c r="AD1" s="1" t="s">
        <v>161</v>
      </c>
      <c r="AE1" s="1" t="s">
        <v>9</v>
      </c>
      <c r="AF1" s="1" t="s">
        <v>13</v>
      </c>
      <c r="AG1" s="1" t="s">
        <v>168</v>
      </c>
      <c r="AH1" s="1" t="s">
        <v>170</v>
      </c>
      <c r="AI1" s="1" t="s">
        <v>171</v>
      </c>
      <c r="AJ1" s="1" t="s">
        <v>223</v>
      </c>
      <c r="AK1" s="1" t="s">
        <v>224</v>
      </c>
      <c r="AL1" s="1" t="s">
        <v>225</v>
      </c>
      <c r="AM1" s="1" t="s">
        <v>226</v>
      </c>
      <c r="AN1" s="1" t="s">
        <v>227</v>
      </c>
      <c r="AO1" s="1" t="s">
        <v>176</v>
      </c>
      <c r="AP1" s="1" t="s">
        <v>178</v>
      </c>
      <c r="AQ1" s="1" t="s">
        <v>14</v>
      </c>
      <c r="AR1" s="1" t="s">
        <v>231</v>
      </c>
      <c r="AS1" s="1" t="s">
        <v>232</v>
      </c>
      <c r="AT1" s="1" t="s">
        <v>233</v>
      </c>
      <c r="AU1" s="1" t="s">
        <v>234</v>
      </c>
      <c r="AV1" s="1" t="s">
        <v>48</v>
      </c>
      <c r="AW1" s="1" t="s">
        <v>58</v>
      </c>
      <c r="AX1" s="1" t="s">
        <v>59</v>
      </c>
      <c r="AY1" s="1" t="s">
        <v>60</v>
      </c>
      <c r="AZ1" s="1" t="s">
        <v>61</v>
      </c>
      <c r="BA1" s="1" t="s">
        <v>62</v>
      </c>
      <c r="BB1" s="1" t="s">
        <v>63</v>
      </c>
      <c r="BC1" s="1" t="s">
        <v>64</v>
      </c>
      <c r="BD1" s="1" t="s">
        <v>65</v>
      </c>
      <c r="BE1" s="1" t="s">
        <v>66</v>
      </c>
      <c r="BF1" s="1" t="s">
        <v>67</v>
      </c>
      <c r="BG1" s="1" t="s">
        <v>68</v>
      </c>
      <c r="BH1" s="1" t="s">
        <v>69</v>
      </c>
      <c r="BI1" s="1" t="s">
        <v>70</v>
      </c>
      <c r="BJ1" s="1" t="s">
        <v>71</v>
      </c>
      <c r="BK1" s="1" t="s">
        <v>28</v>
      </c>
      <c r="BL1" s="1" t="s">
        <v>15</v>
      </c>
      <c r="BM1" s="1" t="s">
        <v>29</v>
      </c>
      <c r="BN1" s="1" t="s">
        <v>72</v>
      </c>
      <c r="BO1" s="1" t="s">
        <v>73</v>
      </c>
      <c r="BP1" s="1" t="s">
        <v>74</v>
      </c>
      <c r="BQ1" s="1" t="s">
        <v>75</v>
      </c>
      <c r="BR1" s="1" t="s">
        <v>76</v>
      </c>
      <c r="BS1" s="1" t="s">
        <v>77</v>
      </c>
      <c r="BT1" s="1" t="s">
        <v>78</v>
      </c>
      <c r="BU1" s="1" t="s">
        <v>79</v>
      </c>
      <c r="BV1" s="1" t="s">
        <v>80</v>
      </c>
      <c r="BW1" s="1" t="s">
        <v>81</v>
      </c>
      <c r="BX1" s="1" t="s">
        <v>82</v>
      </c>
      <c r="BY1" s="1" t="s">
        <v>83</v>
      </c>
      <c r="BZ1" s="1" t="s">
        <v>84</v>
      </c>
      <c r="CA1" s="1" t="s">
        <v>16</v>
      </c>
      <c r="CB1" s="1" t="s">
        <v>17</v>
      </c>
      <c r="CC1" s="1" t="s">
        <v>18</v>
      </c>
      <c r="CD1" s="1" t="s">
        <v>19</v>
      </c>
      <c r="CE1" s="1" t="s">
        <v>20</v>
      </c>
      <c r="CF1" s="1" t="s">
        <v>21</v>
      </c>
      <c r="CG1" s="1" t="s">
        <v>22</v>
      </c>
      <c r="CH1" s="1" t="s">
        <v>23</v>
      </c>
      <c r="CI1" s="1" t="s">
        <v>24</v>
      </c>
      <c r="CJ1" s="1" t="s">
        <v>25</v>
      </c>
      <c r="CK1" s="1" t="s">
        <v>26</v>
      </c>
    </row>
    <row r="2" spans="1:89" x14ac:dyDescent="0.2">
      <c r="A2" s="82" t="str">
        <f>IF((仮取り込み!B2="")+(仮取り込み!B2=0),"",TEXT(仮取り込み!B2&amp;"/"&amp;仮取り込み!C2&amp;"/"&amp;仮取り込み!D2,"yyyy/mm/dd"))</f>
        <v/>
      </c>
      <c r="B2">
        <f>仮取り込み!E2</f>
        <v>0</v>
      </c>
      <c r="C2">
        <f>仮取り込み!F2</f>
        <v>0</v>
      </c>
      <c r="D2">
        <f>仮取り込み!G2</f>
        <v>0</v>
      </c>
      <c r="E2">
        <f>仮取り込み!H2</f>
        <v>0</v>
      </c>
      <c r="F2" t="str">
        <f>IF((仮取り込み!I2="")+(仮取り込み!I2=0),"",VALUE(仮取り込み!I2))</f>
        <v/>
      </c>
      <c r="G2" t="str">
        <f>IF((仮取り込み!J2="")+(仮取り込み!J2=0),"",TEXT(仮取り込み!J2  &amp; "/" &amp; 仮取り込み!K2  &amp; "/" &amp; 仮取り込み!L2,"yyyy/mm/dd"))</f>
        <v/>
      </c>
      <c r="H2" s="81" t="str">
        <f>IF((仮取り込み!M2="")+(仮取り込み!M2=0),"",TEXT(仮取り込み!M2 &amp; "/" &amp; 仮取り込み!N2 &amp; "/" &amp; 仮取り込み!O2,"yyyy/mm/dd"))</f>
        <v/>
      </c>
      <c r="I2" t="str">
        <f>IF((仮取り込み!P2="")+(仮取り込み!P2=0),"",VALUE(仮取り込み!P2))</f>
        <v/>
      </c>
      <c r="J2" t="str">
        <f>IF((仮取り込み!Q2="")+(仮取り込み!Q2=0),"",VALUE(仮取り込み!Q2))</f>
        <v/>
      </c>
      <c r="K2" t="str">
        <f>IF((仮取り込み!R2="")+(仮取り込み!R2=0),"",VALUE(仮取り込み!R2))</f>
        <v/>
      </c>
      <c r="L2" t="str">
        <f>IF((仮取り込み!S2="")+(仮取り込み!S2=0),"",VALUE(仮取り込み!S2))</f>
        <v/>
      </c>
      <c r="M2" t="str">
        <f>IF((仮取り込み!T2="")+(仮取り込み!T2=0),"",VALUE(仮取り込み!T2))</f>
        <v/>
      </c>
      <c r="N2" t="str">
        <f>IF((仮取り込み!U2="")+(仮取り込み!U2=0),"",VALUE(仮取り込み!U2))</f>
        <v/>
      </c>
      <c r="O2" t="str">
        <f>IF((仮取り込み!V2="")+(仮取り込み!V2=0),"",VALUE(仮取り込み!V2))</f>
        <v/>
      </c>
      <c r="P2" t="str">
        <f>IF((仮取り込み!W2="")+(仮取り込み!W2=0),"",仮取り込み!W2)</f>
        <v/>
      </c>
      <c r="Q2" t="str">
        <f>IF((仮取り込み!X2="")+(仮取り込み!X2=0),"",仮取り込み!X2)</f>
        <v/>
      </c>
      <c r="R2" t="str">
        <f>IF((仮取り込み!Y2="")+(仮取り込み!Y2=0),"",仮取り込み!Y2)</f>
        <v/>
      </c>
      <c r="S2" t="str">
        <f>IF((仮取り込み!Z2="")+(仮取り込み!Z2=0),"",仮取り込み!Z2)</f>
        <v/>
      </c>
      <c r="T2" t="str">
        <f>IF((仮取り込み!AA2="")+(仮取り込み!AA2=0),"",仮取り込み!AA2)</f>
        <v/>
      </c>
      <c r="U2" t="str">
        <f>IF((仮取り込み!AB2="")+(仮取り込み!AB2=0),"",仮取り込み!AB2)</f>
        <v/>
      </c>
      <c r="V2" t="str">
        <f>IF((仮取り込み!AC2&lt;40)+(仮取り込み!AC2&gt;300),"",仮取り込み!AC2)</f>
        <v/>
      </c>
      <c r="W2" t="str">
        <f>IF((仮取り込み!AD2="")+(仮取り込み!AD2&gt;=仮取り込み!AC2),"",仮取り込み!AD2)</f>
        <v/>
      </c>
      <c r="X2" t="str">
        <f>IF((仮取り込み!AE2&lt;40)+(仮取り込み!AE2&gt;300),"",仮取り込み!AE2)</f>
        <v/>
      </c>
      <c r="Y2" t="str">
        <f>IF((仮取り込み!AF2="")+(仮取り込み!AF2&gt;=仮取り込み!AE2),"",仮取り込み!AF2)</f>
        <v/>
      </c>
      <c r="Z2" t="str">
        <f>IF((仮取り込み!AG2=0)+(仮取り込み!AG2=""),"",仮取り込み!AG2)</f>
        <v/>
      </c>
      <c r="AA2" t="str">
        <f>IF((仮取り込み!AH2=0)+(仮取り込み!AH2=""),"",仮取り込み!AH2)</f>
        <v/>
      </c>
      <c r="AB2" t="str">
        <f>IF((仮取り込み!AI2=0)+(仮取り込み!AI2=""),"",仮取り込み!AI2)</f>
        <v/>
      </c>
      <c r="AC2" t="str">
        <f>IF((仮取り込み!AJ2=0)+(仮取り込み!AJ2=""),"",仮取り込み!AJ2)</f>
        <v/>
      </c>
      <c r="AD2" t="str">
        <f>IF((仮取り込み!AK2=0)+(仮取り込み!AK2=""),"",仮取り込み!AK2)</f>
        <v/>
      </c>
      <c r="AE2" t="str">
        <f>IF((仮取り込み!AL2=0)+(仮取り込み!AL2=""),"",仮取り込み!AL2)</f>
        <v/>
      </c>
      <c r="AF2" t="str">
        <f>IF((仮取り込み!AM2=0)+(仮取り込み!AM2=""),"",仮取り込み!AM2)</f>
        <v/>
      </c>
      <c r="AG2" t="str">
        <f>IF((仮取り込み!AN2=0)+(仮取り込み!AN2=""),"",仮取り込み!AN2)</f>
        <v/>
      </c>
      <c r="AH2" t="str">
        <f>IF((仮取り込み!AO2="")+(仮取り込み!AO2=0),"",VALUE(仮取り込み!AO2))</f>
        <v/>
      </c>
      <c r="AI2" t="str">
        <f>IF((仮取り込み!AP2="")+(仮取り込み!AP2=0),"",VALUE(仮取り込み!AP2))</f>
        <v/>
      </c>
      <c r="AJ2" t="str">
        <f>IF((仮取り込み!AQ2="")+(仮取り込み!AQ2=0),"",VALUE(仮取り込み!AQ2))</f>
        <v/>
      </c>
      <c r="AK2" t="str">
        <f>IF((仮取り込み!AR2="")+(仮取り込み!AR2=0),"",VALUE(仮取り込み!AR2))</f>
        <v/>
      </c>
      <c r="AL2" t="str">
        <f>IF((仮取り込み!AS2="")+(仮取り込み!AS2=0),"",VALUE(仮取り込み!AS2))</f>
        <v/>
      </c>
      <c r="AM2" t="str">
        <f>IF((仮取り込み!AT2="")+(仮取り込み!AT2=0),"",VALUE(仮取り込み!AT2))</f>
        <v/>
      </c>
      <c r="AN2" t="str">
        <f>IF((仮取り込み!AU2="")+(仮取り込み!AU2=0),"",VALUE(仮取り込み!AU2))</f>
        <v/>
      </c>
      <c r="AO2" t="str">
        <f>IF((仮取り込み!AV2="")+(仮取り込み!AV2=0),"",VALUE(仮取り込み!AV2))</f>
        <v/>
      </c>
      <c r="AP2" t="str">
        <f>IF((仮取り込み!AW2="")+(仮取り込み!AW2=0),"",VALUE(仮取り込み!AW2))</f>
        <v/>
      </c>
      <c r="AQ2" t="str">
        <f>IF((仮取り込み!AX2="")+(仮取り込み!AX2=0),"",VALUE(仮取り込み!AX2))</f>
        <v/>
      </c>
      <c r="AR2" t="str">
        <f>IF((仮取り込み!AY2="")+(仮取り込み!AY2=0),"",VALUE(仮取り込み!AY2))</f>
        <v/>
      </c>
      <c r="AS2" t="str">
        <f>IF((仮取り込み!AZ2="")+(仮取り込み!AZ2=0),"",VALUE(仮取り込み!AZ2))</f>
        <v/>
      </c>
      <c r="AT2" t="str">
        <f>IF((仮取り込み!BA2="")+(仮取り込み!BA2=0),"",VALUE(仮取り込み!BA2))</f>
        <v/>
      </c>
      <c r="AU2" t="str">
        <f>IF((仮取り込み!BB2="")+(仮取り込み!BB2=0),"",仮取り込み!BB2)</f>
        <v/>
      </c>
      <c r="AV2" t="str">
        <f>仮取り込み!BC2</f>
        <v/>
      </c>
      <c r="AW2" t="str">
        <f>IF(仮取り込み!BC2="","",IF(仮取り込み!BD2=5,"",仮取り込み!BD2))</f>
        <v/>
      </c>
      <c r="AX2" t="str">
        <f>IF(仮取り込み!BC2="","",IF(仮取り込み!BE2&gt;0,仮取り込み!BE2,""))</f>
        <v/>
      </c>
      <c r="AY2" t="str">
        <f>仮取り込み!BF2</f>
        <v/>
      </c>
      <c r="AZ2" t="str">
        <f>IF(仮取り込み!BF2="","",IF(仮取り込み!BG2=5,"",仮取り込み!BG2))</f>
        <v/>
      </c>
      <c r="BA2" t="str">
        <f>IF(仮取り込み!BF2="","",IF(仮取り込み!BH2&gt;0,仮取り込み!BH2,""))</f>
        <v/>
      </c>
      <c r="BB2" t="str">
        <f>仮取り込み!BI2</f>
        <v/>
      </c>
      <c r="BC2" t="str">
        <f>IF(仮取り込み!BI2="","",IF(仮取り込み!BJ2=5,"",仮取り込み!BJ2))</f>
        <v/>
      </c>
      <c r="BD2" t="str">
        <f>IF(仮取り込み!BI2="","",IF(仮取り込み!BK2&gt;0,仮取り込み!BK2,""))</f>
        <v/>
      </c>
      <c r="BE2" t="str">
        <f>仮取り込み!BL2</f>
        <v/>
      </c>
      <c r="BF2" t="str">
        <f>IF(仮取り込み!BL2="","",IF(仮取り込み!BM2=5,"",仮取り込み!BM2))</f>
        <v/>
      </c>
      <c r="BG2" t="str">
        <f>IF(仮取り込み!BL2="","",IF(仮取り込み!BN2&gt;0,仮取り込み!BN2,""))</f>
        <v/>
      </c>
      <c r="BH2" t="str">
        <f>仮取り込み!BO2</f>
        <v/>
      </c>
      <c r="BI2" t="str">
        <f>IF(仮取り込み!BO2="","",IF(仮取り込み!BP2=5,"",仮取り込み!BP2))</f>
        <v/>
      </c>
      <c r="BJ2" t="str">
        <f>IF(仮取り込み!BO2="","",IF(仮取り込み!BQ2&gt;0,仮取り込み!BQ2,""))</f>
        <v/>
      </c>
      <c r="BK2" t="str">
        <f>IF((仮取り込み!BR2&gt;0)*(仮取り込み!BR2&lt;4),仮取り込み!BR2,"")</f>
        <v/>
      </c>
      <c r="BL2" t="str">
        <f>IF((仮取り込み!BR2=1)+(仮取り込み!BR2=2),IF((仮取り込み!BS2=0)+(仮取り込み!BS2=5),"",仮取り込み!BS2),"")</f>
        <v/>
      </c>
      <c r="BM2" t="str">
        <f>IF((仮取り込み!BT2=0)+(仮取り込み!BT2=4),"",仮取り込み!BT2)</f>
        <v/>
      </c>
      <c r="BN2" t="str">
        <f>IF(仮取り込み!BT2=3,仮取り込み!BU2,"")</f>
        <v/>
      </c>
      <c r="BO2">
        <f>仮取り込み!BV2</f>
        <v>0</v>
      </c>
      <c r="BP2">
        <f>IF(仮取り込み!BW2=TRUE,1,0)</f>
        <v>0</v>
      </c>
      <c r="BQ2">
        <f>IF(仮取り込み!BX2=TRUE,1,0)</f>
        <v>0</v>
      </c>
      <c r="BR2">
        <f>IF(仮取り込み!BY2=TRUE,1,0)</f>
        <v>0</v>
      </c>
      <c r="BS2">
        <f>IF(仮取り込み!BZ2=TRUE,1,0)</f>
        <v>0</v>
      </c>
      <c r="BT2">
        <f>IF(仮取り込み!CA2=TRUE,1,0)</f>
        <v>0</v>
      </c>
      <c r="BU2">
        <f>IF(仮取り込み!CB2=TRUE,1,0)</f>
        <v>0</v>
      </c>
      <c r="BV2">
        <f>IF(仮取り込み!CC2=TRUE,1,0)</f>
        <v>0</v>
      </c>
      <c r="BW2">
        <f>IF(仮取り込み!CD2=TRUE,1,0)</f>
        <v>0</v>
      </c>
      <c r="BX2">
        <f>IF(仮取り込み!CE2=TRUE,1,0)</f>
        <v>0</v>
      </c>
      <c r="BY2">
        <f>IF(仮取り込み!CF2=TRUE,1,0)</f>
        <v>0</v>
      </c>
      <c r="BZ2">
        <f>IF(仮取り込み!CG2=TRUE,1,0)</f>
        <v>0</v>
      </c>
      <c r="CA2" t="str">
        <f>IF((仮取り込み!CH2=0)+(仮取り込み!CH2=4),"",仮取り込み!CH2)</f>
        <v/>
      </c>
      <c r="CB2" t="str">
        <f>IF((仮取り込み!CI2=0)+(仮取り込み!CI2=3),"",仮取り込み!CI2)</f>
        <v/>
      </c>
      <c r="CC2" t="str">
        <f>IF((仮取り込み!CJ2=0)+(仮取り込み!CJ2=3),"",仮取り込み!CJ2)</f>
        <v/>
      </c>
      <c r="CD2" t="str">
        <f>IF((仮取り込み!CK2=0)+(仮取り込み!CK2=3),"",仮取り込み!CK2)</f>
        <v/>
      </c>
      <c r="CE2" t="str">
        <f>IF((仮取り込み!CL2=0)+(仮取り込み!CL2=3),"",仮取り込み!CL2)</f>
        <v/>
      </c>
      <c r="CF2" t="str">
        <f>IF((仮取り込み!CM2=0)+(仮取り込み!CM2=3),"",仮取り込み!CM2)</f>
        <v/>
      </c>
      <c r="CG2" t="str">
        <f>IF((仮取り込み!CN2=0)+(仮取り込み!CN2=3),"",仮取り込み!CN2)</f>
        <v/>
      </c>
      <c r="CH2" t="str">
        <f>IF((仮取り込み!CO2=0)+(仮取り込み!CO2=3),"",仮取り込み!CO2)</f>
        <v/>
      </c>
      <c r="CI2" t="str">
        <f>IF((仮取り込み!CP2=0)+(仮取り込み!CP2=3),"",仮取り込み!CP2)</f>
        <v/>
      </c>
      <c r="CJ2" t="str">
        <f>IF((仮取り込み!CQ2=0)+(仮取り込み!CQ2=3),"",仮取り込み!CQ2)</f>
        <v/>
      </c>
      <c r="CK2" t="str">
        <f>IF((仮取り込み!CR2=0)+(仮取り込み!CR2=7),"",仮取り込み!CR2)</f>
        <v/>
      </c>
    </row>
    <row r="3" spans="1:89" x14ac:dyDescent="0.2">
      <c r="A3" s="2"/>
    </row>
    <row r="4" spans="1:89" x14ac:dyDescent="0.2">
      <c r="A4" s="81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CR2"/>
  <sheetViews>
    <sheetView topLeftCell="BD1" workbookViewId="0">
      <pane xSplit="8060"/>
      <selection activeCell="BD3" sqref="BD3"/>
      <selection pane="topRight" activeCell="BU2" sqref="BU2"/>
    </sheetView>
  </sheetViews>
  <sheetFormatPr defaultRowHeight="13" x14ac:dyDescent="0.2"/>
  <sheetData>
    <row r="1" spans="1:96" s="1" customFormat="1" ht="39" x14ac:dyDescent="0.2">
      <c r="A1" s="1" t="s">
        <v>86</v>
      </c>
      <c r="B1" s="1" t="s">
        <v>52</v>
      </c>
      <c r="C1" s="1" t="s">
        <v>53</v>
      </c>
      <c r="D1" s="1" t="s">
        <v>54</v>
      </c>
      <c r="E1" s="1" t="s">
        <v>1</v>
      </c>
      <c r="F1" s="1" t="s">
        <v>2</v>
      </c>
      <c r="G1" s="1" t="s">
        <v>5</v>
      </c>
      <c r="H1" s="1" t="s">
        <v>4</v>
      </c>
      <c r="I1" s="1" t="s">
        <v>3</v>
      </c>
      <c r="J1" s="1" t="s">
        <v>55</v>
      </c>
      <c r="K1" s="1" t="s">
        <v>56</v>
      </c>
      <c r="L1" s="1" t="s">
        <v>57</v>
      </c>
      <c r="M1" s="1" t="s">
        <v>193</v>
      </c>
      <c r="N1" s="1" t="s">
        <v>194</v>
      </c>
      <c r="O1" s="1" t="s">
        <v>195</v>
      </c>
      <c r="P1" s="1" t="s">
        <v>196</v>
      </c>
      <c r="Q1" s="1" t="s">
        <v>197</v>
      </c>
      <c r="R1" s="1" t="s">
        <v>198</v>
      </c>
      <c r="S1" s="1" t="s">
        <v>201</v>
      </c>
      <c r="T1" s="1" t="s">
        <v>202</v>
      </c>
      <c r="U1" s="1" t="s">
        <v>199</v>
      </c>
      <c r="V1" s="1" t="s">
        <v>200</v>
      </c>
      <c r="W1" s="1" t="s">
        <v>203</v>
      </c>
      <c r="X1" s="1" t="s">
        <v>204</v>
      </c>
      <c r="Y1" s="1" t="s">
        <v>205</v>
      </c>
      <c r="Z1" s="1" t="s">
        <v>206</v>
      </c>
      <c r="AA1" s="1" t="s">
        <v>207</v>
      </c>
      <c r="AB1" s="1" t="s">
        <v>208</v>
      </c>
      <c r="AC1" s="1" t="s">
        <v>209</v>
      </c>
      <c r="AD1" s="1" t="s">
        <v>210</v>
      </c>
      <c r="AE1" s="1" t="s">
        <v>211</v>
      </c>
      <c r="AF1" s="1" t="s">
        <v>212</v>
      </c>
      <c r="AG1" s="1" t="s">
        <v>213</v>
      </c>
      <c r="AH1" s="1" t="s">
        <v>214</v>
      </c>
      <c r="AI1" s="1" t="s">
        <v>215</v>
      </c>
      <c r="AJ1" s="1" t="s">
        <v>216</v>
      </c>
      <c r="AK1" s="1" t="s">
        <v>217</v>
      </c>
      <c r="AL1" s="1" t="s">
        <v>218</v>
      </c>
      <c r="AM1" s="1" t="s">
        <v>219</v>
      </c>
      <c r="AN1" s="1" t="s">
        <v>220</v>
      </c>
      <c r="AO1" s="1" t="s">
        <v>221</v>
      </c>
      <c r="AP1" s="1" t="s">
        <v>222</v>
      </c>
      <c r="AQ1" s="1" t="s">
        <v>223</v>
      </c>
      <c r="AR1" s="1" t="s">
        <v>224</v>
      </c>
      <c r="AS1" s="1" t="s">
        <v>225</v>
      </c>
      <c r="AT1" s="1" t="s">
        <v>226</v>
      </c>
      <c r="AU1" s="1" t="s">
        <v>227</v>
      </c>
      <c r="AV1" s="1" t="s">
        <v>228</v>
      </c>
      <c r="AW1" s="1" t="s">
        <v>229</v>
      </c>
      <c r="AX1" s="1" t="s">
        <v>230</v>
      </c>
      <c r="AY1" s="1" t="s">
        <v>231</v>
      </c>
      <c r="AZ1" s="1" t="s">
        <v>232</v>
      </c>
      <c r="BA1" s="1" t="s">
        <v>233</v>
      </c>
      <c r="BB1" s="1" t="s">
        <v>234</v>
      </c>
      <c r="BC1" s="1" t="s">
        <v>48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  <c r="BK1" s="1" t="s">
        <v>65</v>
      </c>
      <c r="BL1" s="1" t="s">
        <v>66</v>
      </c>
      <c r="BM1" s="1" t="s">
        <v>67</v>
      </c>
      <c r="BN1" s="1" t="s">
        <v>68</v>
      </c>
      <c r="BO1" s="1" t="s">
        <v>69</v>
      </c>
      <c r="BP1" s="1" t="s">
        <v>70</v>
      </c>
      <c r="BQ1" s="1" t="s">
        <v>71</v>
      </c>
      <c r="BR1" s="1" t="s">
        <v>49</v>
      </c>
      <c r="BS1" s="1" t="s">
        <v>50</v>
      </c>
      <c r="BT1" s="1" t="s">
        <v>51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16</v>
      </c>
      <c r="CI1" s="1" t="s">
        <v>17</v>
      </c>
      <c r="CJ1" s="1" t="s">
        <v>18</v>
      </c>
      <c r="CK1" s="1" t="s">
        <v>19</v>
      </c>
      <c r="CL1" s="1" t="s">
        <v>20</v>
      </c>
      <c r="CM1" s="1" t="s">
        <v>21</v>
      </c>
      <c r="CN1" s="1" t="s">
        <v>22</v>
      </c>
      <c r="CO1" s="1" t="s">
        <v>23</v>
      </c>
      <c r="CP1" s="1" t="s">
        <v>24</v>
      </c>
      <c r="CQ1" s="1" t="s">
        <v>25</v>
      </c>
      <c r="CR1" s="1" t="s">
        <v>26</v>
      </c>
    </row>
    <row r="2" spans="1:96" x14ac:dyDescent="0.2">
      <c r="A2" t="s">
        <v>85</v>
      </c>
      <c r="B2">
        <f>Data!$P$5</f>
        <v>0</v>
      </c>
      <c r="C2">
        <f>Data!V5</f>
        <v>0</v>
      </c>
      <c r="D2">
        <f>Data!AC5</f>
        <v>0</v>
      </c>
      <c r="E2">
        <f>Data!M6</f>
        <v>0</v>
      </c>
      <c r="F2">
        <f>Data!M7</f>
        <v>0</v>
      </c>
      <c r="G2">
        <f>Data!M8</f>
        <v>0</v>
      </c>
      <c r="H2">
        <f>Data!M9</f>
        <v>0</v>
      </c>
      <c r="I2">
        <v>0</v>
      </c>
      <c r="J2">
        <f>Data!M11</f>
        <v>0</v>
      </c>
      <c r="K2">
        <f>Data!Z11</f>
        <v>0</v>
      </c>
      <c r="L2">
        <f>Data!AG11</f>
        <v>0</v>
      </c>
      <c r="M2">
        <f>Data!P15</f>
        <v>0</v>
      </c>
      <c r="N2">
        <f>Data!V15</f>
        <v>0</v>
      </c>
      <c r="O2">
        <f>Data!AC15</f>
        <v>0</v>
      </c>
      <c r="P2">
        <f>Data!J18</f>
        <v>0</v>
      </c>
      <c r="Q2">
        <f>Data!P18</f>
        <v>0</v>
      </c>
      <c r="R2">
        <f>Data!V18</f>
        <v>0</v>
      </c>
      <c r="S2">
        <f>Data!J23</f>
        <v>0</v>
      </c>
      <c r="T2">
        <f>Data!N23</f>
        <v>0</v>
      </c>
      <c r="U2">
        <f>Data!R23</f>
        <v>0</v>
      </c>
      <c r="V2">
        <f>Data!V23</f>
        <v>0</v>
      </c>
      <c r="W2">
        <f>Data!AH22</f>
        <v>0</v>
      </c>
      <c r="X2">
        <f>Data!AH23</f>
        <v>0</v>
      </c>
      <c r="Y2">
        <f>Data!AP22</f>
        <v>0</v>
      </c>
      <c r="Z2">
        <f>Data!AP23</f>
        <v>0</v>
      </c>
      <c r="AA2">
        <f>Data!BC22</f>
        <v>0</v>
      </c>
      <c r="AB2">
        <f>Data!BC23</f>
        <v>0</v>
      </c>
      <c r="AC2">
        <f>Data!AB25</f>
        <v>0</v>
      </c>
      <c r="AD2" t="str">
        <f>IF(Data!AB26="","",Data!AB26)</f>
        <v/>
      </c>
      <c r="AE2">
        <f>Data!BF25</f>
        <v>0</v>
      </c>
      <c r="AF2" t="str">
        <f>IF(Data!BF26="","",Data!BF26)</f>
        <v/>
      </c>
      <c r="AG2">
        <f>Data!M28</f>
        <v>0</v>
      </c>
      <c r="AH2">
        <f>Data!AW28</f>
        <v>0</v>
      </c>
      <c r="AI2">
        <f>Data!M30</f>
        <v>0</v>
      </c>
      <c r="AJ2">
        <f>Data!M31</f>
        <v>0</v>
      </c>
      <c r="AK2">
        <f>Data!BF30</f>
        <v>0</v>
      </c>
      <c r="AL2">
        <f>Data!M33</f>
        <v>0</v>
      </c>
      <c r="AM2">
        <f>Data!N35</f>
        <v>0</v>
      </c>
      <c r="AN2">
        <f>Data!W35</f>
        <v>0</v>
      </c>
      <c r="AO2">
        <f>Data!Q37</f>
        <v>0</v>
      </c>
      <c r="AP2">
        <f>Data!AA37</f>
        <v>0</v>
      </c>
      <c r="AQ2">
        <f>Data!V39</f>
        <v>0</v>
      </c>
      <c r="AR2">
        <f>Data!AM39</f>
        <v>0</v>
      </c>
      <c r="AS2">
        <f>Data!BE39</f>
        <v>0</v>
      </c>
      <c r="AT2">
        <f>Data!W41</f>
        <v>0</v>
      </c>
      <c r="AU2">
        <f>Data!AP41</f>
        <v>0</v>
      </c>
      <c r="AV2">
        <f>Data!BE41</f>
        <v>0</v>
      </c>
      <c r="AW2">
        <f>Data!R43</f>
        <v>0</v>
      </c>
      <c r="AX2">
        <f>Data!AH43</f>
        <v>0</v>
      </c>
      <c r="AY2">
        <f>Data!U45</f>
        <v>0</v>
      </c>
      <c r="AZ2">
        <f>Data!AN45</f>
        <v>0</v>
      </c>
      <c r="BA2">
        <f>Data!BB45</f>
        <v>0</v>
      </c>
      <c r="BB2">
        <f>Data!K47</f>
        <v>0</v>
      </c>
      <c r="BC2" t="str">
        <f>IF(Data!B52="","",Data!B52)</f>
        <v/>
      </c>
      <c r="BD2">
        <v>0</v>
      </c>
      <c r="BE2">
        <f>Data!$BP$52</f>
        <v>0</v>
      </c>
      <c r="BF2" t="str">
        <f>IF(Data!B53="","",Data!B53)</f>
        <v/>
      </c>
      <c r="BG2">
        <v>0</v>
      </c>
      <c r="BH2">
        <f>Data!$BP$53</f>
        <v>0</v>
      </c>
      <c r="BI2" t="str">
        <f>IF(Data!B54="","",Data!B54)</f>
        <v/>
      </c>
      <c r="BJ2">
        <v>0</v>
      </c>
      <c r="BK2">
        <f>Data!$BP$54</f>
        <v>0</v>
      </c>
      <c r="BL2" t="str">
        <f>IF(Data!B55="","",Data!B55)</f>
        <v/>
      </c>
      <c r="BM2">
        <v>0</v>
      </c>
      <c r="BN2">
        <f>Data!$BP$55</f>
        <v>0</v>
      </c>
      <c r="BO2" t="str">
        <f>IF(Data!B56="","",Data!B56)</f>
        <v/>
      </c>
      <c r="BP2">
        <v>0</v>
      </c>
      <c r="BQ2">
        <f>Data!$BP$56</f>
        <v>0</v>
      </c>
      <c r="BR2">
        <v>0</v>
      </c>
      <c r="BS2">
        <v>0</v>
      </c>
      <c r="BT2">
        <v>0</v>
      </c>
      <c r="BU2">
        <f>Data!$AT$69</f>
        <v>0</v>
      </c>
      <c r="BV2">
        <f>Data!$BJ$69</f>
        <v>0</v>
      </c>
      <c r="BW2" t="b">
        <v>0</v>
      </c>
      <c r="BX2" t="b">
        <v>0</v>
      </c>
      <c r="BY2" t="b">
        <v>0</v>
      </c>
      <c r="BZ2" t="b">
        <v>0</v>
      </c>
      <c r="CA2" t="b">
        <v>0</v>
      </c>
      <c r="CB2" t="b">
        <v>0</v>
      </c>
      <c r="CC2" t="b">
        <v>0</v>
      </c>
      <c r="CD2" t="b">
        <v>0</v>
      </c>
      <c r="CE2" t="b">
        <v>0</v>
      </c>
      <c r="CF2" t="b">
        <v>0</v>
      </c>
      <c r="CG2" t="b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傷病名コード</vt:lpstr>
      <vt:lpstr>判定区分</vt:lpstr>
      <vt:lpstr>Sheet3</vt:lpstr>
      <vt:lpstr>Data</vt:lpstr>
      <vt:lpstr>取り込み</vt:lpstr>
      <vt:lpstr>仮取り込み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2023-01-12T01:24:43Z</dcterms:created>
  <dcterms:modified xsi:type="dcterms:W3CDTF">2026-01-07T06:36:58Z</dcterms:modified>
</cp:coreProperties>
</file>