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M:\20 統計室\090_解析班\020_千葉市統計書、ポケットデータ\R4　千葉市統計書、ポケットデータ\01_R4　統計書\06_HP用データ\"/>
    </mc:Choice>
  </mc:AlternateContent>
  <xr:revisionPtr revIDLastSave="0" documentId="13_ncr:1_{152486E2-0444-4FBE-BF52-FA72755C4986}" xr6:coauthVersionLast="36" xr6:coauthVersionMax="36" xr10:uidLastSave="{00000000-0000-0000-0000-000000000000}"/>
  <bookViews>
    <workbookView xWindow="0" yWindow="0" windowWidth="21600" windowHeight="9435" tabRatio="917" xr2:uid="{F98E37A6-F648-4389-AA7E-2E243D32C0C8}"/>
  </bookViews>
  <sheets>
    <sheet name="135" sheetId="2" r:id="rId1"/>
    <sheet name="136-1" sheetId="3" r:id="rId2"/>
    <sheet name="136-2" sheetId="4" r:id="rId3"/>
    <sheet name="136-3" sheetId="5" r:id="rId4"/>
    <sheet name="137" sheetId="6" r:id="rId5"/>
    <sheet name="138" sheetId="8" r:id="rId6"/>
    <sheet name="139" sheetId="9" r:id="rId7"/>
    <sheet name="140" sheetId="10" r:id="rId8"/>
    <sheet name="141" sheetId="11" r:id="rId9"/>
    <sheet name="142" sheetId="12" r:id="rId10"/>
    <sheet name="143" sheetId="13" r:id="rId11"/>
    <sheet name="144" sheetId="14" r:id="rId12"/>
    <sheet name="145" sheetId="15" r:id="rId13"/>
    <sheet name="146" sheetId="16" r:id="rId14"/>
    <sheet name="147" sheetId="17" r:id="rId15"/>
    <sheet name="148-1" sheetId="18" r:id="rId16"/>
    <sheet name="148-2" sheetId="19" r:id="rId17"/>
    <sheet name="149-1" sheetId="20" r:id="rId18"/>
    <sheet name="149-2" sheetId="21" r:id="rId19"/>
  </sheets>
  <definedNames>
    <definedName name="_xlnm.Print_Area" localSheetId="0">'135'!$B$1:$V$58</definedName>
    <definedName name="_xlnm.Print_Area" localSheetId="1">'136-1'!$B$1:$S$30</definedName>
    <definedName name="_xlnm.Print_Area" localSheetId="2">'136-2'!$B$1:$W$25</definedName>
    <definedName name="_xlnm.Print_Area" localSheetId="3">'136-3'!$B$1:$M$27</definedName>
    <definedName name="_xlnm.Print_Area" localSheetId="4">'137'!$A$1:$U$31</definedName>
    <definedName name="_xlnm.Print_Area" localSheetId="5">'138'!$B$1:$R$23</definedName>
    <definedName name="_xlnm.Print_Area" localSheetId="6">'139'!$B$1:$K$22</definedName>
    <definedName name="_xlnm.Print_Area" localSheetId="7">'140'!$B$1:$X$22</definedName>
    <definedName name="_xlnm.Print_Area" localSheetId="8">'141'!$B$1:$L$22</definedName>
    <definedName name="_xlnm.Print_Area" localSheetId="9">'142'!$B$1:$N$15</definedName>
    <definedName name="_xlnm.Print_Area" localSheetId="10">'143'!$B$1:$V$15</definedName>
    <definedName name="_xlnm.Print_Area" localSheetId="11">'144'!$B$1:$AX$17</definedName>
    <definedName name="_xlnm.Print_Area" localSheetId="12">'145'!$B$1:$I$47</definedName>
    <definedName name="_xlnm.Print_Area" localSheetId="13">'146'!$B$1:$M$17</definedName>
    <definedName name="_xlnm.Print_Area" localSheetId="14">'147'!$B$1:$Q$17</definedName>
    <definedName name="_xlnm.Print_Area" localSheetId="15">'148-1'!$B$1:$H$18</definedName>
    <definedName name="_xlnm.Print_Area" localSheetId="16">'148-2'!$B$1:$H$17</definedName>
    <definedName name="_xlnm.Print_Area" localSheetId="17">'149-1'!$B$1:$Q$23</definedName>
    <definedName name="_xlnm.Print_Area" localSheetId="18">'149-2'!$B$1:$P$25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0" i="21" l="1"/>
  <c r="R19" i="21"/>
  <c r="R18" i="21"/>
  <c r="R17" i="21"/>
  <c r="R16" i="21"/>
  <c r="R15" i="21"/>
  <c r="R14" i="21"/>
  <c r="Q24" i="20"/>
  <c r="O24" i="20"/>
  <c r="L12" i="16" l="1"/>
  <c r="K12" i="16"/>
  <c r="J12" i="16"/>
  <c r="I12" i="16"/>
  <c r="O18" i="10" l="1"/>
  <c r="E18" i="10"/>
  <c r="O17" i="10"/>
  <c r="E17" i="10"/>
  <c r="O16" i="10"/>
  <c r="E16" i="10"/>
  <c r="O15" i="10"/>
  <c r="E15" i="10"/>
  <c r="O14" i="10"/>
  <c r="E14" i="10"/>
  <c r="O13" i="10"/>
  <c r="E13" i="10"/>
  <c r="E12" i="10" s="1"/>
  <c r="X12" i="10"/>
  <c r="W12" i="10"/>
  <c r="O12" i="10"/>
  <c r="N12" i="10"/>
  <c r="M12" i="10"/>
  <c r="I12" i="10"/>
  <c r="H12" i="10"/>
  <c r="G12" i="10"/>
  <c r="F12" i="10"/>
  <c r="R20" i="8" l="1"/>
  <c r="P20" i="8"/>
  <c r="N20" i="8"/>
  <c r="R19" i="8"/>
  <c r="P19" i="8" s="1"/>
  <c r="N19" i="8"/>
  <c r="R18" i="8"/>
  <c r="P18" i="8"/>
  <c r="N18" i="8"/>
  <c r="R17" i="8"/>
  <c r="P17" i="8"/>
  <c r="N17" i="8"/>
  <c r="R16" i="8"/>
  <c r="P16" i="8"/>
  <c r="N16" i="8"/>
  <c r="Q15" i="8"/>
  <c r="P15" i="8" s="1"/>
  <c r="N15" i="8"/>
  <c r="O26" i="6" l="1"/>
  <c r="O25" i="6"/>
  <c r="O24" i="6"/>
  <c r="O23" i="6"/>
  <c r="O22" i="6"/>
  <c r="O21" i="6"/>
  <c r="O20" i="6"/>
  <c r="O19" i="6"/>
  <c r="O18" i="6"/>
  <c r="O14" i="6" s="1"/>
  <c r="O17" i="6"/>
  <c r="O16" i="6"/>
  <c r="O15" i="6"/>
  <c r="T14" i="6"/>
  <c r="S14" i="6"/>
  <c r="R14" i="6"/>
  <c r="Q14" i="6"/>
  <c r="P14" i="6"/>
  <c r="N14" i="6"/>
  <c r="M14" i="6"/>
  <c r="L14" i="6"/>
  <c r="K14" i="6"/>
  <c r="J14" i="6"/>
  <c r="I14" i="6"/>
  <c r="H14" i="6"/>
  <c r="G14" i="6"/>
  <c r="F14" i="6"/>
  <c r="E14" i="6"/>
  <c r="O13" i="6"/>
</calcChain>
</file>

<file path=xl/sharedStrings.xml><?xml version="1.0" encoding="utf-8"?>
<sst xmlns="http://schemas.openxmlformats.org/spreadsheetml/2006/main" count="1037" uniqueCount="420">
  <si>
    <t>ⅩⅡ　 労　働　・　社　会　保　障</t>
    <rPh sb="4" eb="5">
      <t>ロウ</t>
    </rPh>
    <rPh sb="6" eb="7">
      <t>ハタラキ</t>
    </rPh>
    <rPh sb="10" eb="11">
      <t>シャ</t>
    </rPh>
    <rPh sb="12" eb="13">
      <t>カイ</t>
    </rPh>
    <rPh sb="14" eb="15">
      <t>ホ</t>
    </rPh>
    <rPh sb="16" eb="17">
      <t>サワ</t>
    </rPh>
    <phoneticPr fontId="4"/>
  </si>
  <si>
    <t>135  産　業　別　常　用　労　働　者　平　均　月　(年)　間　現　金　給　与　総　額 (事業所規模30人以上）</t>
    <rPh sb="5" eb="6">
      <t>サン</t>
    </rPh>
    <rPh sb="7" eb="8">
      <t>ギョウ</t>
    </rPh>
    <rPh sb="9" eb="10">
      <t>ベツ</t>
    </rPh>
    <rPh sb="11" eb="12">
      <t>ツネ</t>
    </rPh>
    <rPh sb="13" eb="14">
      <t>ヨウ</t>
    </rPh>
    <rPh sb="15" eb="16">
      <t>ロウ</t>
    </rPh>
    <rPh sb="17" eb="18">
      <t>ハタラキ</t>
    </rPh>
    <rPh sb="19" eb="20">
      <t>シャ</t>
    </rPh>
    <rPh sb="21" eb="22">
      <t>ヒラ</t>
    </rPh>
    <rPh sb="23" eb="24">
      <t>タモツ</t>
    </rPh>
    <rPh sb="25" eb="26">
      <t>ツキ</t>
    </rPh>
    <rPh sb="28" eb="29">
      <t>ネン</t>
    </rPh>
    <rPh sb="31" eb="32">
      <t>カン</t>
    </rPh>
    <rPh sb="33" eb="34">
      <t>ウツツ</t>
    </rPh>
    <rPh sb="35" eb="36">
      <t>カネ</t>
    </rPh>
    <rPh sb="37" eb="38">
      <t>キュウ</t>
    </rPh>
    <rPh sb="39" eb="40">
      <t>アタエ</t>
    </rPh>
    <rPh sb="41" eb="42">
      <t>フサ</t>
    </rPh>
    <rPh sb="43" eb="44">
      <t>ガク</t>
    </rPh>
    <rPh sb="46" eb="49">
      <t>ジギョウショ</t>
    </rPh>
    <rPh sb="49" eb="51">
      <t>キボ</t>
    </rPh>
    <rPh sb="53" eb="54">
      <t>ニン</t>
    </rPh>
    <rPh sb="54" eb="56">
      <t>イジョウ</t>
    </rPh>
    <phoneticPr fontId="4"/>
  </si>
  <si>
    <t>　　本表は、厚生労働省所管の毎月勤労統計調査による千葉県の数値である。</t>
    <rPh sb="2" eb="3">
      <t>ホン</t>
    </rPh>
    <rPh sb="3" eb="4">
      <t>ヒョウ</t>
    </rPh>
    <rPh sb="6" eb="8">
      <t>コウセイ</t>
    </rPh>
    <rPh sb="8" eb="11">
      <t>ロウドウショウ</t>
    </rPh>
    <rPh sb="11" eb="13">
      <t>ショカン</t>
    </rPh>
    <rPh sb="14" eb="16">
      <t>マイツキ</t>
    </rPh>
    <rPh sb="16" eb="18">
      <t>キンロウ</t>
    </rPh>
    <rPh sb="18" eb="20">
      <t>トウケイ</t>
    </rPh>
    <rPh sb="20" eb="22">
      <t>チョウサ</t>
    </rPh>
    <rPh sb="25" eb="28">
      <t>チバケン</t>
    </rPh>
    <rPh sb="29" eb="31">
      <t>スウチ</t>
    </rPh>
    <phoneticPr fontId="4"/>
  </si>
  <si>
    <t>（単位 円）</t>
    <phoneticPr fontId="4"/>
  </si>
  <si>
    <t>区　　分</t>
    <rPh sb="0" eb="1">
      <t>ク</t>
    </rPh>
    <rPh sb="3" eb="4">
      <t>ブン</t>
    </rPh>
    <phoneticPr fontId="4"/>
  </si>
  <si>
    <t>全産業</t>
    <phoneticPr fontId="4"/>
  </si>
  <si>
    <t>鉱業、
採石業、
砂利採取業</t>
    <rPh sb="0" eb="2">
      <t>コウギョウ</t>
    </rPh>
    <rPh sb="4" eb="5">
      <t>サイ</t>
    </rPh>
    <rPh sb="5" eb="6">
      <t>イシ</t>
    </rPh>
    <rPh sb="6" eb="7">
      <t>ギョウ</t>
    </rPh>
    <rPh sb="9" eb="10">
      <t>スナ</t>
    </rPh>
    <rPh sb="10" eb="11">
      <t>リ</t>
    </rPh>
    <rPh sb="11" eb="13">
      <t>サイシュ</t>
    </rPh>
    <rPh sb="13" eb="14">
      <t>ギョウ</t>
    </rPh>
    <phoneticPr fontId="4"/>
  </si>
  <si>
    <t>建設業</t>
    <phoneticPr fontId="4"/>
  </si>
  <si>
    <t>製造業</t>
    <phoneticPr fontId="4"/>
  </si>
  <si>
    <t>電気・ガス
・熱供給
・水道業</t>
    <phoneticPr fontId="4"/>
  </si>
  <si>
    <t>情報
通信業</t>
    <rPh sb="0" eb="2">
      <t>ジョウホウ</t>
    </rPh>
    <phoneticPr fontId="4"/>
  </si>
  <si>
    <t>運輸業、
郵便業</t>
    <rPh sb="0" eb="2">
      <t>ウンユ</t>
    </rPh>
    <rPh sb="2" eb="3">
      <t>ギョウ</t>
    </rPh>
    <rPh sb="5" eb="7">
      <t>ユウビン</t>
    </rPh>
    <rPh sb="7" eb="8">
      <t>ギョウ</t>
    </rPh>
    <phoneticPr fontId="4"/>
  </si>
  <si>
    <t>卸売業、
小売業</t>
    <rPh sb="0" eb="3">
      <t>オロシウリギョウ</t>
    </rPh>
    <rPh sb="5" eb="8">
      <t>コウリギョウ</t>
    </rPh>
    <phoneticPr fontId="4"/>
  </si>
  <si>
    <t>金融・
保険業</t>
    <rPh sb="0" eb="2">
      <t>キンユウ</t>
    </rPh>
    <rPh sb="4" eb="6">
      <t>ホケン</t>
    </rPh>
    <phoneticPr fontId="4"/>
  </si>
  <si>
    <t>不動産業、
物品賃貸業</t>
    <rPh sb="0" eb="3">
      <t>フドウサン</t>
    </rPh>
    <rPh sb="6" eb="8">
      <t>ブッピン</t>
    </rPh>
    <rPh sb="8" eb="11">
      <t>チンタイギョウ</t>
    </rPh>
    <phoneticPr fontId="4"/>
  </si>
  <si>
    <t>学術研究、
専門・技術
サービス業</t>
    <rPh sb="0" eb="2">
      <t>ガクジュツ</t>
    </rPh>
    <rPh sb="2" eb="4">
      <t>ケンキュウ</t>
    </rPh>
    <rPh sb="6" eb="8">
      <t>センモン</t>
    </rPh>
    <rPh sb="9" eb="11">
      <t>ギジュツ</t>
    </rPh>
    <rPh sb="16" eb="17">
      <t>ギョウ</t>
    </rPh>
    <phoneticPr fontId="4"/>
  </si>
  <si>
    <t>宿泊業、
飲食サー
ビス業</t>
    <rPh sb="0" eb="2">
      <t>シュクハク</t>
    </rPh>
    <rPh sb="2" eb="3">
      <t>ギョウ</t>
    </rPh>
    <rPh sb="5" eb="7">
      <t>インショク</t>
    </rPh>
    <rPh sb="12" eb="13">
      <t>ギョウ</t>
    </rPh>
    <phoneticPr fontId="4"/>
  </si>
  <si>
    <t>生活関連
サービス業
、娯楽業</t>
    <rPh sb="0" eb="2">
      <t>セイカツ</t>
    </rPh>
    <rPh sb="2" eb="4">
      <t>カンレン</t>
    </rPh>
    <rPh sb="9" eb="10">
      <t>ギョウ</t>
    </rPh>
    <rPh sb="12" eb="15">
      <t>ゴラクギョウ</t>
    </rPh>
    <phoneticPr fontId="4"/>
  </si>
  <si>
    <t>教育、学習
支援業</t>
    <rPh sb="0" eb="2">
      <t>キョウイク</t>
    </rPh>
    <rPh sb="3" eb="5">
      <t>ガクシュウ</t>
    </rPh>
    <rPh sb="6" eb="8">
      <t>シエン</t>
    </rPh>
    <rPh sb="8" eb="9">
      <t>ギョウ</t>
    </rPh>
    <phoneticPr fontId="4"/>
  </si>
  <si>
    <t>医療、福祉</t>
    <rPh sb="0" eb="2">
      <t>イリョウ</t>
    </rPh>
    <rPh sb="3" eb="5">
      <t>フクシ</t>
    </rPh>
    <phoneticPr fontId="4"/>
  </si>
  <si>
    <t>複合サー
ビス事業</t>
    <rPh sb="0" eb="2">
      <t>フクゴウ</t>
    </rPh>
    <rPh sb="7" eb="8">
      <t>ジ</t>
    </rPh>
    <rPh sb="8" eb="9">
      <t>ギョウ</t>
    </rPh>
    <phoneticPr fontId="4"/>
  </si>
  <si>
    <t>サービス業
(他に分類され
ないもの)</t>
    <rPh sb="4" eb="5">
      <t>ギョウ</t>
    </rPh>
    <rPh sb="7" eb="8">
      <t>タ</t>
    </rPh>
    <rPh sb="9" eb="11">
      <t>ブンルイ</t>
    </rPh>
    <phoneticPr fontId="4"/>
  </si>
  <si>
    <t>年・月</t>
  </si>
  <si>
    <t>31・R1年平均</t>
  </si>
  <si>
    <t>x</t>
  </si>
  <si>
    <t>31・R1</t>
  </si>
  <si>
    <t>令和２年平均</t>
    <rPh sb="0" eb="2">
      <t>レイワ</t>
    </rPh>
    <phoneticPr fontId="4"/>
  </si>
  <si>
    <t>２</t>
  </si>
  <si>
    <t>令和３年平均</t>
    <rPh sb="0" eb="2">
      <t>レイワ</t>
    </rPh>
    <phoneticPr fontId="4"/>
  </si>
  <si>
    <t>３</t>
  </si>
  <si>
    <t>１月</t>
    <phoneticPr fontId="4"/>
  </si>
  <si>
    <t>　１月</t>
    <phoneticPr fontId="4"/>
  </si>
  <si>
    <t>２</t>
    <phoneticPr fontId="4"/>
  </si>
  <si>
    <t>総</t>
    <phoneticPr fontId="4"/>
  </si>
  <si>
    <t>３</t>
    <phoneticPr fontId="4"/>
  </si>
  <si>
    <t>４</t>
    <phoneticPr fontId="4"/>
  </si>
  <si>
    <t>５</t>
    <phoneticPr fontId="4"/>
  </si>
  <si>
    <t>６</t>
    <phoneticPr fontId="4"/>
  </si>
  <si>
    <t>数</t>
  </si>
  <si>
    <t>７</t>
    <phoneticPr fontId="4"/>
  </si>
  <si>
    <t>８</t>
    <phoneticPr fontId="4"/>
  </si>
  <si>
    <t>９</t>
    <phoneticPr fontId="4"/>
  </si>
  <si>
    <t>10</t>
  </si>
  <si>
    <t>11</t>
  </si>
  <si>
    <t>12</t>
  </si>
  <si>
    <t>男</t>
    <rPh sb="0" eb="1">
      <t>オトコ</t>
    </rPh>
    <phoneticPr fontId="4"/>
  </si>
  <si>
    <t>女</t>
    <rPh sb="0" eb="1">
      <t>オンナ</t>
    </rPh>
    <phoneticPr fontId="4"/>
  </si>
  <si>
    <t>　　資　料　　千葉県統計課　　</t>
    <rPh sb="7" eb="10">
      <t>チバケン</t>
    </rPh>
    <phoneticPr fontId="4"/>
  </si>
  <si>
    <t>136  職業紹介状況</t>
    <rPh sb="5" eb="6">
      <t>ショク</t>
    </rPh>
    <rPh sb="6" eb="7">
      <t>ギョウ</t>
    </rPh>
    <rPh sb="7" eb="8">
      <t>タスク</t>
    </rPh>
    <rPh sb="8" eb="9">
      <t>スケ</t>
    </rPh>
    <rPh sb="9" eb="11">
      <t>ジョウキョウ</t>
    </rPh>
    <phoneticPr fontId="4"/>
  </si>
  <si>
    <t>（1)　一般紹介</t>
    <rPh sb="4" eb="6">
      <t>イッパン</t>
    </rPh>
    <rPh sb="6" eb="8">
      <t>ショウカイ</t>
    </rPh>
    <phoneticPr fontId="4"/>
  </si>
  <si>
    <t>年度　・　月</t>
    <rPh sb="1" eb="2">
      <t>ド</t>
    </rPh>
    <phoneticPr fontId="4"/>
  </si>
  <si>
    <t>新規求人数</t>
    <rPh sb="0" eb="2">
      <t>シンキ</t>
    </rPh>
    <rPh sb="2" eb="5">
      <t>キュウジンスウ</t>
    </rPh>
    <phoneticPr fontId="4"/>
  </si>
  <si>
    <t>新規求職者数（Ａ）</t>
    <rPh sb="0" eb="2">
      <t>シンキ</t>
    </rPh>
    <rPh sb="2" eb="4">
      <t>キュウショク</t>
    </rPh>
    <rPh sb="4" eb="5">
      <t>シャ</t>
    </rPh>
    <rPh sb="5" eb="6">
      <t>スウ</t>
    </rPh>
    <phoneticPr fontId="4"/>
  </si>
  <si>
    <t>有効求人数（Ｂ）</t>
    <rPh sb="0" eb="2">
      <t>ユウコウ</t>
    </rPh>
    <rPh sb="2" eb="5">
      <t>キュウジンスウ</t>
    </rPh>
    <phoneticPr fontId="4"/>
  </si>
  <si>
    <t>有効求職者数（Ｃ）</t>
    <rPh sb="0" eb="2">
      <t>ユウコウ</t>
    </rPh>
    <rPh sb="2" eb="4">
      <t>キュウショク</t>
    </rPh>
    <rPh sb="4" eb="5">
      <t>シャ</t>
    </rPh>
    <rPh sb="5" eb="6">
      <t>スウ</t>
    </rPh>
    <phoneticPr fontId="4"/>
  </si>
  <si>
    <t>有効求人倍率(B)/(C)</t>
    <rPh sb="0" eb="2">
      <t>ユウコウ</t>
    </rPh>
    <rPh sb="2" eb="4">
      <t>キュウジン</t>
    </rPh>
    <rPh sb="4" eb="6">
      <t>バイリツ</t>
    </rPh>
    <phoneticPr fontId="4"/>
  </si>
  <si>
    <t>紹介件数</t>
    <rPh sb="0" eb="2">
      <t>ショウカイ</t>
    </rPh>
    <rPh sb="2" eb="4">
      <t>ケンスウ</t>
    </rPh>
    <phoneticPr fontId="4"/>
  </si>
  <si>
    <t>就職件数（Ｄ）</t>
    <rPh sb="0" eb="2">
      <t>シュウショク</t>
    </rPh>
    <rPh sb="2" eb="4">
      <t>ケンスウ</t>
    </rPh>
    <phoneticPr fontId="4"/>
  </si>
  <si>
    <t>うちパート</t>
    <phoneticPr fontId="4"/>
  </si>
  <si>
    <t>H31・令和元年度</t>
    <rPh sb="4" eb="6">
      <t>レイワ</t>
    </rPh>
    <rPh sb="6" eb="8">
      <t>ガンネン</t>
    </rPh>
    <rPh sb="8" eb="9">
      <t>ド</t>
    </rPh>
    <phoneticPr fontId="4"/>
  </si>
  <si>
    <t xml:space="preserve">  ４月</t>
    <phoneticPr fontId="4"/>
  </si>
  <si>
    <t>　５</t>
    <phoneticPr fontId="4"/>
  </si>
  <si>
    <t>　６</t>
    <phoneticPr fontId="4"/>
  </si>
  <si>
    <t>　７</t>
    <phoneticPr fontId="4"/>
  </si>
  <si>
    <t>　８</t>
    <phoneticPr fontId="4"/>
  </si>
  <si>
    <t>　９</t>
    <phoneticPr fontId="4"/>
  </si>
  <si>
    <t xml:space="preserve">  10</t>
    <phoneticPr fontId="4"/>
  </si>
  <si>
    <t xml:space="preserve">  11</t>
    <phoneticPr fontId="4"/>
  </si>
  <si>
    <t xml:space="preserve">  12</t>
    <phoneticPr fontId="4"/>
  </si>
  <si>
    <t>令和４</t>
    <rPh sb="0" eb="1">
      <t>レイワ</t>
    </rPh>
    <phoneticPr fontId="4"/>
  </si>
  <si>
    <t>年１</t>
    <rPh sb="0" eb="1">
      <t>ネン</t>
    </rPh>
    <phoneticPr fontId="4"/>
  </si>
  <si>
    <t>　２</t>
    <phoneticPr fontId="4"/>
  </si>
  <si>
    <t>　３</t>
    <phoneticPr fontId="4"/>
  </si>
  <si>
    <t>　　資　料　　千葉労働局</t>
    <rPh sb="9" eb="11">
      <t>ロウドウ</t>
    </rPh>
    <rPh sb="11" eb="12">
      <t>キョク</t>
    </rPh>
    <phoneticPr fontId="4"/>
  </si>
  <si>
    <t>（注）1)新規学卒・日雇を除き、パートタイマーを含む、常用・臨時・季節の合計。</t>
    <phoneticPr fontId="4"/>
  </si>
  <si>
    <t xml:space="preserve">      2)令和３年９月以降の数値には、ハローワークに来所せず、オンライン上で求職登録した求職者数　や、求職者がハローワークインターネットサービスの求人に直接応募した就職件数等が含まれる。</t>
    <rPh sb="8" eb="10">
      <t>レイワ</t>
    </rPh>
    <rPh sb="11" eb="12">
      <t>ネン</t>
    </rPh>
    <rPh sb="13" eb="14">
      <t>ガツ</t>
    </rPh>
    <rPh sb="14" eb="16">
      <t>イコウ</t>
    </rPh>
    <rPh sb="17" eb="19">
      <t>スウチ</t>
    </rPh>
    <rPh sb="29" eb="31">
      <t>ライショ</t>
    </rPh>
    <rPh sb="39" eb="40">
      <t>ジョウ</t>
    </rPh>
    <rPh sb="41" eb="43">
      <t>キュウショク</t>
    </rPh>
    <rPh sb="43" eb="45">
      <t>トウロク</t>
    </rPh>
    <rPh sb="47" eb="50">
      <t>キュウショクシャ</t>
    </rPh>
    <rPh sb="50" eb="51">
      <t>スウ</t>
    </rPh>
    <phoneticPr fontId="4"/>
  </si>
  <si>
    <t>　　　　</t>
    <phoneticPr fontId="4"/>
  </si>
  <si>
    <t>（2)　産業別新規求人数</t>
    <rPh sb="4" eb="6">
      <t>サンギョウ</t>
    </rPh>
    <rPh sb="6" eb="7">
      <t>ベツ</t>
    </rPh>
    <rPh sb="7" eb="9">
      <t>シンキ</t>
    </rPh>
    <rPh sb="9" eb="12">
      <t>キュウジンスウ</t>
    </rPh>
    <phoneticPr fontId="4"/>
  </si>
  <si>
    <t>総数</t>
    <phoneticPr fontId="4"/>
  </si>
  <si>
    <t>電気・ガス
・熱供給
・水道業</t>
    <rPh sb="7" eb="8">
      <t>ネツ</t>
    </rPh>
    <rPh sb="8" eb="10">
      <t>キョウキュウ</t>
    </rPh>
    <phoneticPr fontId="4"/>
  </si>
  <si>
    <t>学術研究，
専門・技術
サービス業</t>
    <rPh sb="0" eb="2">
      <t>ガクジュツ</t>
    </rPh>
    <rPh sb="2" eb="4">
      <t>ケンキュウ</t>
    </rPh>
    <rPh sb="6" eb="8">
      <t>センモン</t>
    </rPh>
    <rPh sb="9" eb="11">
      <t>ギジュツ</t>
    </rPh>
    <rPh sb="16" eb="17">
      <t>ギョウ</t>
    </rPh>
    <phoneticPr fontId="4"/>
  </si>
  <si>
    <t>宿泊業，
飲食サー
ビス業</t>
    <rPh sb="0" eb="2">
      <t>シュクハク</t>
    </rPh>
    <rPh sb="2" eb="3">
      <t>ギョウ</t>
    </rPh>
    <rPh sb="5" eb="7">
      <t>インショク</t>
    </rPh>
    <rPh sb="12" eb="13">
      <t>ギョウ</t>
    </rPh>
    <phoneticPr fontId="4"/>
  </si>
  <si>
    <t>生活関連
サービス業
，娯楽業</t>
    <rPh sb="0" eb="2">
      <t>セイカツ</t>
    </rPh>
    <rPh sb="2" eb="4">
      <t>カンレン</t>
    </rPh>
    <rPh sb="9" eb="10">
      <t>ギョウ</t>
    </rPh>
    <rPh sb="12" eb="15">
      <t>ゴラクギョウ</t>
    </rPh>
    <phoneticPr fontId="4"/>
  </si>
  <si>
    <t>複合サー
ビス事業</t>
    <rPh sb="0" eb="2">
      <t>フクゴウ</t>
    </rPh>
    <rPh sb="7" eb="9">
      <t>ジギョウ</t>
    </rPh>
    <phoneticPr fontId="4"/>
  </si>
  <si>
    <t>サービス業
（他に分類さ
れないもの）</t>
    <rPh sb="7" eb="8">
      <t>タ</t>
    </rPh>
    <rPh sb="9" eb="11">
      <t>ブンルイ</t>
    </rPh>
    <phoneticPr fontId="4"/>
  </si>
  <si>
    <t>公務・
その他</t>
    <rPh sb="6" eb="7">
      <t>タ</t>
    </rPh>
    <phoneticPr fontId="4"/>
  </si>
  <si>
    <t xml:space="preserve">  ４月</t>
    <rPh sb="3" eb="4">
      <t>ツキ</t>
    </rPh>
    <phoneticPr fontId="4"/>
  </si>
  <si>
    <t xml:space="preserve">  ５</t>
    <phoneticPr fontId="4"/>
  </si>
  <si>
    <t xml:space="preserve">  ６</t>
    <phoneticPr fontId="4"/>
  </si>
  <si>
    <t xml:space="preserve">  ７</t>
    <phoneticPr fontId="4"/>
  </si>
  <si>
    <t xml:space="preserve">  ８</t>
    <phoneticPr fontId="4"/>
  </si>
  <si>
    <t xml:space="preserve">  ９</t>
    <phoneticPr fontId="4"/>
  </si>
  <si>
    <t>令和４</t>
    <rPh sb="0" eb="2">
      <t>レイワ</t>
    </rPh>
    <phoneticPr fontId="4"/>
  </si>
  <si>
    <t xml:space="preserve">  ２</t>
    <phoneticPr fontId="4"/>
  </si>
  <si>
    <t xml:space="preserve">  ３</t>
    <phoneticPr fontId="4"/>
  </si>
  <si>
    <t>（注）</t>
    <phoneticPr fontId="4"/>
  </si>
  <si>
    <t>新規学卒・日雇を除き、パートタイマーを含む、常用・臨時・季節の合計。</t>
    <phoneticPr fontId="4"/>
  </si>
  <si>
    <t>（3)　雇用保険適用・給付状況</t>
    <rPh sb="4" eb="6">
      <t>コヨウ</t>
    </rPh>
    <rPh sb="6" eb="8">
      <t>ホケン</t>
    </rPh>
    <rPh sb="8" eb="10">
      <t>テキヨウ</t>
    </rPh>
    <rPh sb="11" eb="13">
      <t>キュウフ</t>
    </rPh>
    <rPh sb="13" eb="15">
      <t>ジョウキョウ</t>
    </rPh>
    <phoneticPr fontId="4"/>
  </si>
  <si>
    <t>適用</t>
    <rPh sb="0" eb="2">
      <t>テキヨウ</t>
    </rPh>
    <phoneticPr fontId="4"/>
  </si>
  <si>
    <t>給　　　　　　付</t>
    <phoneticPr fontId="4"/>
  </si>
  <si>
    <t>被保険者数</t>
    <rPh sb="0" eb="4">
      <t>ヒホケンシャ</t>
    </rPh>
    <rPh sb="4" eb="5">
      <t>スウ</t>
    </rPh>
    <phoneticPr fontId="4"/>
  </si>
  <si>
    <t>　　　　一　　　　　　　　　　般</t>
    <phoneticPr fontId="4"/>
  </si>
  <si>
    <t>日雇</t>
    <rPh sb="0" eb="2">
      <t>ヒヤト</t>
    </rPh>
    <phoneticPr fontId="4"/>
  </si>
  <si>
    <t>年度末（月末）現在数</t>
    <rPh sb="0" eb="3">
      <t>ネンドマツ</t>
    </rPh>
    <rPh sb="4" eb="6">
      <t>ゲツマツ</t>
    </rPh>
    <rPh sb="7" eb="9">
      <t>ゲンザイ</t>
    </rPh>
    <rPh sb="9" eb="10">
      <t>スウ</t>
    </rPh>
    <phoneticPr fontId="4"/>
  </si>
  <si>
    <t>資格取得者数</t>
    <rPh sb="0" eb="2">
      <t>シカク</t>
    </rPh>
    <rPh sb="2" eb="4">
      <t>シュトク</t>
    </rPh>
    <rPh sb="4" eb="5">
      <t>シャ</t>
    </rPh>
    <rPh sb="5" eb="6">
      <t>スウ</t>
    </rPh>
    <phoneticPr fontId="4"/>
  </si>
  <si>
    <t>資格喪失者数</t>
    <rPh sb="0" eb="2">
      <t>シカク</t>
    </rPh>
    <rPh sb="2" eb="4">
      <t>ソウシツ</t>
    </rPh>
    <rPh sb="4" eb="5">
      <t>シャ</t>
    </rPh>
    <rPh sb="5" eb="6">
      <t>スウ</t>
    </rPh>
    <phoneticPr fontId="4"/>
  </si>
  <si>
    <t>受給資格決定件数</t>
    <phoneticPr fontId="4"/>
  </si>
  <si>
    <t>初回受給者数</t>
    <phoneticPr fontId="4"/>
  </si>
  <si>
    <t>受給実人員</t>
    <rPh sb="0" eb="2">
      <t>ジュキュウ</t>
    </rPh>
    <rPh sb="2" eb="3">
      <t>ジツ</t>
    </rPh>
    <rPh sb="3" eb="5">
      <t>ジンイン</t>
    </rPh>
    <phoneticPr fontId="4"/>
  </si>
  <si>
    <t>保険金給付総額(千円)</t>
    <phoneticPr fontId="4"/>
  </si>
  <si>
    <t>受給実人員</t>
    <phoneticPr fontId="4"/>
  </si>
  <si>
    <t>（注）高年齢求職者給付金分、特例一時金を除く。</t>
    <phoneticPr fontId="4"/>
  </si>
  <si>
    <t>137  国　民　健　康　保　険　加　入　・　給　付　状　況</t>
    <rPh sb="5" eb="6">
      <t>コク</t>
    </rPh>
    <rPh sb="7" eb="8">
      <t>ミン</t>
    </rPh>
    <rPh sb="9" eb="10">
      <t>ケン</t>
    </rPh>
    <rPh sb="11" eb="12">
      <t>ヤスシ</t>
    </rPh>
    <rPh sb="13" eb="14">
      <t>ホ</t>
    </rPh>
    <rPh sb="15" eb="16">
      <t>ケン</t>
    </rPh>
    <rPh sb="17" eb="18">
      <t>カ</t>
    </rPh>
    <rPh sb="19" eb="20">
      <t>イリ</t>
    </rPh>
    <rPh sb="23" eb="24">
      <t>キュウ</t>
    </rPh>
    <rPh sb="25" eb="26">
      <t>ヅケ</t>
    </rPh>
    <rPh sb="27" eb="28">
      <t>ジョウ</t>
    </rPh>
    <rPh sb="29" eb="30">
      <t>キョウ</t>
    </rPh>
    <phoneticPr fontId="4"/>
  </si>
  <si>
    <t>（単位　千円）</t>
  </si>
  <si>
    <t>区　分</t>
    <rPh sb="0" eb="1">
      <t>ク</t>
    </rPh>
    <rPh sb="2" eb="3">
      <t>ブン</t>
    </rPh>
    <phoneticPr fontId="4"/>
  </si>
  <si>
    <t xml:space="preserve"> 加  　入　　状　　況</t>
    <rPh sb="8" eb="9">
      <t>ジョウ</t>
    </rPh>
    <rPh sb="11" eb="12">
      <t>キョウ</t>
    </rPh>
    <phoneticPr fontId="4"/>
  </si>
  <si>
    <t>　　　　　保     険     給     付     の　　状　　況</t>
    <phoneticPr fontId="4"/>
  </si>
  <si>
    <t>被　保　険　者　数</t>
  </si>
  <si>
    <t>被保険者資格取得者数</t>
  </si>
  <si>
    <t>被保険者資格喪失者数</t>
  </si>
  <si>
    <t>　　療  　 養 　  諸 　  費</t>
    <phoneticPr fontId="4"/>
  </si>
  <si>
    <t>その他の保険給付費</t>
    <phoneticPr fontId="4"/>
  </si>
  <si>
    <t>世　　帯</t>
    <phoneticPr fontId="4"/>
  </si>
  <si>
    <t>人　　員</t>
    <phoneticPr fontId="4"/>
  </si>
  <si>
    <t>総　　額</t>
    <phoneticPr fontId="4"/>
  </si>
  <si>
    <t>療 養 費</t>
    <phoneticPr fontId="4"/>
  </si>
  <si>
    <t>療　養　の　給　付</t>
    <phoneticPr fontId="4"/>
  </si>
  <si>
    <t>出産育児
一 時 金</t>
    <phoneticPr fontId="4"/>
  </si>
  <si>
    <t>葬 祭 費</t>
    <phoneticPr fontId="4"/>
  </si>
  <si>
    <t>高額療養費</t>
    <phoneticPr fontId="4"/>
  </si>
  <si>
    <t>高額介護合算
療養費</t>
    <rPh sb="0" eb="2">
      <t>コウガク</t>
    </rPh>
    <rPh sb="2" eb="4">
      <t>カイゴ</t>
    </rPh>
    <rPh sb="4" eb="6">
      <t>ガッサン</t>
    </rPh>
    <rPh sb="7" eb="10">
      <t>リョウヨウヒ</t>
    </rPh>
    <phoneticPr fontId="4"/>
  </si>
  <si>
    <t>傷病
手当金</t>
    <rPh sb="0" eb="2">
      <t>ショウビョウ</t>
    </rPh>
    <rPh sb="3" eb="5">
      <t>テアテ</t>
    </rPh>
    <rPh sb="5" eb="6">
      <t>キン</t>
    </rPh>
    <phoneticPr fontId="4"/>
  </si>
  <si>
    <t>一般診療</t>
    <phoneticPr fontId="4"/>
  </si>
  <si>
    <t>歯科診療</t>
    <phoneticPr fontId="4"/>
  </si>
  <si>
    <t>平成</t>
    <rPh sb="0" eb="2">
      <t>ヘイセイ</t>
    </rPh>
    <phoneticPr fontId="4"/>
  </si>
  <si>
    <t>年度</t>
  </si>
  <si>
    <t>－</t>
  </si>
  <si>
    <t>31・令和元</t>
    <rPh sb="3" eb="5">
      <t>レイワ</t>
    </rPh>
    <rPh sb="5" eb="6">
      <t>ゲン</t>
    </rPh>
    <phoneticPr fontId="4"/>
  </si>
  <si>
    <t>－</t>
    <phoneticPr fontId="4"/>
  </si>
  <si>
    <t>年１</t>
    <phoneticPr fontId="4"/>
  </si>
  <si>
    <t>138  後期高齢者医療制度加入・給付状況</t>
    <rPh sb="5" eb="7">
      <t>コウキ</t>
    </rPh>
    <rPh sb="7" eb="10">
      <t>コウレイシャ</t>
    </rPh>
    <rPh sb="10" eb="12">
      <t>イリョウ</t>
    </rPh>
    <rPh sb="12" eb="14">
      <t>セイド</t>
    </rPh>
    <rPh sb="14" eb="16">
      <t>カニュウ</t>
    </rPh>
    <rPh sb="17" eb="19">
      <t>キュウフ</t>
    </rPh>
    <rPh sb="19" eb="21">
      <t>ジョウキョウ</t>
    </rPh>
    <phoneticPr fontId="4"/>
  </si>
  <si>
    <t>被　　保　　険　　者　　数</t>
    <phoneticPr fontId="4"/>
  </si>
  <si>
    <t>保     険     給     付     額</t>
    <phoneticPr fontId="4"/>
  </si>
  <si>
    <t>総　数</t>
    <rPh sb="0" eb="1">
      <t>ソウ</t>
    </rPh>
    <rPh sb="2" eb="3">
      <t>スウ</t>
    </rPh>
    <phoneticPr fontId="4"/>
  </si>
  <si>
    <t>75歳以上</t>
    <rPh sb="2" eb="5">
      <t>サイイジョウ</t>
    </rPh>
    <phoneticPr fontId="4"/>
  </si>
  <si>
    <t>65～74歳
（障害
認定者）</t>
    <rPh sb="5" eb="6">
      <t>サイ</t>
    </rPh>
    <rPh sb="8" eb="10">
      <t>ショウガイ</t>
    </rPh>
    <rPh sb="11" eb="14">
      <t>ニンテイシャ</t>
    </rPh>
    <phoneticPr fontId="4"/>
  </si>
  <si>
    <t>負担区分別（再掲）</t>
    <rPh sb="0" eb="2">
      <t>フタン</t>
    </rPh>
    <rPh sb="2" eb="4">
      <t>クブン</t>
    </rPh>
    <rPh sb="4" eb="5">
      <t>ベツ</t>
    </rPh>
    <rPh sb="6" eb="8">
      <t>サイケイ</t>
    </rPh>
    <phoneticPr fontId="4"/>
  </si>
  <si>
    <t>療   養   諸   費</t>
    <phoneticPr fontId="4"/>
  </si>
  <si>
    <t>３　割</t>
    <rPh sb="2" eb="3">
      <t>ワリ</t>
    </rPh>
    <phoneticPr fontId="4"/>
  </si>
  <si>
    <t>１　　　割</t>
    <rPh sb="4" eb="5">
      <t>ワリ</t>
    </rPh>
    <phoneticPr fontId="4"/>
  </si>
  <si>
    <t>一　般</t>
    <rPh sb="0" eb="1">
      <t>イチ</t>
    </rPh>
    <rPh sb="2" eb="3">
      <t>ハン</t>
    </rPh>
    <phoneticPr fontId="4"/>
  </si>
  <si>
    <t>低所得Ⅱ</t>
    <rPh sb="0" eb="3">
      <t>テイショトク</t>
    </rPh>
    <phoneticPr fontId="4"/>
  </si>
  <si>
    <t>低所得Ⅰ</t>
    <rPh sb="0" eb="3">
      <t>テイショトク</t>
    </rPh>
    <phoneticPr fontId="4"/>
  </si>
  <si>
    <t>31・令和元</t>
    <rPh sb="3" eb="5">
      <t>レイワ</t>
    </rPh>
    <rPh sb="5" eb="6">
      <t>ガン</t>
    </rPh>
    <phoneticPr fontId="4"/>
  </si>
  <si>
    <t>中央区</t>
    <rPh sb="0" eb="3">
      <t>チュウオウク</t>
    </rPh>
    <phoneticPr fontId="4"/>
  </si>
  <si>
    <t>花見川区</t>
    <rPh sb="0" eb="4">
      <t>ハナミガワク</t>
    </rPh>
    <phoneticPr fontId="4"/>
  </si>
  <si>
    <t>稲毛区</t>
    <rPh sb="0" eb="3">
      <t>イナゲク</t>
    </rPh>
    <phoneticPr fontId="4"/>
  </si>
  <si>
    <t>若葉区</t>
    <rPh sb="0" eb="3">
      <t>ワカバク</t>
    </rPh>
    <phoneticPr fontId="4"/>
  </si>
  <si>
    <t>緑区</t>
    <rPh sb="0" eb="2">
      <t>ミドリク</t>
    </rPh>
    <phoneticPr fontId="4"/>
  </si>
  <si>
    <t>美浜区</t>
    <rPh sb="0" eb="3">
      <t>ミハマク</t>
    </rPh>
    <phoneticPr fontId="4"/>
  </si>
  <si>
    <t>　　資　料　　健康保険課(集計：千葉県後期高齢者医療広域連合)</t>
    <rPh sb="7" eb="9">
      <t>ケンコウ</t>
    </rPh>
    <rPh sb="9" eb="11">
      <t>ホケン</t>
    </rPh>
    <rPh sb="11" eb="12">
      <t>カ</t>
    </rPh>
    <rPh sb="13" eb="15">
      <t>シュウケイ</t>
    </rPh>
    <rPh sb="16" eb="19">
      <t>チバケン</t>
    </rPh>
    <rPh sb="19" eb="21">
      <t>コウキ</t>
    </rPh>
    <rPh sb="21" eb="24">
      <t>コウレイシャ</t>
    </rPh>
    <rPh sb="24" eb="26">
      <t>イリョウ</t>
    </rPh>
    <rPh sb="26" eb="28">
      <t>コウイキ</t>
    </rPh>
    <rPh sb="28" eb="30">
      <t>レンゴウ</t>
    </rPh>
    <phoneticPr fontId="4"/>
  </si>
  <si>
    <t>139  国　民　年　金　適　用　状　況　(拠　出　制）</t>
    <rPh sb="5" eb="6">
      <t>コク</t>
    </rPh>
    <rPh sb="7" eb="8">
      <t>ミン</t>
    </rPh>
    <rPh sb="9" eb="10">
      <t>トシ</t>
    </rPh>
    <rPh sb="11" eb="12">
      <t>キン</t>
    </rPh>
    <rPh sb="13" eb="14">
      <t>テキ</t>
    </rPh>
    <rPh sb="15" eb="16">
      <t>ヨウ</t>
    </rPh>
    <rPh sb="17" eb="18">
      <t>ジョウ</t>
    </rPh>
    <rPh sb="19" eb="20">
      <t>キョウ</t>
    </rPh>
    <rPh sb="22" eb="23">
      <t>キョ</t>
    </rPh>
    <rPh sb="24" eb="25">
      <t>デ</t>
    </rPh>
    <rPh sb="26" eb="27">
      <t>セイ</t>
    </rPh>
    <phoneticPr fontId="4"/>
  </si>
  <si>
    <t>　　　現 存 被 保 険 者 数</t>
    <phoneticPr fontId="4"/>
  </si>
  <si>
    <t>保 険 料 免 除 者 数</t>
    <phoneticPr fontId="4"/>
  </si>
  <si>
    <t>総　　数</t>
  </si>
  <si>
    <t>強制加入数</t>
  </si>
  <si>
    <t>任意加入数</t>
  </si>
  <si>
    <t>第 ３ 号</t>
  </si>
  <si>
    <t>法定免除</t>
  </si>
  <si>
    <t>申請免除</t>
  </si>
  <si>
    <t>中   央   区</t>
  </si>
  <si>
    <t>花 見  川 区</t>
  </si>
  <si>
    <t>稲   毛   区</t>
  </si>
  <si>
    <t>若   葉   区</t>
  </si>
  <si>
    <t>緑      　区</t>
  </si>
  <si>
    <t>美   浜   区</t>
  </si>
  <si>
    <t>そ 　の　 他</t>
    <rPh sb="6" eb="7">
      <t>タ</t>
    </rPh>
    <phoneticPr fontId="4"/>
  </si>
  <si>
    <t>　　資　料　　健康保険課</t>
    <rPh sb="7" eb="12">
      <t>ケンコウホケンカ</t>
    </rPh>
    <phoneticPr fontId="4"/>
  </si>
  <si>
    <t>140  国　民　年　金　給　付　状　況（拠　出　制）</t>
    <rPh sb="5" eb="6">
      <t>コク</t>
    </rPh>
    <rPh sb="7" eb="8">
      <t>ミン</t>
    </rPh>
    <rPh sb="9" eb="10">
      <t>トシ</t>
    </rPh>
    <rPh sb="11" eb="12">
      <t>キン</t>
    </rPh>
    <rPh sb="13" eb="14">
      <t>キュウ</t>
    </rPh>
    <rPh sb="15" eb="16">
      <t>ヅケ</t>
    </rPh>
    <rPh sb="17" eb="18">
      <t>ジョウ</t>
    </rPh>
    <rPh sb="19" eb="20">
      <t>キョウ</t>
    </rPh>
    <rPh sb="21" eb="22">
      <t>キョ</t>
    </rPh>
    <rPh sb="23" eb="24">
      <t>デ</t>
    </rPh>
    <rPh sb="25" eb="26">
      <t>セイ</t>
    </rPh>
    <phoneticPr fontId="4"/>
  </si>
  <si>
    <t>（単位　千円）</t>
    <phoneticPr fontId="4"/>
  </si>
  <si>
    <t>受　　　給　　　権　　　者　　　数</t>
    <phoneticPr fontId="4"/>
  </si>
  <si>
    <t>年　　　金　　　支　　　給　　　額</t>
    <phoneticPr fontId="4"/>
  </si>
  <si>
    <t>総　数</t>
    <phoneticPr fontId="4"/>
  </si>
  <si>
    <t>老　齢</t>
    <phoneticPr fontId="4"/>
  </si>
  <si>
    <t>老齢基礎</t>
  </si>
  <si>
    <t>障　害</t>
    <phoneticPr fontId="4"/>
  </si>
  <si>
    <t>障害基礎</t>
  </si>
  <si>
    <t>母　子</t>
    <phoneticPr fontId="4"/>
  </si>
  <si>
    <t>準 母 子</t>
  </si>
  <si>
    <t>遺　児</t>
    <phoneticPr fontId="4"/>
  </si>
  <si>
    <t>寡　婦</t>
    <phoneticPr fontId="4"/>
  </si>
  <si>
    <t>遺族基礎</t>
  </si>
  <si>
    <t>総　額</t>
    <phoneticPr fontId="4"/>
  </si>
  <si>
    <t>準母子</t>
  </si>
  <si>
    <t>寡　婦</t>
  </si>
  <si>
    <t>31・令和元</t>
    <rPh sb="3" eb="6">
      <t>レイワゲン</t>
    </rPh>
    <phoneticPr fontId="4"/>
  </si>
  <si>
    <t>中   央   区</t>
    <phoneticPr fontId="4"/>
  </si>
  <si>
    <t>各区の計と総数とは一致しない場合がある。</t>
    <phoneticPr fontId="4"/>
  </si>
  <si>
    <t>141  福　祉　年　金　給　付　状　況</t>
    <rPh sb="5" eb="6">
      <t>フク</t>
    </rPh>
    <rPh sb="7" eb="8">
      <t>シ</t>
    </rPh>
    <rPh sb="9" eb="10">
      <t>ネン</t>
    </rPh>
    <rPh sb="11" eb="12">
      <t>キン</t>
    </rPh>
    <rPh sb="13" eb="14">
      <t>キュウ</t>
    </rPh>
    <rPh sb="15" eb="16">
      <t>ヅケ</t>
    </rPh>
    <rPh sb="17" eb="18">
      <t>ジョウ</t>
    </rPh>
    <rPh sb="19" eb="20">
      <t>キョウ</t>
    </rPh>
    <phoneticPr fontId="4"/>
  </si>
  <si>
    <t>（単位  千円）</t>
  </si>
  <si>
    <t>受 給 権 者 数</t>
    <phoneticPr fontId="4"/>
  </si>
  <si>
    <t>年　金　支　給　額　　</t>
    <phoneticPr fontId="4"/>
  </si>
  <si>
    <t>計</t>
  </si>
  <si>
    <t>老　　齢</t>
  </si>
  <si>
    <t>142  介護保険事業による要介護（要支援）認定者数</t>
    <rPh sb="5" eb="7">
      <t>カイゴ</t>
    </rPh>
    <rPh sb="7" eb="9">
      <t>ホケン</t>
    </rPh>
    <rPh sb="9" eb="11">
      <t>ジギョウ</t>
    </rPh>
    <rPh sb="14" eb="17">
      <t>ヨウカイゴ</t>
    </rPh>
    <rPh sb="18" eb="21">
      <t>ヨウシエン</t>
    </rPh>
    <rPh sb="22" eb="25">
      <t>ニンテイシャ</t>
    </rPh>
    <rPh sb="25" eb="26">
      <t>スウ</t>
    </rPh>
    <phoneticPr fontId="4"/>
  </si>
  <si>
    <t>　本表は、厚生労働省所管の介護保険事業状況報告によるものである。</t>
    <rPh sb="1" eb="2">
      <t>ホン</t>
    </rPh>
    <rPh sb="2" eb="3">
      <t>ピョウ</t>
    </rPh>
    <rPh sb="5" eb="7">
      <t>コウセイ</t>
    </rPh>
    <rPh sb="7" eb="10">
      <t>ロウドウショウ</t>
    </rPh>
    <rPh sb="10" eb="12">
      <t>ショカン</t>
    </rPh>
    <rPh sb="13" eb="15">
      <t>カイゴ</t>
    </rPh>
    <rPh sb="15" eb="17">
      <t>ホケン</t>
    </rPh>
    <rPh sb="17" eb="19">
      <t>ジギョウ</t>
    </rPh>
    <rPh sb="19" eb="21">
      <t>ジョウキョウ</t>
    </rPh>
    <rPh sb="21" eb="23">
      <t>ホウコク</t>
    </rPh>
    <phoneticPr fontId="4"/>
  </si>
  <si>
    <t>総　　数</t>
    <rPh sb="0" eb="1">
      <t>ソウ</t>
    </rPh>
    <rPh sb="3" eb="4">
      <t>スウ</t>
    </rPh>
    <phoneticPr fontId="4"/>
  </si>
  <si>
    <t>要支援１</t>
    <rPh sb="0" eb="3">
      <t>ヨウシエン</t>
    </rPh>
    <phoneticPr fontId="4"/>
  </si>
  <si>
    <t>要支援２</t>
    <rPh sb="0" eb="3">
      <t>ヨウシエン</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</si>
  <si>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</si>
  <si>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</si>
  <si>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</si>
  <si>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</si>
  <si>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</si>
  <si>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第１号被保険者</t>
    <rPh sb="0" eb="1">
      <t>ダイ</t>
    </rPh>
    <rPh sb="2" eb="3">
      <t>ゴウ</t>
    </rPh>
    <rPh sb="3" eb="7">
      <t>ヒホケンシャ</t>
    </rPh>
    <phoneticPr fontId="4"/>
  </si>
  <si>
    <t>第２号被保険者</t>
    <rPh sb="0" eb="1">
      <t>ダイ</t>
    </rPh>
    <rPh sb="2" eb="3">
      <t>ゴウ</t>
    </rPh>
    <rPh sb="3" eb="7">
      <t>ヒホケンシャ</t>
    </rPh>
    <phoneticPr fontId="4"/>
  </si>
  <si>
    <t>年度末</t>
    <rPh sb="2" eb="3">
      <t>マツ</t>
    </rPh>
    <phoneticPr fontId="4"/>
  </si>
  <si>
    <t>　　資　料　 介護保険管理課</t>
    <rPh sb="7" eb="9">
      <t>カイゴ</t>
    </rPh>
    <rPh sb="9" eb="11">
      <t>ホケン</t>
    </rPh>
    <rPh sb="11" eb="13">
      <t>カンリ</t>
    </rPh>
    <rPh sb="13" eb="14">
      <t>カ</t>
    </rPh>
    <phoneticPr fontId="4"/>
  </si>
  <si>
    <t>143  介護サービス施設数・在所者数及び居宅サービス事業所数・利用者数……（各年10月１日現在）</t>
    <rPh sb="5" eb="7">
      <t>カイゴ</t>
    </rPh>
    <rPh sb="11" eb="13">
      <t>シセツ</t>
    </rPh>
    <rPh sb="13" eb="14">
      <t>スウ</t>
    </rPh>
    <rPh sb="15" eb="17">
      <t>ザイショ</t>
    </rPh>
    <rPh sb="17" eb="18">
      <t>シャ</t>
    </rPh>
    <rPh sb="18" eb="19">
      <t>スウ</t>
    </rPh>
    <rPh sb="19" eb="20">
      <t>オヨ</t>
    </rPh>
    <rPh sb="21" eb="23">
      <t>キョタク</t>
    </rPh>
    <rPh sb="27" eb="30">
      <t>ジギョウショ</t>
    </rPh>
    <rPh sb="30" eb="31">
      <t>スウ</t>
    </rPh>
    <rPh sb="32" eb="35">
      <t>リヨウシャ</t>
    </rPh>
    <rPh sb="35" eb="36">
      <t>スウ</t>
    </rPh>
    <rPh sb="39" eb="40">
      <t>カク</t>
    </rPh>
    <rPh sb="40" eb="41">
      <t>ネン</t>
    </rPh>
    <rPh sb="43" eb="44">
      <t>ガツ</t>
    </rPh>
    <rPh sb="45" eb="46">
      <t>ニチ</t>
    </rPh>
    <rPh sb="46" eb="48">
      <t>ゲンザイ</t>
    </rPh>
    <phoneticPr fontId="4"/>
  </si>
  <si>
    <t>　施設数・事業所数は、厚生労働省所管の介護サービス施設・事業所調査によるものであり、在所者数・利用者数は、独自集計結果（概数）である。また、介護予防サービスの事業所数・利用者は含んでいない。</t>
    <rPh sb="1" eb="3">
      <t>シセツ</t>
    </rPh>
    <rPh sb="3" eb="4">
      <t>スウ</t>
    </rPh>
    <rPh sb="5" eb="8">
      <t>ジギョウショ</t>
    </rPh>
    <rPh sb="8" eb="9">
      <t>スウ</t>
    </rPh>
    <rPh sb="11" eb="13">
      <t>コウセイ</t>
    </rPh>
    <rPh sb="13" eb="16">
      <t>ロウドウショウ</t>
    </rPh>
    <rPh sb="16" eb="18">
      <t>ショカン</t>
    </rPh>
    <rPh sb="42" eb="44">
      <t>ザイショ</t>
    </rPh>
    <rPh sb="44" eb="45">
      <t>シャ</t>
    </rPh>
    <rPh sb="45" eb="46">
      <t>スウ</t>
    </rPh>
    <rPh sb="47" eb="49">
      <t>リヨウ</t>
    </rPh>
    <rPh sb="49" eb="50">
      <t>シャ</t>
    </rPh>
    <rPh sb="50" eb="51">
      <t>スウ</t>
    </rPh>
    <rPh sb="53" eb="55">
      <t>ドクジ</t>
    </rPh>
    <rPh sb="55" eb="57">
      <t>シュウケイ</t>
    </rPh>
    <rPh sb="57" eb="59">
      <t>ケッカ</t>
    </rPh>
    <rPh sb="60" eb="62">
      <t>ガイスウ</t>
    </rPh>
    <rPh sb="70" eb="72">
      <t>カイゴ</t>
    </rPh>
    <rPh sb="72" eb="74">
      <t>ヨボウ</t>
    </rPh>
    <rPh sb="79" eb="82">
      <t>ジギョウショ</t>
    </rPh>
    <rPh sb="82" eb="83">
      <t>スウ</t>
    </rPh>
    <rPh sb="84" eb="87">
      <t>リヨウシャ</t>
    </rPh>
    <rPh sb="88" eb="89">
      <t>フク</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</si>
  <si>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</si>
  <si>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</si>
  <si>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</si>
  <si>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通所介護</t>
    <rPh sb="0" eb="2">
      <t>ツウショ</t>
    </rPh>
    <rPh sb="2" eb="4">
      <t>カイゴ</t>
    </rPh>
    <phoneticPr fontId="4"/>
  </si>
  <si>
    <t>特定施設入居者
生活介護</t>
    <rPh sb="0" eb="2">
      <t>トクテイ</t>
    </rPh>
    <rPh sb="2" eb="4">
      <t>シセツ</t>
    </rPh>
    <rPh sb="4" eb="7">
      <t>ニュウキョシャ</t>
    </rPh>
    <rPh sb="8" eb="10">
      <t>セイカツ</t>
    </rPh>
    <rPh sb="10" eb="12">
      <t>カイゴ</t>
    </rPh>
    <phoneticPr fontId="4"/>
  </si>
  <si>
    <t>福祉用具貸与</t>
    <rPh sb="0" eb="2">
      <t>フクシ</t>
    </rPh>
    <rPh sb="2" eb="4">
      <t>ヨウグ</t>
    </rPh>
    <rPh sb="4" eb="6">
      <t>タイヨ</t>
    </rPh>
    <phoneticPr fontId="4"/>
  </si>
  <si>
    <t>居宅介護支援</t>
    <rPh sb="0" eb="2">
      <t>キョタク</t>
    </rPh>
    <rPh sb="2" eb="4">
      <t>カイゴ</t>
    </rPh>
    <rPh sb="4" eb="6">
      <t>シエン</t>
    </rPh>
    <phoneticPr fontId="4"/>
  </si>
  <si>
    <t>介護老人
福祉施設</t>
    <rPh sb="0" eb="2">
      <t>カイゴ</t>
    </rPh>
    <rPh sb="2" eb="4">
      <t>ロウジン</t>
    </rPh>
    <rPh sb="5" eb="7">
      <t>フクシ</t>
    </rPh>
    <rPh sb="7" eb="9">
      <t>シセツ</t>
    </rPh>
    <phoneticPr fontId="4"/>
  </si>
  <si>
    <t>介護老人
保健施設</t>
    <rPh sb="0" eb="2">
      <t>カイゴ</t>
    </rPh>
    <rPh sb="2" eb="4">
      <t>ロウジン</t>
    </rPh>
    <rPh sb="5" eb="7">
      <t>ホケン</t>
    </rPh>
    <rPh sb="7" eb="9">
      <t>シセツ</t>
    </rPh>
    <phoneticPr fontId="4"/>
  </si>
  <si>
    <t>事業所数</t>
    <rPh sb="0" eb="3">
      <t>ジギョウショ</t>
    </rPh>
    <rPh sb="3" eb="4">
      <t>スウ</t>
    </rPh>
    <phoneticPr fontId="4"/>
  </si>
  <si>
    <t>利用者数</t>
    <rPh sb="0" eb="2">
      <t>リヨウ</t>
    </rPh>
    <rPh sb="2" eb="3">
      <t>シャ</t>
    </rPh>
    <rPh sb="3" eb="4">
      <t>スウ</t>
    </rPh>
    <phoneticPr fontId="4"/>
  </si>
  <si>
    <t>施設数</t>
    <rPh sb="0" eb="3">
      <t>シセツスウ</t>
    </rPh>
    <phoneticPr fontId="4"/>
  </si>
  <si>
    <t>年</t>
    <phoneticPr fontId="4"/>
  </si>
  <si>
    <t>令和</t>
    <rPh sb="0" eb="2">
      <t>レイワ</t>
    </rPh>
    <phoneticPr fontId="4"/>
  </si>
  <si>
    <t>元</t>
    <rPh sb="0" eb="1">
      <t>ガン</t>
    </rPh>
    <phoneticPr fontId="4"/>
  </si>
  <si>
    <t>　　資　料</t>
    <phoneticPr fontId="4"/>
  </si>
  <si>
    <t>介護保険管理課、政策企画課</t>
    <rPh sb="0" eb="2">
      <t>カイゴ</t>
    </rPh>
    <rPh sb="2" eb="4">
      <t>ホケン</t>
    </rPh>
    <rPh sb="4" eb="6">
      <t>カンリ</t>
    </rPh>
    <rPh sb="6" eb="7">
      <t>カ</t>
    </rPh>
    <rPh sb="8" eb="10">
      <t>セイサク</t>
    </rPh>
    <rPh sb="10" eb="12">
      <t>キカク</t>
    </rPh>
    <rPh sb="12" eb="13">
      <t>カ</t>
    </rPh>
    <phoneticPr fontId="4"/>
  </si>
  <si>
    <t>144  介護保険給付決定状況</t>
    <rPh sb="5" eb="7">
      <t>カイゴ</t>
    </rPh>
    <rPh sb="7" eb="9">
      <t>ホケン</t>
    </rPh>
    <rPh sb="9" eb="11">
      <t>キュウフ</t>
    </rPh>
    <rPh sb="11" eb="13">
      <t>ケッテイ</t>
    </rPh>
    <rPh sb="13" eb="15">
      <t>ジョウキョウ</t>
    </rPh>
    <phoneticPr fontId="4"/>
  </si>
  <si>
    <t>　本表は、厚生労働省所管の介護保険事業状況報告によるものである。</t>
    <phoneticPr fontId="4"/>
  </si>
  <si>
    <t>（単位　千円）</t>
    <rPh sb="1" eb="3">
      <t>タンイ</t>
    </rPh>
    <rPh sb="4" eb="5">
      <t>セン</t>
    </rPh>
    <rPh sb="5" eb="6">
      <t>エン</t>
    </rPh>
    <phoneticPr fontId="4"/>
  </si>
  <si>
    <t xml:space="preserve"> 居　宅（介　護　予　防）</t>
    <phoneticPr fontId="4"/>
  </si>
  <si>
    <t xml:space="preserve">    サ　ー　ビ　ス</t>
    <phoneticPr fontId="4"/>
  </si>
  <si>
    <t>地　域　密　着　型　（介　護　予　防）　サ　ー　ビ　ス</t>
    <phoneticPr fontId="4"/>
  </si>
  <si>
    <t>施　設　サ　ー　ビ　ス</t>
    <rPh sb="0" eb="1">
      <t>セ</t>
    </rPh>
    <rPh sb="2" eb="3">
      <t>セツ</t>
    </rPh>
    <phoneticPr fontId="4"/>
  </si>
  <si>
    <t>訪問サービス</t>
    <rPh sb="0" eb="2">
      <t>ホウモン</t>
    </rPh>
    <phoneticPr fontId="4"/>
  </si>
  <si>
    <t>通所サービス</t>
    <rPh sb="0" eb="2">
      <t>ツウショ</t>
    </rPh>
    <phoneticPr fontId="4"/>
  </si>
  <si>
    <t xml:space="preserve"> 短期入所サービス</t>
    <rPh sb="1" eb="3">
      <t>タンキ</t>
    </rPh>
    <rPh sb="3" eb="5">
      <t>ニュウショ</t>
    </rPh>
    <phoneticPr fontId="4"/>
  </si>
  <si>
    <t>福祉用具・
住宅改修サービス</t>
    <rPh sb="0" eb="2">
      <t>フクシ</t>
    </rPh>
    <rPh sb="2" eb="4">
      <t>ヨウグ</t>
    </rPh>
    <rPh sb="6" eb="8">
      <t>ジュウタク</t>
    </rPh>
    <rPh sb="8" eb="10">
      <t>カイシュウ</t>
    </rPh>
    <phoneticPr fontId="4"/>
  </si>
  <si>
    <t>介護予防支援・
居宅介護支援</t>
    <rPh sb="0" eb="2">
      <t>カイゴ</t>
    </rPh>
    <rPh sb="2" eb="4">
      <t>ヨボウ</t>
    </rPh>
    <rPh sb="4" eb="6">
      <t>シエン</t>
    </rPh>
    <rPh sb="8" eb="10">
      <t>キョタク</t>
    </rPh>
    <rPh sb="10" eb="12">
      <t>カイゴ</t>
    </rPh>
    <rPh sb="12" eb="14">
      <t>シエン</t>
    </rPh>
    <phoneticPr fontId="4"/>
  </si>
  <si>
    <t>定期巡回・
随時対応型
訪問介護看護</t>
    <rPh sb="0" eb="2">
      <t>テイキ</t>
    </rPh>
    <rPh sb="2" eb="4">
      <t>ジュンカイ</t>
    </rPh>
    <rPh sb="6" eb="8">
      <t>ズイジ</t>
    </rPh>
    <rPh sb="8" eb="11">
      <t>タイオウガタ</t>
    </rPh>
    <rPh sb="12" eb="14">
      <t>ホウモン</t>
    </rPh>
    <rPh sb="14" eb="16">
      <t>カイゴ</t>
    </rPh>
    <rPh sb="16" eb="18">
      <t>カンゴ</t>
    </rPh>
    <phoneticPr fontId="4"/>
  </si>
  <si>
    <t>夜間対応型
訪問介護</t>
    <rPh sb="0" eb="2">
      <t>ヤカン</t>
    </rPh>
    <rPh sb="2" eb="5">
      <t>タイオウガタ</t>
    </rPh>
    <rPh sb="6" eb="8">
      <t>ホウモン</t>
    </rPh>
    <rPh sb="8" eb="10">
      <t>カイゴ</t>
    </rPh>
    <phoneticPr fontId="4"/>
  </si>
  <si>
    <t>地域密着型通所介護</t>
    <rPh sb="0" eb="2">
      <t>チイキ</t>
    </rPh>
    <rPh sb="2" eb="5">
      <t>ミッチャクガタ</t>
    </rPh>
    <rPh sb="5" eb="7">
      <t>ツウショ</t>
    </rPh>
    <rPh sb="7" eb="9">
      <t>カイゴ</t>
    </rPh>
    <phoneticPr fontId="4"/>
  </si>
  <si>
    <t>認知症対応型
通所介護</t>
    <rPh sb="0" eb="2">
      <t>ニンチ</t>
    </rPh>
    <rPh sb="2" eb="3">
      <t>ショウ</t>
    </rPh>
    <rPh sb="3" eb="6">
      <t>タイオウガタ</t>
    </rPh>
    <rPh sb="7" eb="9">
      <t>ツウショ</t>
    </rPh>
    <rPh sb="9" eb="11">
      <t>カイゴ</t>
    </rPh>
    <phoneticPr fontId="4"/>
  </si>
  <si>
    <t>小規模多機能型
居宅介護</t>
    <rPh sb="0" eb="3">
      <t>ショウキボ</t>
    </rPh>
    <rPh sb="3" eb="7">
      <t>タキノウガタ</t>
    </rPh>
    <rPh sb="8" eb="10">
      <t>キョタク</t>
    </rPh>
    <rPh sb="10" eb="12">
      <t>カイゴ</t>
    </rPh>
    <phoneticPr fontId="4"/>
  </si>
  <si>
    <t>認知症対応型
共同生活介護</t>
    <rPh sb="0" eb="2">
      <t>ニンチ</t>
    </rPh>
    <rPh sb="2" eb="3">
      <t>ショウ</t>
    </rPh>
    <rPh sb="3" eb="6">
      <t>タイオウガタ</t>
    </rPh>
    <rPh sb="7" eb="9">
      <t>キョウドウ</t>
    </rPh>
    <rPh sb="9" eb="11">
      <t>セイカツ</t>
    </rPh>
    <rPh sb="11" eb="13">
      <t>カイゴ</t>
    </rPh>
    <phoneticPr fontId="4"/>
  </si>
  <si>
    <t>地域密着型特定
施設入居者
生活介護</t>
    <rPh sb="0" eb="2">
      <t>チイキ</t>
    </rPh>
    <rPh sb="2" eb="5">
      <t>ミッチャクガタ</t>
    </rPh>
    <rPh sb="5" eb="7">
      <t>トクテイ</t>
    </rPh>
    <rPh sb="8" eb="10">
      <t>シセツ</t>
    </rPh>
    <rPh sb="10" eb="12">
      <t>ニュウキョ</t>
    </rPh>
    <rPh sb="12" eb="13">
      <t>シャ</t>
    </rPh>
    <rPh sb="14" eb="16">
      <t>セイカツ</t>
    </rPh>
    <rPh sb="16" eb="18">
      <t>カイゴ</t>
    </rPh>
    <phoneticPr fontId="4"/>
  </si>
  <si>
    <t>地域密着型介護
老人福祉施設
入所者生活介護</t>
    <rPh sb="0" eb="2">
      <t>チイキ</t>
    </rPh>
    <rPh sb="2" eb="5">
      <t>ミッチャクガタ</t>
    </rPh>
    <rPh sb="5" eb="7">
      <t>カイゴ</t>
    </rPh>
    <rPh sb="8" eb="10">
      <t>ロウジン</t>
    </rPh>
    <rPh sb="10" eb="12">
      <t>フクシ</t>
    </rPh>
    <rPh sb="12" eb="14">
      <t>シセツ</t>
    </rPh>
    <rPh sb="15" eb="17">
      <t>ニュウショ</t>
    </rPh>
    <rPh sb="17" eb="18">
      <t>シャ</t>
    </rPh>
    <rPh sb="18" eb="20">
      <t>セイカツ</t>
    </rPh>
    <rPh sb="20" eb="22">
      <t>カイゴ</t>
    </rPh>
    <phoneticPr fontId="4"/>
  </si>
  <si>
    <t>　複合型
　（看護
　多機能</t>
    <rPh sb="1" eb="4">
      <t>フクゴウガタ</t>
    </rPh>
    <rPh sb="7" eb="9">
      <t>カンゴ</t>
    </rPh>
    <rPh sb="11" eb="14">
      <t>タキノウ</t>
    </rPh>
    <phoneticPr fontId="4"/>
  </si>
  <si>
    <t>　サービス
　小規模
　型居宅介護）</t>
    <rPh sb="7" eb="10">
      <t>ショウキボ</t>
    </rPh>
    <rPh sb="12" eb="13">
      <t>ガタ</t>
    </rPh>
    <rPh sb="13" eb="15">
      <t>キョタク</t>
    </rPh>
    <rPh sb="15" eb="17">
      <t>カイゴ</t>
    </rPh>
    <phoneticPr fontId="4"/>
  </si>
  <si>
    <t>介護老人福祉施設</t>
    <rPh sb="0" eb="2">
      <t>カイゴ</t>
    </rPh>
    <rPh sb="2" eb="4">
      <t>ロウジン</t>
    </rPh>
    <rPh sb="4" eb="6">
      <t>フクシ</t>
    </rPh>
    <rPh sb="6" eb="8">
      <t>シセツ</t>
    </rPh>
    <phoneticPr fontId="4"/>
  </si>
  <si>
    <t>介護老人保健施設</t>
    <rPh sb="0" eb="2">
      <t>カイゴ</t>
    </rPh>
    <rPh sb="2" eb="4">
      <t>ロウジン</t>
    </rPh>
    <rPh sb="4" eb="6">
      <t>ホケン</t>
    </rPh>
    <rPh sb="6" eb="8">
      <t>シセツ</t>
    </rPh>
    <phoneticPr fontId="4"/>
  </si>
  <si>
    <t>介護療養型医療施設</t>
    <rPh sb="0" eb="2">
      <t>カイゴ</t>
    </rPh>
    <rPh sb="2" eb="5">
      <t>リョウヨウガタ</t>
    </rPh>
    <rPh sb="5" eb="7">
      <t>イリョウ</t>
    </rPh>
    <rPh sb="7" eb="9">
      <t>シセツ</t>
    </rPh>
    <phoneticPr fontId="4"/>
  </si>
  <si>
    <t>介護医療院</t>
    <rPh sb="0" eb="2">
      <t>カイゴ</t>
    </rPh>
    <rPh sb="2" eb="4">
      <t>イリョウ</t>
    </rPh>
    <rPh sb="4" eb="5">
      <t>イン</t>
    </rPh>
    <phoneticPr fontId="4"/>
  </si>
  <si>
    <t>件　数</t>
    <rPh sb="0" eb="1">
      <t>ケン</t>
    </rPh>
    <rPh sb="2" eb="3">
      <t>スウ</t>
    </rPh>
    <phoneticPr fontId="4"/>
  </si>
  <si>
    <t>金　額</t>
    <rPh sb="0" eb="1">
      <t>キン</t>
    </rPh>
    <rPh sb="2" eb="3">
      <t>ガク</t>
    </rPh>
    <phoneticPr fontId="4"/>
  </si>
  <si>
    <t>年度</t>
    <rPh sb="1" eb="2">
      <t>ド</t>
    </rPh>
    <phoneticPr fontId="4"/>
  </si>
  <si>
    <t xml:space="preserve"> 41 678</t>
  </si>
  <si>
    <t>2 753 793</t>
  </si>
  <si>
    <t>　　資　料　　介護保険管理課</t>
    <rPh sb="7" eb="9">
      <t>カイゴ</t>
    </rPh>
    <rPh sb="9" eb="11">
      <t>ホケン</t>
    </rPh>
    <rPh sb="11" eb="13">
      <t>カンリ</t>
    </rPh>
    <rPh sb="13" eb="14">
      <t>カ</t>
    </rPh>
    <phoneticPr fontId="4"/>
  </si>
  <si>
    <t>145  社　会　福　祉　関　係　施　設　等　数……(各年10月１日現在)</t>
    <rPh sb="23" eb="24">
      <t>スウ</t>
    </rPh>
    <rPh sb="27" eb="29">
      <t>カクネン</t>
    </rPh>
    <rPh sb="31" eb="32">
      <t>ガツ</t>
    </rPh>
    <rPh sb="33" eb="34">
      <t>ニチ</t>
    </rPh>
    <rPh sb="34" eb="36">
      <t>ゲンザイ</t>
    </rPh>
    <phoneticPr fontId="4"/>
  </si>
  <si>
    <t>本表は、厚生労働省所管の社会福祉施設等調査によるものである。</t>
    <rPh sb="0" eb="1">
      <t>ホン</t>
    </rPh>
    <rPh sb="1" eb="2">
      <t>ヒョウ</t>
    </rPh>
    <rPh sb="4" eb="6">
      <t>コウセイ</t>
    </rPh>
    <rPh sb="6" eb="9">
      <t>ロウドウショウ</t>
    </rPh>
    <rPh sb="9" eb="11">
      <t>ショカン</t>
    </rPh>
    <rPh sb="12" eb="14">
      <t>シャカイ</t>
    </rPh>
    <rPh sb="14" eb="16">
      <t>フクシ</t>
    </rPh>
    <rPh sb="16" eb="18">
      <t>シセツ</t>
    </rPh>
    <rPh sb="18" eb="19">
      <t>トウ</t>
    </rPh>
    <rPh sb="19" eb="21">
      <t>チョウサ</t>
    </rPh>
    <phoneticPr fontId="4"/>
  </si>
  <si>
    <t>区　　　　　　　　分</t>
  </si>
  <si>
    <t>令和 元 年</t>
    <rPh sb="0" eb="2">
      <t>レイワ</t>
    </rPh>
    <rPh sb="3" eb="4">
      <t>モト</t>
    </rPh>
    <rPh sb="5" eb="6">
      <t>トシ</t>
    </rPh>
    <phoneticPr fontId="4"/>
  </si>
  <si>
    <t>令和 ２ 年</t>
    <rPh sb="0" eb="2">
      <t>レイワ</t>
    </rPh>
    <rPh sb="5" eb="6">
      <t>トシ</t>
    </rPh>
    <phoneticPr fontId="4"/>
  </si>
  <si>
    <t>令和 ３ 年</t>
    <rPh sb="0" eb="2">
      <t>レイワ</t>
    </rPh>
    <rPh sb="5" eb="6">
      <t>トシ</t>
    </rPh>
    <phoneticPr fontId="4"/>
  </si>
  <si>
    <t>施 設 数</t>
  </si>
  <si>
    <t>定　　員</t>
  </si>
  <si>
    <t>保護施設</t>
    <rPh sb="0" eb="2">
      <t>ホゴ</t>
    </rPh>
    <rPh sb="2" eb="4">
      <t>シセツ</t>
    </rPh>
    <phoneticPr fontId="4"/>
  </si>
  <si>
    <t>救護施設</t>
    <rPh sb="0" eb="2">
      <t>キュウゴ</t>
    </rPh>
    <rPh sb="2" eb="4">
      <t>シセツ</t>
    </rPh>
    <phoneticPr fontId="4"/>
  </si>
  <si>
    <t>老人福祉施設</t>
  </si>
  <si>
    <t>養護老人ホーム（一般）</t>
    <rPh sb="0" eb="2">
      <t>ヨウゴ</t>
    </rPh>
    <rPh sb="2" eb="4">
      <t>ロウジン</t>
    </rPh>
    <rPh sb="8" eb="10">
      <t>イッパン</t>
    </rPh>
    <phoneticPr fontId="4"/>
  </si>
  <si>
    <t>軽費老人ホーム（Ａ型）</t>
    <rPh sb="0" eb="2">
      <t>ケイヒ</t>
    </rPh>
    <rPh sb="2" eb="4">
      <t>ロウジン</t>
    </rPh>
    <rPh sb="9" eb="10">
      <t>ガタ</t>
    </rPh>
    <phoneticPr fontId="4"/>
  </si>
  <si>
    <t>軽費老人ホーム（ケアハウス）</t>
    <rPh sb="0" eb="2">
      <t>ケイヒ</t>
    </rPh>
    <rPh sb="2" eb="4">
      <t>ロウジン</t>
    </rPh>
    <phoneticPr fontId="4"/>
  </si>
  <si>
    <t>老人福祉センター（Ａ型）</t>
    <rPh sb="0" eb="2">
      <t>ロウジン</t>
    </rPh>
    <rPh sb="2" eb="4">
      <t>フクシ</t>
    </rPh>
    <rPh sb="10" eb="11">
      <t>ガタ</t>
    </rPh>
    <phoneticPr fontId="4"/>
  </si>
  <si>
    <t>…</t>
  </si>
  <si>
    <t>老人福祉センター（Ｂ型）</t>
    <rPh sb="0" eb="2">
      <t>ロウジン</t>
    </rPh>
    <rPh sb="2" eb="4">
      <t>フクシ</t>
    </rPh>
    <rPh sb="10" eb="11">
      <t>ガタ</t>
    </rPh>
    <phoneticPr fontId="4"/>
  </si>
  <si>
    <t>障害者支援施設等</t>
    <rPh sb="0" eb="3">
      <t>ショウガイシャ</t>
    </rPh>
    <rPh sb="3" eb="5">
      <t>シエン</t>
    </rPh>
    <rPh sb="5" eb="7">
      <t>シセツ</t>
    </rPh>
    <rPh sb="7" eb="8">
      <t>トウ</t>
    </rPh>
    <phoneticPr fontId="4"/>
  </si>
  <si>
    <t>障害者支援施設</t>
    <rPh sb="0" eb="3">
      <t>ショウガイシャ</t>
    </rPh>
    <rPh sb="3" eb="5">
      <t>シエン</t>
    </rPh>
    <rPh sb="5" eb="7">
      <t>シセツ</t>
    </rPh>
    <phoneticPr fontId="4"/>
  </si>
  <si>
    <t>地域活動支援センター</t>
    <rPh sb="0" eb="2">
      <t>チイキ</t>
    </rPh>
    <rPh sb="2" eb="4">
      <t>カツドウ</t>
    </rPh>
    <rPh sb="4" eb="6">
      <t>シエン</t>
    </rPh>
    <phoneticPr fontId="4"/>
  </si>
  <si>
    <t>福祉ホーム</t>
    <rPh sb="0" eb="2">
      <t>フクシ</t>
    </rPh>
    <phoneticPr fontId="4"/>
  </si>
  <si>
    <t>身体障害者社会参加支援施設</t>
    <rPh sb="0" eb="2">
      <t>シンタイ</t>
    </rPh>
    <rPh sb="2" eb="5">
      <t>ショウガイシャ</t>
    </rPh>
    <rPh sb="5" eb="7">
      <t>シャカイ</t>
    </rPh>
    <rPh sb="7" eb="9">
      <t>サンカ</t>
    </rPh>
    <rPh sb="9" eb="11">
      <t>シエン</t>
    </rPh>
    <rPh sb="11" eb="13">
      <t>シセツ</t>
    </rPh>
    <phoneticPr fontId="4"/>
  </si>
  <si>
    <t>身体障害者福祉センター（Ｂ型）</t>
    <rPh sb="0" eb="2">
      <t>シンタイ</t>
    </rPh>
    <rPh sb="2" eb="5">
      <t>ショウガイシャ</t>
    </rPh>
    <rPh sb="5" eb="7">
      <t>フクシ</t>
    </rPh>
    <rPh sb="13" eb="14">
      <t>ガタ</t>
    </rPh>
    <phoneticPr fontId="4"/>
  </si>
  <si>
    <t>補装具製作施設</t>
    <rPh sb="0" eb="1">
      <t>ホ</t>
    </rPh>
    <rPh sb="1" eb="2">
      <t>ヨソオ</t>
    </rPh>
    <rPh sb="2" eb="3">
      <t>グ</t>
    </rPh>
    <rPh sb="3" eb="5">
      <t>セイサク</t>
    </rPh>
    <rPh sb="5" eb="7">
      <t>シセツ</t>
    </rPh>
    <phoneticPr fontId="4"/>
  </si>
  <si>
    <t>聴覚障害者情報提供施設</t>
    <rPh sb="0" eb="2">
      <t>チョウカク</t>
    </rPh>
    <rPh sb="2" eb="5">
      <t>ショウガイシャ</t>
    </rPh>
    <rPh sb="5" eb="7">
      <t>ジョウホウ</t>
    </rPh>
    <rPh sb="7" eb="9">
      <t>テイキョウ</t>
    </rPh>
    <rPh sb="9" eb="11">
      <t>シセツ</t>
    </rPh>
    <phoneticPr fontId="4"/>
  </si>
  <si>
    <t>婦人保護施設</t>
    <rPh sb="0" eb="2">
      <t>フジン</t>
    </rPh>
    <rPh sb="2" eb="4">
      <t>ホゴ</t>
    </rPh>
    <rPh sb="4" eb="6">
      <t>シセツ</t>
    </rPh>
    <phoneticPr fontId="4"/>
  </si>
  <si>
    <t>助産施設</t>
    <rPh sb="0" eb="2">
      <t>ジョサン</t>
    </rPh>
    <rPh sb="2" eb="4">
      <t>シセツ</t>
    </rPh>
    <phoneticPr fontId="4"/>
  </si>
  <si>
    <t>乳児院</t>
    <rPh sb="0" eb="2">
      <t>ニュウジ</t>
    </rPh>
    <rPh sb="2" eb="3">
      <t>イン</t>
    </rPh>
    <phoneticPr fontId="4"/>
  </si>
  <si>
    <t>母子生活支援施設</t>
    <rPh sb="0" eb="2">
      <t>ボシ</t>
    </rPh>
    <rPh sb="2" eb="4">
      <t>セイカツ</t>
    </rPh>
    <rPh sb="4" eb="6">
      <t>シエン</t>
    </rPh>
    <rPh sb="6" eb="8">
      <t>シセツ</t>
    </rPh>
    <phoneticPr fontId="4"/>
  </si>
  <si>
    <t>地域型保育事業所</t>
    <phoneticPr fontId="4"/>
  </si>
  <si>
    <t>児童養護施設</t>
    <rPh sb="0" eb="2">
      <t>ジドウ</t>
    </rPh>
    <rPh sb="2" eb="4">
      <t>ヨウゴ</t>
    </rPh>
    <rPh sb="4" eb="6">
      <t>シセツ</t>
    </rPh>
    <phoneticPr fontId="4"/>
  </si>
  <si>
    <t>障害児入所施設（医療型）</t>
    <phoneticPr fontId="4"/>
  </si>
  <si>
    <t>児童発達支援センター（福祉型）</t>
    <phoneticPr fontId="4"/>
  </si>
  <si>
    <t>児童発達支援センター（医療型）</t>
    <phoneticPr fontId="4"/>
  </si>
  <si>
    <t>児童家庭支援センター</t>
    <rPh sb="0" eb="2">
      <t>ジドウ</t>
    </rPh>
    <rPh sb="2" eb="4">
      <t>カテイ</t>
    </rPh>
    <rPh sb="4" eb="6">
      <t>シエン</t>
    </rPh>
    <phoneticPr fontId="4"/>
  </si>
  <si>
    <t>その他の社会福祉施設等</t>
    <rPh sb="10" eb="11">
      <t>トウ</t>
    </rPh>
    <phoneticPr fontId="4"/>
  </si>
  <si>
    <t>無料低額宿泊所</t>
    <rPh sb="0" eb="2">
      <t>ムリョウ</t>
    </rPh>
    <rPh sb="2" eb="4">
      <t>テイガク</t>
    </rPh>
    <rPh sb="4" eb="6">
      <t>シュクハク</t>
    </rPh>
    <rPh sb="6" eb="7">
      <t>ジョ</t>
    </rPh>
    <phoneticPr fontId="4"/>
  </si>
  <si>
    <t>無料定額診療施設</t>
    <rPh sb="0" eb="2">
      <t>ムリョウ</t>
    </rPh>
    <rPh sb="2" eb="4">
      <t>テイガク</t>
    </rPh>
    <rPh sb="4" eb="6">
      <t>シンリョウ</t>
    </rPh>
    <rPh sb="6" eb="8">
      <t>シセツ</t>
    </rPh>
    <phoneticPr fontId="4"/>
  </si>
  <si>
    <t>有料老人ホーム</t>
    <rPh sb="0" eb="2">
      <t>ユウリョウ</t>
    </rPh>
    <rPh sb="2" eb="4">
      <t>ロウジン</t>
    </rPh>
    <phoneticPr fontId="4"/>
  </si>
  <si>
    <t>　　資　料　　政策企画課</t>
    <rPh sb="7" eb="9">
      <t>セイサク</t>
    </rPh>
    <rPh sb="9" eb="11">
      <t>キカク</t>
    </rPh>
    <rPh sb="11" eb="12">
      <t>カ</t>
    </rPh>
    <phoneticPr fontId="4"/>
  </si>
  <si>
    <t>（注）1)</t>
    <rPh sb="1" eb="2">
      <t>チュウ</t>
    </rPh>
    <phoneticPr fontId="4"/>
  </si>
  <si>
    <t>児童福祉施設の定員には母子生活支援施設の定員を含まない。</t>
    <phoneticPr fontId="4"/>
  </si>
  <si>
    <t>2)</t>
    <phoneticPr fontId="4"/>
  </si>
  <si>
    <t>母子生活支援施設の定員は世帯数である。</t>
    <phoneticPr fontId="4"/>
  </si>
  <si>
    <t>146  保　育　所 （園） の　概　況･･････(各年度４月１日現在)</t>
    <rPh sb="5" eb="6">
      <t>ホ</t>
    </rPh>
    <rPh sb="7" eb="8">
      <t>イク</t>
    </rPh>
    <rPh sb="9" eb="10">
      <t>ジョ</t>
    </rPh>
    <rPh sb="12" eb="13">
      <t>エン</t>
    </rPh>
    <rPh sb="17" eb="18">
      <t>オオムネ</t>
    </rPh>
    <rPh sb="19" eb="20">
      <t>キョウ</t>
    </rPh>
    <rPh sb="27" eb="29">
      <t>カクネン</t>
    </rPh>
    <rPh sb="29" eb="30">
      <t>ド</t>
    </rPh>
    <rPh sb="31" eb="32">
      <t>ガツ</t>
    </rPh>
    <rPh sb="33" eb="34">
      <t>ニチ</t>
    </rPh>
    <rPh sb="34" eb="36">
      <t>ゲンザイ</t>
    </rPh>
    <phoneticPr fontId="4"/>
  </si>
  <si>
    <t>保育所数</t>
  </si>
  <si>
    <t>乳 幼 児 定 員 数</t>
    <phoneticPr fontId="4"/>
  </si>
  <si>
    <t>乳 幼 児 入 所 人 員</t>
    <phoneticPr fontId="4"/>
  </si>
  <si>
    <t>待　　機
乳幼児数</t>
    <rPh sb="0" eb="1">
      <t>マツ</t>
    </rPh>
    <rPh sb="3" eb="4">
      <t>キ</t>
    </rPh>
    <rPh sb="5" eb="8">
      <t>ニュウヨウジ</t>
    </rPh>
    <rPh sb="8" eb="9">
      <t>スウ</t>
    </rPh>
    <phoneticPr fontId="4"/>
  </si>
  <si>
    <t>３歳未満児</t>
  </si>
  <si>
    <t>３歳以上児</t>
  </si>
  <si>
    <t>３ 歳 児</t>
    <phoneticPr fontId="4"/>
  </si>
  <si>
    <t>４歳以上児</t>
  </si>
  <si>
    <t>平成</t>
  </si>
  <si>
    <t>年度</t>
    <rPh sb="0" eb="2">
      <t>ネンド</t>
    </rPh>
    <phoneticPr fontId="4"/>
  </si>
  <si>
    <t>４</t>
  </si>
  <si>
    <t>（公　立）</t>
  </si>
  <si>
    <t>（私　立）</t>
  </si>
  <si>
    <t>147  認 定 こ ど も 園 の　概　況･･････(各年度４月１日現在)</t>
    <rPh sb="5" eb="6">
      <t>シノブ</t>
    </rPh>
    <rPh sb="7" eb="8">
      <t>サダ</t>
    </rPh>
    <rPh sb="15" eb="16">
      <t>エン</t>
    </rPh>
    <rPh sb="19" eb="20">
      <t>オオムネ</t>
    </rPh>
    <rPh sb="21" eb="22">
      <t>キョウ</t>
    </rPh>
    <rPh sb="29" eb="31">
      <t>カクネン</t>
    </rPh>
    <rPh sb="31" eb="32">
      <t>ド</t>
    </rPh>
    <rPh sb="33" eb="34">
      <t>ガツ</t>
    </rPh>
    <rPh sb="35" eb="36">
      <t>ニチ</t>
    </rPh>
    <rPh sb="36" eb="38">
      <t>ゲンザイ</t>
    </rPh>
    <phoneticPr fontId="4"/>
  </si>
  <si>
    <t>認 定
こども
園総数</t>
    <rPh sb="0" eb="1">
      <t>シノブ</t>
    </rPh>
    <rPh sb="2" eb="3">
      <t>テイ</t>
    </rPh>
    <rPh sb="8" eb="9">
      <t>エン</t>
    </rPh>
    <rPh sb="9" eb="10">
      <t>ソウ</t>
    </rPh>
    <rPh sb="10" eb="11">
      <t>スウ</t>
    </rPh>
    <phoneticPr fontId="15"/>
  </si>
  <si>
    <t>幼保連携型</t>
    <rPh sb="0" eb="1">
      <t>ヨウ</t>
    </rPh>
    <rPh sb="1" eb="2">
      <t>ホ</t>
    </rPh>
    <rPh sb="2" eb="4">
      <t>レンケイ</t>
    </rPh>
    <rPh sb="4" eb="5">
      <t>ガタ</t>
    </rPh>
    <phoneticPr fontId="4"/>
  </si>
  <si>
    <t>幼稚園型</t>
    <rPh sb="0" eb="3">
      <t>ヨウチエン</t>
    </rPh>
    <rPh sb="3" eb="4">
      <t>ガタ</t>
    </rPh>
    <phoneticPr fontId="4"/>
  </si>
  <si>
    <t>保育所型</t>
    <rPh sb="0" eb="2">
      <t>ホイク</t>
    </rPh>
    <rPh sb="2" eb="3">
      <t>ショ</t>
    </rPh>
    <rPh sb="3" eb="4">
      <t>ガタ</t>
    </rPh>
    <phoneticPr fontId="15"/>
  </si>
  <si>
    <t>地方裁量型</t>
    <rPh sb="0" eb="2">
      <t>チホウ</t>
    </rPh>
    <rPh sb="2" eb="5">
      <t>サイリョウガタ</t>
    </rPh>
    <phoneticPr fontId="15"/>
  </si>
  <si>
    <t>園数</t>
    <rPh sb="0" eb="1">
      <t>エン</t>
    </rPh>
    <rPh sb="1" eb="2">
      <t>スウ</t>
    </rPh>
    <phoneticPr fontId="15"/>
  </si>
  <si>
    <t>定員</t>
    <rPh sb="0" eb="2">
      <t>テイイン</t>
    </rPh>
    <phoneticPr fontId="15"/>
  </si>
  <si>
    <t>在園者数</t>
    <rPh sb="0" eb="2">
      <t>ザイエン</t>
    </rPh>
    <rPh sb="2" eb="3">
      <t>シャ</t>
    </rPh>
    <rPh sb="3" eb="4">
      <t>スウ</t>
    </rPh>
    <phoneticPr fontId="15"/>
  </si>
  <si>
    <t>31・令和元</t>
    <rPh sb="3" eb="5">
      <t>レイワ</t>
    </rPh>
    <rPh sb="5" eb="6">
      <t>ガン</t>
    </rPh>
    <phoneticPr fontId="15"/>
  </si>
  <si>
    <t>－</t>
    <phoneticPr fontId="15"/>
  </si>
  <si>
    <t>　　資　料　　幼保運営課</t>
    <rPh sb="7" eb="8">
      <t>ヨウ</t>
    </rPh>
    <rPh sb="8" eb="9">
      <t>ホ</t>
    </rPh>
    <rPh sb="9" eb="11">
      <t>ウンエイ</t>
    </rPh>
    <phoneticPr fontId="4"/>
  </si>
  <si>
    <t>（注） 1)</t>
  </si>
  <si>
    <t>「定員」とは、保育所機能部分の利用定員数である。</t>
    <rPh sb="1" eb="3">
      <t>テイイン</t>
    </rPh>
    <rPh sb="7" eb="9">
      <t>ホイク</t>
    </rPh>
    <rPh sb="9" eb="10">
      <t>ショ</t>
    </rPh>
    <rPh sb="10" eb="12">
      <t>キノウ</t>
    </rPh>
    <rPh sb="12" eb="14">
      <t>ブブン</t>
    </rPh>
    <rPh sb="15" eb="17">
      <t>リヨウ</t>
    </rPh>
    <rPh sb="17" eb="19">
      <t>テイイン</t>
    </rPh>
    <rPh sb="19" eb="20">
      <t>カズ</t>
    </rPh>
    <phoneticPr fontId="15"/>
  </si>
  <si>
    <t>　　　 2)</t>
    <phoneticPr fontId="15"/>
  </si>
  <si>
    <t>「在園者数」とは、保育所機能部分の在園者数である。</t>
    <rPh sb="1" eb="3">
      <t>ザイエン</t>
    </rPh>
    <rPh sb="3" eb="4">
      <t>シャ</t>
    </rPh>
    <rPh sb="4" eb="5">
      <t>スウ</t>
    </rPh>
    <rPh sb="9" eb="11">
      <t>ホイク</t>
    </rPh>
    <rPh sb="11" eb="12">
      <t>ショ</t>
    </rPh>
    <rPh sb="12" eb="14">
      <t>キノウ</t>
    </rPh>
    <rPh sb="14" eb="16">
      <t>ブブン</t>
    </rPh>
    <rPh sb="17" eb="19">
      <t>ザイエン</t>
    </rPh>
    <rPh sb="19" eb="20">
      <t>シャ</t>
    </rPh>
    <rPh sb="20" eb="21">
      <t>カズ</t>
    </rPh>
    <phoneticPr fontId="15"/>
  </si>
  <si>
    <t>148  募　金　状　況</t>
    <rPh sb="5" eb="6">
      <t>ツノル</t>
    </rPh>
    <rPh sb="7" eb="8">
      <t>カネ</t>
    </rPh>
    <rPh sb="9" eb="10">
      <t>ジョウ</t>
    </rPh>
    <rPh sb="11" eb="12">
      <t>キョウ</t>
    </rPh>
    <phoneticPr fontId="4"/>
  </si>
  <si>
    <t>(1)　赤　い　羽　根　共　同　募　金</t>
    <rPh sb="4" eb="5">
      <t>アカ</t>
    </rPh>
    <rPh sb="8" eb="9">
      <t>ハネ</t>
    </rPh>
    <rPh sb="10" eb="11">
      <t>ネ</t>
    </rPh>
    <rPh sb="12" eb="13">
      <t>トモ</t>
    </rPh>
    <rPh sb="14" eb="15">
      <t>ドウ</t>
    </rPh>
    <rPh sb="16" eb="17">
      <t>ツノル</t>
    </rPh>
    <rPh sb="18" eb="19">
      <t>カネ</t>
    </rPh>
    <phoneticPr fontId="4"/>
  </si>
  <si>
    <t>区　　　　　分</t>
  </si>
  <si>
    <t>平成31・令和元年度</t>
    <rPh sb="5" eb="8">
      <t>レイワガン</t>
    </rPh>
    <phoneticPr fontId="4"/>
  </si>
  <si>
    <t>令和２年度</t>
    <rPh sb="0" eb="2">
      <t>レイワ</t>
    </rPh>
    <rPh sb="3" eb="5">
      <t>ネンド</t>
    </rPh>
    <phoneticPr fontId="4"/>
  </si>
  <si>
    <t>令和３年度</t>
    <rPh sb="0" eb="2">
      <t>レイワ</t>
    </rPh>
    <rPh sb="3" eb="5">
      <t>ネンド</t>
    </rPh>
    <phoneticPr fontId="4"/>
  </si>
  <si>
    <t>目　標　額</t>
    <phoneticPr fontId="4"/>
  </si>
  <si>
    <t>実　績　額</t>
    <phoneticPr fontId="4"/>
  </si>
  <si>
    <t xml:space="preserve">募金総額         </t>
  </si>
  <si>
    <t>　　　　戸　　　別</t>
  </si>
  <si>
    <t>　　　　街　　　頭</t>
  </si>
  <si>
    <t>　　　　学　　　校</t>
  </si>
  <si>
    <t>　　　　大　　　口</t>
  </si>
  <si>
    <t>　　　　そ　の　他</t>
  </si>
  <si>
    <t>　　資　料　　地域福祉課</t>
    <rPh sb="7" eb="9">
      <t>チイキ</t>
    </rPh>
    <rPh sb="9" eb="11">
      <t>フクシ</t>
    </rPh>
    <rPh sb="11" eb="12">
      <t>カ</t>
    </rPh>
    <phoneticPr fontId="4"/>
  </si>
  <si>
    <t>(2)　日　赤　活　動　資　金</t>
    <rPh sb="4" eb="5">
      <t>ヒ</t>
    </rPh>
    <rPh sb="6" eb="7">
      <t>アカ</t>
    </rPh>
    <rPh sb="8" eb="9">
      <t>カツ</t>
    </rPh>
    <rPh sb="10" eb="11">
      <t>ドウ</t>
    </rPh>
    <rPh sb="12" eb="13">
      <t>シ</t>
    </rPh>
    <rPh sb="14" eb="15">
      <t>キン</t>
    </rPh>
    <phoneticPr fontId="4"/>
  </si>
  <si>
    <t>区　　　　分</t>
    <phoneticPr fontId="4"/>
  </si>
  <si>
    <t>　戸　　　別</t>
    <phoneticPr fontId="4"/>
  </si>
  <si>
    <t>　学　　　校</t>
    <phoneticPr fontId="4"/>
  </si>
  <si>
    <t>　大　　　口</t>
    <phoneticPr fontId="4"/>
  </si>
  <si>
    <t>　そ　の　他</t>
    <phoneticPr fontId="4"/>
  </si>
  <si>
    <t>149  生　活　保　護</t>
    <rPh sb="5" eb="6">
      <t>ショウ</t>
    </rPh>
    <rPh sb="7" eb="8">
      <t>カツ</t>
    </rPh>
    <rPh sb="9" eb="10">
      <t>ホ</t>
    </rPh>
    <rPh sb="11" eb="12">
      <t>ユズル</t>
    </rPh>
    <phoneticPr fontId="4"/>
  </si>
  <si>
    <t>(1)　保 護 世 帯 数 及 び 扶 助 別 人 員</t>
    <rPh sb="14" eb="15">
      <t>オヨ</t>
    </rPh>
    <phoneticPr fontId="4"/>
  </si>
  <si>
    <t>保護世帯</t>
    <phoneticPr fontId="4"/>
  </si>
  <si>
    <t>保護人員</t>
    <phoneticPr fontId="4"/>
  </si>
  <si>
    <t>　</t>
    <phoneticPr fontId="4"/>
  </si>
  <si>
    <t>　　　　　扶　　　　　助</t>
    <phoneticPr fontId="4"/>
  </si>
  <si>
    <t>　      別　　　　　　人　　　　　　員</t>
    <phoneticPr fontId="4"/>
  </si>
  <si>
    <t>就労自立給付
件数</t>
    <rPh sb="0" eb="2">
      <t>シュウロウ</t>
    </rPh>
    <rPh sb="2" eb="4">
      <t>ジリツ</t>
    </rPh>
    <rPh sb="4" eb="6">
      <t>キュウフ</t>
    </rPh>
    <rPh sb="7" eb="9">
      <t>ケンスウ</t>
    </rPh>
    <phoneticPr fontId="4"/>
  </si>
  <si>
    <t>施設事務費
件数</t>
    <rPh sb="6" eb="8">
      <t>ケンスウ</t>
    </rPh>
    <phoneticPr fontId="4"/>
  </si>
  <si>
    <t>進学準備
給付金</t>
    <rPh sb="0" eb="2">
      <t>シンガク</t>
    </rPh>
    <rPh sb="2" eb="4">
      <t>ジュンビ</t>
    </rPh>
    <rPh sb="5" eb="8">
      <t>キュウフキン</t>
    </rPh>
    <phoneticPr fontId="4"/>
  </si>
  <si>
    <t>生活扶助</t>
  </si>
  <si>
    <t>住宅扶助</t>
  </si>
  <si>
    <t>教育扶助</t>
  </si>
  <si>
    <t>介護扶助</t>
  </si>
  <si>
    <t>医療扶助</t>
  </si>
  <si>
    <t>出産扶助</t>
  </si>
  <si>
    <t>生業扶助</t>
  </si>
  <si>
    <t>葬祭扶助</t>
  </si>
  <si>
    <t>31・令和元</t>
    <rPh sb="3" eb="6">
      <t>レイワガン</t>
    </rPh>
    <phoneticPr fontId="4"/>
  </si>
  <si>
    <t>花 見  川 区</t>
    <phoneticPr fontId="4"/>
  </si>
  <si>
    <t>稲   毛   区</t>
    <phoneticPr fontId="4"/>
  </si>
  <si>
    <t>若   葉   区</t>
    <phoneticPr fontId="4"/>
  </si>
  <si>
    <t>緑        区</t>
    <phoneticPr fontId="4"/>
  </si>
  <si>
    <t>美   浜   区</t>
    <phoneticPr fontId="4"/>
  </si>
  <si>
    <t>　　資　料　　保 護 課</t>
    <rPh sb="7" eb="8">
      <t>タモツ</t>
    </rPh>
    <rPh sb="9" eb="10">
      <t>マモル</t>
    </rPh>
    <rPh sb="11" eb="12">
      <t>カ</t>
    </rPh>
    <phoneticPr fontId="4"/>
  </si>
  <si>
    <t>（注） 1)</t>
    <phoneticPr fontId="4"/>
  </si>
  <si>
    <t>保護世帯、保護人員は月平均、扶助別人員は延数である。</t>
    <phoneticPr fontId="4"/>
  </si>
  <si>
    <t>進学準備給付金は平成30年度より制度開始。</t>
    <phoneticPr fontId="4"/>
  </si>
  <si>
    <t>(2)　扶　助　別　保　護　費</t>
    <phoneticPr fontId="4"/>
  </si>
  <si>
    <t>総　　額</t>
  </si>
  <si>
    <t>　　　　　扶　　　　　　　　助　　　　　　　　別</t>
    <phoneticPr fontId="4"/>
  </si>
  <si>
    <t>　　　　保　　　　　　　　護　　　　　　　　費</t>
    <phoneticPr fontId="4"/>
  </si>
  <si>
    <t>就労自立
給付金</t>
    <rPh sb="0" eb="2">
      <t>シュウロウ</t>
    </rPh>
    <rPh sb="2" eb="4">
      <t>ジリツ</t>
    </rPh>
    <rPh sb="5" eb="8">
      <t>キュウフキン</t>
    </rPh>
    <phoneticPr fontId="4"/>
  </si>
  <si>
    <t>施設事務費</t>
    <phoneticPr fontId="4"/>
  </si>
  <si>
    <t>介護扶助欄には、各区の支出のほか一括して国保団体連合会へ支出している金額が含まれて
いるため、総額と内訳の合計とが一致しない。</t>
    <phoneticPr fontId="4"/>
  </si>
  <si>
    <t>3)</t>
    <phoneticPr fontId="4"/>
  </si>
  <si>
    <t>進学準備給付金は平成30年度より制度開始。</t>
    <rPh sb="13" eb="14">
      <t>ド</t>
    </rPh>
    <rPh sb="16" eb="18">
      <t>セイド</t>
    </rPh>
    <rPh sb="18" eb="20">
      <t>カイシ</t>
    </rPh>
    <phoneticPr fontId="4"/>
  </si>
  <si>
    <t>4)</t>
  </si>
  <si>
    <t>施設事務費には委託事務費が含まれる。</t>
    <rPh sb="0" eb="2">
      <t>シセツ</t>
    </rPh>
    <rPh sb="2" eb="5">
      <t>ジムヒ</t>
    </rPh>
    <rPh sb="7" eb="9">
      <t>イタク</t>
    </rPh>
    <rPh sb="9" eb="12">
      <t>ジムヒ</t>
    </rPh>
    <rPh sb="13" eb="14">
      <t>フク</t>
    </rPh>
    <phoneticPr fontId="4"/>
  </si>
  <si>
    <t>医療扶助欄には、各区の支出のほか一括して支払基金へ支出している金額が含まれているた
め、総額と内訳の合計とが一致しない。</t>
    <phoneticPr fontId="4"/>
  </si>
  <si>
    <r>
      <t>　本表は、千葉公共職業安定所及び千葉南公共職業安定所所管区域（市原市、東金市、四街道市、八街市、山武市、大網白里市及び</t>
    </r>
    <r>
      <rPr>
        <sz val="9"/>
        <color theme="1"/>
        <rFont val="ＭＳ 明朝"/>
        <family val="1"/>
        <charset val="128"/>
      </rPr>
      <t>芝山町を除く山武郡を含む。）の数値である。</t>
    </r>
    <rPh sb="1" eb="2">
      <t>ホン</t>
    </rPh>
    <rPh sb="14" eb="15">
      <t>オヨ</t>
    </rPh>
    <rPh sb="16" eb="18">
      <t>チバ</t>
    </rPh>
    <rPh sb="18" eb="19">
      <t>ミナミ</t>
    </rPh>
    <rPh sb="19" eb="21">
      <t>コウキョウ</t>
    </rPh>
    <rPh sb="21" eb="23">
      <t>ショクギョウ</t>
    </rPh>
    <rPh sb="23" eb="25">
      <t>アンテイ</t>
    </rPh>
    <rPh sb="25" eb="26">
      <t>ショ</t>
    </rPh>
    <rPh sb="48" eb="50">
      <t>サンブ</t>
    </rPh>
    <rPh sb="50" eb="51">
      <t>シ</t>
    </rPh>
    <rPh sb="52" eb="56">
      <t>オオアミシラサト</t>
    </rPh>
    <rPh sb="56" eb="57">
      <t>シ</t>
    </rPh>
    <rPh sb="59" eb="61">
      <t>シバヤマ</t>
    </rPh>
    <rPh sb="61" eb="62">
      <t>マチ</t>
    </rPh>
    <rPh sb="69" eb="70">
      <t>フク</t>
    </rPh>
    <phoneticPr fontId="4"/>
  </si>
  <si>
    <r>
      <t>農</t>
    </r>
    <r>
      <rPr>
        <sz val="9"/>
        <color theme="1"/>
        <rFont val="ＭＳ 明朝"/>
        <family val="1"/>
        <charset val="128"/>
      </rPr>
      <t>，林
，漁業</t>
    </r>
    <rPh sb="5" eb="7">
      <t>ギョギョウ</t>
    </rPh>
    <phoneticPr fontId="4"/>
  </si>
  <si>
    <r>
      <t>鉱業</t>
    </r>
    <r>
      <rPr>
        <sz val="9"/>
        <color theme="1"/>
        <rFont val="ＭＳ 明朝"/>
        <family val="1"/>
        <charset val="128"/>
      </rPr>
      <t>，
採石業，
砂利採取業</t>
    </r>
    <rPh sb="4" eb="6">
      <t>サイセキ</t>
    </rPh>
    <rPh sb="6" eb="7">
      <t>ギョウ</t>
    </rPh>
    <rPh sb="9" eb="11">
      <t>ジャリ</t>
    </rPh>
    <rPh sb="11" eb="13">
      <t>サイシュ</t>
    </rPh>
    <rPh sb="13" eb="14">
      <t>ギョウ</t>
    </rPh>
    <phoneticPr fontId="4"/>
  </si>
  <si>
    <r>
      <t>運輸業</t>
    </r>
    <r>
      <rPr>
        <sz val="9"/>
        <color theme="1"/>
        <rFont val="ＭＳ 明朝"/>
        <family val="1"/>
        <charset val="128"/>
      </rPr>
      <t>，
郵便業</t>
    </r>
    <rPh sb="5" eb="7">
      <t>ユウビン</t>
    </rPh>
    <rPh sb="7" eb="8">
      <t>ギョウ</t>
    </rPh>
    <phoneticPr fontId="4"/>
  </si>
  <si>
    <r>
      <t>卸売</t>
    </r>
    <r>
      <rPr>
        <sz val="9"/>
        <color theme="1"/>
        <rFont val="ＭＳ 明朝"/>
        <family val="1"/>
        <charset val="128"/>
      </rPr>
      <t>業，
小売業</t>
    </r>
    <rPh sb="2" eb="3">
      <t>ギョウ</t>
    </rPh>
    <phoneticPr fontId="4"/>
  </si>
  <si>
    <r>
      <t>金融</t>
    </r>
    <r>
      <rPr>
        <sz val="9"/>
        <color theme="1"/>
        <rFont val="ＭＳ 明朝"/>
        <family val="1"/>
        <charset val="128"/>
      </rPr>
      <t>業，
保険業</t>
    </r>
    <rPh sb="2" eb="3">
      <t>ギョウ</t>
    </rPh>
    <phoneticPr fontId="4"/>
  </si>
  <si>
    <r>
      <t>不動産業</t>
    </r>
    <r>
      <rPr>
        <sz val="9"/>
        <color theme="1"/>
        <rFont val="ＭＳ 明朝"/>
        <family val="1"/>
        <charset val="128"/>
      </rPr>
      <t>，
物品賃貸業</t>
    </r>
    <rPh sb="6" eb="8">
      <t>ブッピン</t>
    </rPh>
    <rPh sb="8" eb="11">
      <t>チンタイギョウ</t>
    </rPh>
    <phoneticPr fontId="4"/>
  </si>
  <si>
    <r>
      <t>教育</t>
    </r>
    <r>
      <rPr>
        <sz val="9"/>
        <color theme="1"/>
        <rFont val="ＭＳ 明朝"/>
        <family val="1"/>
        <charset val="128"/>
      </rPr>
      <t>，学習
支援業</t>
    </r>
    <rPh sb="0" eb="2">
      <t>キョウイク</t>
    </rPh>
    <rPh sb="3" eb="5">
      <t>ガクシュウ</t>
    </rPh>
    <rPh sb="6" eb="8">
      <t>シエン</t>
    </rPh>
    <rPh sb="8" eb="9">
      <t>ギョウ</t>
    </rPh>
    <phoneticPr fontId="4"/>
  </si>
  <si>
    <r>
      <t>医療</t>
    </r>
    <r>
      <rPr>
        <sz val="9"/>
        <color theme="1"/>
        <rFont val="ＭＳ 明朝"/>
        <family val="1"/>
        <charset val="128"/>
      </rPr>
      <t>，福祉</t>
    </r>
    <rPh sb="0" eb="2">
      <t>イリョウ</t>
    </rPh>
    <rPh sb="3" eb="5">
      <t>フクシ</t>
    </rPh>
    <phoneticPr fontId="4"/>
  </si>
  <si>
    <r>
      <t>　　資　料　　</t>
    </r>
    <r>
      <rPr>
        <sz val="9"/>
        <color theme="1"/>
        <rFont val="ＭＳ 明朝"/>
        <family val="1"/>
        <charset val="128"/>
      </rPr>
      <t>健康保険課</t>
    </r>
    <rPh sb="7" eb="9">
      <t>ケンコウ</t>
    </rPh>
    <rPh sb="9" eb="11">
      <t>ホケン</t>
    </rPh>
    <rPh sb="11" eb="12">
      <t>カ</t>
    </rPh>
    <phoneticPr fontId="4"/>
  </si>
  <si>
    <r>
      <t>母子</t>
    </r>
    <r>
      <rPr>
        <sz val="9"/>
        <color theme="1"/>
        <rFont val="ＭＳ 明朝"/>
        <family val="1"/>
        <charset val="128"/>
      </rPr>
      <t>・父子福祉施設</t>
    </r>
    <rPh sb="0" eb="2">
      <t>ボシ</t>
    </rPh>
    <rPh sb="3" eb="5">
      <t>フシ</t>
    </rPh>
    <rPh sb="5" eb="7">
      <t>フクシ</t>
    </rPh>
    <rPh sb="7" eb="9">
      <t>シセツ</t>
    </rPh>
    <phoneticPr fontId="4"/>
  </si>
  <si>
    <r>
      <t>児童福祉施設</t>
    </r>
    <r>
      <rPr>
        <sz val="9"/>
        <color theme="1"/>
        <rFont val="ＭＳ 明朝"/>
        <family val="1"/>
        <charset val="128"/>
      </rPr>
      <t>等</t>
    </r>
    <rPh sb="6" eb="7">
      <t>トウ</t>
    </rPh>
    <phoneticPr fontId="4"/>
  </si>
  <si>
    <r>
      <t>　　資　料　　幼保</t>
    </r>
    <r>
      <rPr>
        <sz val="9"/>
        <color theme="1"/>
        <rFont val="ＭＳ 明朝"/>
        <family val="1"/>
        <charset val="128"/>
      </rPr>
      <t>運営課</t>
    </r>
    <rPh sb="7" eb="8">
      <t>ヨウ</t>
    </rPh>
    <rPh sb="8" eb="9">
      <t>ホ</t>
    </rPh>
    <rPh sb="9" eb="11">
      <t>ウンエイ</t>
    </rPh>
    <phoneticPr fontId="4"/>
  </si>
  <si>
    <r>
      <t>　　資　料　　</t>
    </r>
    <r>
      <rPr>
        <sz val="9"/>
        <color theme="1"/>
        <rFont val="ＭＳ 明朝"/>
        <family val="1"/>
        <charset val="128"/>
      </rPr>
      <t>地域福祉課</t>
    </r>
    <rPh sb="7" eb="9">
      <t>チイキ</t>
    </rPh>
    <rPh sb="9" eb="12">
      <t>フクシカ</t>
    </rPh>
    <phoneticPr fontId="4"/>
  </si>
  <si>
    <r>
      <t>保育所</t>
    </r>
    <r>
      <rPr>
        <sz val="9"/>
        <color theme="1"/>
        <rFont val="ＭＳ 明朝"/>
        <family val="1"/>
        <charset val="128"/>
      </rPr>
      <t>等</t>
    </r>
    <rPh sb="0" eb="2">
      <t>ホイク</t>
    </rPh>
    <rPh sb="2" eb="3">
      <t>ショ</t>
    </rPh>
    <rPh sb="3" eb="4">
      <t>トウ</t>
    </rPh>
    <phoneticPr fontId="4"/>
  </si>
  <si>
    <r>
      <t>就職率（％）
(D)</t>
    </r>
    <r>
      <rPr>
        <sz val="9"/>
        <color theme="1"/>
        <rFont val="ＭＳ 明朝"/>
        <family val="1"/>
        <charset val="128"/>
      </rPr>
      <t>/(A)×100</t>
    </r>
    <rPh sb="0" eb="2">
      <t>シュウショク</t>
    </rPh>
    <rPh sb="2" eb="3">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</si>
</sst>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1" formatCode="_ * #,##0_ ;_ * \-#,##0_ ;_ * &quot;-&quot;_ ;_ @_ "/>
    <numFmt numFmtId="176" formatCode="#,##0.00_ ;[Red]\-#,##0.00\ "/>
    <numFmt numFmtId="177" formatCode="0.0_);[Red]\(0.0\)"/>
    <numFmt numFmtId="178" formatCode="#,##0.0;&quot;△ &quot;#,##0.0"/>
    <numFmt numFmtId="179" formatCode="#,##0.0_ ;[Red]\-#,##0.0\ "/>
    <numFmt numFmtId="180" formatCode="#,##0_ "/>
    <numFmt numFmtId="181" formatCode="#,##0,"/>
    <numFmt numFmtId="182" formatCode="#,##0;&quot;▲ &quot;#,##0"/>
    <numFmt numFmtId="183" formatCode="#,##0;&quot;△ &quot;#,##0"/>
  </numFmts>
  <fonts count="19" x14ac:knownFonts="1">
    <font>
      <sz val="11"/>
      <color theme="1"/>
      <name val="游ゴシック"/>
      <family val="2"/>
      <charset val="128"/>
      <scheme val="minor"/>
    </font>
    <font>
      <sz val="9"/>
      <name val="ＭＳ 明朝"/>
      <family val="1"/>
      <charset val="128"/>
    </font>
    <font>
      <b/>
      <sz val="12"/>
      <name val="ＭＳ 明朝"/>
      <family val="1"/>
      <charset val="128"/>
    </font>
    <font>
      <sz val="6"/>
      <name val="游ゴシック"/>
      <family val="2"/>
      <charset val="128"/>
      <scheme val="minor"/>
    </font>
    <font>
      <sz val="6"/>
      <name val="ＭＳ 明朝"/>
      <family val="1"/>
      <charset val="128"/>
    </font>
    <font>
      <sz val="9"/>
      <color indexed="8"/>
      <name val="ＭＳ 明朝"/>
      <family val="1"/>
      <charset val="128"/>
    </font>
    <font>
      <b/>
      <sz val="8"/>
      <name val="ＭＳ ゴシック"/>
      <family val="3"/>
      <charset val="128"/>
    </font>
    <font>
      <b/>
      <sz val="9"/>
      <name val="ＭＳ 明朝"/>
      <family val="1"/>
      <charset val="128"/>
    </font>
    <font>
      <b/>
      <sz val="9"/>
      <color indexed="8"/>
      <name val="ＭＳ 明朝"/>
      <family val="1"/>
      <charset val="128"/>
    </font>
    <font>
      <sz val="12"/>
      <name val="ＭＳ 明朝"/>
      <family val="1"/>
      <charset val="128"/>
    </font>
    <font>
      <sz val="9"/>
      <name val="ＭＳ ゴシック"/>
      <family val="3"/>
      <charset val="128"/>
    </font>
    <font>
      <b/>
      <sz val="9"/>
      <name val="ＭＳ ゴシック"/>
      <family val="3"/>
      <charset val="128"/>
    </font>
    <font>
      <b/>
      <sz val="9"/>
      <color theme="1"/>
      <name val="ＭＳ 明朝"/>
      <family val="1"/>
      <charset val="128"/>
    </font>
    <font>
      <sz val="9"/>
      <color theme="1"/>
      <name val="ＭＳ 明朝"/>
      <family val="1"/>
      <charset val="128"/>
    </font>
    <font>
      <b/>
      <sz val="9"/>
      <color indexed="8"/>
      <name val="ＭＳ ゴシック"/>
      <family val="3"/>
      <charset val="128"/>
    </font>
    <font>
      <sz val="6"/>
      <name val="ＭＳ Ｐゴシック"/>
      <family val="3"/>
      <charset val="128"/>
    </font>
    <font>
      <b/>
      <sz val="12"/>
      <color theme="1"/>
      <name val="ＭＳ 明朝"/>
      <family val="1"/>
      <charset val="128"/>
    </font>
    <font>
      <sz val="12"/>
      <color theme="1"/>
      <name val="ＭＳ 明朝"/>
      <family val="1"/>
      <charset val="128"/>
    </font>
    <font>
      <b/>
      <sz val="9"/>
      <color theme="1"/>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medium">
        <color theme="1"/>
      </top>
      <bottom/>
      <diagonal/>
    </border>
    <border>
      <left/>
      <right/>
      <top/>
      <bottom style="medium">
        <color theme="1"/>
      </bottom>
      <diagonal/>
    </border>
  </borders>
  <cellStyleXfs count="5">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69">
    <xf numFmtId="0" fontId="0" fillId="0" borderId="0" xfId="0">
      <alignment vertical="center"/>
    </xf>
    <xf numFmtId="0" fontId="2" fillId="0" borderId="0" xfId="1" applyFont="1">
      <alignment vertical="center"/>
    </xf>
    <xf numFmtId="0" fontId="1" fillId="0" borderId="0" xfId="1" applyFont="1">
      <alignment vertical="center"/>
    </xf>
    <xf numFmtId="0" fontId="1" fillId="0" borderId="0" xfId="1">
      <alignment vertical="center"/>
    </xf>
    <xf numFmtId="0" fontId="1" fillId="0" borderId="0" xfId="1" applyFont="1" applyAlignment="1">
      <alignment horizontal="center" vertical="center"/>
    </xf>
    <xf numFmtId="0" fontId="1" fillId="0" borderId="0" xfId="1" applyFont="1" applyBorder="1" applyAlignment="1">
      <alignment vertical="distributed"/>
    </xf>
    <xf numFmtId="0" fontId="1" fillId="0" borderId="9" xfId="1" applyFont="1" applyBorder="1">
      <alignment vertical="center"/>
    </xf>
    <xf numFmtId="38" fontId="1" fillId="0" borderId="0" xfId="2" applyFont="1" applyAlignment="1"/>
    <xf numFmtId="0" fontId="1" fillId="0" borderId="10" xfId="1" applyFont="1" applyBorder="1">
      <alignment vertical="center"/>
    </xf>
    <xf numFmtId="38" fontId="5" fillId="0" borderId="0" xfId="2" applyFont="1" applyFill="1" applyAlignment="1" applyProtection="1">
      <alignment horizontal="right"/>
      <protection locked="0"/>
    </xf>
    <xf numFmtId="0" fontId="5" fillId="0" borderId="10" xfId="1" applyFont="1" applyFill="1" applyBorder="1" applyAlignment="1" applyProtection="1">
      <alignment horizontal="center"/>
      <protection locked="0"/>
    </xf>
    <xf numFmtId="3" fontId="7" fillId="0" borderId="0" xfId="1" applyNumberFormat="1" applyFont="1">
      <alignment vertical="center"/>
    </xf>
    <xf numFmtId="3" fontId="8" fillId="0" borderId="0" xfId="1" applyNumberFormat="1" applyFont="1" applyFill="1" applyBorder="1" applyAlignment="1">
      <alignment horizontal="right"/>
    </xf>
    <xf numFmtId="3" fontId="8" fillId="0" borderId="0" xfId="1" applyNumberFormat="1" applyFont="1" applyBorder="1" applyAlignment="1">
      <alignment horizontal="right"/>
    </xf>
    <xf numFmtId="3" fontId="8" fillId="0" borderId="0" xfId="1" quotePrefix="1" applyNumberFormat="1" applyFont="1" applyBorder="1" applyAlignment="1">
      <alignment horizontal="right"/>
    </xf>
    <xf numFmtId="0" fontId="8" fillId="0" borderId="10" xfId="1" applyFont="1" applyFill="1" applyBorder="1" applyAlignment="1" applyProtection="1">
      <alignment horizontal="center"/>
      <protection locked="0"/>
    </xf>
    <xf numFmtId="0" fontId="1" fillId="0" borderId="0" xfId="1" applyFont="1" applyAlignment="1">
      <alignment horizontal="center" vertical="distributed" textRotation="255"/>
    </xf>
    <xf numFmtId="49" fontId="1" fillId="0" borderId="0" xfId="1" applyNumberFormat="1" applyFont="1" applyBorder="1" applyAlignment="1"/>
    <xf numFmtId="49" fontId="1" fillId="0" borderId="9" xfId="1" applyNumberFormat="1" applyFont="1" applyBorder="1" applyAlignment="1"/>
    <xf numFmtId="3" fontId="1" fillId="0" borderId="0" xfId="1" applyNumberFormat="1" applyBorder="1" applyAlignment="1">
      <alignment horizontal="right"/>
    </xf>
    <xf numFmtId="3" fontId="5" fillId="0" borderId="0" xfId="1" applyNumberFormat="1" applyFont="1" applyFill="1" applyBorder="1" applyAlignment="1">
      <alignment horizontal="right"/>
    </xf>
    <xf numFmtId="3" fontId="5" fillId="0" borderId="0" xfId="1" quotePrefix="1" applyNumberFormat="1" applyFont="1" applyBorder="1" applyAlignment="1">
      <alignment horizontal="right"/>
    </xf>
    <xf numFmtId="49" fontId="5" fillId="0" borderId="10" xfId="1" applyNumberFormat="1" applyFont="1" applyFill="1" applyBorder="1" applyAlignment="1" applyProtection="1">
      <alignment horizontal="center"/>
      <protection locked="0"/>
    </xf>
    <xf numFmtId="49" fontId="1" fillId="0" borderId="9" xfId="1" applyNumberFormat="1" applyFont="1" applyBorder="1">
      <alignment vertical="center"/>
    </xf>
    <xf numFmtId="3" fontId="1" fillId="0" borderId="0" xfId="1" quotePrefix="1" applyNumberFormat="1" applyBorder="1" applyAlignment="1">
      <alignment horizontal="right"/>
    </xf>
    <xf numFmtId="0" fontId="1" fillId="0" borderId="0" xfId="1" applyFont="1" applyBorder="1" applyAlignment="1">
      <alignment horizontal="center" vertical="distributed" textRotation="255"/>
    </xf>
    <xf numFmtId="38" fontId="1" fillId="0" borderId="0" xfId="2" applyFont="1" applyAlignment="1">
      <alignment horizontal="right"/>
    </xf>
    <xf numFmtId="38" fontId="1" fillId="0" borderId="0" xfId="2" applyFont="1" applyBorder="1" applyAlignment="1"/>
    <xf numFmtId="0" fontId="1" fillId="0" borderId="10" xfId="1" applyFont="1" applyBorder="1" applyAlignment="1">
      <alignment horizontal="center"/>
    </xf>
    <xf numFmtId="38" fontId="5" fillId="0" borderId="0" xfId="2" applyFont="1" applyFill="1" applyBorder="1" applyAlignment="1" applyProtection="1">
      <alignment horizontal="right"/>
      <protection locked="0"/>
    </xf>
    <xf numFmtId="38" fontId="8" fillId="0" borderId="0" xfId="2" applyFont="1" applyFill="1" applyAlignment="1" applyProtection="1">
      <alignment horizontal="right"/>
      <protection locked="0"/>
    </xf>
    <xf numFmtId="3" fontId="1" fillId="0" borderId="0" xfId="1" applyNumberFormat="1">
      <alignment vertical="center"/>
    </xf>
    <xf numFmtId="0" fontId="1" fillId="0" borderId="11" xfId="1" applyFont="1" applyBorder="1" applyAlignment="1">
      <alignment horizontal="center" vertical="distributed" textRotation="255"/>
    </xf>
    <xf numFmtId="49" fontId="1" fillId="0" borderId="11" xfId="1" applyNumberFormat="1" applyFont="1" applyBorder="1" applyAlignment="1"/>
    <xf numFmtId="49" fontId="1" fillId="0" borderId="12" xfId="1" applyNumberFormat="1" applyFont="1" applyBorder="1">
      <alignment vertical="center"/>
    </xf>
    <xf numFmtId="3" fontId="5" fillId="0" borderId="13" xfId="2" applyNumberFormat="1" applyFont="1" applyFill="1" applyBorder="1" applyAlignment="1" applyProtection="1">
      <alignment horizontal="right"/>
      <protection locked="0"/>
    </xf>
    <xf numFmtId="38" fontId="5" fillId="0" borderId="11" xfId="2" applyFont="1" applyFill="1" applyBorder="1" applyAlignment="1" applyProtection="1">
      <alignment horizontal="right"/>
      <protection locked="0"/>
    </xf>
    <xf numFmtId="3" fontId="5" fillId="0" borderId="11" xfId="2" applyNumberFormat="1" applyFont="1" applyFill="1" applyBorder="1" applyAlignment="1" applyProtection="1">
      <alignment horizontal="right"/>
      <protection locked="0"/>
    </xf>
    <xf numFmtId="3" fontId="5" fillId="0" borderId="11" xfId="1" applyNumberFormat="1" applyFont="1" applyFill="1" applyBorder="1" applyAlignment="1" applyProtection="1">
      <alignment horizontal="right"/>
      <protection locked="0"/>
    </xf>
    <xf numFmtId="0" fontId="5" fillId="0" borderId="13" xfId="1" applyFont="1" applyFill="1" applyBorder="1" applyAlignment="1" applyProtection="1">
      <alignment horizontal="center"/>
      <protection locked="0"/>
    </xf>
    <xf numFmtId="49" fontId="1" fillId="0" borderId="0" xfId="1" applyNumberFormat="1" applyFont="1" applyBorder="1">
      <alignment vertical="center"/>
    </xf>
    <xf numFmtId="3" fontId="1" fillId="0" borderId="0" xfId="2" applyNumberFormat="1" applyFont="1" applyBorder="1" applyAlignment="1">
      <alignment horizontal="right"/>
    </xf>
    <xf numFmtId="38" fontId="1" fillId="0" borderId="0" xfId="2" applyFont="1" applyBorder="1" applyAlignment="1">
      <alignment horizontal="right"/>
    </xf>
    <xf numFmtId="3" fontId="1" fillId="0" borderId="0" xfId="1" applyNumberFormat="1" applyFont="1" applyBorder="1" applyAlignment="1">
      <alignment horizontal="right"/>
    </xf>
    <xf numFmtId="0" fontId="1" fillId="0" borderId="0" xfId="1" applyFont="1" applyBorder="1" applyAlignment="1">
      <alignment horizontal="center"/>
    </xf>
    <xf numFmtId="38" fontId="5" fillId="0" borderId="0" xfId="2" applyFont="1" applyFill="1" applyBorder="1" applyAlignment="1" applyProtection="1">
      <protection locked="0"/>
    </xf>
    <xf numFmtId="176" fontId="0" fillId="0" borderId="0" xfId="2" applyNumberFormat="1" applyFont="1" applyFill="1" applyAlignment="1" applyProtection="1">
      <protection locked="0"/>
    </xf>
    <xf numFmtId="0" fontId="9" fillId="0" borderId="0" xfId="1" applyFont="1">
      <alignment vertical="center"/>
    </xf>
    <xf numFmtId="0" fontId="1" fillId="0" borderId="8" xfId="1" applyFont="1" applyBorder="1" applyAlignment="1">
      <alignment horizontal="center" vertical="center"/>
    </xf>
    <xf numFmtId="0" fontId="1" fillId="0" borderId="16" xfId="1" applyFont="1" applyBorder="1" applyAlignment="1">
      <alignment horizontal="center" vertical="center"/>
    </xf>
    <xf numFmtId="0" fontId="1" fillId="0" borderId="8" xfId="1" applyFont="1" applyBorder="1" applyAlignment="1">
      <alignment horizontal="center" vertical="center" wrapText="1"/>
    </xf>
    <xf numFmtId="0" fontId="1" fillId="0" borderId="0" xfId="1" applyFont="1" applyFill="1" applyAlignment="1" applyProtection="1">
      <alignment horizontal="centerContinuous"/>
      <protection locked="0"/>
    </xf>
    <xf numFmtId="0" fontId="1" fillId="0" borderId="0" xfId="1" applyFont="1" applyFill="1" applyBorder="1" applyAlignment="1" applyProtection="1">
      <alignment horizontal="centerContinuous"/>
      <protection locked="0"/>
    </xf>
    <xf numFmtId="0" fontId="1" fillId="0" borderId="9" xfId="1" applyFont="1" applyFill="1" applyBorder="1" applyAlignment="1" applyProtection="1">
      <alignment horizontal="centerContinuous"/>
      <protection locked="0"/>
    </xf>
    <xf numFmtId="0" fontId="1" fillId="0" borderId="0" xfId="1" applyFont="1" applyAlignment="1"/>
    <xf numFmtId="178" fontId="1" fillId="0" borderId="0" xfId="1" applyNumberFormat="1" applyFont="1" applyFill="1" applyAlignment="1" applyProtection="1">
      <protection locked="0"/>
    </xf>
    <xf numFmtId="0" fontId="1" fillId="0" borderId="0" xfId="1" applyFont="1" applyFill="1" applyBorder="1" applyAlignment="1" applyProtection="1">
      <protection locked="0"/>
    </xf>
    <xf numFmtId="49" fontId="1" fillId="0" borderId="0" xfId="1" quotePrefix="1" applyNumberFormat="1" applyFont="1" applyFill="1" applyBorder="1" applyAlignment="1" applyProtection="1">
      <alignment horizontal="center"/>
      <protection locked="0"/>
    </xf>
    <xf numFmtId="0" fontId="1" fillId="0" borderId="9" xfId="1" applyFont="1" applyFill="1" applyBorder="1" applyAlignment="1" applyProtection="1">
      <protection locked="0"/>
    </xf>
    <xf numFmtId="38" fontId="1" fillId="0" borderId="0" xfId="2" applyFont="1" applyFill="1" applyAlignment="1" applyProtection="1">
      <protection locked="0"/>
    </xf>
    <xf numFmtId="176" fontId="1" fillId="0" borderId="0" xfId="2" applyNumberFormat="1" applyFont="1" applyFill="1" applyAlignment="1" applyProtection="1">
      <protection locked="0"/>
    </xf>
    <xf numFmtId="179" fontId="1" fillId="0" borderId="0" xfId="2" applyNumberFormat="1" applyFont="1" applyFill="1" applyAlignment="1" applyProtection="1">
      <protection locked="0"/>
    </xf>
    <xf numFmtId="0" fontId="7" fillId="0" borderId="0" xfId="1" applyFont="1" applyFill="1" applyBorder="1" applyAlignment="1" applyProtection="1">
      <protection locked="0"/>
    </xf>
    <xf numFmtId="49" fontId="7" fillId="0" borderId="0" xfId="1" quotePrefix="1" applyNumberFormat="1" applyFont="1" applyFill="1" applyBorder="1" applyAlignment="1" applyProtection="1">
      <alignment horizontal="center"/>
      <protection locked="0"/>
    </xf>
    <xf numFmtId="0" fontId="7" fillId="0" borderId="9" xfId="1" applyFont="1" applyFill="1" applyBorder="1" applyAlignment="1" applyProtection="1">
      <protection locked="0"/>
    </xf>
    <xf numFmtId="38" fontId="7" fillId="0" borderId="0" xfId="2" applyFont="1" applyFill="1" applyAlignment="1" applyProtection="1">
      <protection locked="0"/>
    </xf>
    <xf numFmtId="176" fontId="7" fillId="0" borderId="0" xfId="2" applyNumberFormat="1" applyFont="1" applyFill="1" applyAlignment="1" applyProtection="1">
      <protection locked="0"/>
    </xf>
    <xf numFmtId="179" fontId="7" fillId="0" borderId="0" xfId="2" applyNumberFormat="1" applyFont="1" applyFill="1" applyAlignment="1" applyProtection="1">
      <protection locked="0"/>
    </xf>
    <xf numFmtId="0" fontId="7" fillId="0" borderId="0" xfId="1" applyFont="1" applyAlignment="1"/>
    <xf numFmtId="0" fontId="1" fillId="0" borderId="11" xfId="1" applyFont="1" applyBorder="1">
      <alignment vertical="center"/>
    </xf>
    <xf numFmtId="38" fontId="0" fillId="0" borderId="11" xfId="2" applyFont="1" applyFill="1" applyBorder="1" applyAlignment="1" applyProtection="1">
      <protection locked="0"/>
    </xf>
    <xf numFmtId="178" fontId="1" fillId="0" borderId="11" xfId="1" applyNumberFormat="1" applyFont="1" applyFill="1" applyBorder="1" applyAlignment="1" applyProtection="1">
      <alignment horizontal="right"/>
      <protection locked="0"/>
    </xf>
    <xf numFmtId="0" fontId="1" fillId="0" borderId="0" xfId="1" applyFont="1" applyBorder="1">
      <alignment vertical="center"/>
    </xf>
    <xf numFmtId="38" fontId="0" fillId="0" borderId="0" xfId="2" applyFont="1" applyFill="1" applyBorder="1" applyAlignment="1" applyProtection="1">
      <protection locked="0"/>
    </xf>
    <xf numFmtId="178" fontId="1" fillId="0" borderId="0" xfId="1" applyNumberFormat="1" applyFont="1" applyFill="1" applyBorder="1" applyAlignment="1" applyProtection="1">
      <alignment horizontal="right"/>
      <protection locked="0"/>
    </xf>
    <xf numFmtId="0" fontId="1" fillId="0" borderId="0" xfId="1" applyFont="1" applyAlignment="1">
      <alignment horizontal="left" vertical="center"/>
    </xf>
    <xf numFmtId="38" fontId="1" fillId="0" borderId="0" xfId="1" applyNumberFormat="1" applyFont="1">
      <alignment vertical="center"/>
    </xf>
    <xf numFmtId="0" fontId="1" fillId="0" borderId="14" xfId="1" applyFont="1" applyBorder="1" applyAlignment="1">
      <alignment horizontal="center" vertical="center" wrapText="1"/>
    </xf>
    <xf numFmtId="0" fontId="1" fillId="0" borderId="19"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18" xfId="1" applyFont="1" applyBorder="1" applyAlignment="1">
      <alignment horizontal="center" vertical="center" wrapText="1"/>
    </xf>
    <xf numFmtId="0" fontId="1" fillId="0" borderId="0" xfId="1" applyFont="1" applyFill="1" applyAlignment="1" applyProtection="1">
      <alignment horizontal="left"/>
      <protection locked="0"/>
    </xf>
    <xf numFmtId="0" fontId="1" fillId="0" borderId="0" xfId="1" applyFont="1" applyFill="1" applyBorder="1" applyAlignment="1" applyProtection="1">
      <alignment horizontal="center"/>
      <protection locked="0"/>
    </xf>
    <xf numFmtId="0" fontId="1" fillId="0" borderId="9" xfId="1" applyFont="1" applyFill="1" applyBorder="1" applyAlignment="1" applyProtection="1">
      <alignment horizontal="center"/>
      <protection locked="0"/>
    </xf>
    <xf numFmtId="38" fontId="7" fillId="0" borderId="0" xfId="1" applyNumberFormat="1" applyFont="1">
      <alignment vertical="center"/>
    </xf>
    <xf numFmtId="0" fontId="7" fillId="0" borderId="0" xfId="1" applyFont="1">
      <alignment vertical="center"/>
    </xf>
    <xf numFmtId="38" fontId="1" fillId="0" borderId="10" xfId="1" applyNumberFormat="1" applyFont="1" applyBorder="1">
      <alignment vertical="center"/>
    </xf>
    <xf numFmtId="38" fontId="1" fillId="0" borderId="0" xfId="1" applyNumberFormat="1" applyFont="1" applyAlignment="1">
      <alignment horizontal="right" vertical="center"/>
    </xf>
    <xf numFmtId="38" fontId="1" fillId="0" borderId="0" xfId="1" applyNumberFormat="1" applyFont="1" applyAlignment="1">
      <alignment vertical="center"/>
    </xf>
    <xf numFmtId="0" fontId="1" fillId="0" borderId="0" xfId="1" applyFont="1" applyAlignment="1">
      <alignment horizontal="right"/>
    </xf>
    <xf numFmtId="38" fontId="0" fillId="0" borderId="11" xfId="2" applyFont="1" applyFill="1" applyBorder="1" applyAlignment="1" applyProtection="1">
      <alignment horizontal="right"/>
      <protection locked="0"/>
    </xf>
    <xf numFmtId="0" fontId="1" fillId="0" borderId="0" xfId="1" applyFont="1" applyAlignment="1">
      <alignment horizontal="right" vertical="center"/>
    </xf>
    <xf numFmtId="0" fontId="1" fillId="0" borderId="15" xfId="1" applyFont="1" applyBorder="1" applyAlignment="1">
      <alignment vertical="center"/>
    </xf>
    <xf numFmtId="0" fontId="1" fillId="0" borderId="18" xfId="1" applyFont="1" applyBorder="1" applyAlignment="1">
      <alignment vertical="center"/>
    </xf>
    <xf numFmtId="0" fontId="1" fillId="0" borderId="17" xfId="1" applyFont="1" applyBorder="1" applyAlignment="1">
      <alignment vertical="center"/>
    </xf>
    <xf numFmtId="0" fontId="1" fillId="0" borderId="20" xfId="1" applyFont="1" applyBorder="1" applyAlignment="1">
      <alignment vertical="center"/>
    </xf>
    <xf numFmtId="0" fontId="1" fillId="0" borderId="21" xfId="1" applyFont="1" applyBorder="1" applyAlignment="1">
      <alignment vertical="center"/>
    </xf>
    <xf numFmtId="0" fontId="1" fillId="0" borderId="16" xfId="1" applyFont="1" applyBorder="1" applyAlignment="1">
      <alignment horizontal="center" vertical="center" wrapText="1" shrinkToFit="1"/>
    </xf>
    <xf numFmtId="0" fontId="1" fillId="0" borderId="16" xfId="1" applyFont="1" applyBorder="1" applyAlignment="1">
      <alignment horizontal="center" vertical="center" wrapText="1"/>
    </xf>
    <xf numFmtId="0" fontId="1" fillId="0" borderId="17" xfId="1" applyFont="1" applyBorder="1" applyAlignment="1">
      <alignment horizontal="center" vertical="center" wrapText="1"/>
    </xf>
    <xf numFmtId="3" fontId="1" fillId="0" borderId="0" xfId="1" applyNumberFormat="1" applyFont="1" applyFill="1" applyBorder="1" applyAlignment="1" applyProtection="1">
      <protection locked="0"/>
    </xf>
    <xf numFmtId="3" fontId="7" fillId="0" borderId="0" xfId="1" applyNumberFormat="1" applyFont="1" applyFill="1" applyBorder="1" applyAlignment="1" applyProtection="1">
      <protection locked="0"/>
    </xf>
    <xf numFmtId="49" fontId="1" fillId="0" borderId="11" xfId="1" applyNumberFormat="1" applyFont="1" applyBorder="1">
      <alignment vertical="center"/>
    </xf>
    <xf numFmtId="0" fontId="1" fillId="0" borderId="0" xfId="1" applyFont="1" applyFill="1">
      <alignment vertical="center"/>
    </xf>
    <xf numFmtId="3" fontId="1" fillId="0" borderId="0" xfId="1" applyNumberFormat="1" applyFont="1">
      <alignment vertical="center"/>
    </xf>
    <xf numFmtId="0" fontId="2" fillId="0" borderId="0" xfId="1" applyFont="1" applyFill="1">
      <alignment vertical="center"/>
    </xf>
    <xf numFmtId="0" fontId="1" fillId="0" borderId="0" xfId="1" applyFont="1" applyFill="1" applyAlignment="1">
      <alignment horizontal="right" vertical="center"/>
    </xf>
    <xf numFmtId="0" fontId="1" fillId="0" borderId="15" xfId="1" applyFont="1" applyFill="1" applyBorder="1" applyAlignment="1">
      <alignment vertical="center"/>
    </xf>
    <xf numFmtId="0" fontId="1" fillId="0" borderId="18" xfId="1" applyFont="1" applyFill="1" applyBorder="1" applyAlignment="1">
      <alignment vertical="center"/>
    </xf>
    <xf numFmtId="0" fontId="1" fillId="0" borderId="17" xfId="1" applyFont="1" applyFill="1" applyBorder="1" applyAlignment="1">
      <alignment vertical="center"/>
    </xf>
    <xf numFmtId="0" fontId="1" fillId="0" borderId="20" xfId="1" applyFont="1" applyFill="1" applyBorder="1" applyAlignment="1">
      <alignment vertical="center"/>
    </xf>
    <xf numFmtId="0" fontId="1" fillId="0" borderId="21" xfId="1" applyFont="1" applyFill="1" applyBorder="1" applyAlignment="1">
      <alignment vertical="center"/>
    </xf>
    <xf numFmtId="0" fontId="1" fillId="0" borderId="16" xfId="1" applyFont="1" applyFill="1" applyBorder="1" applyAlignment="1">
      <alignment horizontal="center" vertical="center"/>
    </xf>
    <xf numFmtId="0" fontId="1" fillId="0" borderId="9" xfId="1" applyFont="1" applyFill="1" applyBorder="1">
      <alignment vertical="center"/>
    </xf>
    <xf numFmtId="0" fontId="1" fillId="0" borderId="0" xfId="1" applyFont="1" applyFill="1" applyAlignment="1" applyProtection="1">
      <alignment horizontal="right"/>
      <protection locked="0"/>
    </xf>
    <xf numFmtId="0" fontId="1" fillId="0" borderId="9" xfId="1" applyFont="1" applyFill="1" applyBorder="1" applyAlignment="1" applyProtection="1">
      <alignment horizontal="left"/>
      <protection locked="0"/>
    </xf>
    <xf numFmtId="180" fontId="1" fillId="0" borderId="0" xfId="1" applyNumberFormat="1" applyFont="1" applyFill="1">
      <alignment vertical="center"/>
    </xf>
    <xf numFmtId="0" fontId="1" fillId="0" borderId="0" xfId="1" applyFont="1" applyFill="1" applyAlignment="1">
      <alignment horizontal="right"/>
    </xf>
    <xf numFmtId="0" fontId="1" fillId="0" borderId="0" xfId="1" applyFont="1" applyFill="1" applyAlignment="1"/>
    <xf numFmtId="181" fontId="1" fillId="0" borderId="0" xfId="1" applyNumberFormat="1" applyFont="1" applyFill="1">
      <alignment vertical="center"/>
    </xf>
    <xf numFmtId="181" fontId="10" fillId="0" borderId="0" xfId="1" applyNumberFormat="1" applyFont="1" applyFill="1">
      <alignment vertical="center"/>
    </xf>
    <xf numFmtId="0" fontId="7" fillId="0" borderId="0" xfId="1" applyFont="1" applyFill="1" applyBorder="1" applyAlignment="1" applyProtection="1">
      <alignment horizontal="center"/>
      <protection locked="0"/>
    </xf>
    <xf numFmtId="180" fontId="7" fillId="0" borderId="0" xfId="1" applyNumberFormat="1" applyFont="1" applyFill="1">
      <alignment vertical="center"/>
    </xf>
    <xf numFmtId="181" fontId="7" fillId="0" borderId="0" xfId="1" applyNumberFormat="1" applyFont="1" applyFill="1">
      <alignment vertical="center"/>
    </xf>
    <xf numFmtId="181" fontId="11" fillId="0" borderId="0" xfId="1" applyNumberFormat="1" applyFont="1" applyFill="1">
      <alignment vertical="center"/>
    </xf>
    <xf numFmtId="0" fontId="7" fillId="0" borderId="0" xfId="1" applyFont="1" applyFill="1" applyAlignment="1"/>
    <xf numFmtId="49" fontId="1" fillId="0" borderId="9" xfId="1" applyNumberFormat="1" applyFont="1" applyFill="1" applyBorder="1" applyAlignment="1"/>
    <xf numFmtId="181" fontId="1" fillId="0" borderId="0" xfId="1" applyNumberFormat="1" applyFont="1" applyFill="1" applyAlignment="1">
      <alignment horizontal="right" vertical="center"/>
    </xf>
    <xf numFmtId="181" fontId="1" fillId="0" borderId="0" xfId="1" applyNumberFormat="1" applyFont="1" applyFill="1" applyAlignment="1">
      <alignment vertical="center"/>
    </xf>
    <xf numFmtId="49" fontId="1" fillId="0" borderId="9" xfId="1" applyNumberFormat="1" applyFont="1" applyFill="1" applyBorder="1" applyAlignment="1">
      <alignment horizontal="left"/>
    </xf>
    <xf numFmtId="0" fontId="1" fillId="0" borderId="0" xfId="1" applyFont="1" applyFill="1" applyBorder="1" applyAlignment="1"/>
    <xf numFmtId="0" fontId="1" fillId="0" borderId="11" xfId="1" applyFont="1" applyFill="1" applyBorder="1">
      <alignment vertical="center"/>
    </xf>
    <xf numFmtId="49" fontId="1" fillId="0" borderId="12" xfId="1" applyNumberFormat="1" applyFont="1" applyFill="1" applyBorder="1">
      <alignment vertical="center"/>
    </xf>
    <xf numFmtId="38" fontId="0" fillId="0" borderId="11" xfId="2" applyFont="1" applyFill="1" applyBorder="1" applyAlignment="1" applyProtection="1">
      <alignment vertical="center"/>
      <protection locked="0"/>
    </xf>
    <xf numFmtId="38" fontId="0" fillId="0" borderId="11" xfId="2" applyFont="1" applyFill="1" applyBorder="1" applyAlignment="1" applyProtection="1">
      <alignment horizontal="right" vertical="center"/>
      <protection locked="0"/>
    </xf>
    <xf numFmtId="0" fontId="1" fillId="0" borderId="0" xfId="1" applyFont="1" applyFill="1" applyBorder="1">
      <alignment vertical="center"/>
    </xf>
    <xf numFmtId="38" fontId="1" fillId="0" borderId="0" xfId="1" applyNumberFormat="1" applyFont="1" applyFill="1">
      <alignment vertical="center"/>
    </xf>
    <xf numFmtId="0" fontId="1" fillId="0" borderId="8" xfId="1" applyFill="1" applyBorder="1" applyAlignment="1">
      <alignment horizontal="center" vertical="center"/>
    </xf>
    <xf numFmtId="0" fontId="1" fillId="0" borderId="7" xfId="1" applyFill="1" applyBorder="1" applyAlignment="1">
      <alignment horizontal="center" vertical="center"/>
    </xf>
    <xf numFmtId="0" fontId="1" fillId="0" borderId="13" xfId="1" applyFont="1" applyFill="1" applyBorder="1">
      <alignment vertical="center"/>
    </xf>
    <xf numFmtId="0" fontId="1" fillId="0" borderId="0" xfId="1" applyFill="1">
      <alignment vertical="center"/>
    </xf>
    <xf numFmtId="0" fontId="1" fillId="0" borderId="14" xfId="1" applyFont="1" applyFill="1" applyBorder="1" applyAlignment="1">
      <alignment vertical="center"/>
    </xf>
    <xf numFmtId="0" fontId="1" fillId="0" borderId="17" xfId="1" applyFont="1" applyFill="1" applyBorder="1" applyAlignment="1">
      <alignment horizontal="center" vertical="center"/>
    </xf>
    <xf numFmtId="0" fontId="1" fillId="0" borderId="25" xfId="1" applyFont="1" applyFill="1" applyBorder="1">
      <alignment vertical="center"/>
    </xf>
    <xf numFmtId="182" fontId="7" fillId="0" borderId="0" xfId="1" applyNumberFormat="1" applyFont="1" applyFill="1" applyBorder="1" applyAlignment="1" applyProtection="1">
      <protection locked="0"/>
    </xf>
    <xf numFmtId="182" fontId="1" fillId="0" borderId="10" xfId="1" applyNumberFormat="1" applyFont="1" applyFill="1" applyBorder="1" applyAlignment="1" applyProtection="1">
      <protection locked="0"/>
    </xf>
    <xf numFmtId="182" fontId="1" fillId="0" borderId="0" xfId="1" applyNumberFormat="1" applyFont="1" applyFill="1" applyBorder="1" applyAlignment="1" applyProtection="1">
      <protection locked="0"/>
    </xf>
    <xf numFmtId="182" fontId="1" fillId="0" borderId="0" xfId="1" applyNumberFormat="1" applyFont="1" applyFill="1" applyAlignment="1" applyProtection="1">
      <protection locked="0"/>
    </xf>
    <xf numFmtId="182" fontId="1" fillId="0" borderId="0" xfId="1" applyNumberFormat="1" applyFont="1" applyFill="1" applyAlignment="1"/>
    <xf numFmtId="182" fontId="1" fillId="0" borderId="0" xfId="1" applyNumberFormat="1" applyFont="1" applyFill="1" applyBorder="1" applyAlignment="1" applyProtection="1">
      <alignment horizontal="right"/>
      <protection locked="0"/>
    </xf>
    <xf numFmtId="0" fontId="1" fillId="0" borderId="12" xfId="1" applyFont="1" applyFill="1" applyBorder="1" applyAlignment="1" applyProtection="1">
      <alignment horizontal="center"/>
      <protection locked="0"/>
    </xf>
    <xf numFmtId="182" fontId="1" fillId="0" borderId="11" xfId="1" applyNumberFormat="1" applyFont="1" applyFill="1" applyBorder="1" applyAlignment="1" applyProtection="1">
      <alignment vertical="center"/>
      <protection locked="0"/>
    </xf>
    <xf numFmtId="183" fontId="1" fillId="0" borderId="11" xfId="1" applyNumberFormat="1" applyFont="1" applyFill="1" applyBorder="1" applyAlignment="1" applyProtection="1">
      <alignment horizontal="right" vertical="center"/>
      <protection locked="0"/>
    </xf>
    <xf numFmtId="182" fontId="1" fillId="0" borderId="11" xfId="1" applyNumberFormat="1" applyFont="1" applyFill="1" applyBorder="1" applyAlignment="1" applyProtection="1">
      <alignment horizontal="right" vertical="center"/>
      <protection locked="0"/>
    </xf>
    <xf numFmtId="0" fontId="7" fillId="0" borderId="0" xfId="1" applyFont="1" applyFill="1">
      <alignment vertical="center"/>
    </xf>
    <xf numFmtId="0" fontId="1" fillId="0" borderId="0" xfId="1" applyFont="1" applyFill="1" applyBorder="1" applyAlignment="1">
      <alignment horizontal="center" vertical="center"/>
    </xf>
    <xf numFmtId="0" fontId="1" fillId="0" borderId="21" xfId="1" applyFont="1" applyFill="1" applyBorder="1" applyAlignment="1">
      <alignment horizontal="center" vertical="center"/>
    </xf>
    <xf numFmtId="0" fontId="5" fillId="0" borderId="0" xfId="1" applyFont="1" applyFill="1" applyAlignment="1" applyProtection="1">
      <alignment horizontal="right"/>
      <protection locked="0"/>
    </xf>
    <xf numFmtId="0" fontId="5" fillId="0" borderId="0" xfId="1" applyFont="1" applyFill="1" applyBorder="1" applyAlignment="1" applyProtection="1">
      <alignment horizontal="center"/>
      <protection locked="0"/>
    </xf>
    <xf numFmtId="0" fontId="5" fillId="0" borderId="9" xfId="1" applyFont="1" applyFill="1" applyBorder="1" applyAlignment="1" applyProtection="1">
      <alignment horizontal="left"/>
      <protection locked="0"/>
    </xf>
    <xf numFmtId="182" fontId="8" fillId="0" borderId="0" xfId="1" applyNumberFormat="1" applyFont="1" applyFill="1" applyBorder="1" applyAlignment="1" applyProtection="1">
      <alignment horizontal="right"/>
      <protection locked="0"/>
    </xf>
    <xf numFmtId="38" fontId="5" fillId="0" borderId="0" xfId="2" applyFont="1" applyFill="1" applyAlignment="1" applyProtection="1">
      <protection locked="0"/>
    </xf>
    <xf numFmtId="0" fontId="5" fillId="0" borderId="9" xfId="1" applyFont="1" applyFill="1" applyBorder="1" applyAlignment="1" applyProtection="1">
      <alignment horizontal="center"/>
      <protection locked="0"/>
    </xf>
    <xf numFmtId="38" fontId="5" fillId="2" borderId="0" xfId="2" applyFont="1" applyFill="1" applyAlignment="1" applyProtection="1">
      <protection locked="0"/>
    </xf>
    <xf numFmtId="182" fontId="8" fillId="2" borderId="0" xfId="1" applyNumberFormat="1" applyFont="1" applyFill="1" applyBorder="1" applyAlignment="1" applyProtection="1">
      <alignment horizontal="right"/>
      <protection locked="0"/>
    </xf>
    <xf numFmtId="38" fontId="5" fillId="2" borderId="0" xfId="2" applyFont="1" applyFill="1" applyAlignment="1" applyProtection="1">
      <alignment horizontal="right"/>
      <protection locked="0"/>
    </xf>
    <xf numFmtId="0" fontId="8" fillId="0" borderId="0" xfId="1" applyFont="1" applyFill="1" applyBorder="1" applyAlignment="1" applyProtection="1">
      <protection locked="0"/>
    </xf>
    <xf numFmtId="0" fontId="8" fillId="0" borderId="0" xfId="1" applyFont="1" applyFill="1" applyBorder="1" applyAlignment="1" applyProtection="1">
      <alignment horizontal="center"/>
      <protection locked="0"/>
    </xf>
    <xf numFmtId="0" fontId="8" fillId="0" borderId="9" xfId="1" applyFont="1" applyFill="1" applyBorder="1" applyAlignment="1" applyProtection="1">
      <protection locked="0"/>
    </xf>
    <xf numFmtId="182" fontId="8" fillId="0" borderId="0" xfId="1" applyNumberFormat="1" applyFont="1" applyFill="1" applyBorder="1" applyAlignment="1" applyProtection="1">
      <protection locked="0"/>
    </xf>
    <xf numFmtId="182" fontId="8" fillId="2" borderId="0" xfId="1" applyNumberFormat="1" applyFont="1" applyFill="1" applyBorder="1" applyAlignment="1" applyProtection="1">
      <protection locked="0"/>
    </xf>
    <xf numFmtId="182" fontId="12" fillId="2" borderId="0" xfId="1" applyNumberFormat="1" applyFont="1" applyFill="1" applyBorder="1" applyAlignment="1" applyProtection="1">
      <protection locked="0"/>
    </xf>
    <xf numFmtId="182" fontId="5" fillId="0" borderId="10" xfId="1" applyNumberFormat="1" applyFont="1" applyFill="1" applyBorder="1" applyAlignment="1" applyProtection="1">
      <protection locked="0"/>
    </xf>
    <xf numFmtId="182" fontId="5" fillId="0" borderId="0" xfId="1" applyNumberFormat="1" applyFont="1" applyFill="1" applyBorder="1" applyAlignment="1" applyProtection="1">
      <protection locked="0"/>
    </xf>
    <xf numFmtId="182" fontId="5" fillId="2" borderId="0" xfId="1" applyNumberFormat="1" applyFont="1" applyFill="1" applyBorder="1" applyAlignment="1" applyProtection="1">
      <protection locked="0"/>
    </xf>
    <xf numFmtId="182" fontId="13" fillId="2" borderId="0" xfId="1" applyNumberFormat="1" applyFont="1" applyFill="1" applyBorder="1" applyAlignment="1" applyProtection="1">
      <protection locked="0"/>
    </xf>
    <xf numFmtId="182" fontId="13" fillId="2" borderId="0" xfId="1" applyNumberFormat="1" applyFont="1" applyFill="1" applyAlignment="1" applyProtection="1">
      <protection locked="0"/>
    </xf>
    <xf numFmtId="183" fontId="13" fillId="2" borderId="0" xfId="1" applyNumberFormat="1" applyFont="1" applyFill="1" applyAlignment="1" applyProtection="1">
      <protection locked="0"/>
    </xf>
    <xf numFmtId="183" fontId="13" fillId="2" borderId="0" xfId="1" applyNumberFormat="1" applyFont="1" applyFill="1" applyBorder="1" applyAlignment="1" applyProtection="1">
      <protection locked="0"/>
    </xf>
    <xf numFmtId="0" fontId="5" fillId="0" borderId="12" xfId="1" applyFont="1" applyFill="1" applyBorder="1" applyAlignment="1" applyProtection="1">
      <alignment horizontal="center"/>
      <protection locked="0"/>
    </xf>
    <xf numFmtId="182" fontId="5" fillId="0" borderId="11" xfId="1" applyNumberFormat="1" applyFont="1" applyFill="1" applyBorder="1" applyAlignment="1" applyProtection="1">
      <alignment vertical="center"/>
      <protection locked="0"/>
    </xf>
    <xf numFmtId="182" fontId="5" fillId="0" borderId="11" xfId="1" applyNumberFormat="1" applyFont="1" applyFill="1" applyBorder="1" applyAlignment="1" applyProtection="1">
      <alignment horizontal="right" vertical="center"/>
      <protection locked="0"/>
    </xf>
    <xf numFmtId="183" fontId="5" fillId="0" borderId="11" xfId="1" applyNumberFormat="1" applyFont="1" applyFill="1" applyBorder="1" applyAlignment="1" applyProtection="1">
      <alignment vertical="center"/>
      <protection locked="0"/>
    </xf>
    <xf numFmtId="0" fontId="1" fillId="0" borderId="0" xfId="1" applyFont="1" applyFill="1" applyBorder="1" applyAlignment="1">
      <alignment horizontal="distributed"/>
    </xf>
    <xf numFmtId="38" fontId="0" fillId="0" borderId="0" xfId="2" applyFont="1" applyFill="1" applyBorder="1" applyAlignment="1">
      <alignment horizontal="right"/>
    </xf>
    <xf numFmtId="38" fontId="0" fillId="0" borderId="0" xfId="2" applyFont="1" applyFill="1" applyBorder="1" applyAlignment="1"/>
    <xf numFmtId="38" fontId="8" fillId="0" borderId="0" xfId="2" applyFont="1" applyFill="1" applyBorder="1" applyAlignment="1" applyProtection="1">
      <protection locked="0"/>
    </xf>
    <xf numFmtId="0" fontId="11" fillId="0" borderId="0" xfId="1" applyFont="1" applyFill="1" applyAlignment="1"/>
    <xf numFmtId="38" fontId="5" fillId="0" borderId="10" xfId="2" applyFont="1" applyFill="1" applyBorder="1" applyAlignment="1" applyProtection="1">
      <protection locked="0"/>
    </xf>
    <xf numFmtId="38" fontId="5" fillId="0" borderId="11" xfId="2" applyFont="1" applyFill="1" applyBorder="1" applyAlignment="1" applyProtection="1">
      <protection locked="0"/>
    </xf>
    <xf numFmtId="0" fontId="1" fillId="0" borderId="11" xfId="1" applyFill="1" applyBorder="1" applyAlignment="1">
      <alignment vertical="center"/>
    </xf>
    <xf numFmtId="0" fontId="1" fillId="0" borderId="0" xfId="1" applyFill="1" applyAlignment="1">
      <alignment vertical="center"/>
    </xf>
    <xf numFmtId="0" fontId="1" fillId="0" borderId="0" xfId="1" applyFill="1" applyAlignment="1">
      <alignment horizontal="right"/>
    </xf>
    <xf numFmtId="0" fontId="1" fillId="0" borderId="0" xfId="1" applyFill="1" applyAlignment="1">
      <alignment horizontal="right" vertical="center"/>
    </xf>
    <xf numFmtId="0" fontId="1" fillId="0" borderId="21" xfId="1" applyFill="1" applyBorder="1" applyAlignment="1">
      <alignment horizontal="center" vertical="center"/>
    </xf>
    <xf numFmtId="0" fontId="1" fillId="0" borderId="16" xfId="1" applyFill="1" applyBorder="1" applyAlignment="1">
      <alignment horizontal="center" vertical="center"/>
    </xf>
    <xf numFmtId="0" fontId="1" fillId="0" borderId="17" xfId="1" applyFill="1" applyBorder="1" applyAlignment="1">
      <alignment horizontal="center" vertical="center"/>
    </xf>
    <xf numFmtId="0" fontId="1" fillId="0" borderId="9" xfId="1" applyFill="1" applyBorder="1">
      <alignment vertical="center"/>
    </xf>
    <xf numFmtId="0" fontId="1" fillId="0" borderId="0" xfId="1" applyFill="1" applyAlignment="1"/>
    <xf numFmtId="38" fontId="12" fillId="0" borderId="0" xfId="2" applyFont="1" applyFill="1" applyBorder="1" applyAlignment="1" applyProtection="1">
      <protection locked="0"/>
    </xf>
    <xf numFmtId="38" fontId="12" fillId="0" borderId="0" xfId="2" applyFont="1" applyFill="1" applyBorder="1" applyAlignment="1" applyProtection="1">
      <alignment horizontal="right"/>
      <protection locked="0"/>
    </xf>
    <xf numFmtId="0" fontId="1" fillId="0" borderId="11" xfId="1" applyFill="1" applyBorder="1">
      <alignment vertical="center"/>
    </xf>
    <xf numFmtId="0" fontId="1" fillId="0" borderId="0" xfId="1" applyFill="1" applyBorder="1" applyAlignment="1">
      <alignment horizontal="distributed"/>
    </xf>
    <xf numFmtId="0" fontId="1" fillId="0" borderId="0" xfId="1" applyBorder="1" applyAlignment="1">
      <alignment vertical="center"/>
    </xf>
    <xf numFmtId="0" fontId="1" fillId="0" borderId="0" xfId="1" applyFont="1" applyFill="1" applyAlignment="1">
      <alignment vertical="center"/>
    </xf>
    <xf numFmtId="0" fontId="5" fillId="0" borderId="0" xfId="1" applyFont="1" applyFill="1" applyBorder="1" applyAlignment="1" applyProtection="1">
      <alignment horizontal="right"/>
      <protection locked="0"/>
    </xf>
    <xf numFmtId="0" fontId="1" fillId="0" borderId="0" xfId="1" applyFont="1" applyFill="1" applyBorder="1" applyAlignment="1" applyProtection="1">
      <alignment horizontal="right"/>
      <protection locked="0"/>
    </xf>
    <xf numFmtId="0" fontId="8" fillId="0" borderId="0" xfId="1" applyFont="1" applyFill="1" applyAlignment="1" applyProtection="1">
      <alignment horizontal="right"/>
      <protection locked="0"/>
    </xf>
    <xf numFmtId="0" fontId="8" fillId="0" borderId="9" xfId="1" applyFont="1" applyFill="1" applyBorder="1" applyAlignment="1" applyProtection="1">
      <alignment horizontal="center"/>
      <protection locked="0"/>
    </xf>
    <xf numFmtId="0" fontId="8" fillId="0" borderId="0" xfId="1" applyFont="1" applyFill="1" applyBorder="1" applyAlignment="1" applyProtection="1">
      <alignment horizontal="right"/>
      <protection locked="0"/>
    </xf>
    <xf numFmtId="38" fontId="8" fillId="0" borderId="0" xfId="2" applyFont="1" applyFill="1" applyBorder="1" applyAlignment="1" applyProtection="1">
      <alignment horizontal="right"/>
      <protection locked="0"/>
    </xf>
    <xf numFmtId="0" fontId="5" fillId="0" borderId="11" xfId="1" applyFont="1" applyFill="1" applyBorder="1" applyAlignment="1" applyProtection="1">
      <alignment horizontal="center"/>
      <protection locked="0"/>
    </xf>
    <xf numFmtId="0" fontId="1" fillId="0" borderId="15" xfId="1" applyFill="1" applyBorder="1" applyAlignment="1">
      <alignment vertical="center"/>
    </xf>
    <xf numFmtId="0" fontId="1" fillId="0" borderId="18" xfId="1" applyFill="1" applyBorder="1" applyAlignment="1">
      <alignment vertical="center"/>
    </xf>
    <xf numFmtId="0" fontId="1" fillId="0" borderId="14" xfId="1" applyFill="1" applyBorder="1" applyAlignment="1">
      <alignment vertical="center"/>
    </xf>
    <xf numFmtId="0" fontId="1" fillId="0" borderId="17" xfId="1" applyFill="1" applyBorder="1" applyAlignment="1">
      <alignment vertical="center" wrapText="1"/>
    </xf>
    <xf numFmtId="0" fontId="1" fillId="0" borderId="21" xfId="1" applyFill="1" applyBorder="1" applyAlignment="1">
      <alignment vertical="center" wrapText="1"/>
    </xf>
    <xf numFmtId="0" fontId="1" fillId="0" borderId="0" xfId="1" applyFill="1" applyAlignment="1">
      <alignment horizontal="center" vertical="center"/>
    </xf>
    <xf numFmtId="38" fontId="0" fillId="0" borderId="0" xfId="2" applyFont="1" applyFill="1" applyAlignment="1">
      <alignment horizontal="right"/>
    </xf>
    <xf numFmtId="38" fontId="8" fillId="0" borderId="0" xfId="2" applyFont="1" applyFill="1" applyBorder="1" applyAlignment="1" applyProtection="1">
      <alignment horizontal="right" shrinkToFit="1"/>
      <protection locked="0"/>
    </xf>
    <xf numFmtId="38" fontId="7" fillId="0" borderId="0" xfId="2" applyFont="1" applyFill="1" applyAlignment="1">
      <alignment horizontal="right" shrinkToFit="1"/>
    </xf>
    <xf numFmtId="38" fontId="1" fillId="0" borderId="0" xfId="1" applyNumberFormat="1" applyFill="1">
      <alignment vertical="center"/>
    </xf>
    <xf numFmtId="0" fontId="10" fillId="0" borderId="0" xfId="1" applyFont="1">
      <alignment vertical="center"/>
    </xf>
    <xf numFmtId="0" fontId="1" fillId="0" borderId="17" xfId="1" applyFont="1" applyBorder="1" applyAlignment="1">
      <alignment horizontal="center" vertical="center"/>
    </xf>
    <xf numFmtId="0" fontId="11" fillId="0" borderId="0" xfId="1" applyFont="1">
      <alignment vertical="center"/>
    </xf>
    <xf numFmtId="0" fontId="1" fillId="0" borderId="0" xfId="1" applyFont="1" applyFill="1" applyBorder="1" applyAlignment="1">
      <alignment horizontal="distributed"/>
    </xf>
    <xf numFmtId="38" fontId="1" fillId="0" borderId="0" xfId="2" applyFont="1" applyFill="1" applyAlignment="1" applyProtection="1">
      <alignment horizontal="right"/>
      <protection locked="0"/>
    </xf>
    <xf numFmtId="38" fontId="7" fillId="0" borderId="0" xfId="2" applyFont="1" applyFill="1" applyAlignment="1" applyProtection="1">
      <alignment horizontal="right"/>
      <protection locked="0"/>
    </xf>
    <xf numFmtId="0" fontId="1" fillId="0" borderId="9" xfId="1" applyFont="1" applyFill="1" applyBorder="1" applyAlignment="1">
      <alignment horizontal="distributed"/>
    </xf>
    <xf numFmtId="0" fontId="1" fillId="0" borderId="0" xfId="1" applyFont="1" applyBorder="1" applyAlignment="1">
      <alignment horizontal="distributed"/>
    </xf>
    <xf numFmtId="0" fontId="1" fillId="0" borderId="9" xfId="1" applyFont="1" applyBorder="1" applyAlignment="1">
      <alignment horizontal="distributed"/>
    </xf>
    <xf numFmtId="38" fontId="1" fillId="0" borderId="0" xfId="1" applyNumberFormat="1" applyFont="1" applyAlignment="1"/>
    <xf numFmtId="38" fontId="1" fillId="0" borderId="0" xfId="2" applyFont="1" applyFill="1" applyAlignment="1">
      <alignment horizontal="right"/>
    </xf>
    <xf numFmtId="38" fontId="7" fillId="0" borderId="0" xfId="2" applyFont="1" applyFill="1" applyAlignment="1">
      <alignment horizontal="right"/>
    </xf>
    <xf numFmtId="38" fontId="1" fillId="0" borderId="0" xfId="1" applyNumberFormat="1" applyFont="1" applyFill="1" applyAlignment="1"/>
    <xf numFmtId="38" fontId="1" fillId="0" borderId="0" xfId="2" applyFont="1" applyFill="1" applyBorder="1" applyAlignment="1" applyProtection="1">
      <alignment horizontal="right"/>
      <protection locked="0"/>
    </xf>
    <xf numFmtId="38" fontId="7" fillId="0" borderId="0" xfId="2" applyFont="1" applyFill="1" applyBorder="1" applyAlignment="1" applyProtection="1">
      <alignment horizontal="right"/>
      <protection locked="0"/>
    </xf>
    <xf numFmtId="0" fontId="1" fillId="0" borderId="11" xfId="1" applyFont="1" applyFill="1" applyBorder="1" applyAlignment="1">
      <alignment horizontal="center" vertical="center"/>
    </xf>
    <xf numFmtId="0" fontId="1" fillId="0" borderId="12" xfId="1" applyFont="1" applyFill="1" applyBorder="1" applyAlignment="1">
      <alignment horizontal="left" vertical="center" indent="1"/>
    </xf>
    <xf numFmtId="38" fontId="10" fillId="0" borderId="11" xfId="2" applyFont="1" applyFill="1" applyBorder="1" applyAlignment="1" applyProtection="1">
      <alignment horizontal="right"/>
      <protection locked="0"/>
    </xf>
    <xf numFmtId="0" fontId="1" fillId="0" borderId="0" xfId="1" applyFill="1" applyBorder="1">
      <alignment vertical="center"/>
    </xf>
    <xf numFmtId="0" fontId="1" fillId="0" borderId="26" xfId="1" applyFill="1" applyBorder="1">
      <alignment vertical="center"/>
    </xf>
    <xf numFmtId="0" fontId="1" fillId="0" borderId="25" xfId="1" applyFill="1" applyBorder="1">
      <alignment vertical="center"/>
    </xf>
    <xf numFmtId="0" fontId="5" fillId="0" borderId="9" xfId="1" applyFont="1" applyFill="1" applyBorder="1" applyAlignment="1" applyProtection="1">
      <protection locked="0"/>
    </xf>
    <xf numFmtId="0" fontId="5" fillId="0" borderId="0" xfId="1" applyFont="1" applyFill="1" applyBorder="1" applyAlignment="1" applyProtection="1">
      <protection locked="0"/>
    </xf>
    <xf numFmtId="0" fontId="5" fillId="0" borderId="0" xfId="1" quotePrefix="1" applyFont="1" applyFill="1" applyBorder="1" applyAlignment="1" applyProtection="1">
      <alignment horizontal="center"/>
      <protection locked="0"/>
    </xf>
    <xf numFmtId="38" fontId="1" fillId="0" borderId="0" xfId="2" applyFont="1" applyFill="1" applyBorder="1" applyAlignment="1" applyProtection="1">
      <protection locked="0"/>
    </xf>
    <xf numFmtId="0" fontId="14" fillId="0" borderId="0" xfId="1" applyFont="1" applyFill="1" applyBorder="1" applyAlignment="1" applyProtection="1">
      <alignment horizontal="center"/>
      <protection locked="0"/>
    </xf>
    <xf numFmtId="0" fontId="8" fillId="0" borderId="0" xfId="1" quotePrefix="1" applyFont="1" applyFill="1" applyBorder="1" applyAlignment="1" applyProtection="1">
      <alignment horizontal="center"/>
      <protection locked="0"/>
    </xf>
    <xf numFmtId="38" fontId="7" fillId="0" borderId="0" xfId="2" applyFont="1" applyFill="1" applyBorder="1" applyAlignment="1" applyProtection="1">
      <protection locked="0"/>
    </xf>
    <xf numFmtId="0" fontId="5" fillId="0" borderId="11" xfId="1" applyFont="1" applyFill="1" applyBorder="1" applyAlignment="1" applyProtection="1">
      <alignment horizontal="center" vertical="center"/>
      <protection locked="0"/>
    </xf>
    <xf numFmtId="0" fontId="5" fillId="0" borderId="12" xfId="1" applyFont="1" applyFill="1" applyBorder="1" applyAlignment="1" applyProtection="1">
      <alignment horizontal="center" vertical="center"/>
      <protection locked="0"/>
    </xf>
    <xf numFmtId="0" fontId="1" fillId="0" borderId="26" xfId="1" applyFont="1" applyFill="1" applyBorder="1">
      <alignment vertical="center"/>
    </xf>
    <xf numFmtId="0" fontId="10" fillId="0" borderId="0" xfId="1" applyFont="1" applyFill="1" applyAlignment="1"/>
    <xf numFmtId="0" fontId="1" fillId="0" borderId="11" xfId="1" applyFont="1" applyFill="1" applyBorder="1" applyAlignment="1" applyProtection="1">
      <alignment horizontal="center" vertical="center"/>
      <protection locked="0"/>
    </xf>
    <xf numFmtId="0" fontId="1" fillId="0" borderId="12" xfId="1" applyFont="1" applyFill="1" applyBorder="1" applyAlignment="1" applyProtection="1">
      <alignment horizontal="center" vertical="center"/>
      <protection locked="0"/>
    </xf>
    <xf numFmtId="38" fontId="1" fillId="0" borderId="11" xfId="2" applyFont="1" applyFill="1" applyBorder="1" applyAlignment="1" applyProtection="1">
      <protection locked="0"/>
    </xf>
    <xf numFmtId="0" fontId="5" fillId="0" borderId="15" xfId="1" applyFont="1" applyFill="1" applyBorder="1" applyAlignment="1" applyProtection="1">
      <alignment horizontal="centerContinuous" vertical="center"/>
      <protection locked="0"/>
    </xf>
    <xf numFmtId="0" fontId="1" fillId="0" borderId="18" xfId="1" applyFont="1" applyFill="1" applyBorder="1" applyAlignment="1" applyProtection="1">
      <alignment horizontal="centerContinuous" vertical="center"/>
      <protection locked="0"/>
    </xf>
    <xf numFmtId="0" fontId="1" fillId="0" borderId="16" xfId="1" applyBorder="1" applyAlignment="1">
      <alignment horizontal="center" vertical="center"/>
    </xf>
    <xf numFmtId="0" fontId="1" fillId="0" borderId="7" xfId="1" applyFont="1" applyBorder="1" applyAlignment="1">
      <alignment horizontal="center" vertical="center"/>
    </xf>
    <xf numFmtId="0" fontId="1" fillId="0" borderId="9" xfId="1" applyBorder="1">
      <alignment vertical="center"/>
    </xf>
    <xf numFmtId="0" fontId="5" fillId="0" borderId="9" xfId="1" applyFont="1" applyFill="1" applyBorder="1" applyAlignment="1" applyProtection="1">
      <alignment horizontal="distributed"/>
      <protection locked="0"/>
    </xf>
    <xf numFmtId="0" fontId="1" fillId="0" borderId="0" xfId="1" applyAlignment="1"/>
    <xf numFmtId="38" fontId="7" fillId="0" borderId="0" xfId="2" applyFont="1" applyFill="1" applyAlignment="1"/>
    <xf numFmtId="0" fontId="5" fillId="0" borderId="12" xfId="1" applyFont="1" applyFill="1" applyBorder="1" applyProtection="1">
      <alignment vertical="center"/>
      <protection locked="0"/>
    </xf>
    <xf numFmtId="38" fontId="14" fillId="0" borderId="11" xfId="2" applyFont="1" applyFill="1" applyBorder="1" applyAlignment="1" applyProtection="1">
      <protection locked="0"/>
    </xf>
    <xf numFmtId="0" fontId="9" fillId="0" borderId="0" xfId="1" applyFont="1" applyFill="1">
      <alignment vertical="center"/>
    </xf>
    <xf numFmtId="0" fontId="11" fillId="0" borderId="0" xfId="1" applyFont="1" applyFill="1">
      <alignment vertical="center"/>
    </xf>
    <xf numFmtId="0" fontId="1" fillId="0" borderId="9" xfId="1" applyFont="1" applyFill="1" applyBorder="1" applyAlignment="1" applyProtection="1">
      <alignment horizontal="distributed"/>
      <protection locked="0"/>
    </xf>
    <xf numFmtId="0" fontId="1" fillId="0" borderId="9" xfId="1" applyFont="1" applyFill="1" applyBorder="1" applyAlignment="1" applyProtection="1">
      <alignment horizontal="right"/>
      <protection locked="0"/>
    </xf>
    <xf numFmtId="0" fontId="1" fillId="0" borderId="12" xfId="1" applyFont="1" applyFill="1" applyBorder="1" applyProtection="1">
      <alignment vertical="center"/>
      <protection locked="0"/>
    </xf>
    <xf numFmtId="38" fontId="11" fillId="0" borderId="11" xfId="2" applyFont="1" applyFill="1" applyBorder="1" applyAlignment="1" applyProtection="1">
      <alignment horizontal="right"/>
      <protection locked="0"/>
    </xf>
    <xf numFmtId="0" fontId="16" fillId="0" borderId="0" xfId="1" applyFont="1" applyFill="1">
      <alignment vertical="center"/>
    </xf>
    <xf numFmtId="0" fontId="13" fillId="0" borderId="0" xfId="1" applyFont="1" applyFill="1">
      <alignment vertical="center"/>
    </xf>
    <xf numFmtId="0" fontId="17" fillId="0" borderId="0" xfId="1" applyFont="1" applyFill="1">
      <alignment vertical="center"/>
    </xf>
    <xf numFmtId="0" fontId="13" fillId="0" borderId="15" xfId="1" applyFont="1" applyFill="1" applyBorder="1" applyAlignment="1">
      <alignment vertical="center"/>
    </xf>
    <xf numFmtId="0" fontId="13" fillId="0" borderId="18" xfId="1" applyFont="1" applyFill="1" applyBorder="1">
      <alignment vertical="center"/>
    </xf>
    <xf numFmtId="0" fontId="13" fillId="0" borderId="18" xfId="1" applyFont="1" applyFill="1" applyBorder="1" applyAlignment="1">
      <alignment vertical="center"/>
    </xf>
    <xf numFmtId="0" fontId="13" fillId="0" borderId="14" xfId="1" applyFont="1" applyFill="1" applyBorder="1" applyAlignment="1">
      <alignment vertical="center"/>
    </xf>
    <xf numFmtId="0" fontId="13" fillId="0" borderId="16" xfId="1" applyFont="1" applyFill="1" applyBorder="1" applyAlignment="1">
      <alignment horizontal="center" vertical="center"/>
    </xf>
    <xf numFmtId="0" fontId="13" fillId="0" borderId="0" xfId="1" applyFont="1" applyFill="1" applyBorder="1">
      <alignment vertical="center"/>
    </xf>
    <xf numFmtId="0" fontId="13" fillId="0" borderId="26" xfId="1" applyFont="1" applyFill="1" applyBorder="1">
      <alignment vertical="center"/>
    </xf>
    <xf numFmtId="0" fontId="13" fillId="0" borderId="25" xfId="1" applyFont="1" applyFill="1" applyBorder="1">
      <alignment vertical="center"/>
    </xf>
    <xf numFmtId="0" fontId="13" fillId="0" borderId="0" xfId="1" applyFont="1" applyFill="1" applyBorder="1" applyAlignment="1" applyProtection="1">
      <alignment horizontal="right"/>
      <protection locked="0"/>
    </xf>
    <xf numFmtId="0" fontId="13" fillId="0" borderId="0" xfId="1" applyFont="1" applyFill="1" applyBorder="1" applyAlignment="1" applyProtection="1">
      <alignment horizontal="center"/>
      <protection locked="0"/>
    </xf>
    <xf numFmtId="0" fontId="13" fillId="0" borderId="9" xfId="1" applyFont="1" applyFill="1" applyBorder="1" applyAlignment="1" applyProtection="1">
      <protection locked="0"/>
    </xf>
    <xf numFmtId="38" fontId="13" fillId="0" borderId="0" xfId="2" applyFont="1" applyFill="1" applyAlignment="1" applyProtection="1">
      <protection locked="0"/>
    </xf>
    <xf numFmtId="38" fontId="13" fillId="0" borderId="0" xfId="2" applyFont="1" applyFill="1" applyAlignment="1" applyProtection="1">
      <alignment horizontal="right"/>
      <protection locked="0"/>
    </xf>
    <xf numFmtId="38" fontId="13" fillId="0" borderId="0" xfId="2" applyFont="1" applyFill="1" applyBorder="1" applyAlignment="1" applyProtection="1">
      <alignment horizontal="right"/>
      <protection locked="0"/>
    </xf>
    <xf numFmtId="0" fontId="13" fillId="0" borderId="0" xfId="1" applyFont="1" applyFill="1" applyAlignment="1"/>
    <xf numFmtId="0" fontId="13" fillId="0" borderId="9" xfId="1" applyFont="1" applyFill="1" applyBorder="1" applyAlignment="1" applyProtection="1">
      <alignment horizontal="center"/>
      <protection locked="0"/>
    </xf>
    <xf numFmtId="38" fontId="13" fillId="0" borderId="0" xfId="2" applyFont="1" applyFill="1" applyBorder="1" applyAlignment="1" applyProtection="1">
      <protection locked="0"/>
    </xf>
    <xf numFmtId="0" fontId="12" fillId="0" borderId="0" xfId="1" applyFont="1" applyFill="1" applyBorder="1" applyAlignment="1" applyProtection="1">
      <protection locked="0"/>
    </xf>
    <xf numFmtId="0" fontId="12" fillId="0" borderId="0" xfId="1" applyFont="1" applyFill="1" applyBorder="1" applyAlignment="1" applyProtection="1">
      <alignment horizontal="center"/>
      <protection locked="0"/>
    </xf>
    <xf numFmtId="0" fontId="12" fillId="0" borderId="9" xfId="1" applyFont="1" applyFill="1" applyBorder="1" applyAlignment="1" applyProtection="1">
      <protection locked="0"/>
    </xf>
    <xf numFmtId="0" fontId="18" fillId="0" borderId="0" xfId="1" applyFont="1" applyFill="1" applyAlignment="1"/>
    <xf numFmtId="0" fontId="13" fillId="0" borderId="11" xfId="1" applyFont="1" applyFill="1" applyBorder="1" applyAlignment="1" applyProtection="1">
      <alignment horizontal="center"/>
      <protection locked="0"/>
    </xf>
    <xf numFmtId="0" fontId="13" fillId="0" borderId="12" xfId="1" applyFont="1" applyFill="1" applyBorder="1" applyAlignment="1" applyProtection="1">
      <alignment horizontal="center"/>
      <protection locked="0"/>
    </xf>
    <xf numFmtId="38" fontId="13" fillId="0" borderId="11" xfId="2" applyFont="1" applyFill="1" applyBorder="1" applyAlignment="1" applyProtection="1">
      <protection locked="0"/>
    </xf>
    <xf numFmtId="38" fontId="13" fillId="0" borderId="11" xfId="2" applyFont="1" applyFill="1" applyBorder="1" applyAlignment="1" applyProtection="1">
      <alignment horizontal="right"/>
      <protection locked="0"/>
    </xf>
    <xf numFmtId="38" fontId="13" fillId="0" borderId="28" xfId="2" applyFont="1" applyFill="1" applyBorder="1" applyAlignment="1" applyProtection="1">
      <alignment horizontal="right"/>
      <protection locked="0"/>
    </xf>
    <xf numFmtId="0" fontId="13" fillId="0" borderId="0" xfId="1" applyFont="1" applyFill="1" applyAlignment="1">
      <alignment horizontal="right" vertical="center"/>
    </xf>
    <xf numFmtId="38" fontId="13" fillId="0" borderId="0" xfId="1" applyNumberFormat="1" applyFont="1" applyFill="1">
      <alignment vertical="center"/>
    </xf>
    <xf numFmtId="0" fontId="13" fillId="0" borderId="0" xfId="1" applyFont="1" applyFill="1" applyAlignment="1">
      <alignment horizontal="left" vertical="center" indent="4"/>
    </xf>
    <xf numFmtId="180" fontId="1" fillId="0" borderId="0" xfId="1" applyNumberFormat="1" applyFont="1" applyFill="1" applyAlignment="1"/>
    <xf numFmtId="180" fontId="1" fillId="0" borderId="0" xfId="1" applyNumberFormat="1" applyFont="1" applyFill="1" applyAlignment="1">
      <alignment horizontal="right"/>
    </xf>
    <xf numFmtId="180" fontId="7" fillId="0" borderId="0" xfId="1" applyNumberFormat="1" applyFont="1" applyFill="1" applyAlignment="1"/>
    <xf numFmtId="0" fontId="12" fillId="0" borderId="0" xfId="1" applyFont="1" applyFill="1" applyBorder="1" applyAlignment="1"/>
    <xf numFmtId="38" fontId="12" fillId="0" borderId="0" xfId="1" applyNumberFormat="1" applyFont="1" applyFill="1" applyAlignment="1"/>
    <xf numFmtId="0" fontId="12" fillId="0" borderId="0" xfId="1" applyFont="1" applyFill="1" applyAlignment="1"/>
    <xf numFmtId="41" fontId="13" fillId="0" borderId="0" xfId="1" applyNumberFormat="1" applyFont="1" applyFill="1" applyBorder="1" applyAlignment="1"/>
    <xf numFmtId="0" fontId="1" fillId="0" borderId="11" xfId="1" applyFont="1" applyFill="1" applyBorder="1" applyAlignment="1" applyProtection="1">
      <alignment horizontal="center"/>
      <protection locked="0"/>
    </xf>
    <xf numFmtId="38" fontId="0" fillId="0" borderId="28" xfId="2" applyFont="1" applyFill="1" applyBorder="1" applyAlignment="1" applyProtection="1">
      <alignment horizontal="right" vertical="center"/>
      <protection locked="0"/>
    </xf>
    <xf numFmtId="0" fontId="1" fillId="0" borderId="0" xfId="1" applyFont="1" applyFill="1" applyAlignment="1">
      <alignment wrapText="1"/>
    </xf>
    <xf numFmtId="0" fontId="1" fillId="0" borderId="0" xfId="1" applyFont="1" applyFill="1" applyAlignment="1">
      <alignment horizontal="right" vertical="top"/>
    </xf>
    <xf numFmtId="0" fontId="1" fillId="0" borderId="0" xfId="1" applyFont="1" applyFill="1" applyAlignment="1">
      <alignment vertical="top" wrapText="1"/>
    </xf>
    <xf numFmtId="176" fontId="13" fillId="0" borderId="0" xfId="2" applyNumberFormat="1" applyFont="1" applyFill="1" applyAlignment="1" applyProtection="1">
      <protection locked="0"/>
    </xf>
    <xf numFmtId="177" fontId="13" fillId="0" borderId="0" xfId="3" applyNumberFormat="1" applyFont="1" applyFill="1" applyAlignment="1" applyProtection="1">
      <protection locked="0"/>
    </xf>
    <xf numFmtId="38" fontId="13" fillId="0" borderId="0" xfId="4" applyNumberFormat="1" applyFont="1" applyFill="1" applyAlignment="1" applyProtection="1">
      <protection locked="0"/>
    </xf>
    <xf numFmtId="38" fontId="13" fillId="0" borderId="0" xfId="2" applyFont="1">
      <alignment vertical="center"/>
    </xf>
    <xf numFmtId="38" fontId="13" fillId="0" borderId="0" xfId="2" applyFont="1" applyAlignment="1">
      <alignment horizontal="right" vertical="center"/>
    </xf>
    <xf numFmtId="0" fontId="1" fillId="0" borderId="19" xfId="1" applyFont="1" applyBorder="1" applyAlignment="1">
      <alignment horizontal="center" vertical="center" wrapText="1" shrinkToFit="1"/>
    </xf>
    <xf numFmtId="3" fontId="13" fillId="0" borderId="0" xfId="2" applyNumberFormat="1" applyFont="1" applyFill="1" applyAlignment="1" applyProtection="1">
      <protection locked="0"/>
    </xf>
    <xf numFmtId="38" fontId="13" fillId="0" borderId="0" xfId="2" applyFont="1" applyFill="1" applyAlignment="1">
      <alignment horizontal="right"/>
    </xf>
    <xf numFmtId="38" fontId="13" fillId="0" borderId="0" xfId="2" applyFont="1" applyFill="1" applyBorder="1" applyAlignment="1" applyProtection="1">
      <alignment horizontal="right" wrapText="1"/>
      <protection locked="0"/>
    </xf>
    <xf numFmtId="38" fontId="8" fillId="0" borderId="0" xfId="2" applyFont="1" applyFill="1" applyAlignment="1" applyProtection="1">
      <protection locked="0"/>
    </xf>
    <xf numFmtId="0" fontId="6" fillId="0" borderId="0" xfId="1" applyFont="1" applyBorder="1" applyAlignment="1">
      <alignment horizontal="center"/>
    </xf>
    <xf numFmtId="0" fontId="6" fillId="0" borderId="9" xfId="1" applyFont="1" applyBorder="1" applyAlignment="1">
      <alignment horizontal="center"/>
    </xf>
    <xf numFmtId="0" fontId="1" fillId="0" borderId="0" xfId="1" applyBorder="1" applyAlignment="1">
      <alignment horizontal="center"/>
    </xf>
    <xf numFmtId="0" fontId="1" fillId="0" borderId="9" xfId="1" applyFont="1" applyBorder="1" applyAlignment="1">
      <alignment horizontal="center"/>
    </xf>
    <xf numFmtId="0" fontId="1" fillId="0" borderId="0" xfId="1" applyFont="1" applyBorder="1" applyAlignment="1">
      <alignment horizontal="center"/>
    </xf>
    <xf numFmtId="0" fontId="1" fillId="0" borderId="4" xfId="1" applyFont="1" applyBorder="1" applyAlignment="1">
      <alignment horizontal="center" vertical="center" wrapText="1"/>
    </xf>
    <xf numFmtId="0" fontId="1" fillId="0" borderId="8" xfId="1" applyBorder="1" applyAlignment="1">
      <alignment horizontal="center" vertical="center"/>
    </xf>
    <xf numFmtId="0" fontId="1" fillId="0" borderId="4" xfId="1" applyBorder="1" applyAlignment="1">
      <alignment horizontal="center" vertical="center" wrapText="1"/>
    </xf>
    <xf numFmtId="0" fontId="1" fillId="0" borderId="8" xfId="1" applyFont="1" applyBorder="1" applyAlignment="1">
      <alignment horizontal="center" vertical="center"/>
    </xf>
    <xf numFmtId="0" fontId="1" fillId="0" borderId="0" xfId="1" applyFont="1" applyBorder="1" applyAlignment="1">
      <alignment horizontal="right" vertical="center"/>
    </xf>
    <xf numFmtId="0" fontId="1" fillId="0" borderId="0" xfId="1" applyBorder="1" applyAlignment="1">
      <alignment vertical="center"/>
    </xf>
    <xf numFmtId="0" fontId="1" fillId="0" borderId="1" xfId="1" applyBorder="1" applyAlignment="1">
      <alignment horizontal="center" vertical="center"/>
    </xf>
    <xf numFmtId="0" fontId="1" fillId="0" borderId="1" xfId="1" applyFont="1" applyBorder="1" applyAlignment="1">
      <alignment horizontal="center" vertical="center"/>
    </xf>
    <xf numFmtId="0" fontId="1" fillId="0" borderId="2" xfId="1" applyFont="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3" xfId="1" applyFont="1" applyBorder="1" applyAlignment="1">
      <alignment horizontal="center" vertical="center"/>
    </xf>
    <xf numFmtId="0" fontId="1" fillId="0" borderId="7" xfId="1" applyBorder="1" applyAlignment="1">
      <alignment horizontal="center" vertical="center"/>
    </xf>
    <xf numFmtId="0" fontId="1" fillId="0" borderId="4" xfId="1" applyFont="1" applyBorder="1" applyAlignment="1">
      <alignment horizontal="center" vertical="center"/>
    </xf>
    <xf numFmtId="0" fontId="1" fillId="0" borderId="8" xfId="1" applyBorder="1" applyAlignment="1">
      <alignment horizontal="center" vertical="center" wrapText="1"/>
    </xf>
    <xf numFmtId="0" fontId="1" fillId="0" borderId="8" xfId="1" applyFont="1" applyBorder="1" applyAlignment="1">
      <alignment horizontal="center" vertical="center" wrapText="1"/>
    </xf>
    <xf numFmtId="0" fontId="1" fillId="0" borderId="7" xfId="1" applyFont="1" applyBorder="1" applyAlignment="1">
      <alignment horizontal="center" vertical="center"/>
    </xf>
    <xf numFmtId="0" fontId="1" fillId="0" borderId="15" xfId="1" applyFont="1" applyBorder="1" applyAlignment="1">
      <alignment horizontal="center" vertical="center" wrapText="1"/>
    </xf>
    <xf numFmtId="0" fontId="1" fillId="0" borderId="17" xfId="1" applyFont="1" applyBorder="1" applyAlignment="1">
      <alignment horizontal="center" vertical="center"/>
    </xf>
    <xf numFmtId="0" fontId="1" fillId="0" borderId="0" xfId="1" quotePrefix="1" applyFont="1" applyAlignment="1">
      <alignment horizontal="right"/>
    </xf>
    <xf numFmtId="0" fontId="1" fillId="0" borderId="0" xfId="1" applyFont="1" applyAlignment="1">
      <alignment horizontal="right"/>
    </xf>
    <xf numFmtId="0" fontId="1" fillId="0" borderId="5" xfId="1" applyFont="1" applyBorder="1" applyAlignment="1">
      <alignment horizontal="center" vertical="center"/>
    </xf>
    <xf numFmtId="0" fontId="1" fillId="0" borderId="6" xfId="1" applyFont="1" applyBorder="1" applyAlignment="1">
      <alignment horizontal="center" vertical="center"/>
    </xf>
    <xf numFmtId="0" fontId="1" fillId="0" borderId="14" xfId="1" applyFont="1" applyBorder="1" applyAlignment="1">
      <alignment horizontal="center" vertical="center"/>
    </xf>
    <xf numFmtId="0" fontId="1" fillId="0" borderId="18" xfId="1" applyFont="1" applyBorder="1" applyAlignment="1">
      <alignment horizontal="center" vertical="center"/>
    </xf>
    <xf numFmtId="0" fontId="1" fillId="0" borderId="1" xfId="1" applyFont="1" applyBorder="1" applyAlignment="1">
      <alignment vertical="center"/>
    </xf>
    <xf numFmtId="0" fontId="1" fillId="0" borderId="2" xfId="1" applyFont="1" applyBorder="1" applyAlignment="1">
      <alignment vertical="center"/>
    </xf>
    <xf numFmtId="0" fontId="1" fillId="0" borderId="0" xfId="1" applyFont="1" applyBorder="1" applyAlignment="1">
      <alignment horizontal="center" vertical="center"/>
    </xf>
    <xf numFmtId="0" fontId="1" fillId="0" borderId="0" xfId="1" applyFont="1" applyBorder="1" applyAlignment="1">
      <alignment vertical="center"/>
    </xf>
    <xf numFmtId="0" fontId="1" fillId="0" borderId="9" xfId="1" applyFont="1" applyBorder="1" applyAlignment="1">
      <alignment vertical="center"/>
    </xf>
    <xf numFmtId="0" fontId="1" fillId="0" borderId="5" xfId="1" applyFont="1" applyBorder="1" applyAlignment="1">
      <alignment vertical="center"/>
    </xf>
    <xf numFmtId="0" fontId="1" fillId="0" borderId="6" xfId="1" applyFont="1" applyBorder="1" applyAlignment="1">
      <alignment vertical="center"/>
    </xf>
    <xf numFmtId="0" fontId="1" fillId="0" borderId="20" xfId="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Fill="1" applyBorder="1" applyAlignment="1">
      <alignment horizontal="center" vertical="center" wrapText="1"/>
    </xf>
    <xf numFmtId="0" fontId="1" fillId="0" borderId="8" xfId="1" applyFont="1" applyFill="1" applyBorder="1" applyAlignment="1">
      <alignment horizontal="center" vertical="center"/>
    </xf>
    <xf numFmtId="0" fontId="1" fillId="0" borderId="22"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17" xfId="1" applyFont="1" applyFill="1" applyBorder="1" applyAlignment="1">
      <alignment horizontal="center" vertical="center" wrapText="1"/>
    </xf>
    <xf numFmtId="0" fontId="1" fillId="0" borderId="17" xfId="1" applyFont="1" applyFill="1" applyBorder="1" applyAlignment="1">
      <alignment horizontal="center" vertical="center"/>
    </xf>
    <xf numFmtId="0" fontId="1" fillId="0" borderId="23" xfId="1" applyFont="1" applyFill="1" applyBorder="1" applyAlignment="1">
      <alignment horizontal="center" vertical="center" wrapText="1"/>
    </xf>
    <xf numFmtId="0" fontId="1" fillId="0" borderId="7" xfId="1" applyFont="1" applyFill="1" applyBorder="1" applyAlignment="1">
      <alignment horizontal="center" vertical="center" wrapText="1"/>
    </xf>
    <xf numFmtId="0" fontId="1" fillId="0" borderId="1" xfId="1" applyFont="1" applyFill="1" applyBorder="1" applyAlignment="1">
      <alignment horizontal="center" vertical="center"/>
    </xf>
    <xf numFmtId="0" fontId="1" fillId="0" borderId="1" xfId="1" applyFont="1" applyFill="1" applyBorder="1" applyAlignment="1">
      <alignment vertical="center"/>
    </xf>
    <xf numFmtId="0" fontId="1" fillId="0" borderId="2" xfId="1" applyFont="1" applyFill="1" applyBorder="1" applyAlignment="1">
      <alignment vertical="center"/>
    </xf>
    <xf numFmtId="0" fontId="1" fillId="0" borderId="0" xfId="1" applyFont="1" applyFill="1" applyBorder="1" applyAlignment="1">
      <alignment vertical="center"/>
    </xf>
    <xf numFmtId="0" fontId="1" fillId="0" borderId="9" xfId="1" applyFont="1" applyFill="1" applyBorder="1" applyAlignment="1">
      <alignment vertical="center"/>
    </xf>
    <xf numFmtId="0" fontId="1" fillId="0" borderId="5" xfId="1" applyFont="1" applyFill="1" applyBorder="1" applyAlignment="1">
      <alignment vertical="center"/>
    </xf>
    <xf numFmtId="0" fontId="1" fillId="0" borderId="6" xfId="1" applyFont="1" applyFill="1" applyBorder="1" applyAlignment="1">
      <alignment vertical="center"/>
    </xf>
    <xf numFmtId="0" fontId="1" fillId="0" borderId="19"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20" xfId="1" applyFont="1" applyFill="1" applyBorder="1" applyAlignment="1">
      <alignment horizontal="center" vertical="center"/>
    </xf>
    <xf numFmtId="49" fontId="1" fillId="0" borderId="0" xfId="1" applyNumberFormat="1" applyFill="1" applyBorder="1" applyAlignment="1">
      <alignment horizontal="distributed"/>
    </xf>
    <xf numFmtId="49" fontId="1" fillId="0" borderId="9" xfId="1" applyNumberFormat="1" applyFill="1" applyBorder="1" applyAlignment="1">
      <alignment horizontal="distributed"/>
    </xf>
    <xf numFmtId="0" fontId="1" fillId="0" borderId="17" xfId="1" applyFill="1" applyBorder="1" applyAlignment="1">
      <alignment horizontal="center" vertical="center"/>
    </xf>
    <xf numFmtId="0" fontId="1" fillId="0" borderId="20" xfId="1" applyFill="1" applyBorder="1" applyAlignment="1">
      <alignment horizontal="center" vertical="center"/>
    </xf>
    <xf numFmtId="0" fontId="1" fillId="0" borderId="21" xfId="1" applyFill="1" applyBorder="1" applyAlignment="1">
      <alignment horizontal="center" vertical="center"/>
    </xf>
    <xf numFmtId="0" fontId="1" fillId="0" borderId="1" xfId="1" applyFill="1" applyBorder="1" applyAlignment="1">
      <alignment horizontal="center" vertical="center"/>
    </xf>
    <xf numFmtId="0" fontId="1" fillId="0" borderId="2" xfId="1" applyFill="1" applyBorder="1" applyAlignment="1">
      <alignment horizontal="center" vertical="center"/>
    </xf>
    <xf numFmtId="0" fontId="1" fillId="0" borderId="0" xfId="1" applyFill="1" applyBorder="1" applyAlignment="1">
      <alignment horizontal="center" vertical="center"/>
    </xf>
    <xf numFmtId="0" fontId="1" fillId="0" borderId="9" xfId="1" applyFill="1" applyBorder="1" applyAlignment="1">
      <alignment horizontal="center" vertical="center"/>
    </xf>
    <xf numFmtId="0" fontId="1" fillId="0" borderId="5" xfId="1" applyFill="1" applyBorder="1" applyAlignment="1">
      <alignment horizontal="center" vertical="center"/>
    </xf>
    <xf numFmtId="0" fontId="1" fillId="0" borderId="6" xfId="1" applyFill="1" applyBorder="1" applyAlignment="1">
      <alignment horizontal="center" vertical="center"/>
    </xf>
    <xf numFmtId="0" fontId="1" fillId="0" borderId="15" xfId="1" applyFill="1" applyBorder="1" applyAlignment="1">
      <alignment horizontal="center" vertical="center"/>
    </xf>
    <xf numFmtId="0" fontId="1" fillId="0" borderId="18" xfId="1" applyFill="1" applyBorder="1" applyAlignment="1">
      <alignment horizontal="center" vertical="center"/>
    </xf>
    <xf numFmtId="0" fontId="1" fillId="0" borderId="14" xfId="1" applyFill="1" applyBorder="1" applyAlignment="1">
      <alignment horizontal="center" vertical="center"/>
    </xf>
    <xf numFmtId="0" fontId="1" fillId="0" borderId="18" xfId="1" applyFont="1" applyFill="1" applyBorder="1" applyAlignment="1">
      <alignment horizontal="center" vertical="center"/>
    </xf>
    <xf numFmtId="0" fontId="1" fillId="0" borderId="22" xfId="1" applyFill="1" applyBorder="1" applyAlignment="1">
      <alignment horizontal="center" vertical="center"/>
    </xf>
    <xf numFmtId="0" fontId="1" fillId="0" borderId="8" xfId="1" applyFill="1" applyBorder="1" applyAlignment="1">
      <alignment horizontal="center" vertical="center"/>
    </xf>
    <xf numFmtId="0" fontId="1" fillId="0" borderId="24" xfId="1" applyFill="1" applyBorder="1" applyAlignment="1">
      <alignment horizontal="center" vertical="center"/>
    </xf>
    <xf numFmtId="0" fontId="1" fillId="0" borderId="24" xfId="1" applyFont="1" applyFill="1" applyBorder="1" applyAlignment="1">
      <alignment horizontal="center" vertical="center" wrapText="1"/>
    </xf>
    <xf numFmtId="0" fontId="1" fillId="0" borderId="8" xfId="1" applyFont="1" applyFill="1" applyBorder="1" applyAlignment="1">
      <alignment horizontal="center" vertical="center" wrapText="1"/>
    </xf>
    <xf numFmtId="0" fontId="1" fillId="0" borderId="0" xfId="1" applyFont="1" applyFill="1" applyBorder="1" applyAlignment="1" applyProtection="1">
      <alignment horizontal="center"/>
      <protection locked="0"/>
    </xf>
    <xf numFmtId="0" fontId="1" fillId="0" borderId="9" xfId="1" applyFont="1" applyFill="1" applyBorder="1" applyAlignment="1" applyProtection="1">
      <alignment horizontal="center"/>
      <protection locked="0"/>
    </xf>
    <xf numFmtId="0" fontId="1" fillId="0" borderId="0" xfId="1" applyFill="1" applyBorder="1" applyAlignment="1">
      <alignment horizontal="right" vertical="center"/>
    </xf>
    <xf numFmtId="0" fontId="1" fillId="0" borderId="0" xfId="1" applyFill="1" applyBorder="1" applyAlignment="1">
      <alignment vertical="center"/>
    </xf>
    <xf numFmtId="0" fontId="5" fillId="0" borderId="0" xfId="1" applyFont="1" applyFill="1" applyBorder="1" applyAlignment="1" applyProtection="1">
      <alignment horizontal="center"/>
      <protection locked="0"/>
    </xf>
    <xf numFmtId="0" fontId="5" fillId="0" borderId="9" xfId="1" applyFont="1" applyFill="1" applyBorder="1" applyAlignment="1" applyProtection="1">
      <alignment horizontal="center"/>
      <protection locked="0"/>
    </xf>
    <xf numFmtId="0" fontId="1" fillId="0" borderId="14" xfId="1" applyFont="1" applyFill="1" applyBorder="1" applyAlignment="1">
      <alignment horizontal="center" vertical="center"/>
    </xf>
    <xf numFmtId="0" fontId="1" fillId="0" borderId="4" xfId="1" applyFill="1" applyBorder="1" applyAlignment="1">
      <alignment horizontal="center" vertical="center"/>
    </xf>
    <xf numFmtId="0" fontId="1" fillId="0" borderId="3" xfId="1" applyFill="1" applyBorder="1" applyAlignment="1">
      <alignment horizontal="center" vertical="center"/>
    </xf>
    <xf numFmtId="0" fontId="1" fillId="0" borderId="7" xfId="1" applyFill="1" applyBorder="1" applyAlignment="1">
      <alignment horizontal="center" vertical="center"/>
    </xf>
    <xf numFmtId="0" fontId="1" fillId="0" borderId="1" xfId="1" applyFill="1" applyBorder="1" applyAlignment="1">
      <alignment vertical="center"/>
    </xf>
    <xf numFmtId="0" fontId="1" fillId="0" borderId="2" xfId="1" applyFill="1" applyBorder="1" applyAlignment="1">
      <alignment vertical="center"/>
    </xf>
    <xf numFmtId="0" fontId="1" fillId="0" borderId="5" xfId="1" applyFill="1" applyBorder="1" applyAlignment="1">
      <alignment vertical="center"/>
    </xf>
    <xf numFmtId="0" fontId="1" fillId="0" borderId="6" xfId="1" applyFill="1" applyBorder="1" applyAlignment="1">
      <alignment vertical="center"/>
    </xf>
    <xf numFmtId="0" fontId="1" fillId="0" borderId="15" xfId="1" applyFont="1" applyFill="1" applyBorder="1" applyAlignment="1">
      <alignment horizontal="center" vertical="center" wrapText="1"/>
    </xf>
    <xf numFmtId="0" fontId="1" fillId="0" borderId="18" xfId="1" applyFont="1" applyFill="1" applyBorder="1" applyAlignment="1">
      <alignment horizontal="center" vertical="center" wrapText="1"/>
    </xf>
    <xf numFmtId="0" fontId="1" fillId="0" borderId="11" xfId="1" applyFont="1" applyFill="1" applyBorder="1" applyAlignment="1">
      <alignment horizontal="left" vertical="center" wrapText="1"/>
    </xf>
    <xf numFmtId="0" fontId="1" fillId="0" borderId="11" xfId="1" applyFont="1" applyFill="1" applyBorder="1" applyAlignment="1">
      <alignment horizontal="left" vertical="center"/>
    </xf>
    <xf numFmtId="0" fontId="1" fillId="0" borderId="11" xfId="1" applyBorder="1" applyAlignment="1">
      <alignment vertical="center"/>
    </xf>
    <xf numFmtId="0" fontId="1" fillId="0" borderId="14" xfId="1" applyFont="1" applyFill="1" applyBorder="1" applyAlignment="1">
      <alignment horizontal="center" vertical="center" wrapText="1"/>
    </xf>
    <xf numFmtId="0" fontId="1" fillId="0" borderId="17" xfId="1" applyFill="1" applyBorder="1" applyAlignment="1">
      <alignment horizontal="center" vertical="center" wrapText="1"/>
    </xf>
    <xf numFmtId="0" fontId="1" fillId="0" borderId="21" xfId="1" applyFill="1" applyBorder="1" applyAlignment="1">
      <alignment horizontal="center" vertical="center" wrapText="1"/>
    </xf>
    <xf numFmtId="0" fontId="1" fillId="0" borderId="9" xfId="1" applyFill="1" applyBorder="1" applyAlignment="1">
      <alignment vertical="center"/>
    </xf>
    <xf numFmtId="0" fontId="1" fillId="0" borderId="7" xfId="1" applyFill="1" applyBorder="1" applyAlignment="1">
      <alignment horizontal="center" vertical="center" wrapText="1"/>
    </xf>
    <xf numFmtId="0" fontId="1" fillId="0" borderId="0" xfId="1" applyFont="1" applyFill="1" applyBorder="1" applyAlignment="1">
      <alignment horizontal="distributed"/>
    </xf>
    <xf numFmtId="0" fontId="1" fillId="0" borderId="9" xfId="1" applyFont="1" applyFill="1" applyBorder="1" applyAlignment="1">
      <alignment horizontal="distributed"/>
    </xf>
    <xf numFmtId="0" fontId="1" fillId="0" borderId="15" xfId="1" applyFont="1" applyFill="1" applyBorder="1" applyAlignment="1" applyProtection="1">
      <alignment horizontal="center" vertical="center"/>
      <protection locked="0"/>
    </xf>
    <xf numFmtId="0" fontId="1" fillId="0" borderId="14" xfId="1" applyFont="1" applyFill="1" applyBorder="1" applyAlignment="1" applyProtection="1">
      <alignment horizontal="center" vertical="center"/>
      <protection locked="0"/>
    </xf>
    <xf numFmtId="0" fontId="1" fillId="0" borderId="18" xfId="1" applyFont="1" applyFill="1" applyBorder="1" applyAlignment="1" applyProtection="1">
      <alignment horizontal="center" vertical="center"/>
      <protection locked="0"/>
    </xf>
    <xf numFmtId="0" fontId="1" fillId="0" borderId="0" xfId="1" applyFont="1" applyBorder="1" applyAlignment="1">
      <alignment horizontal="distributed"/>
    </xf>
    <xf numFmtId="0" fontId="1" fillId="0" borderId="9" xfId="1" applyFont="1" applyBorder="1" applyAlignment="1">
      <alignment horizontal="distributed"/>
    </xf>
    <xf numFmtId="0" fontId="1" fillId="0" borderId="3" xfId="1" applyFill="1" applyBorder="1" applyAlignment="1">
      <alignment horizontal="center" vertical="center" wrapText="1"/>
    </xf>
    <xf numFmtId="0" fontId="1" fillId="0" borderId="19" xfId="1" applyFill="1" applyBorder="1" applyAlignment="1">
      <alignment horizontal="center" vertical="center"/>
    </xf>
    <xf numFmtId="0" fontId="1" fillId="0" borderId="2"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4" xfId="1" applyFont="1" applyFill="1" applyBorder="1" applyAlignment="1">
      <alignment horizontal="center" vertical="center" wrapText="1"/>
    </xf>
    <xf numFmtId="0" fontId="1" fillId="0" borderId="0" xfId="1" applyAlignment="1">
      <alignment horizontal="right" vertical="center"/>
    </xf>
    <xf numFmtId="0" fontId="1" fillId="0" borderId="0" xfId="1" applyAlignment="1">
      <alignment vertical="center"/>
    </xf>
    <xf numFmtId="0" fontId="1" fillId="0" borderId="14" xfId="1" applyBorder="1" applyAlignment="1">
      <alignment horizontal="center" vertical="center"/>
    </xf>
    <xf numFmtId="0" fontId="1" fillId="0" borderId="21" xfId="1" applyBorder="1" applyAlignment="1">
      <alignment horizontal="center" vertical="center"/>
    </xf>
    <xf numFmtId="0" fontId="1" fillId="0" borderId="0" xfId="1" applyFont="1" applyFill="1" applyBorder="1" applyAlignment="1">
      <alignment horizontal="right" vertical="center"/>
    </xf>
    <xf numFmtId="0" fontId="13" fillId="0" borderId="0" xfId="1" applyFont="1" applyFill="1" applyBorder="1" applyAlignment="1" applyProtection="1">
      <alignment horizontal="center"/>
      <protection locked="0"/>
    </xf>
    <xf numFmtId="0" fontId="13" fillId="0" borderId="9" xfId="1" applyFont="1" applyFill="1" applyBorder="1" applyAlignment="1" applyProtection="1">
      <alignment horizontal="center"/>
      <protection locked="0"/>
    </xf>
    <xf numFmtId="0" fontId="13" fillId="0" borderId="3"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14"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19" xfId="1" applyFont="1" applyFill="1" applyBorder="1" applyAlignment="1">
      <alignment horizontal="center" vertical="center"/>
    </xf>
    <xf numFmtId="0" fontId="13" fillId="0" borderId="16" xfId="1" applyFont="1" applyFill="1" applyBorder="1" applyAlignment="1">
      <alignment horizontal="center" vertical="center"/>
    </xf>
    <xf numFmtId="0" fontId="13" fillId="0" borderId="18" xfId="1" applyFont="1" applyFill="1" applyBorder="1" applyAlignment="1">
      <alignment vertical="center"/>
    </xf>
    <xf numFmtId="0" fontId="13" fillId="0" borderId="2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5" xfId="1" applyFont="1" applyFill="1" applyBorder="1" applyAlignment="1">
      <alignment horizontal="center" vertical="center" wrapText="1"/>
    </xf>
    <xf numFmtId="0" fontId="13" fillId="0" borderId="17" xfId="1" applyFont="1" applyFill="1" applyBorder="1" applyAlignment="1">
      <alignment horizontal="center" vertical="center"/>
    </xf>
    <xf numFmtId="0" fontId="1" fillId="0" borderId="0" xfId="1" applyFont="1" applyFill="1" applyAlignment="1">
      <alignment vertical="top" wrapText="1"/>
    </xf>
    <xf numFmtId="0" fontId="13" fillId="0" borderId="8" xfId="1" applyFont="1" applyFill="1" applyBorder="1" applyAlignment="1">
      <alignment horizontal="center" vertical="center"/>
    </xf>
    <xf numFmtId="0" fontId="13" fillId="0" borderId="15" xfId="1" applyFont="1" applyFill="1" applyBorder="1" applyAlignment="1">
      <alignment horizontal="center" vertical="center"/>
    </xf>
  </cellXfs>
  <cellStyles count="5">
    <cellStyle name="パーセント 2" xfId="3" xr:uid="{BC5F8ADA-CFF2-4604-96A1-8389616E7D36}"/>
    <cellStyle name="桁区切り 2" xfId="2" xr:uid="{7087AA67-AB3D-442F-8396-626F9F66FAF1}"/>
    <cellStyle name="通貨 2" xfId="4" xr:uid="{69860CA4-C5EF-4850-B249-A72C77155CE9}"/>
    <cellStyle name="標準" xfId="0" builtinId="0"/>
    <cellStyle name="標準 2" xfId="1" xr:uid="{C05AFFB5-CFE1-4CAD-A841-D5746EEAC1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187138</xdr:colOff>
      <xdr:row>8</xdr:row>
      <xdr:rowOff>9525</xdr:rowOff>
    </xdr:from>
    <xdr:to>
      <xdr:col>2</xdr:col>
      <xdr:colOff>44263</xdr:colOff>
      <xdr:row>22</xdr:row>
      <xdr:rowOff>133350</xdr:rowOff>
    </xdr:to>
    <xdr:sp macro="" textlink="">
      <xdr:nvSpPr>
        <xdr:cNvPr id="2" name="AutoShape 1">
          <a:extLst>
            <a:ext uri="{FF2B5EF4-FFF2-40B4-BE49-F238E27FC236}">
              <a16:creationId xmlns:a16="http://schemas.microsoft.com/office/drawing/2014/main" id="{CE1564D2-E4D1-47A7-B306-DFA3AB06C3EA}"/>
            </a:ext>
          </a:extLst>
        </xdr:cNvPr>
        <xdr:cNvSpPr>
          <a:spLocks/>
        </xdr:cNvSpPr>
      </xdr:nvSpPr>
      <xdr:spPr bwMode="auto">
        <a:xfrm>
          <a:off x="425263" y="1381125"/>
          <a:ext cx="133350" cy="2524125"/>
        </a:xfrm>
        <a:prstGeom prst="leftBrace">
          <a:avLst>
            <a:gd name="adj1" fmla="val 1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198344</xdr:colOff>
      <xdr:row>24</xdr:row>
      <xdr:rowOff>31937</xdr:rowOff>
    </xdr:from>
    <xdr:to>
      <xdr:col>2</xdr:col>
      <xdr:colOff>55469</xdr:colOff>
      <xdr:row>39</xdr:row>
      <xdr:rowOff>31937</xdr:rowOff>
    </xdr:to>
    <xdr:sp macro="" textlink="">
      <xdr:nvSpPr>
        <xdr:cNvPr id="3" name="AutoShape 6">
          <a:extLst>
            <a:ext uri="{FF2B5EF4-FFF2-40B4-BE49-F238E27FC236}">
              <a16:creationId xmlns:a16="http://schemas.microsoft.com/office/drawing/2014/main" id="{BA0CDA9B-2649-44C3-9979-BC21416F35CA}"/>
            </a:ext>
          </a:extLst>
        </xdr:cNvPr>
        <xdr:cNvSpPr>
          <a:spLocks/>
        </xdr:cNvSpPr>
      </xdr:nvSpPr>
      <xdr:spPr bwMode="auto">
        <a:xfrm>
          <a:off x="436469" y="4146737"/>
          <a:ext cx="133350" cy="2571750"/>
        </a:xfrm>
        <a:prstGeom prst="leftBrace">
          <a:avLst>
            <a:gd name="adj1" fmla="val 15357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198344</xdr:colOff>
      <xdr:row>40</xdr:row>
      <xdr:rowOff>41462</xdr:rowOff>
    </xdr:from>
    <xdr:to>
      <xdr:col>2</xdr:col>
      <xdr:colOff>55469</xdr:colOff>
      <xdr:row>55</xdr:row>
      <xdr:rowOff>31937</xdr:rowOff>
    </xdr:to>
    <xdr:sp macro="" textlink="">
      <xdr:nvSpPr>
        <xdr:cNvPr id="4" name="AutoShape 8">
          <a:extLst>
            <a:ext uri="{FF2B5EF4-FFF2-40B4-BE49-F238E27FC236}">
              <a16:creationId xmlns:a16="http://schemas.microsoft.com/office/drawing/2014/main" id="{57E03648-9348-4BD6-84D9-9B2FA9A0E2E8}"/>
            </a:ext>
          </a:extLst>
        </xdr:cNvPr>
        <xdr:cNvSpPr>
          <a:spLocks/>
        </xdr:cNvSpPr>
      </xdr:nvSpPr>
      <xdr:spPr bwMode="auto">
        <a:xfrm>
          <a:off x="436469" y="6899462"/>
          <a:ext cx="133350" cy="2562225"/>
        </a:xfrm>
        <a:prstGeom prst="leftBrace">
          <a:avLst>
            <a:gd name="adj1" fmla="val 15059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D24E82-4A98-4EB6-A33E-54FE493EFA4A}">
  <sheetPr>
    <pageSetUpPr fitToPage="1"/>
  </sheetPr>
  <dimension ref="B1:V60"/>
  <sheetViews>
    <sheetView showGridLines="0" tabSelected="1" zoomScale="85" zoomScaleNormal="85" zoomScaleSheetLayoutView="85" workbookViewId="0"/>
  </sheetViews>
  <sheetFormatPr defaultRowHeight="11.25" x14ac:dyDescent="0.4"/>
  <cols>
    <col min="1" max="1" width="3.125" style="2" customWidth="1"/>
    <col min="2" max="2" width="3.625" style="2" customWidth="1"/>
    <col min="3" max="3" width="5.5" style="2" customWidth="1"/>
    <col min="4" max="4" width="6" style="2" customWidth="1"/>
    <col min="5" max="5" width="9.875" style="2" customWidth="1"/>
    <col min="6" max="12" width="9.75" style="2" customWidth="1"/>
    <col min="13" max="20" width="9.5" style="2" customWidth="1"/>
    <col min="21" max="21" width="10.375" style="2" customWidth="1"/>
    <col min="22" max="22" width="6.875" style="2" customWidth="1"/>
    <col min="23" max="16384" width="9" style="2"/>
  </cols>
  <sheetData>
    <row r="1" spans="2:22" ht="14.25" x14ac:dyDescent="0.4">
      <c r="B1" s="1" t="s">
        <v>0</v>
      </c>
    </row>
    <row r="3" spans="2:22" ht="14.25" x14ac:dyDescent="0.4">
      <c r="B3" s="1" t="s">
        <v>1</v>
      </c>
    </row>
    <row r="4" spans="2:22" ht="13.5" customHeight="1" x14ac:dyDescent="0.4">
      <c r="B4" s="3" t="s">
        <v>2</v>
      </c>
    </row>
    <row r="5" spans="2:22" ht="12" thickBot="1" x14ac:dyDescent="0.45">
      <c r="N5" s="336" t="s">
        <v>3</v>
      </c>
      <c r="O5" s="336"/>
      <c r="P5" s="336"/>
      <c r="Q5" s="336"/>
      <c r="R5" s="336"/>
      <c r="S5" s="336"/>
      <c r="T5" s="336"/>
      <c r="U5" s="336"/>
      <c r="V5" s="337"/>
    </row>
    <row r="6" spans="2:22" s="4" customFormat="1" ht="11.25" customHeight="1" x14ac:dyDescent="0.4">
      <c r="B6" s="338" t="s">
        <v>4</v>
      </c>
      <c r="C6" s="339"/>
      <c r="D6" s="340"/>
      <c r="E6" s="343" t="s">
        <v>5</v>
      </c>
      <c r="F6" s="334" t="s">
        <v>6</v>
      </c>
      <c r="G6" s="345" t="s">
        <v>7</v>
      </c>
      <c r="H6" s="345" t="s">
        <v>8</v>
      </c>
      <c r="I6" s="332" t="s">
        <v>9</v>
      </c>
      <c r="J6" s="332" t="s">
        <v>10</v>
      </c>
      <c r="K6" s="334" t="s">
        <v>11</v>
      </c>
      <c r="L6" s="334" t="s">
        <v>12</v>
      </c>
      <c r="M6" s="332" t="s">
        <v>13</v>
      </c>
      <c r="N6" s="334" t="s">
        <v>14</v>
      </c>
      <c r="O6" s="332" t="s">
        <v>15</v>
      </c>
      <c r="P6" s="334" t="s">
        <v>16</v>
      </c>
      <c r="Q6" s="334" t="s">
        <v>17</v>
      </c>
      <c r="R6" s="332" t="s">
        <v>18</v>
      </c>
      <c r="S6" s="345" t="s">
        <v>19</v>
      </c>
      <c r="T6" s="332" t="s">
        <v>20</v>
      </c>
      <c r="U6" s="332" t="s">
        <v>21</v>
      </c>
      <c r="V6" s="343" t="s">
        <v>22</v>
      </c>
    </row>
    <row r="7" spans="2:22" s="4" customFormat="1" ht="24.95" customHeight="1" x14ac:dyDescent="0.4">
      <c r="B7" s="341"/>
      <c r="C7" s="341"/>
      <c r="D7" s="342"/>
      <c r="E7" s="344"/>
      <c r="F7" s="333"/>
      <c r="G7" s="333"/>
      <c r="H7" s="333"/>
      <c r="I7" s="346"/>
      <c r="J7" s="333"/>
      <c r="K7" s="346"/>
      <c r="L7" s="333"/>
      <c r="M7" s="333"/>
      <c r="N7" s="333"/>
      <c r="O7" s="335"/>
      <c r="P7" s="335"/>
      <c r="Q7" s="335"/>
      <c r="R7" s="335"/>
      <c r="S7" s="335"/>
      <c r="T7" s="347"/>
      <c r="U7" s="347"/>
      <c r="V7" s="348"/>
    </row>
    <row r="8" spans="2:22" ht="6.75" customHeight="1" x14ac:dyDescent="0.15">
      <c r="B8" s="5"/>
      <c r="D8" s="6"/>
      <c r="I8" s="7"/>
      <c r="J8" s="7"/>
      <c r="K8" s="7"/>
      <c r="L8" s="7"/>
      <c r="M8" s="7"/>
      <c r="N8" s="7"/>
      <c r="O8" s="7"/>
      <c r="P8" s="7"/>
      <c r="Q8" s="7"/>
      <c r="R8" s="7"/>
      <c r="S8" s="7"/>
      <c r="T8" s="7"/>
      <c r="U8" s="7"/>
      <c r="V8" s="8"/>
    </row>
    <row r="9" spans="2:22" ht="13.5" customHeight="1" x14ac:dyDescent="0.15">
      <c r="B9" s="5"/>
      <c r="C9" s="329" t="s">
        <v>23</v>
      </c>
      <c r="D9" s="330"/>
      <c r="E9" s="9">
        <v>335752</v>
      </c>
      <c r="F9" s="9" t="s">
        <v>24</v>
      </c>
      <c r="G9" s="9">
        <v>497188</v>
      </c>
      <c r="H9" s="9">
        <v>421827</v>
      </c>
      <c r="I9" s="9">
        <v>561017</v>
      </c>
      <c r="J9" s="9">
        <v>438491</v>
      </c>
      <c r="K9" s="9">
        <v>456667</v>
      </c>
      <c r="L9" s="9">
        <v>218821</v>
      </c>
      <c r="M9" s="9">
        <v>379515</v>
      </c>
      <c r="N9" s="9">
        <v>368764</v>
      </c>
      <c r="O9" s="9">
        <v>447062</v>
      </c>
      <c r="P9" s="9">
        <v>156560</v>
      </c>
      <c r="Q9" s="9">
        <v>211720</v>
      </c>
      <c r="R9" s="9">
        <v>416383</v>
      </c>
      <c r="S9" s="9">
        <v>336176</v>
      </c>
      <c r="T9" s="9">
        <v>333592</v>
      </c>
      <c r="U9" s="9">
        <v>238996</v>
      </c>
      <c r="V9" s="10" t="s">
        <v>25</v>
      </c>
    </row>
    <row r="10" spans="2:22" ht="13.5" customHeight="1" x14ac:dyDescent="0.15">
      <c r="B10" s="5"/>
      <c r="C10" s="331" t="s">
        <v>26</v>
      </c>
      <c r="D10" s="330"/>
      <c r="E10" s="9">
        <v>326602</v>
      </c>
      <c r="F10" s="9" t="s">
        <v>24</v>
      </c>
      <c r="G10" s="9">
        <v>441383</v>
      </c>
      <c r="H10" s="9">
        <v>416022</v>
      </c>
      <c r="I10" s="9">
        <v>564002</v>
      </c>
      <c r="J10" s="9">
        <v>396958</v>
      </c>
      <c r="K10" s="9">
        <v>391793</v>
      </c>
      <c r="L10" s="9">
        <v>223387</v>
      </c>
      <c r="M10" s="9">
        <v>363910</v>
      </c>
      <c r="N10" s="9">
        <v>318615</v>
      </c>
      <c r="O10" s="9">
        <v>389419</v>
      </c>
      <c r="P10" s="9">
        <v>162790</v>
      </c>
      <c r="Q10" s="9">
        <v>192535</v>
      </c>
      <c r="R10" s="9">
        <v>427667</v>
      </c>
      <c r="S10" s="9">
        <v>345663</v>
      </c>
      <c r="T10" s="9">
        <v>328080</v>
      </c>
      <c r="U10" s="9">
        <v>253052</v>
      </c>
      <c r="V10" s="10" t="s">
        <v>27</v>
      </c>
    </row>
    <row r="11" spans="2:22" ht="13.5" customHeight="1" x14ac:dyDescent="0.15">
      <c r="C11" s="327" t="s">
        <v>28</v>
      </c>
      <c r="D11" s="328"/>
      <c r="E11" s="11">
        <v>323575</v>
      </c>
      <c r="F11" s="9" t="s">
        <v>24</v>
      </c>
      <c r="G11" s="11">
        <v>473886</v>
      </c>
      <c r="H11" s="12">
        <v>418434</v>
      </c>
      <c r="I11" s="13">
        <v>556331</v>
      </c>
      <c r="J11" s="14">
        <v>357122</v>
      </c>
      <c r="K11" s="14">
        <v>358436</v>
      </c>
      <c r="L11" s="14">
        <v>232526</v>
      </c>
      <c r="M11" s="14">
        <v>371655</v>
      </c>
      <c r="N11" s="14">
        <v>293266</v>
      </c>
      <c r="O11" s="14">
        <v>399044</v>
      </c>
      <c r="P11" s="14">
        <v>147682</v>
      </c>
      <c r="Q11" s="14">
        <v>193562</v>
      </c>
      <c r="R11" s="14">
        <v>416904</v>
      </c>
      <c r="S11" s="14">
        <v>339584</v>
      </c>
      <c r="T11" s="14">
        <v>325327</v>
      </c>
      <c r="U11" s="13">
        <v>273323</v>
      </c>
      <c r="V11" s="15" t="s">
        <v>29</v>
      </c>
    </row>
    <row r="12" spans="2:22" ht="13.5" customHeight="1" x14ac:dyDescent="0.15">
      <c r="B12" s="16"/>
      <c r="C12" s="17"/>
      <c r="D12" s="18" t="s">
        <v>30</v>
      </c>
      <c r="E12" s="19">
        <v>278200</v>
      </c>
      <c r="F12" s="9" t="s">
        <v>24</v>
      </c>
      <c r="G12" s="20">
        <v>382574</v>
      </c>
      <c r="H12" s="21">
        <v>345272</v>
      </c>
      <c r="I12" s="21">
        <v>478639</v>
      </c>
      <c r="J12" s="21">
        <v>287291</v>
      </c>
      <c r="K12" s="21">
        <v>306019</v>
      </c>
      <c r="L12" s="21">
        <v>209203</v>
      </c>
      <c r="M12" s="21">
        <v>304078</v>
      </c>
      <c r="N12" s="21">
        <v>294301</v>
      </c>
      <c r="O12" s="21">
        <v>316075</v>
      </c>
      <c r="P12" s="21">
        <v>148181</v>
      </c>
      <c r="Q12" s="21">
        <v>182246</v>
      </c>
      <c r="R12" s="21">
        <v>337141</v>
      </c>
      <c r="S12" s="21">
        <v>298078</v>
      </c>
      <c r="T12" s="21">
        <v>277929</v>
      </c>
      <c r="U12" s="21">
        <v>237426</v>
      </c>
      <c r="V12" s="22" t="s">
        <v>31</v>
      </c>
    </row>
    <row r="13" spans="2:22" ht="13.5" customHeight="1" x14ac:dyDescent="0.15">
      <c r="B13" s="16"/>
      <c r="C13" s="17"/>
      <c r="D13" s="23" t="s">
        <v>32</v>
      </c>
      <c r="E13" s="24">
        <v>267548</v>
      </c>
      <c r="F13" s="9" t="s">
        <v>24</v>
      </c>
      <c r="G13" s="20">
        <v>380056</v>
      </c>
      <c r="H13" s="21">
        <v>327427</v>
      </c>
      <c r="I13" s="21">
        <v>478838</v>
      </c>
      <c r="J13" s="21">
        <v>301397</v>
      </c>
      <c r="K13" s="21">
        <v>305879</v>
      </c>
      <c r="L13" s="21">
        <v>191706</v>
      </c>
      <c r="M13" s="21">
        <v>292793</v>
      </c>
      <c r="N13" s="21">
        <v>230485</v>
      </c>
      <c r="O13" s="21">
        <v>326692</v>
      </c>
      <c r="P13" s="21">
        <v>126523</v>
      </c>
      <c r="Q13" s="21">
        <v>180942</v>
      </c>
      <c r="R13" s="21">
        <v>316037</v>
      </c>
      <c r="S13" s="21">
        <v>287955</v>
      </c>
      <c r="T13" s="21">
        <v>273841</v>
      </c>
      <c r="U13" s="21">
        <v>240860</v>
      </c>
      <c r="V13" s="22" t="s">
        <v>32</v>
      </c>
    </row>
    <row r="14" spans="2:22" ht="13.5" customHeight="1" x14ac:dyDescent="0.15">
      <c r="B14" s="16" t="s">
        <v>33</v>
      </c>
      <c r="C14" s="17"/>
      <c r="D14" s="23" t="s">
        <v>34</v>
      </c>
      <c r="E14" s="24">
        <v>281930</v>
      </c>
      <c r="F14" s="9" t="s">
        <v>24</v>
      </c>
      <c r="G14" s="20">
        <v>434201</v>
      </c>
      <c r="H14" s="21">
        <v>341060</v>
      </c>
      <c r="I14" s="21">
        <v>486404</v>
      </c>
      <c r="J14" s="21">
        <v>319715</v>
      </c>
      <c r="K14" s="21">
        <v>316487</v>
      </c>
      <c r="L14" s="21">
        <v>216920</v>
      </c>
      <c r="M14" s="21">
        <v>324062</v>
      </c>
      <c r="N14" s="21">
        <v>234246</v>
      </c>
      <c r="O14" s="21">
        <v>319750</v>
      </c>
      <c r="P14" s="21">
        <v>132850</v>
      </c>
      <c r="Q14" s="21">
        <v>176929</v>
      </c>
      <c r="R14" s="21">
        <v>333283</v>
      </c>
      <c r="S14" s="21">
        <v>306662</v>
      </c>
      <c r="T14" s="21">
        <v>273951</v>
      </c>
      <c r="U14" s="21">
        <v>240355</v>
      </c>
      <c r="V14" s="22" t="s">
        <v>34</v>
      </c>
    </row>
    <row r="15" spans="2:22" ht="13.5" customHeight="1" x14ac:dyDescent="0.15">
      <c r="B15" s="16"/>
      <c r="C15" s="17"/>
      <c r="D15" s="23" t="s">
        <v>35</v>
      </c>
      <c r="E15" s="24">
        <v>276431</v>
      </c>
      <c r="F15" s="9" t="s">
        <v>24</v>
      </c>
      <c r="G15" s="20">
        <v>368624</v>
      </c>
      <c r="H15" s="21">
        <v>337939</v>
      </c>
      <c r="I15" s="21">
        <v>494404</v>
      </c>
      <c r="J15" s="21">
        <v>298780</v>
      </c>
      <c r="K15" s="21">
        <v>320174</v>
      </c>
      <c r="L15" s="21">
        <v>196445</v>
      </c>
      <c r="M15" s="21">
        <v>314526</v>
      </c>
      <c r="N15" s="21">
        <v>258800</v>
      </c>
      <c r="O15" s="21">
        <v>320223</v>
      </c>
      <c r="P15" s="21">
        <v>138632</v>
      </c>
      <c r="Q15" s="21">
        <v>187719</v>
      </c>
      <c r="R15" s="21">
        <v>335523</v>
      </c>
      <c r="S15" s="21">
        <v>299012</v>
      </c>
      <c r="T15" s="21">
        <v>286185</v>
      </c>
      <c r="U15" s="21">
        <v>243953</v>
      </c>
      <c r="V15" s="22" t="s">
        <v>35</v>
      </c>
    </row>
    <row r="16" spans="2:22" ht="13.5" customHeight="1" x14ac:dyDescent="0.15">
      <c r="B16" s="16"/>
      <c r="C16" s="17"/>
      <c r="D16" s="23" t="s">
        <v>36</v>
      </c>
      <c r="E16" s="24">
        <v>282189</v>
      </c>
      <c r="F16" s="9" t="s">
        <v>24</v>
      </c>
      <c r="G16" s="20">
        <v>383363</v>
      </c>
      <c r="H16" s="21">
        <v>336103</v>
      </c>
      <c r="I16" s="21">
        <v>480441</v>
      </c>
      <c r="J16" s="21">
        <v>309050</v>
      </c>
      <c r="K16" s="21">
        <v>330498</v>
      </c>
      <c r="L16" s="21">
        <v>207427</v>
      </c>
      <c r="M16" s="21">
        <v>347722</v>
      </c>
      <c r="N16" s="21">
        <v>254415</v>
      </c>
      <c r="O16" s="21">
        <v>331184</v>
      </c>
      <c r="P16" s="21">
        <v>169430</v>
      </c>
      <c r="Q16" s="21">
        <v>198779</v>
      </c>
      <c r="R16" s="21">
        <v>313711</v>
      </c>
      <c r="S16" s="21">
        <v>289164</v>
      </c>
      <c r="T16" s="21">
        <v>272344</v>
      </c>
      <c r="U16" s="21">
        <v>266652</v>
      </c>
      <c r="V16" s="22" t="s">
        <v>36</v>
      </c>
    </row>
    <row r="17" spans="2:22" ht="13.5" customHeight="1" x14ac:dyDescent="0.15">
      <c r="B17" s="16"/>
      <c r="C17" s="17"/>
      <c r="D17" s="23" t="s">
        <v>37</v>
      </c>
      <c r="E17" s="24">
        <v>475037</v>
      </c>
      <c r="F17" s="9" t="s">
        <v>24</v>
      </c>
      <c r="G17" s="20">
        <v>611162</v>
      </c>
      <c r="H17" s="21">
        <v>647093</v>
      </c>
      <c r="I17" s="21">
        <v>950330</v>
      </c>
      <c r="J17" s="21">
        <v>534721</v>
      </c>
      <c r="K17" s="21">
        <v>561956</v>
      </c>
      <c r="L17" s="21">
        <v>231315</v>
      </c>
      <c r="M17" s="21">
        <v>654561</v>
      </c>
      <c r="N17" s="21">
        <v>370901</v>
      </c>
      <c r="O17" s="21">
        <v>699989</v>
      </c>
      <c r="P17" s="21">
        <v>155664</v>
      </c>
      <c r="Q17" s="21">
        <v>185362</v>
      </c>
      <c r="R17" s="21">
        <v>899820</v>
      </c>
      <c r="S17" s="21">
        <v>466622</v>
      </c>
      <c r="T17" s="21">
        <v>543811</v>
      </c>
      <c r="U17" s="21">
        <v>401253</v>
      </c>
      <c r="V17" s="22" t="s">
        <v>37</v>
      </c>
    </row>
    <row r="18" spans="2:22" ht="13.5" customHeight="1" x14ac:dyDescent="0.15">
      <c r="B18" s="16" t="s">
        <v>38</v>
      </c>
      <c r="C18" s="17"/>
      <c r="D18" s="18" t="s">
        <v>39</v>
      </c>
      <c r="E18" s="24">
        <v>347662</v>
      </c>
      <c r="F18" s="9" t="s">
        <v>24</v>
      </c>
      <c r="G18" s="20">
        <v>640583</v>
      </c>
      <c r="H18" s="21">
        <v>495058</v>
      </c>
      <c r="I18" s="21">
        <v>469873</v>
      </c>
      <c r="J18" s="21">
        <v>405290</v>
      </c>
      <c r="K18" s="21">
        <v>333746</v>
      </c>
      <c r="L18" s="21">
        <v>301624</v>
      </c>
      <c r="M18" s="21">
        <v>317167</v>
      </c>
      <c r="N18" s="21">
        <v>289982</v>
      </c>
      <c r="O18" s="21">
        <v>360691</v>
      </c>
      <c r="P18" s="21">
        <v>143772</v>
      </c>
      <c r="Q18" s="21">
        <v>226479</v>
      </c>
      <c r="R18" s="21">
        <v>331628</v>
      </c>
      <c r="S18" s="21">
        <v>382942</v>
      </c>
      <c r="T18" s="21">
        <v>278058</v>
      </c>
      <c r="U18" s="21">
        <v>259153</v>
      </c>
      <c r="V18" s="22" t="s">
        <v>39</v>
      </c>
    </row>
    <row r="19" spans="2:22" ht="13.5" customHeight="1" x14ac:dyDescent="0.15">
      <c r="B19" s="16"/>
      <c r="C19" s="17"/>
      <c r="D19" s="23" t="s">
        <v>40</v>
      </c>
      <c r="E19" s="24">
        <v>275846</v>
      </c>
      <c r="F19" s="9" t="s">
        <v>24</v>
      </c>
      <c r="G19" s="20">
        <v>384098</v>
      </c>
      <c r="H19" s="21">
        <v>333994</v>
      </c>
      <c r="I19" s="21">
        <v>467858</v>
      </c>
      <c r="J19" s="21">
        <v>285451</v>
      </c>
      <c r="K19" s="21">
        <v>317471</v>
      </c>
      <c r="L19" s="21">
        <v>211514</v>
      </c>
      <c r="M19" s="21">
        <v>303372</v>
      </c>
      <c r="N19" s="21">
        <v>214023</v>
      </c>
      <c r="O19" s="21">
        <v>328358</v>
      </c>
      <c r="P19" s="21">
        <v>153474</v>
      </c>
      <c r="Q19" s="21">
        <v>190262</v>
      </c>
      <c r="R19" s="21">
        <v>314067</v>
      </c>
      <c r="S19" s="21">
        <v>304865</v>
      </c>
      <c r="T19" s="21">
        <v>249052</v>
      </c>
      <c r="U19" s="21">
        <v>227745</v>
      </c>
      <c r="V19" s="22" t="s">
        <v>40</v>
      </c>
    </row>
    <row r="20" spans="2:22" ht="13.5" customHeight="1" x14ac:dyDescent="0.15">
      <c r="B20" s="16"/>
      <c r="C20" s="17"/>
      <c r="D20" s="23" t="s">
        <v>41</v>
      </c>
      <c r="E20" s="24">
        <v>272889</v>
      </c>
      <c r="F20" s="9" t="s">
        <v>24</v>
      </c>
      <c r="G20" s="20">
        <v>379390</v>
      </c>
      <c r="H20" s="21">
        <v>333127</v>
      </c>
      <c r="I20" s="21">
        <v>472470</v>
      </c>
      <c r="J20" s="21">
        <v>324399</v>
      </c>
      <c r="K20" s="21">
        <v>320025</v>
      </c>
      <c r="L20" s="21">
        <v>205024</v>
      </c>
      <c r="M20" s="21">
        <v>293023</v>
      </c>
      <c r="N20" s="21">
        <v>308915</v>
      </c>
      <c r="O20" s="21">
        <v>334079</v>
      </c>
      <c r="P20" s="21">
        <v>139910</v>
      </c>
      <c r="Q20" s="21">
        <v>183910</v>
      </c>
      <c r="R20" s="21">
        <v>324555</v>
      </c>
      <c r="S20" s="21">
        <v>286921</v>
      </c>
      <c r="T20" s="21">
        <v>272302</v>
      </c>
      <c r="U20" s="21">
        <v>228178</v>
      </c>
      <c r="V20" s="22" t="s">
        <v>41</v>
      </c>
    </row>
    <row r="21" spans="2:22" ht="13.5" customHeight="1" x14ac:dyDescent="0.15">
      <c r="C21" s="17"/>
      <c r="D21" s="23" t="s">
        <v>42</v>
      </c>
      <c r="E21" s="24">
        <v>279135</v>
      </c>
      <c r="F21" s="9" t="s">
        <v>24</v>
      </c>
      <c r="G21" s="20">
        <v>379386</v>
      </c>
      <c r="H21" s="21">
        <v>332820</v>
      </c>
      <c r="I21" s="21">
        <v>493885</v>
      </c>
      <c r="J21" s="21">
        <v>285028</v>
      </c>
      <c r="K21" s="21">
        <v>317013</v>
      </c>
      <c r="L21" s="21">
        <v>222777</v>
      </c>
      <c r="M21" s="21">
        <v>299247</v>
      </c>
      <c r="N21" s="21">
        <v>244649</v>
      </c>
      <c r="O21" s="21">
        <v>341560</v>
      </c>
      <c r="P21" s="21">
        <v>138548</v>
      </c>
      <c r="Q21" s="21">
        <v>189491</v>
      </c>
      <c r="R21" s="21">
        <v>329055</v>
      </c>
      <c r="S21" s="21">
        <v>306907</v>
      </c>
      <c r="T21" s="21">
        <v>284736</v>
      </c>
      <c r="U21" s="21">
        <v>233174</v>
      </c>
      <c r="V21" s="10">
        <v>10</v>
      </c>
    </row>
    <row r="22" spans="2:22" ht="13.5" customHeight="1" x14ac:dyDescent="0.15">
      <c r="B22" s="16"/>
      <c r="C22" s="17"/>
      <c r="D22" s="23" t="s">
        <v>43</v>
      </c>
      <c r="E22" s="24">
        <v>286110</v>
      </c>
      <c r="F22" s="9" t="s">
        <v>24</v>
      </c>
      <c r="G22" s="20">
        <v>402711</v>
      </c>
      <c r="H22" s="21">
        <v>365027</v>
      </c>
      <c r="I22" s="21">
        <v>468107</v>
      </c>
      <c r="J22" s="21">
        <v>298046</v>
      </c>
      <c r="K22" s="21">
        <v>321616</v>
      </c>
      <c r="L22" s="21">
        <v>210017</v>
      </c>
      <c r="M22" s="21">
        <v>293272</v>
      </c>
      <c r="N22" s="21">
        <v>245072</v>
      </c>
      <c r="O22" s="21">
        <v>406989</v>
      </c>
      <c r="P22" s="21">
        <v>142236</v>
      </c>
      <c r="Q22" s="21">
        <v>202607</v>
      </c>
      <c r="R22" s="21">
        <v>333552</v>
      </c>
      <c r="S22" s="21">
        <v>287775</v>
      </c>
      <c r="T22" s="21">
        <v>259020</v>
      </c>
      <c r="U22" s="21">
        <v>269429</v>
      </c>
      <c r="V22" s="10">
        <v>11</v>
      </c>
    </row>
    <row r="23" spans="2:22" ht="13.5" customHeight="1" x14ac:dyDescent="0.15">
      <c r="B23" s="25"/>
      <c r="C23" s="17"/>
      <c r="D23" s="23" t="s">
        <v>44</v>
      </c>
      <c r="E23" s="24">
        <v>559846</v>
      </c>
      <c r="F23" s="9" t="s">
        <v>24</v>
      </c>
      <c r="G23" s="20">
        <v>947387</v>
      </c>
      <c r="H23" s="21">
        <v>823632</v>
      </c>
      <c r="I23" s="21">
        <v>933736</v>
      </c>
      <c r="J23" s="21">
        <v>644110</v>
      </c>
      <c r="K23" s="21">
        <v>550084</v>
      </c>
      <c r="L23" s="21">
        <v>387085</v>
      </c>
      <c r="M23" s="21">
        <v>739317</v>
      </c>
      <c r="N23" s="21">
        <v>572046</v>
      </c>
      <c r="O23" s="21">
        <v>711184</v>
      </c>
      <c r="P23" s="21">
        <v>181588</v>
      </c>
      <c r="Q23" s="21">
        <v>219302</v>
      </c>
      <c r="R23" s="21">
        <v>835332</v>
      </c>
      <c r="S23" s="21">
        <v>558624</v>
      </c>
      <c r="T23" s="21">
        <v>615170</v>
      </c>
      <c r="U23" s="21">
        <v>429993</v>
      </c>
      <c r="V23" s="10">
        <v>12</v>
      </c>
    </row>
    <row r="24" spans="2:22" ht="13.5" customHeight="1" x14ac:dyDescent="0.15">
      <c r="B24" s="5"/>
      <c r="D24" s="6"/>
      <c r="E24" s="26"/>
      <c r="F24" s="9"/>
      <c r="G24" s="26"/>
      <c r="H24" s="26"/>
      <c r="I24" s="27"/>
      <c r="J24" s="27"/>
      <c r="K24" s="27"/>
      <c r="L24" s="27"/>
      <c r="M24" s="27"/>
      <c r="N24" s="27"/>
      <c r="O24" s="27"/>
      <c r="P24" s="27"/>
      <c r="Q24" s="27"/>
      <c r="R24" s="27"/>
      <c r="S24" s="27"/>
      <c r="T24" s="27"/>
      <c r="U24" s="27"/>
      <c r="V24" s="28"/>
    </row>
    <row r="25" spans="2:22" ht="13.5" customHeight="1" x14ac:dyDescent="0.15">
      <c r="B25" s="5"/>
      <c r="C25" s="329" t="s">
        <v>23</v>
      </c>
      <c r="D25" s="330"/>
      <c r="E25" s="9">
        <v>430823</v>
      </c>
      <c r="F25" s="9" t="s">
        <v>24</v>
      </c>
      <c r="G25" s="9">
        <v>530170</v>
      </c>
      <c r="H25" s="9">
        <v>483891</v>
      </c>
      <c r="I25" s="29">
        <v>575029</v>
      </c>
      <c r="J25" s="29">
        <v>560163</v>
      </c>
      <c r="K25" s="29">
        <v>495226</v>
      </c>
      <c r="L25" s="29">
        <v>337442</v>
      </c>
      <c r="M25" s="29">
        <v>660367</v>
      </c>
      <c r="N25" s="9">
        <v>451203</v>
      </c>
      <c r="O25" s="9">
        <v>521071</v>
      </c>
      <c r="P25" s="9">
        <v>210767</v>
      </c>
      <c r="Q25" s="9">
        <v>260143</v>
      </c>
      <c r="R25" s="29">
        <v>475308</v>
      </c>
      <c r="S25" s="29">
        <v>435504</v>
      </c>
      <c r="T25" s="29">
        <v>397802</v>
      </c>
      <c r="U25" s="9">
        <v>310927</v>
      </c>
      <c r="V25" s="10" t="s">
        <v>25</v>
      </c>
    </row>
    <row r="26" spans="2:22" ht="13.5" customHeight="1" x14ac:dyDescent="0.15">
      <c r="B26" s="5"/>
      <c r="C26" s="331" t="s">
        <v>26</v>
      </c>
      <c r="D26" s="330"/>
      <c r="E26" s="9">
        <v>415505</v>
      </c>
      <c r="F26" s="9" t="s">
        <v>24</v>
      </c>
      <c r="G26" s="9">
        <v>474846</v>
      </c>
      <c r="H26" s="9">
        <v>478681</v>
      </c>
      <c r="I26" s="29">
        <v>579292</v>
      </c>
      <c r="J26" s="29">
        <v>542384</v>
      </c>
      <c r="K26" s="29">
        <v>449156</v>
      </c>
      <c r="L26" s="29">
        <v>338220</v>
      </c>
      <c r="M26" s="29">
        <v>701803</v>
      </c>
      <c r="N26" s="9">
        <v>420584</v>
      </c>
      <c r="O26" s="9">
        <v>464618</v>
      </c>
      <c r="P26" s="9">
        <v>231940</v>
      </c>
      <c r="Q26" s="9">
        <v>241288</v>
      </c>
      <c r="R26" s="29">
        <v>466434</v>
      </c>
      <c r="S26" s="29">
        <v>438881</v>
      </c>
      <c r="T26" s="29">
        <v>396209</v>
      </c>
      <c r="U26" s="9">
        <v>317991</v>
      </c>
      <c r="V26" s="10" t="s">
        <v>27</v>
      </c>
    </row>
    <row r="27" spans="2:22" ht="13.5" customHeight="1" x14ac:dyDescent="0.15">
      <c r="C27" s="327" t="s">
        <v>28</v>
      </c>
      <c r="D27" s="328"/>
      <c r="E27" s="11">
        <v>417099</v>
      </c>
      <c r="F27" s="9" t="s">
        <v>24</v>
      </c>
      <c r="G27" s="30">
        <v>506991</v>
      </c>
      <c r="H27" s="12">
        <v>479847</v>
      </c>
      <c r="I27" s="13">
        <v>584459</v>
      </c>
      <c r="J27" s="14">
        <v>499311</v>
      </c>
      <c r="K27" s="14">
        <v>433131</v>
      </c>
      <c r="L27" s="14">
        <v>366318</v>
      </c>
      <c r="M27" s="14">
        <v>650037</v>
      </c>
      <c r="N27" s="14">
        <v>432902</v>
      </c>
      <c r="O27" s="14">
        <v>477170</v>
      </c>
      <c r="P27" s="14">
        <v>217213</v>
      </c>
      <c r="Q27" s="14">
        <v>241890</v>
      </c>
      <c r="R27" s="14">
        <v>451398</v>
      </c>
      <c r="S27" s="14">
        <v>448294</v>
      </c>
      <c r="T27" s="14">
        <v>391802</v>
      </c>
      <c r="U27" s="14">
        <v>334672</v>
      </c>
      <c r="V27" s="15" t="s">
        <v>29</v>
      </c>
    </row>
    <row r="28" spans="2:22" ht="13.5" customHeight="1" x14ac:dyDescent="0.15">
      <c r="B28" s="16"/>
      <c r="C28" s="17"/>
      <c r="D28" s="18" t="s">
        <v>30</v>
      </c>
      <c r="E28" s="31">
        <v>357648</v>
      </c>
      <c r="F28" s="9" t="s">
        <v>24</v>
      </c>
      <c r="G28" s="21">
        <v>411312</v>
      </c>
      <c r="H28" s="21">
        <v>394642</v>
      </c>
      <c r="I28" s="21">
        <v>504564</v>
      </c>
      <c r="J28" s="21">
        <v>400785</v>
      </c>
      <c r="K28" s="21">
        <v>378369</v>
      </c>
      <c r="L28" s="21">
        <v>309793</v>
      </c>
      <c r="M28" s="21">
        <v>518153</v>
      </c>
      <c r="N28" s="21">
        <v>431545</v>
      </c>
      <c r="O28" s="21">
        <v>383459</v>
      </c>
      <c r="P28" s="21">
        <v>224774</v>
      </c>
      <c r="Q28" s="21">
        <v>227256</v>
      </c>
      <c r="R28" s="21">
        <v>371939</v>
      </c>
      <c r="S28" s="21">
        <v>413342</v>
      </c>
      <c r="T28" s="21">
        <v>329073</v>
      </c>
      <c r="U28" s="21">
        <v>290175</v>
      </c>
      <c r="V28" s="10" t="s">
        <v>31</v>
      </c>
    </row>
    <row r="29" spans="2:22" ht="13.5" customHeight="1" x14ac:dyDescent="0.15">
      <c r="B29" s="16"/>
      <c r="C29" s="17"/>
      <c r="D29" s="18" t="s">
        <v>32</v>
      </c>
      <c r="E29" s="31">
        <v>342610</v>
      </c>
      <c r="F29" s="9" t="s">
        <v>24</v>
      </c>
      <c r="G29" s="21">
        <v>408000</v>
      </c>
      <c r="H29" s="21">
        <v>373622</v>
      </c>
      <c r="I29" s="21">
        <v>504154</v>
      </c>
      <c r="J29" s="21">
        <v>403794</v>
      </c>
      <c r="K29" s="21">
        <v>375222</v>
      </c>
      <c r="L29" s="21">
        <v>286439</v>
      </c>
      <c r="M29" s="21">
        <v>528887</v>
      </c>
      <c r="N29" s="21">
        <v>329043</v>
      </c>
      <c r="O29" s="21">
        <v>384724</v>
      </c>
      <c r="P29" s="21">
        <v>185009</v>
      </c>
      <c r="Q29" s="21">
        <v>232765</v>
      </c>
      <c r="R29" s="21">
        <v>339367</v>
      </c>
      <c r="S29" s="21">
        <v>399808</v>
      </c>
      <c r="T29" s="21">
        <v>327109</v>
      </c>
      <c r="U29" s="21">
        <v>289277</v>
      </c>
      <c r="V29" s="22" t="s">
        <v>32</v>
      </c>
    </row>
    <row r="30" spans="2:22" ht="13.5" customHeight="1" x14ac:dyDescent="0.15">
      <c r="B30" s="16"/>
      <c r="C30" s="17"/>
      <c r="D30" s="18" t="s">
        <v>34</v>
      </c>
      <c r="E30" s="31">
        <v>358189</v>
      </c>
      <c r="F30" s="9" t="s">
        <v>24</v>
      </c>
      <c r="G30" s="21">
        <v>459433</v>
      </c>
      <c r="H30" s="21">
        <v>381232</v>
      </c>
      <c r="I30" s="21">
        <v>512197</v>
      </c>
      <c r="J30" s="21">
        <v>431783</v>
      </c>
      <c r="K30" s="21">
        <v>382271</v>
      </c>
      <c r="L30" s="21">
        <v>326971</v>
      </c>
      <c r="M30" s="21">
        <v>535697</v>
      </c>
      <c r="N30" s="21">
        <v>332767</v>
      </c>
      <c r="O30" s="21">
        <v>382280</v>
      </c>
      <c r="P30" s="21">
        <v>192966</v>
      </c>
      <c r="Q30" s="21">
        <v>223021</v>
      </c>
      <c r="R30" s="21">
        <v>362563</v>
      </c>
      <c r="S30" s="21">
        <v>414311</v>
      </c>
      <c r="T30" s="21">
        <v>327060</v>
      </c>
      <c r="U30" s="21">
        <v>296501</v>
      </c>
      <c r="V30" s="22" t="s">
        <v>34</v>
      </c>
    </row>
    <row r="31" spans="2:22" ht="13.5" customHeight="1" x14ac:dyDescent="0.15">
      <c r="B31" s="16"/>
      <c r="C31" s="17"/>
      <c r="D31" s="18" t="s">
        <v>35</v>
      </c>
      <c r="E31" s="31">
        <v>348256</v>
      </c>
      <c r="F31" s="9" t="s">
        <v>24</v>
      </c>
      <c r="G31" s="21">
        <v>393505</v>
      </c>
      <c r="H31" s="21">
        <v>378813</v>
      </c>
      <c r="I31" s="21">
        <v>519329</v>
      </c>
      <c r="J31" s="21">
        <v>395816</v>
      </c>
      <c r="K31" s="21">
        <v>380236</v>
      </c>
      <c r="L31" s="21">
        <v>292923</v>
      </c>
      <c r="M31" s="21">
        <v>503916</v>
      </c>
      <c r="N31" s="21">
        <v>355424</v>
      </c>
      <c r="O31" s="21">
        <v>376690</v>
      </c>
      <c r="P31" s="21">
        <v>198218</v>
      </c>
      <c r="Q31" s="21">
        <v>234248</v>
      </c>
      <c r="R31" s="21">
        <v>361714</v>
      </c>
      <c r="S31" s="21">
        <v>400744</v>
      </c>
      <c r="T31" s="21">
        <v>338411</v>
      </c>
      <c r="U31" s="21">
        <v>290939</v>
      </c>
      <c r="V31" s="22" t="s">
        <v>35</v>
      </c>
    </row>
    <row r="32" spans="2:22" ht="13.5" customHeight="1" x14ac:dyDescent="0.15">
      <c r="B32" s="16" t="s">
        <v>45</v>
      </c>
      <c r="C32" s="17"/>
      <c r="D32" s="18" t="s">
        <v>36</v>
      </c>
      <c r="E32" s="31">
        <v>360512</v>
      </c>
      <c r="F32" s="9" t="s">
        <v>24</v>
      </c>
      <c r="G32" s="21">
        <v>409445</v>
      </c>
      <c r="H32" s="21">
        <v>381265</v>
      </c>
      <c r="I32" s="21">
        <v>507372</v>
      </c>
      <c r="J32" s="21">
        <v>412420</v>
      </c>
      <c r="K32" s="21">
        <v>396709</v>
      </c>
      <c r="L32" s="21">
        <v>318680</v>
      </c>
      <c r="M32" s="21">
        <v>610768</v>
      </c>
      <c r="N32" s="21">
        <v>365935</v>
      </c>
      <c r="O32" s="21">
        <v>390121</v>
      </c>
      <c r="P32" s="21">
        <v>259367</v>
      </c>
      <c r="Q32" s="21">
        <v>241351</v>
      </c>
      <c r="R32" s="21">
        <v>334056</v>
      </c>
      <c r="S32" s="21">
        <v>387973</v>
      </c>
      <c r="T32" s="21">
        <v>323379</v>
      </c>
      <c r="U32" s="21">
        <v>329749</v>
      </c>
      <c r="V32" s="22" t="s">
        <v>36</v>
      </c>
    </row>
    <row r="33" spans="2:22" ht="13.5" customHeight="1" x14ac:dyDescent="0.15">
      <c r="C33" s="17"/>
      <c r="D33" s="18" t="s">
        <v>37</v>
      </c>
      <c r="E33" s="31">
        <v>634675</v>
      </c>
      <c r="F33" s="9" t="s">
        <v>24</v>
      </c>
      <c r="G33" s="21">
        <v>658390</v>
      </c>
      <c r="H33" s="21">
        <v>758725</v>
      </c>
      <c r="I33" s="21">
        <v>984675</v>
      </c>
      <c r="J33" s="21">
        <v>787001</v>
      </c>
      <c r="K33" s="21">
        <v>695013</v>
      </c>
      <c r="L33" s="21">
        <v>377480</v>
      </c>
      <c r="M33" s="21">
        <v>1321728</v>
      </c>
      <c r="N33" s="21">
        <v>555468</v>
      </c>
      <c r="O33" s="21">
        <v>852319</v>
      </c>
      <c r="P33" s="21">
        <v>229483</v>
      </c>
      <c r="Q33" s="21">
        <v>230627</v>
      </c>
      <c r="R33" s="21">
        <v>964886</v>
      </c>
      <c r="S33" s="21">
        <v>633036</v>
      </c>
      <c r="T33" s="21">
        <v>684154</v>
      </c>
      <c r="U33" s="21">
        <v>509259</v>
      </c>
      <c r="V33" s="22" t="s">
        <v>37</v>
      </c>
    </row>
    <row r="34" spans="2:22" ht="13.5" customHeight="1" x14ac:dyDescent="0.15">
      <c r="B34" s="16"/>
      <c r="C34" s="17"/>
      <c r="D34" s="18" t="s">
        <v>39</v>
      </c>
      <c r="E34" s="31">
        <v>444023</v>
      </c>
      <c r="F34" s="9" t="s">
        <v>24</v>
      </c>
      <c r="G34" s="21">
        <v>695191</v>
      </c>
      <c r="H34" s="21">
        <v>571489</v>
      </c>
      <c r="I34" s="21">
        <v>497157</v>
      </c>
      <c r="J34" s="21">
        <v>577429</v>
      </c>
      <c r="K34" s="21">
        <v>393411</v>
      </c>
      <c r="L34" s="21">
        <v>507864</v>
      </c>
      <c r="M34" s="21">
        <v>554198</v>
      </c>
      <c r="N34" s="21">
        <v>435485</v>
      </c>
      <c r="O34" s="21">
        <v>429290</v>
      </c>
      <c r="P34" s="21">
        <v>204526</v>
      </c>
      <c r="Q34" s="21">
        <v>287550</v>
      </c>
      <c r="R34" s="21">
        <v>358193</v>
      </c>
      <c r="S34" s="21">
        <v>442674</v>
      </c>
      <c r="T34" s="21">
        <v>328779</v>
      </c>
      <c r="U34" s="21">
        <v>314793</v>
      </c>
      <c r="V34" s="22" t="s">
        <v>39</v>
      </c>
    </row>
    <row r="35" spans="2:22" ht="13.5" customHeight="1" x14ac:dyDescent="0.15">
      <c r="B35" s="16"/>
      <c r="C35" s="17"/>
      <c r="D35" s="23" t="s">
        <v>40</v>
      </c>
      <c r="E35" s="31">
        <v>345009</v>
      </c>
      <c r="F35" s="9" t="s">
        <v>24</v>
      </c>
      <c r="G35" s="21">
        <v>406640</v>
      </c>
      <c r="H35" s="21">
        <v>379649</v>
      </c>
      <c r="I35" s="21">
        <v>494997</v>
      </c>
      <c r="J35" s="21">
        <v>397824</v>
      </c>
      <c r="K35" s="21">
        <v>374908</v>
      </c>
      <c r="L35" s="21">
        <v>313649</v>
      </c>
      <c r="M35" s="21">
        <v>510284</v>
      </c>
      <c r="N35" s="21">
        <v>310212</v>
      </c>
      <c r="O35" s="21">
        <v>391316</v>
      </c>
      <c r="P35" s="21">
        <v>223592</v>
      </c>
      <c r="Q35" s="21">
        <v>233163</v>
      </c>
      <c r="R35" s="21">
        <v>343995</v>
      </c>
      <c r="S35" s="21">
        <v>391187</v>
      </c>
      <c r="T35" s="21">
        <v>288290</v>
      </c>
      <c r="U35" s="21">
        <v>269242</v>
      </c>
      <c r="V35" s="22" t="s">
        <v>40</v>
      </c>
    </row>
    <row r="36" spans="2:22" ht="13.5" customHeight="1" x14ac:dyDescent="0.15">
      <c r="B36" s="16"/>
      <c r="C36" s="17"/>
      <c r="D36" s="23" t="s">
        <v>41</v>
      </c>
      <c r="E36" s="31">
        <v>344123</v>
      </c>
      <c r="F36" s="9" t="s">
        <v>24</v>
      </c>
      <c r="G36" s="21">
        <v>404836</v>
      </c>
      <c r="H36" s="21">
        <v>377212</v>
      </c>
      <c r="I36" s="21">
        <v>499930</v>
      </c>
      <c r="J36" s="21">
        <v>442315</v>
      </c>
      <c r="K36" s="21">
        <v>372846</v>
      </c>
      <c r="L36" s="21">
        <v>309963</v>
      </c>
      <c r="M36" s="21">
        <v>496511</v>
      </c>
      <c r="N36" s="21">
        <v>398125</v>
      </c>
      <c r="O36" s="21">
        <v>393068</v>
      </c>
      <c r="P36" s="21">
        <v>203610</v>
      </c>
      <c r="Q36" s="21">
        <v>231041</v>
      </c>
      <c r="R36" s="21">
        <v>353729</v>
      </c>
      <c r="S36" s="21">
        <v>379645</v>
      </c>
      <c r="T36" s="21">
        <v>322316</v>
      </c>
      <c r="U36" s="21">
        <v>268250</v>
      </c>
      <c r="V36" s="22" t="s">
        <v>41</v>
      </c>
    </row>
    <row r="37" spans="2:22" ht="13.5" customHeight="1" x14ac:dyDescent="0.15">
      <c r="B37" s="16"/>
      <c r="C37" s="17"/>
      <c r="D37" s="23" t="s">
        <v>42</v>
      </c>
      <c r="E37" s="31">
        <v>350815</v>
      </c>
      <c r="F37" s="9" t="s">
        <v>24</v>
      </c>
      <c r="G37" s="21">
        <v>404782</v>
      </c>
      <c r="H37" s="21">
        <v>376204</v>
      </c>
      <c r="I37" s="21">
        <v>520447</v>
      </c>
      <c r="J37" s="21">
        <v>392676</v>
      </c>
      <c r="K37" s="21">
        <v>376357</v>
      </c>
      <c r="L37" s="21">
        <v>335667</v>
      </c>
      <c r="M37" s="21">
        <v>490149</v>
      </c>
      <c r="N37" s="21">
        <v>354389</v>
      </c>
      <c r="O37" s="21">
        <v>399316</v>
      </c>
      <c r="P37" s="21">
        <v>204322</v>
      </c>
      <c r="Q37" s="21">
        <v>233718</v>
      </c>
      <c r="R37" s="21">
        <v>356380</v>
      </c>
      <c r="S37" s="21">
        <v>407381</v>
      </c>
      <c r="T37" s="21">
        <v>333627</v>
      </c>
      <c r="U37" s="21">
        <v>277032</v>
      </c>
      <c r="V37" s="22">
        <v>10</v>
      </c>
    </row>
    <row r="38" spans="2:22" ht="13.5" customHeight="1" x14ac:dyDescent="0.15">
      <c r="B38" s="16"/>
      <c r="C38" s="17"/>
      <c r="D38" s="23" t="s">
        <v>43</v>
      </c>
      <c r="E38" s="31">
        <v>369140</v>
      </c>
      <c r="F38" s="9" t="s">
        <v>24</v>
      </c>
      <c r="G38" s="21">
        <v>428495</v>
      </c>
      <c r="H38" s="21">
        <v>416529</v>
      </c>
      <c r="I38" s="21">
        <v>494285</v>
      </c>
      <c r="J38" s="21">
        <v>405921</v>
      </c>
      <c r="K38" s="21">
        <v>391799</v>
      </c>
      <c r="L38" s="21">
        <v>328393</v>
      </c>
      <c r="M38" s="21">
        <v>514146</v>
      </c>
      <c r="N38" s="21">
        <v>353761</v>
      </c>
      <c r="O38" s="21">
        <v>491938</v>
      </c>
      <c r="P38" s="21">
        <v>205379</v>
      </c>
      <c r="Q38" s="21">
        <v>252552</v>
      </c>
      <c r="R38" s="21">
        <v>361097</v>
      </c>
      <c r="S38" s="21">
        <v>383240</v>
      </c>
      <c r="T38" s="21">
        <v>307471</v>
      </c>
      <c r="U38" s="21">
        <v>328413</v>
      </c>
      <c r="V38" s="22">
        <v>11</v>
      </c>
    </row>
    <row r="39" spans="2:22" ht="13.5" customHeight="1" x14ac:dyDescent="0.15">
      <c r="B39" s="25"/>
      <c r="C39" s="17"/>
      <c r="D39" s="23" t="s">
        <v>44</v>
      </c>
      <c r="E39" s="31">
        <v>753933</v>
      </c>
      <c r="F39" s="9" t="s">
        <v>24</v>
      </c>
      <c r="G39" s="21">
        <v>1009122</v>
      </c>
      <c r="H39" s="21">
        <v>973237</v>
      </c>
      <c r="I39" s="21">
        <v>974260</v>
      </c>
      <c r="J39" s="21">
        <v>957865</v>
      </c>
      <c r="K39" s="21">
        <v>673854</v>
      </c>
      <c r="L39" s="21">
        <v>695001</v>
      </c>
      <c r="M39" s="21">
        <v>1318670</v>
      </c>
      <c r="N39" s="21">
        <v>966018</v>
      </c>
      <c r="O39" s="21">
        <v>859266</v>
      </c>
      <c r="P39" s="21">
        <v>270257</v>
      </c>
      <c r="Q39" s="21">
        <v>277518</v>
      </c>
      <c r="R39" s="21">
        <v>941039</v>
      </c>
      <c r="S39" s="21">
        <v>718558</v>
      </c>
      <c r="T39" s="21">
        <v>761614</v>
      </c>
      <c r="U39" s="21">
        <v>556695</v>
      </c>
      <c r="V39" s="22">
        <v>12</v>
      </c>
    </row>
    <row r="40" spans="2:22" ht="13.5" customHeight="1" x14ac:dyDescent="0.15">
      <c r="B40" s="5"/>
      <c r="D40" s="6"/>
      <c r="E40" s="26"/>
      <c r="F40" s="26"/>
      <c r="G40" s="26"/>
      <c r="H40" s="26"/>
      <c r="I40" s="27"/>
      <c r="J40" s="27"/>
      <c r="K40" s="27"/>
      <c r="L40" s="27"/>
      <c r="M40" s="27"/>
      <c r="N40" s="27"/>
      <c r="O40" s="27"/>
      <c r="P40" s="27"/>
      <c r="Q40" s="27"/>
      <c r="R40" s="27"/>
      <c r="S40" s="27"/>
      <c r="T40" s="27"/>
      <c r="U40" s="27"/>
      <c r="V40" s="28"/>
    </row>
    <row r="41" spans="2:22" ht="13.5" customHeight="1" x14ac:dyDescent="0.15">
      <c r="B41" s="5"/>
      <c r="C41" s="329" t="s">
        <v>23</v>
      </c>
      <c r="D41" s="330"/>
      <c r="E41" s="9">
        <v>228663</v>
      </c>
      <c r="F41" s="9" t="s">
        <v>24</v>
      </c>
      <c r="G41" s="9">
        <v>277362</v>
      </c>
      <c r="H41" s="9">
        <v>234654</v>
      </c>
      <c r="I41" s="29">
        <v>445460</v>
      </c>
      <c r="J41" s="29">
        <v>245009</v>
      </c>
      <c r="K41" s="29">
        <v>334846</v>
      </c>
      <c r="L41" s="29">
        <v>144543</v>
      </c>
      <c r="M41" s="29">
        <v>285358</v>
      </c>
      <c r="N41" s="9">
        <v>248280</v>
      </c>
      <c r="O41" s="9">
        <v>309856</v>
      </c>
      <c r="P41" s="9">
        <v>122675</v>
      </c>
      <c r="Q41" s="9">
        <v>180682</v>
      </c>
      <c r="R41" s="29">
        <v>324709</v>
      </c>
      <c r="S41" s="29">
        <v>294771</v>
      </c>
      <c r="T41" s="29">
        <v>220825</v>
      </c>
      <c r="U41" s="9">
        <v>150033</v>
      </c>
      <c r="V41" s="10" t="s">
        <v>25</v>
      </c>
    </row>
    <row r="42" spans="2:22" ht="13.5" customHeight="1" x14ac:dyDescent="0.15">
      <c r="B42" s="5"/>
      <c r="C42" s="331" t="s">
        <v>26</v>
      </c>
      <c r="D42" s="330"/>
      <c r="E42" s="9">
        <v>225219</v>
      </c>
      <c r="F42" s="9" t="s">
        <v>24</v>
      </c>
      <c r="G42" s="9">
        <v>279462</v>
      </c>
      <c r="H42" s="9">
        <v>224653</v>
      </c>
      <c r="I42" s="29">
        <v>443149</v>
      </c>
      <c r="J42" s="29">
        <v>177790</v>
      </c>
      <c r="K42" s="29">
        <v>235604</v>
      </c>
      <c r="L42" s="29">
        <v>152768</v>
      </c>
      <c r="M42" s="29">
        <v>271560</v>
      </c>
      <c r="N42" s="9">
        <v>215046</v>
      </c>
      <c r="O42" s="9">
        <v>267876</v>
      </c>
      <c r="P42" s="9">
        <v>106957</v>
      </c>
      <c r="Q42" s="9">
        <v>162190</v>
      </c>
      <c r="R42" s="29">
        <v>356900</v>
      </c>
      <c r="S42" s="29">
        <v>305665</v>
      </c>
      <c r="T42" s="29">
        <v>208783</v>
      </c>
      <c r="U42" s="9">
        <v>158282</v>
      </c>
      <c r="V42" s="10" t="s">
        <v>27</v>
      </c>
    </row>
    <row r="43" spans="2:22" ht="13.5" customHeight="1" x14ac:dyDescent="0.15">
      <c r="C43" s="327" t="s">
        <v>28</v>
      </c>
      <c r="D43" s="328"/>
      <c r="E43" s="11">
        <v>223376</v>
      </c>
      <c r="F43" s="9" t="s">
        <v>24</v>
      </c>
      <c r="G43" s="30">
        <v>300152</v>
      </c>
      <c r="H43" s="12">
        <v>238387</v>
      </c>
      <c r="I43" s="13">
        <v>376881</v>
      </c>
      <c r="J43" s="14">
        <v>194285</v>
      </c>
      <c r="K43" s="14">
        <v>197338</v>
      </c>
      <c r="L43" s="14">
        <v>148893</v>
      </c>
      <c r="M43" s="14">
        <v>281471</v>
      </c>
      <c r="N43" s="14">
        <v>206977</v>
      </c>
      <c r="O43" s="14">
        <v>260603</v>
      </c>
      <c r="P43" s="14">
        <v>99356</v>
      </c>
      <c r="Q43" s="14">
        <v>160022</v>
      </c>
      <c r="R43" s="14">
        <v>367690</v>
      </c>
      <c r="S43" s="14">
        <v>296346</v>
      </c>
      <c r="T43" s="14">
        <v>189335</v>
      </c>
      <c r="U43" s="14">
        <v>182200</v>
      </c>
      <c r="V43" s="15" t="s">
        <v>29</v>
      </c>
    </row>
    <row r="44" spans="2:22" ht="13.5" customHeight="1" x14ac:dyDescent="0.15">
      <c r="B44" s="25"/>
      <c r="C44" s="17"/>
      <c r="D44" s="18" t="s">
        <v>30</v>
      </c>
      <c r="E44" s="31">
        <v>192733</v>
      </c>
      <c r="F44" s="9" t="s">
        <v>24</v>
      </c>
      <c r="G44" s="21">
        <v>232919</v>
      </c>
      <c r="H44" s="21">
        <v>196240</v>
      </c>
      <c r="I44" s="21">
        <v>311334</v>
      </c>
      <c r="J44" s="21">
        <v>159311</v>
      </c>
      <c r="K44" s="21">
        <v>169120</v>
      </c>
      <c r="L44" s="21">
        <v>140488</v>
      </c>
      <c r="M44" s="21">
        <v>223355</v>
      </c>
      <c r="N44" s="21">
        <v>194517</v>
      </c>
      <c r="O44" s="21">
        <v>214617</v>
      </c>
      <c r="P44" s="21">
        <v>95637</v>
      </c>
      <c r="Q44" s="21">
        <v>151348</v>
      </c>
      <c r="R44" s="21">
        <v>286024</v>
      </c>
      <c r="S44" s="21">
        <v>252201</v>
      </c>
      <c r="T44" s="21">
        <v>174834</v>
      </c>
      <c r="U44" s="21">
        <v>158116</v>
      </c>
      <c r="V44" s="10" t="s">
        <v>31</v>
      </c>
    </row>
    <row r="45" spans="2:22" ht="13.5" customHeight="1" x14ac:dyDescent="0.15">
      <c r="B45" s="25"/>
      <c r="C45" s="17"/>
      <c r="D45" s="18" t="s">
        <v>32</v>
      </c>
      <c r="E45" s="31">
        <v>187748</v>
      </c>
      <c r="F45" s="9" t="s">
        <v>24</v>
      </c>
      <c r="G45" s="21">
        <v>232702</v>
      </c>
      <c r="H45" s="21">
        <v>191236</v>
      </c>
      <c r="I45" s="21">
        <v>312308</v>
      </c>
      <c r="J45" s="21">
        <v>182555</v>
      </c>
      <c r="K45" s="21">
        <v>171458</v>
      </c>
      <c r="L45" s="21">
        <v>133053</v>
      </c>
      <c r="M45" s="21">
        <v>220883</v>
      </c>
      <c r="N45" s="21">
        <v>168010</v>
      </c>
      <c r="O45" s="21">
        <v>225654</v>
      </c>
      <c r="P45" s="21">
        <v>86105</v>
      </c>
      <c r="Q45" s="21">
        <v>145961</v>
      </c>
      <c r="R45" s="21">
        <v>280577</v>
      </c>
      <c r="S45" s="21">
        <v>245619</v>
      </c>
      <c r="T45" s="21">
        <v>165977</v>
      </c>
      <c r="U45" s="21">
        <v>160601</v>
      </c>
      <c r="V45" s="22" t="s">
        <v>32</v>
      </c>
    </row>
    <row r="46" spans="2:22" ht="13.5" customHeight="1" x14ac:dyDescent="0.15">
      <c r="B46" s="25"/>
      <c r="C46" s="17"/>
      <c r="D46" s="18" t="s">
        <v>34</v>
      </c>
      <c r="E46" s="31">
        <v>200967</v>
      </c>
      <c r="F46" s="9" t="s">
        <v>24</v>
      </c>
      <c r="G46" s="21">
        <v>293114</v>
      </c>
      <c r="H46" s="21">
        <v>209072</v>
      </c>
      <c r="I46" s="21">
        <v>318829</v>
      </c>
      <c r="J46" s="21">
        <v>187062</v>
      </c>
      <c r="K46" s="21">
        <v>179361</v>
      </c>
      <c r="L46" s="21">
        <v>149419</v>
      </c>
      <c r="M46" s="21">
        <v>262231</v>
      </c>
      <c r="N46" s="21">
        <v>175365</v>
      </c>
      <c r="O46" s="21">
        <v>207162</v>
      </c>
      <c r="P46" s="21">
        <v>91955</v>
      </c>
      <c r="Q46" s="21">
        <v>145568</v>
      </c>
      <c r="R46" s="21">
        <v>289703</v>
      </c>
      <c r="S46" s="21">
        <v>265443</v>
      </c>
      <c r="T46" s="21">
        <v>175046</v>
      </c>
      <c r="U46" s="21">
        <v>161347</v>
      </c>
      <c r="V46" s="22" t="s">
        <v>34</v>
      </c>
    </row>
    <row r="47" spans="2:22" ht="13.5" customHeight="1" x14ac:dyDescent="0.15">
      <c r="B47" s="25"/>
      <c r="C47" s="17"/>
      <c r="D47" s="18" t="s">
        <v>35</v>
      </c>
      <c r="E47" s="31">
        <v>198434</v>
      </c>
      <c r="F47" s="9" t="s">
        <v>24</v>
      </c>
      <c r="G47" s="21">
        <v>242647</v>
      </c>
      <c r="H47" s="21">
        <v>212994</v>
      </c>
      <c r="I47" s="21">
        <v>331464</v>
      </c>
      <c r="J47" s="21">
        <v>184764</v>
      </c>
      <c r="K47" s="21">
        <v>186638</v>
      </c>
      <c r="L47" s="21">
        <v>138019</v>
      </c>
      <c r="M47" s="21">
        <v>245749</v>
      </c>
      <c r="N47" s="21">
        <v>201637</v>
      </c>
      <c r="O47" s="21">
        <v>217914</v>
      </c>
      <c r="P47" s="21">
        <v>97057</v>
      </c>
      <c r="Q47" s="21">
        <v>155576</v>
      </c>
      <c r="R47" s="21">
        <v>297997</v>
      </c>
      <c r="S47" s="21">
        <v>255220</v>
      </c>
      <c r="T47" s="21">
        <v>184130</v>
      </c>
      <c r="U47" s="21">
        <v>173812</v>
      </c>
      <c r="V47" s="22" t="s">
        <v>35</v>
      </c>
    </row>
    <row r="48" spans="2:22" ht="13.5" customHeight="1" x14ac:dyDescent="0.15">
      <c r="B48" s="25" t="s">
        <v>46</v>
      </c>
      <c r="C48" s="17"/>
      <c r="D48" s="18" t="s">
        <v>36</v>
      </c>
      <c r="E48" s="31">
        <v>196841</v>
      </c>
      <c r="F48" s="9" t="s">
        <v>24</v>
      </c>
      <c r="G48" s="21">
        <v>248732</v>
      </c>
      <c r="H48" s="21">
        <v>202688</v>
      </c>
      <c r="I48" s="21">
        <v>305809</v>
      </c>
      <c r="J48" s="21">
        <v>188106</v>
      </c>
      <c r="K48" s="21">
        <v>185491</v>
      </c>
      <c r="L48" s="21">
        <v>140063</v>
      </c>
      <c r="M48" s="21">
        <v>260694</v>
      </c>
      <c r="N48" s="21">
        <v>190635</v>
      </c>
      <c r="O48" s="21">
        <v>223390</v>
      </c>
      <c r="P48" s="21">
        <v>102820</v>
      </c>
      <c r="Q48" s="21">
        <v>168273</v>
      </c>
      <c r="R48" s="21">
        <v>283189</v>
      </c>
      <c r="S48" s="21">
        <v>248974</v>
      </c>
      <c r="T48" s="21">
        <v>173899</v>
      </c>
      <c r="U48" s="21">
        <v>165692</v>
      </c>
      <c r="V48" s="22" t="s">
        <v>36</v>
      </c>
    </row>
    <row r="49" spans="2:22" ht="13.5" customHeight="1" x14ac:dyDescent="0.15">
      <c r="C49" s="17"/>
      <c r="D49" s="18" t="s">
        <v>37</v>
      </c>
      <c r="E49" s="31">
        <v>306934</v>
      </c>
      <c r="F49" s="9" t="s">
        <v>24</v>
      </c>
      <c r="G49" s="21">
        <v>378154</v>
      </c>
      <c r="H49" s="21">
        <v>315717</v>
      </c>
      <c r="I49" s="21">
        <v>727115</v>
      </c>
      <c r="J49" s="21">
        <v>244483</v>
      </c>
      <c r="K49" s="21">
        <v>259344</v>
      </c>
      <c r="L49" s="21">
        <v>149176</v>
      </c>
      <c r="M49" s="21">
        <v>467366</v>
      </c>
      <c r="N49" s="21">
        <v>239472</v>
      </c>
      <c r="O49" s="21">
        <v>437812</v>
      </c>
      <c r="P49" s="21">
        <v>102312</v>
      </c>
      <c r="Q49" s="21">
        <v>154818</v>
      </c>
      <c r="R49" s="21">
        <v>811183</v>
      </c>
      <c r="S49" s="21">
        <v>399767</v>
      </c>
      <c r="T49" s="21">
        <v>272440</v>
      </c>
      <c r="U49" s="21">
        <v>243107</v>
      </c>
      <c r="V49" s="22" t="s">
        <v>37</v>
      </c>
    </row>
    <row r="50" spans="2:22" ht="13.5" customHeight="1" x14ac:dyDescent="0.15">
      <c r="B50" s="25"/>
      <c r="C50" s="17"/>
      <c r="D50" s="18" t="s">
        <v>39</v>
      </c>
      <c r="E50" s="31">
        <v>244594</v>
      </c>
      <c r="F50" s="9" t="s">
        <v>24</v>
      </c>
      <c r="G50" s="21">
        <v>346098</v>
      </c>
      <c r="H50" s="21">
        <v>279877</v>
      </c>
      <c r="I50" s="21">
        <v>296602</v>
      </c>
      <c r="J50" s="21">
        <v>212946</v>
      </c>
      <c r="K50" s="21">
        <v>197299</v>
      </c>
      <c r="L50" s="21">
        <v>167604</v>
      </c>
      <c r="M50" s="21">
        <v>247310</v>
      </c>
      <c r="N50" s="21">
        <v>204052</v>
      </c>
      <c r="O50" s="21">
        <v>237073</v>
      </c>
      <c r="P50" s="21">
        <v>99764</v>
      </c>
      <c r="Q50" s="21">
        <v>185173</v>
      </c>
      <c r="R50" s="21">
        <v>295409</v>
      </c>
      <c r="S50" s="21">
        <v>359059</v>
      </c>
      <c r="T50" s="21">
        <v>179152</v>
      </c>
      <c r="U50" s="21">
        <v>177568</v>
      </c>
      <c r="V50" s="22" t="s">
        <v>39</v>
      </c>
    </row>
    <row r="51" spans="2:22" ht="13.5" customHeight="1" x14ac:dyDescent="0.15">
      <c r="B51" s="25"/>
      <c r="C51" s="17"/>
      <c r="D51" s="18" t="s">
        <v>40</v>
      </c>
      <c r="E51" s="31">
        <v>201492</v>
      </c>
      <c r="F51" s="9" t="s">
        <v>24</v>
      </c>
      <c r="G51" s="21">
        <v>258674</v>
      </c>
      <c r="H51" s="21">
        <v>204186</v>
      </c>
      <c r="I51" s="21">
        <v>295977</v>
      </c>
      <c r="J51" s="21">
        <v>161192</v>
      </c>
      <c r="K51" s="21">
        <v>185920</v>
      </c>
      <c r="L51" s="21">
        <v>143800</v>
      </c>
      <c r="M51" s="21">
        <v>235172</v>
      </c>
      <c r="N51" s="21">
        <v>164243</v>
      </c>
      <c r="O51" s="21">
        <v>214037</v>
      </c>
      <c r="P51" s="21">
        <v>104655</v>
      </c>
      <c r="Q51" s="21">
        <v>159710</v>
      </c>
      <c r="R51" s="21">
        <v>272186</v>
      </c>
      <c r="S51" s="21">
        <v>271323</v>
      </c>
      <c r="T51" s="21">
        <v>161180</v>
      </c>
      <c r="U51" s="21">
        <v>167552</v>
      </c>
      <c r="V51" s="22" t="s">
        <v>40</v>
      </c>
    </row>
    <row r="52" spans="2:22" ht="13.5" customHeight="1" x14ac:dyDescent="0.15">
      <c r="B52" s="25"/>
      <c r="C52" s="17"/>
      <c r="D52" s="18" t="s">
        <v>41</v>
      </c>
      <c r="E52" s="31">
        <v>195411</v>
      </c>
      <c r="F52" s="9" t="s">
        <v>24</v>
      </c>
      <c r="G52" s="21">
        <v>248813</v>
      </c>
      <c r="H52" s="21">
        <v>208076</v>
      </c>
      <c r="I52" s="21">
        <v>298983</v>
      </c>
      <c r="J52" s="21">
        <v>191254</v>
      </c>
      <c r="K52" s="21">
        <v>187078</v>
      </c>
      <c r="L52" s="21">
        <v>137433</v>
      </c>
      <c r="M52" s="21">
        <v>225868</v>
      </c>
      <c r="N52" s="21">
        <v>238273</v>
      </c>
      <c r="O52" s="21">
        <v>231348</v>
      </c>
      <c r="P52" s="21">
        <v>97284</v>
      </c>
      <c r="Q52" s="21">
        <v>150412</v>
      </c>
      <c r="R52" s="21">
        <v>282703</v>
      </c>
      <c r="S52" s="21">
        <v>250547</v>
      </c>
      <c r="T52" s="21">
        <v>173472</v>
      </c>
      <c r="U52" s="21">
        <v>170023</v>
      </c>
      <c r="V52" s="22" t="s">
        <v>41</v>
      </c>
    </row>
    <row r="53" spans="2:22" ht="13.5" customHeight="1" x14ac:dyDescent="0.15">
      <c r="B53" s="25"/>
      <c r="C53" s="17"/>
      <c r="D53" s="18" t="s">
        <v>42</v>
      </c>
      <c r="E53" s="31">
        <v>201783</v>
      </c>
      <c r="F53" s="9" t="s">
        <v>24</v>
      </c>
      <c r="G53" s="21">
        <v>249723</v>
      </c>
      <c r="H53" s="21">
        <v>206862</v>
      </c>
      <c r="I53" s="21">
        <v>328612</v>
      </c>
      <c r="J53" s="21">
        <v>162884</v>
      </c>
      <c r="K53" s="21">
        <v>182175</v>
      </c>
      <c r="L53" s="21">
        <v>149747</v>
      </c>
      <c r="M53" s="21">
        <v>235290</v>
      </c>
      <c r="N53" s="21">
        <v>180928</v>
      </c>
      <c r="O53" s="21">
        <v>232577</v>
      </c>
      <c r="P53" s="21">
        <v>96114</v>
      </c>
      <c r="Q53" s="21">
        <v>157757</v>
      </c>
      <c r="R53" s="21">
        <v>290318</v>
      </c>
      <c r="S53" s="21">
        <v>267333</v>
      </c>
      <c r="T53" s="21">
        <v>183066</v>
      </c>
      <c r="U53" s="21">
        <v>168875</v>
      </c>
      <c r="V53" s="10">
        <v>10</v>
      </c>
    </row>
    <row r="54" spans="2:22" ht="13.5" customHeight="1" x14ac:dyDescent="0.15">
      <c r="B54" s="25"/>
      <c r="C54" s="17"/>
      <c r="D54" s="18" t="s">
        <v>43</v>
      </c>
      <c r="E54" s="31">
        <v>198685</v>
      </c>
      <c r="F54" s="9" t="s">
        <v>24</v>
      </c>
      <c r="G54" s="21">
        <v>267933</v>
      </c>
      <c r="H54" s="21">
        <v>220631</v>
      </c>
      <c r="I54" s="21">
        <v>306971</v>
      </c>
      <c r="J54" s="21">
        <v>173908</v>
      </c>
      <c r="K54" s="21">
        <v>190505</v>
      </c>
      <c r="L54" s="21">
        <v>138211</v>
      </c>
      <c r="M54" s="21">
        <v>224228</v>
      </c>
      <c r="N54" s="21">
        <v>182475</v>
      </c>
      <c r="O54" s="21">
        <v>251582</v>
      </c>
      <c r="P54" s="21">
        <v>99205</v>
      </c>
      <c r="Q54" s="21">
        <v>166967</v>
      </c>
      <c r="R54" s="21">
        <v>294219</v>
      </c>
      <c r="S54" s="21">
        <v>250380</v>
      </c>
      <c r="T54" s="21">
        <v>148642</v>
      </c>
      <c r="U54" s="21">
        <v>181313</v>
      </c>
      <c r="V54" s="10">
        <v>11</v>
      </c>
    </row>
    <row r="55" spans="2:22" ht="13.5" customHeight="1" x14ac:dyDescent="0.15">
      <c r="B55" s="25"/>
      <c r="C55" s="17"/>
      <c r="D55" s="18" t="s">
        <v>44</v>
      </c>
      <c r="E55" s="31">
        <v>353338</v>
      </c>
      <c r="F55" s="9" t="s">
        <v>24</v>
      </c>
      <c r="G55" s="21">
        <v>614074</v>
      </c>
      <c r="H55" s="21">
        <v>403709</v>
      </c>
      <c r="I55" s="21">
        <v>683892</v>
      </c>
      <c r="J55" s="21">
        <v>286156</v>
      </c>
      <c r="K55" s="21">
        <v>279938</v>
      </c>
      <c r="L55" s="21">
        <v>199617</v>
      </c>
      <c r="M55" s="21">
        <v>541481</v>
      </c>
      <c r="N55" s="21">
        <v>347302</v>
      </c>
      <c r="O55" s="21">
        <v>440506</v>
      </c>
      <c r="P55" s="21">
        <v>118778</v>
      </c>
      <c r="Q55" s="21">
        <v>179792</v>
      </c>
      <c r="R55" s="21">
        <v>695765</v>
      </c>
      <c r="S55" s="21">
        <v>493168</v>
      </c>
      <c r="T55" s="21">
        <v>281768</v>
      </c>
      <c r="U55" s="21">
        <v>253139</v>
      </c>
      <c r="V55" s="10">
        <v>12</v>
      </c>
    </row>
    <row r="56" spans="2:22" ht="6" customHeight="1" thickBot="1" x14ac:dyDescent="0.2">
      <c r="B56" s="32"/>
      <c r="C56" s="33"/>
      <c r="D56" s="34"/>
      <c r="E56" s="35"/>
      <c r="F56" s="36"/>
      <c r="G56" s="37"/>
      <c r="H56" s="37"/>
      <c r="I56" s="38"/>
      <c r="J56" s="36"/>
      <c r="K56" s="38"/>
      <c r="L56" s="38"/>
      <c r="M56" s="38"/>
      <c r="N56" s="38"/>
      <c r="O56" s="38"/>
      <c r="P56" s="38"/>
      <c r="Q56" s="38"/>
      <c r="R56" s="38"/>
      <c r="S56" s="38"/>
      <c r="T56" s="38"/>
      <c r="U56" s="38"/>
      <c r="V56" s="39"/>
    </row>
    <row r="57" spans="2:22" ht="6" customHeight="1" x14ac:dyDescent="0.15">
      <c r="D57" s="40"/>
      <c r="E57" s="41"/>
      <c r="F57" s="42"/>
      <c r="G57" s="41"/>
      <c r="H57" s="41"/>
      <c r="I57" s="43"/>
      <c r="J57" s="43"/>
      <c r="K57" s="43"/>
      <c r="L57" s="43"/>
      <c r="M57" s="43"/>
      <c r="N57" s="43"/>
      <c r="O57" s="43"/>
      <c r="P57" s="43"/>
      <c r="Q57" s="43"/>
      <c r="R57" s="43"/>
      <c r="S57" s="43"/>
      <c r="T57" s="43"/>
      <c r="U57" s="43"/>
      <c r="V57" s="44"/>
    </row>
    <row r="58" spans="2:22" x14ac:dyDescent="0.15">
      <c r="B58" s="3" t="s">
        <v>47</v>
      </c>
      <c r="F58" s="45"/>
    </row>
    <row r="59" spans="2:22" x14ac:dyDescent="0.15">
      <c r="F59" s="45"/>
    </row>
    <row r="60" spans="2:22" x14ac:dyDescent="0.4">
      <c r="F60" s="3"/>
    </row>
  </sheetData>
  <mergeCells count="29">
    <mergeCell ref="N5:V5"/>
    <mergeCell ref="B6:D7"/>
    <mergeCell ref="E6:E7"/>
    <mergeCell ref="F6:F7"/>
    <mergeCell ref="G6:G7"/>
    <mergeCell ref="H6:H7"/>
    <mergeCell ref="I6:I7"/>
    <mergeCell ref="J6:J7"/>
    <mergeCell ref="K6:K7"/>
    <mergeCell ref="L6:L7"/>
    <mergeCell ref="S6:S7"/>
    <mergeCell ref="T6:T7"/>
    <mergeCell ref="U6:U7"/>
    <mergeCell ref="V6:V7"/>
    <mergeCell ref="Q6:Q7"/>
    <mergeCell ref="R6:R7"/>
    <mergeCell ref="C10:D10"/>
    <mergeCell ref="M6:M7"/>
    <mergeCell ref="N6:N7"/>
    <mergeCell ref="O6:O7"/>
    <mergeCell ref="P6:P7"/>
    <mergeCell ref="C9:D9"/>
    <mergeCell ref="C43:D43"/>
    <mergeCell ref="C11:D11"/>
    <mergeCell ref="C25:D25"/>
    <mergeCell ref="C26:D26"/>
    <mergeCell ref="C27:D27"/>
    <mergeCell ref="C41:D41"/>
    <mergeCell ref="C42:D42"/>
  </mergeCells>
  <phoneticPr fontId="3"/>
  <printOptions horizontalCentered="1"/>
  <pageMargins left="0.15748031496062992" right="0.19685039370078741" top="0.51181102362204722" bottom="0.59055118110236227" header="0.23622047244094491" footer="0.51181102362204722"/>
  <pageSetup paperSize="9" scale="71" orientation="landscape" r:id="rId1"/>
  <headerFooter alignWithMargins="0"/>
  <colBreaks count="1" manualBreakCount="1">
    <brk id="12" max="5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CF7E5-FC0C-41AF-B9D4-9030F53409CC}">
  <sheetPr>
    <pageSetUpPr fitToPage="1"/>
  </sheetPr>
  <dimension ref="B1:AO15"/>
  <sheetViews>
    <sheetView showGridLines="0" zoomScaleNormal="100" zoomScaleSheetLayoutView="85" workbookViewId="0"/>
  </sheetViews>
  <sheetFormatPr defaultRowHeight="11.25" x14ac:dyDescent="0.4"/>
  <cols>
    <col min="1" max="1" width="3.5" style="140" customWidth="1"/>
    <col min="2" max="2" width="5.375" style="140" customWidth="1"/>
    <col min="3" max="3" width="2.875" style="140" customWidth="1"/>
    <col min="4" max="4" width="5.5" style="140" customWidth="1"/>
    <col min="5" max="9" width="14" style="140" customWidth="1"/>
    <col min="10" max="14" width="16.75" style="140" customWidth="1"/>
    <col min="15" max="16384" width="9" style="140"/>
  </cols>
  <sheetData>
    <row r="1" spans="2:41" ht="14.25" x14ac:dyDescent="0.4">
      <c r="B1" s="105" t="s">
        <v>0</v>
      </c>
    </row>
    <row r="3" spans="2:41" ht="14.25" x14ac:dyDescent="0.4">
      <c r="B3" s="105" t="s">
        <v>204</v>
      </c>
    </row>
    <row r="4" spans="2:41" s="191" customFormat="1" ht="21" customHeight="1" thickBot="1" x14ac:dyDescent="0.2">
      <c r="B4" s="190" t="s">
        <v>205</v>
      </c>
      <c r="C4" s="190"/>
      <c r="D4" s="190"/>
      <c r="E4" s="190"/>
      <c r="F4" s="190"/>
      <c r="N4" s="192"/>
      <c r="AO4" s="193"/>
    </row>
    <row r="5" spans="2:41" ht="14.25" customHeight="1" x14ac:dyDescent="0.4">
      <c r="B5" s="392" t="s">
        <v>114</v>
      </c>
      <c r="C5" s="417"/>
      <c r="D5" s="418"/>
      <c r="E5" s="398" t="s">
        <v>206</v>
      </c>
      <c r="F5" s="399"/>
      <c r="G5" s="399"/>
      <c r="H5" s="414" t="s">
        <v>207</v>
      </c>
      <c r="I5" s="414" t="s">
        <v>208</v>
      </c>
      <c r="J5" s="414" t="s">
        <v>209</v>
      </c>
      <c r="K5" s="414" t="s">
        <v>210</v>
      </c>
      <c r="L5" s="414" t="s">
        <v>211</v>
      </c>
      <c r="M5" s="414" t="s">
        <v>212</v>
      </c>
      <c r="N5" s="415" t="s">
        <v>213</v>
      </c>
    </row>
    <row r="6" spans="2:41" ht="14.25" customHeight="1" x14ac:dyDescent="0.4">
      <c r="B6" s="419"/>
      <c r="C6" s="419"/>
      <c r="D6" s="420"/>
      <c r="E6" s="194" t="s">
        <v>202</v>
      </c>
      <c r="F6" s="195" t="s">
        <v>214</v>
      </c>
      <c r="G6" s="196" t="s">
        <v>215</v>
      </c>
      <c r="H6" s="403"/>
      <c r="I6" s="403"/>
      <c r="J6" s="403"/>
      <c r="K6" s="403"/>
      <c r="L6" s="403"/>
      <c r="M6" s="403"/>
      <c r="N6" s="416"/>
    </row>
    <row r="7" spans="2:41" ht="6" customHeight="1" x14ac:dyDescent="0.4">
      <c r="D7" s="197"/>
    </row>
    <row r="8" spans="2:41" s="198" customFormat="1" ht="14.25" customHeight="1" x14ac:dyDescent="0.15">
      <c r="B8" s="157" t="s">
        <v>134</v>
      </c>
      <c r="C8" s="158">
        <v>29</v>
      </c>
      <c r="D8" s="159" t="s">
        <v>216</v>
      </c>
      <c r="E8" s="45">
        <v>41064</v>
      </c>
      <c r="F8" s="45">
        <v>40098</v>
      </c>
      <c r="G8" s="45">
        <v>966</v>
      </c>
      <c r="H8" s="29">
        <v>6268</v>
      </c>
      <c r="I8" s="29">
        <v>4813</v>
      </c>
      <c r="J8" s="29">
        <v>9778</v>
      </c>
      <c r="K8" s="29">
        <v>6482</v>
      </c>
      <c r="L8" s="29">
        <v>5279</v>
      </c>
      <c r="M8" s="29">
        <v>4733</v>
      </c>
      <c r="N8" s="29">
        <v>3711</v>
      </c>
    </row>
    <row r="9" spans="2:41" s="198" customFormat="1" ht="14.25" customHeight="1" x14ac:dyDescent="0.15">
      <c r="B9" s="157"/>
      <c r="C9" s="158">
        <v>30</v>
      </c>
      <c r="D9" s="159"/>
      <c r="E9" s="45">
        <v>42848</v>
      </c>
      <c r="F9" s="45">
        <v>41887</v>
      </c>
      <c r="G9" s="45">
        <v>961</v>
      </c>
      <c r="H9" s="29">
        <v>6962</v>
      </c>
      <c r="I9" s="29">
        <v>5144</v>
      </c>
      <c r="J9" s="29">
        <v>10327</v>
      </c>
      <c r="K9" s="29">
        <v>6424</v>
      </c>
      <c r="L9" s="29">
        <v>5313</v>
      </c>
      <c r="M9" s="29">
        <v>4913</v>
      </c>
      <c r="N9" s="29">
        <v>3765</v>
      </c>
    </row>
    <row r="10" spans="2:41" s="198" customFormat="1" ht="14.25" customHeight="1" x14ac:dyDescent="0.15">
      <c r="B10" s="157"/>
      <c r="C10" s="158" t="s">
        <v>195</v>
      </c>
      <c r="D10" s="162"/>
      <c r="E10" s="45">
        <v>43792</v>
      </c>
      <c r="F10" s="45">
        <v>42847</v>
      </c>
      <c r="G10" s="45">
        <v>945</v>
      </c>
      <c r="H10" s="29">
        <v>6929</v>
      </c>
      <c r="I10" s="29">
        <v>5170</v>
      </c>
      <c r="J10" s="29">
        <v>11080</v>
      </c>
      <c r="K10" s="29">
        <v>6640</v>
      </c>
      <c r="L10" s="29">
        <v>5327</v>
      </c>
      <c r="M10" s="29">
        <v>4850</v>
      </c>
      <c r="N10" s="29">
        <v>3796</v>
      </c>
    </row>
    <row r="11" spans="2:41" s="198" customFormat="1" ht="14.25" customHeight="1" x14ac:dyDescent="0.15">
      <c r="B11" s="157"/>
      <c r="C11" s="158" t="s">
        <v>27</v>
      </c>
      <c r="D11" s="162"/>
      <c r="E11" s="45">
        <v>45643</v>
      </c>
      <c r="F11" s="45">
        <v>44645</v>
      </c>
      <c r="G11" s="45">
        <v>998</v>
      </c>
      <c r="H11" s="29">
        <v>7284</v>
      </c>
      <c r="I11" s="29">
        <v>5091</v>
      </c>
      <c r="J11" s="29">
        <v>11661</v>
      </c>
      <c r="K11" s="29">
        <v>6705</v>
      </c>
      <c r="L11" s="29">
        <v>5747</v>
      </c>
      <c r="M11" s="29">
        <v>5350</v>
      </c>
      <c r="N11" s="29">
        <v>3805</v>
      </c>
    </row>
    <row r="12" spans="2:41" s="125" customFormat="1" ht="14.25" customHeight="1" x14ac:dyDescent="0.15">
      <c r="B12" s="166"/>
      <c r="C12" s="167" t="s">
        <v>29</v>
      </c>
      <c r="D12" s="168"/>
      <c r="E12" s="199">
        <v>47220</v>
      </c>
      <c r="F12" s="199">
        <v>46168</v>
      </c>
      <c r="G12" s="199">
        <v>1052</v>
      </c>
      <c r="H12" s="200">
        <v>7336</v>
      </c>
      <c r="I12" s="200">
        <v>5118</v>
      </c>
      <c r="J12" s="200">
        <v>12175</v>
      </c>
      <c r="K12" s="200">
        <v>6820</v>
      </c>
      <c r="L12" s="200">
        <v>6005</v>
      </c>
      <c r="M12" s="200">
        <v>5788</v>
      </c>
      <c r="N12" s="200">
        <v>3978</v>
      </c>
    </row>
    <row r="13" spans="2:41" ht="8.25" customHeight="1" thickBot="1" x14ac:dyDescent="0.2">
      <c r="B13" s="201"/>
      <c r="C13" s="201"/>
      <c r="D13" s="179"/>
      <c r="E13" s="189"/>
      <c r="F13" s="189"/>
      <c r="G13" s="189"/>
      <c r="H13" s="36"/>
      <c r="I13" s="36"/>
      <c r="J13" s="36"/>
      <c r="K13" s="36"/>
      <c r="L13" s="36"/>
      <c r="M13" s="36"/>
      <c r="N13" s="36"/>
    </row>
    <row r="14" spans="2:41" ht="6" customHeight="1" x14ac:dyDescent="0.15">
      <c r="D14" s="202"/>
    </row>
    <row r="15" spans="2:41" ht="12.75" customHeight="1" x14ac:dyDescent="0.4">
      <c r="B15" s="140" t="s">
        <v>217</v>
      </c>
    </row>
  </sheetData>
  <mergeCells count="9">
    <mergeCell ref="L5:L6"/>
    <mergeCell ref="M5:M6"/>
    <mergeCell ref="N5:N6"/>
    <mergeCell ref="B5:D6"/>
    <mergeCell ref="E5:G5"/>
    <mergeCell ref="H5:H6"/>
    <mergeCell ref="I5:I6"/>
    <mergeCell ref="J5:J6"/>
    <mergeCell ref="K5:K6"/>
  </mergeCells>
  <phoneticPr fontId="3"/>
  <printOptions horizontalCentered="1"/>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9388B-0AF2-4198-AB64-028E643CCF63}">
  <dimension ref="B1:V15"/>
  <sheetViews>
    <sheetView showGridLines="0" zoomScaleNormal="100" zoomScaleSheetLayoutView="85" workbookViewId="0"/>
  </sheetViews>
  <sheetFormatPr defaultRowHeight="11.25" x14ac:dyDescent="0.4"/>
  <cols>
    <col min="1" max="1" width="2" style="103" customWidth="1"/>
    <col min="2" max="2" width="6.25" style="103" customWidth="1"/>
    <col min="3" max="3" width="3.75" style="103" customWidth="1"/>
    <col min="4" max="4" width="6.25" style="103" customWidth="1"/>
    <col min="5" max="12" width="9.125" style="103" customWidth="1"/>
    <col min="13" max="22" width="9" style="103" customWidth="1"/>
    <col min="23" max="16384" width="9" style="103"/>
  </cols>
  <sheetData>
    <row r="1" spans="2:22" ht="14.25" x14ac:dyDescent="0.4">
      <c r="B1" s="105" t="s">
        <v>0</v>
      </c>
    </row>
    <row r="3" spans="2:22" ht="14.25" x14ac:dyDescent="0.4">
      <c r="B3" s="105" t="s">
        <v>218</v>
      </c>
    </row>
    <row r="4" spans="2:22" s="204" customFormat="1" ht="21.75" customHeight="1" thickBot="1" x14ac:dyDescent="0.2">
      <c r="B4" s="423" t="s">
        <v>219</v>
      </c>
      <c r="C4" s="424"/>
      <c r="D4" s="424"/>
      <c r="E4" s="424"/>
      <c r="F4" s="424"/>
      <c r="G4" s="424"/>
      <c r="H4" s="424"/>
      <c r="I4" s="424"/>
      <c r="J4" s="424"/>
      <c r="K4" s="424"/>
      <c r="L4" s="424"/>
      <c r="M4" s="424"/>
      <c r="N4" s="424"/>
      <c r="O4" s="424"/>
      <c r="P4" s="424"/>
      <c r="Q4" s="424"/>
      <c r="R4" s="424"/>
      <c r="S4" s="424"/>
      <c r="T4" s="425"/>
      <c r="U4" s="203"/>
      <c r="V4" s="117"/>
    </row>
    <row r="5" spans="2:22" ht="29.25" customHeight="1" x14ac:dyDescent="0.4">
      <c r="B5" s="375" t="s">
        <v>114</v>
      </c>
      <c r="C5" s="376"/>
      <c r="D5" s="377"/>
      <c r="E5" s="383" t="s">
        <v>220</v>
      </c>
      <c r="F5" s="413"/>
      <c r="G5" s="383" t="s">
        <v>221</v>
      </c>
      <c r="H5" s="413"/>
      <c r="I5" s="383" t="s">
        <v>222</v>
      </c>
      <c r="J5" s="413"/>
      <c r="K5" s="383" t="s">
        <v>223</v>
      </c>
      <c r="L5" s="413"/>
      <c r="M5" s="421" t="s">
        <v>224</v>
      </c>
      <c r="N5" s="426"/>
      <c r="O5" s="383" t="s">
        <v>225</v>
      </c>
      <c r="P5" s="413"/>
      <c r="Q5" s="383" t="s">
        <v>226</v>
      </c>
      <c r="R5" s="413"/>
      <c r="S5" s="421" t="s">
        <v>227</v>
      </c>
      <c r="T5" s="426"/>
      <c r="U5" s="421" t="s">
        <v>228</v>
      </c>
      <c r="V5" s="422"/>
    </row>
    <row r="6" spans="2:22" ht="20.25" customHeight="1" x14ac:dyDescent="0.4">
      <c r="B6" s="380"/>
      <c r="C6" s="380"/>
      <c r="D6" s="381"/>
      <c r="E6" s="112" t="s">
        <v>229</v>
      </c>
      <c r="F6" s="112" t="s">
        <v>230</v>
      </c>
      <c r="G6" s="112" t="s">
        <v>229</v>
      </c>
      <c r="H6" s="112" t="s">
        <v>230</v>
      </c>
      <c r="I6" s="112" t="s">
        <v>229</v>
      </c>
      <c r="J6" s="112" t="s">
        <v>230</v>
      </c>
      <c r="K6" s="112" t="s">
        <v>229</v>
      </c>
      <c r="L6" s="112" t="s">
        <v>230</v>
      </c>
      <c r="M6" s="112" t="s">
        <v>229</v>
      </c>
      <c r="N6" s="112" t="s">
        <v>230</v>
      </c>
      <c r="O6" s="112" t="s">
        <v>229</v>
      </c>
      <c r="P6" s="112" t="s">
        <v>230</v>
      </c>
      <c r="Q6" s="112" t="s">
        <v>229</v>
      </c>
      <c r="R6" s="112" t="s">
        <v>230</v>
      </c>
      <c r="S6" s="112" t="s">
        <v>231</v>
      </c>
      <c r="T6" s="112" t="s">
        <v>230</v>
      </c>
      <c r="U6" s="112" t="s">
        <v>231</v>
      </c>
      <c r="V6" s="112" t="s">
        <v>230</v>
      </c>
    </row>
    <row r="7" spans="2:22" ht="6" customHeight="1" x14ac:dyDescent="0.4">
      <c r="D7" s="113"/>
      <c r="E7" s="135"/>
    </row>
    <row r="8" spans="2:22" s="118" customFormat="1" ht="24" customHeight="1" x14ac:dyDescent="0.15">
      <c r="B8" s="157" t="s">
        <v>134</v>
      </c>
      <c r="C8" s="158">
        <v>29</v>
      </c>
      <c r="D8" s="159" t="s">
        <v>232</v>
      </c>
      <c r="E8" s="205">
        <v>261</v>
      </c>
      <c r="F8" s="29">
        <v>7143</v>
      </c>
      <c r="G8" s="29">
        <v>16</v>
      </c>
      <c r="H8" s="29">
        <v>578</v>
      </c>
      <c r="I8" s="29">
        <v>62</v>
      </c>
      <c r="J8" s="29">
        <v>2970</v>
      </c>
      <c r="K8" s="29">
        <v>116</v>
      </c>
      <c r="L8" s="29">
        <v>5781</v>
      </c>
      <c r="M8" s="29">
        <v>55</v>
      </c>
      <c r="N8" s="29">
        <v>1790</v>
      </c>
      <c r="O8" s="29">
        <v>57</v>
      </c>
      <c r="P8" s="29">
        <v>10797</v>
      </c>
      <c r="Q8" s="29">
        <v>332</v>
      </c>
      <c r="R8" s="29">
        <v>17270</v>
      </c>
      <c r="S8" s="29">
        <v>52</v>
      </c>
      <c r="T8" s="29">
        <v>3067</v>
      </c>
      <c r="U8" s="29">
        <v>25</v>
      </c>
      <c r="V8" s="29">
        <v>1666</v>
      </c>
    </row>
    <row r="9" spans="2:22" s="118" customFormat="1" ht="24" customHeight="1" x14ac:dyDescent="0.15">
      <c r="B9" s="114"/>
      <c r="C9" s="82">
        <v>30</v>
      </c>
      <c r="D9" s="83"/>
      <c r="E9" s="206">
        <v>264</v>
      </c>
      <c r="F9" s="289">
        <v>7196</v>
      </c>
      <c r="G9" s="289">
        <v>15</v>
      </c>
      <c r="H9" s="289">
        <v>581</v>
      </c>
      <c r="I9" s="289">
        <v>70</v>
      </c>
      <c r="J9" s="289">
        <v>3235</v>
      </c>
      <c r="K9" s="289">
        <v>120</v>
      </c>
      <c r="L9" s="289">
        <v>6019</v>
      </c>
      <c r="M9" s="289">
        <v>57</v>
      </c>
      <c r="N9" s="289">
        <v>1878</v>
      </c>
      <c r="O9" s="289">
        <v>63</v>
      </c>
      <c r="P9" s="289">
        <v>11320</v>
      </c>
      <c r="Q9" s="289">
        <v>327</v>
      </c>
      <c r="R9" s="289">
        <v>17833</v>
      </c>
      <c r="S9" s="289">
        <v>54</v>
      </c>
      <c r="T9" s="289">
        <v>3196</v>
      </c>
      <c r="U9" s="289">
        <v>24</v>
      </c>
      <c r="V9" s="289">
        <v>1671</v>
      </c>
    </row>
    <row r="10" spans="2:22" s="118" customFormat="1" ht="24" customHeight="1" x14ac:dyDescent="0.15">
      <c r="B10" s="157" t="s">
        <v>233</v>
      </c>
      <c r="C10" s="158" t="s">
        <v>234</v>
      </c>
      <c r="D10" s="162"/>
      <c r="E10" s="205">
        <v>260</v>
      </c>
      <c r="F10" s="29">
        <v>7177</v>
      </c>
      <c r="G10" s="29">
        <v>14</v>
      </c>
      <c r="H10" s="29">
        <v>565</v>
      </c>
      <c r="I10" s="29">
        <v>72</v>
      </c>
      <c r="J10" s="29">
        <v>3452</v>
      </c>
      <c r="K10" s="29">
        <v>118</v>
      </c>
      <c r="L10" s="29">
        <v>5999</v>
      </c>
      <c r="M10" s="29">
        <v>57</v>
      </c>
      <c r="N10" s="29">
        <v>1978</v>
      </c>
      <c r="O10" s="29">
        <v>57</v>
      </c>
      <c r="P10" s="29">
        <v>11754</v>
      </c>
      <c r="Q10" s="29">
        <v>312</v>
      </c>
      <c r="R10" s="29">
        <v>18272</v>
      </c>
      <c r="S10" s="29">
        <v>55</v>
      </c>
      <c r="T10" s="29">
        <v>3179</v>
      </c>
      <c r="U10" s="29">
        <v>23</v>
      </c>
      <c r="V10" s="29">
        <v>1667</v>
      </c>
    </row>
    <row r="11" spans="2:22" s="118" customFormat="1" ht="24" customHeight="1" x14ac:dyDescent="0.15">
      <c r="B11" s="157"/>
      <c r="C11" s="158" t="s">
        <v>27</v>
      </c>
      <c r="D11" s="162"/>
      <c r="E11" s="205">
        <v>275</v>
      </c>
      <c r="F11" s="29">
        <v>7504</v>
      </c>
      <c r="G11" s="29">
        <v>13</v>
      </c>
      <c r="H11" s="29">
        <v>598</v>
      </c>
      <c r="I11" s="29">
        <v>78</v>
      </c>
      <c r="J11" s="29">
        <v>3737</v>
      </c>
      <c r="K11" s="29">
        <v>120</v>
      </c>
      <c r="L11" s="29">
        <v>5741</v>
      </c>
      <c r="M11" s="29">
        <v>61</v>
      </c>
      <c r="N11" s="29">
        <v>2062</v>
      </c>
      <c r="O11" s="29">
        <v>59</v>
      </c>
      <c r="P11" s="29">
        <v>12226</v>
      </c>
      <c r="Q11" s="29">
        <v>308</v>
      </c>
      <c r="R11" s="29">
        <v>18854</v>
      </c>
      <c r="S11" s="29">
        <v>55</v>
      </c>
      <c r="T11" s="29">
        <v>3279</v>
      </c>
      <c r="U11" s="29">
        <v>22</v>
      </c>
      <c r="V11" s="29">
        <v>1589</v>
      </c>
    </row>
    <row r="12" spans="2:22" s="125" customFormat="1" ht="24" customHeight="1" x14ac:dyDescent="0.15">
      <c r="B12" s="207"/>
      <c r="C12" s="167" t="s">
        <v>29</v>
      </c>
      <c r="D12" s="208"/>
      <c r="E12" s="209">
        <v>277</v>
      </c>
      <c r="F12" s="210">
        <v>8086</v>
      </c>
      <c r="G12" s="210">
        <v>12</v>
      </c>
      <c r="H12" s="210">
        <v>652</v>
      </c>
      <c r="I12" s="210">
        <v>88</v>
      </c>
      <c r="J12" s="210">
        <v>4245</v>
      </c>
      <c r="K12" s="210">
        <v>115</v>
      </c>
      <c r="L12" s="210">
        <v>5737</v>
      </c>
      <c r="M12" s="210">
        <v>60</v>
      </c>
      <c r="N12" s="210">
        <v>2219</v>
      </c>
      <c r="O12" s="210">
        <v>56</v>
      </c>
      <c r="P12" s="210">
        <v>13372</v>
      </c>
      <c r="Q12" s="210">
        <v>308</v>
      </c>
      <c r="R12" s="210">
        <v>20056</v>
      </c>
      <c r="S12" s="210">
        <v>58</v>
      </c>
      <c r="T12" s="210">
        <v>3500</v>
      </c>
      <c r="U12" s="210">
        <v>22</v>
      </c>
      <c r="V12" s="210">
        <v>1549</v>
      </c>
    </row>
    <row r="13" spans="2:22" ht="19.5" customHeight="1" thickBot="1" x14ac:dyDescent="0.2">
      <c r="B13" s="131"/>
      <c r="C13" s="131"/>
      <c r="D13" s="179"/>
      <c r="E13" s="211"/>
      <c r="F13" s="36"/>
      <c r="G13" s="36"/>
      <c r="H13" s="36"/>
      <c r="I13" s="36"/>
      <c r="J13" s="36"/>
      <c r="K13" s="36"/>
      <c r="L13" s="36"/>
      <c r="M13" s="36"/>
      <c r="N13" s="36"/>
      <c r="O13" s="36"/>
      <c r="P13" s="36"/>
      <c r="Q13" s="36"/>
      <c r="R13" s="36"/>
      <c r="S13" s="36"/>
      <c r="T13" s="36"/>
      <c r="U13" s="36"/>
      <c r="V13" s="36"/>
    </row>
    <row r="14" spans="2:22" ht="6" customHeight="1" x14ac:dyDescent="0.15">
      <c r="D14" s="183"/>
      <c r="E14" s="183"/>
    </row>
    <row r="15" spans="2:22" ht="13.5" customHeight="1" x14ac:dyDescent="0.15">
      <c r="B15" s="103" t="s">
        <v>235</v>
      </c>
      <c r="E15" s="103" t="s">
        <v>236</v>
      </c>
      <c r="H15" s="54"/>
      <c r="I15" s="54"/>
    </row>
  </sheetData>
  <mergeCells count="11">
    <mergeCell ref="U5:V5"/>
    <mergeCell ref="B4:T4"/>
    <mergeCell ref="B5:D6"/>
    <mergeCell ref="E5:F5"/>
    <mergeCell ref="G5:H5"/>
    <mergeCell ref="I5:J5"/>
    <mergeCell ref="K5:L5"/>
    <mergeCell ref="M5:N5"/>
    <mergeCell ref="O5:P5"/>
    <mergeCell ref="Q5:R5"/>
    <mergeCell ref="S5:T5"/>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238B-5B03-4D4A-8221-C2007A76ADBB}">
  <dimension ref="B1:AX19"/>
  <sheetViews>
    <sheetView showGridLines="0" zoomScale="85" zoomScaleNormal="85" zoomScaleSheetLayoutView="85" workbookViewId="0"/>
  </sheetViews>
  <sheetFormatPr defaultRowHeight="11.25" x14ac:dyDescent="0.4"/>
  <cols>
    <col min="1" max="1" width="2" style="140" customWidth="1"/>
    <col min="2" max="2" width="3.75" style="140" customWidth="1"/>
    <col min="3" max="3" width="2.625" style="140" customWidth="1"/>
    <col min="4" max="4" width="3.5" style="140" customWidth="1"/>
    <col min="5" max="5" width="9.25" style="140" customWidth="1"/>
    <col min="6" max="6" width="10.625" style="140" customWidth="1"/>
    <col min="7" max="7" width="10" style="140" bestFit="1" customWidth="1"/>
    <col min="8" max="8" width="10.625" style="140" customWidth="1"/>
    <col min="9" max="9" width="7.375" style="140" customWidth="1"/>
    <col min="10" max="10" width="10" style="140" customWidth="1"/>
    <col min="11" max="11" width="7.5" style="140" customWidth="1"/>
    <col min="12" max="12" width="9.375" style="140" customWidth="1"/>
    <col min="13" max="13" width="6.5" style="140" customWidth="1"/>
    <col min="14" max="14" width="9.375" style="140" customWidth="1"/>
    <col min="15" max="15" width="7.375" style="140" customWidth="1"/>
    <col min="16" max="16" width="9.375" style="140" customWidth="1"/>
    <col min="17" max="17" width="6.875" style="140" customWidth="1"/>
    <col min="18" max="18" width="9.375" style="140" customWidth="1"/>
    <col min="19" max="19" width="7.375" style="140" customWidth="1"/>
    <col min="20" max="20" width="9.375" style="140" customWidth="1"/>
    <col min="21" max="21" width="6.875" style="140" customWidth="1"/>
    <col min="22" max="22" width="10.125" style="140" customWidth="1"/>
    <col min="23" max="23" width="5.625" style="140" customWidth="1"/>
    <col min="24" max="24" width="7.375" style="140" customWidth="1"/>
    <col min="25" max="25" width="6" style="140" customWidth="1"/>
    <col min="26" max="26" width="7.875" style="140" customWidth="1"/>
    <col min="27" max="27" width="7.375" style="140" customWidth="1"/>
    <col min="28" max="28" width="9.25" style="140" customWidth="1"/>
    <col min="29" max="29" width="6.375" style="140" customWidth="1"/>
    <col min="30" max="30" width="8.375" style="140" customWidth="1"/>
    <col min="31" max="31" width="6.375" style="140" customWidth="1"/>
    <col min="32" max="32" width="9.25" style="140" customWidth="1"/>
    <col min="33" max="33" width="7.375" style="140" customWidth="1"/>
    <col min="34" max="34" width="9.75" style="140" customWidth="1"/>
    <col min="35" max="35" width="6" style="140" customWidth="1"/>
    <col min="36" max="36" width="7.75" style="140" customWidth="1"/>
    <col min="37" max="37" width="6.5" style="140" customWidth="1"/>
    <col min="38" max="38" width="8.375" style="140" customWidth="1"/>
    <col min="39" max="39" width="6.75" style="140" customWidth="1"/>
    <col min="40" max="40" width="11.125" style="140" customWidth="1"/>
    <col min="41" max="41" width="6.875" style="140" customWidth="1"/>
    <col min="42" max="42" width="11.125" style="140" customWidth="1"/>
    <col min="43" max="43" width="7.125" style="140" customWidth="1"/>
    <col min="44" max="44" width="11.125" style="140" customWidth="1"/>
    <col min="45" max="45" width="6.875" style="140" customWidth="1"/>
    <col min="46" max="46" width="11.125" style="140" customWidth="1"/>
    <col min="47" max="47" width="6.875" style="140" customWidth="1"/>
    <col min="48" max="48" width="10.625" style="140" customWidth="1"/>
    <col min="49" max="49" width="5.125" style="140" customWidth="1"/>
    <col min="50" max="50" width="10.125" style="140" customWidth="1"/>
    <col min="51" max="16384" width="9" style="140"/>
  </cols>
  <sheetData>
    <row r="1" spans="2:50" ht="14.25" x14ac:dyDescent="0.4">
      <c r="B1" s="105" t="s">
        <v>0</v>
      </c>
    </row>
    <row r="3" spans="2:50" ht="14.25" x14ac:dyDescent="0.4">
      <c r="B3" s="105" t="s">
        <v>237</v>
      </c>
    </row>
    <row r="4" spans="2:50" x14ac:dyDescent="0.4">
      <c r="B4" s="103" t="s">
        <v>238</v>
      </c>
    </row>
    <row r="5" spans="2:50" s="191" customFormat="1" ht="15" customHeight="1" thickBot="1" x14ac:dyDescent="0.2">
      <c r="B5" s="190"/>
      <c r="C5" s="190"/>
      <c r="D5" s="190"/>
      <c r="E5" s="190"/>
      <c r="F5" s="190"/>
      <c r="X5" s="192"/>
      <c r="Z5" s="192" t="s">
        <v>239</v>
      </c>
      <c r="AX5" s="192"/>
    </row>
    <row r="6" spans="2:50" s="191" customFormat="1" ht="18.75" customHeight="1" x14ac:dyDescent="0.4">
      <c r="B6" s="392" t="s">
        <v>114</v>
      </c>
      <c r="C6" s="417"/>
      <c r="D6" s="418"/>
      <c r="E6" s="415" t="s">
        <v>206</v>
      </c>
      <c r="F6" s="393"/>
      <c r="G6" s="212"/>
      <c r="H6" s="213"/>
      <c r="I6" s="213"/>
      <c r="J6" s="213"/>
      <c r="K6" s="213"/>
      <c r="L6" s="213" t="s">
        <v>240</v>
      </c>
      <c r="M6" s="213"/>
      <c r="N6" s="213"/>
      <c r="O6" s="213" t="s">
        <v>241</v>
      </c>
      <c r="P6" s="213"/>
      <c r="Q6" s="213"/>
      <c r="R6" s="213"/>
      <c r="S6" s="213"/>
      <c r="T6" s="214"/>
      <c r="U6" s="212"/>
      <c r="V6" s="213"/>
      <c r="W6" s="213"/>
      <c r="X6" s="213"/>
      <c r="Y6" s="213"/>
      <c r="Z6" s="213"/>
      <c r="AA6" s="213"/>
      <c r="AB6" s="213"/>
      <c r="AC6" s="213"/>
      <c r="AD6" s="213" t="s">
        <v>242</v>
      </c>
      <c r="AE6" s="213"/>
      <c r="AF6" s="213"/>
      <c r="AG6" s="213"/>
      <c r="AH6" s="213"/>
      <c r="AI6" s="213"/>
      <c r="AJ6" s="213"/>
      <c r="AK6" s="213"/>
      <c r="AL6" s="213"/>
      <c r="AM6" s="213"/>
      <c r="AN6" s="214"/>
      <c r="AO6" s="398" t="s">
        <v>243</v>
      </c>
      <c r="AP6" s="399"/>
      <c r="AQ6" s="399"/>
      <c r="AR6" s="399"/>
      <c r="AS6" s="399"/>
      <c r="AT6" s="399"/>
      <c r="AU6" s="399"/>
      <c r="AV6" s="399"/>
      <c r="AW6" s="399"/>
      <c r="AX6" s="399"/>
    </row>
    <row r="7" spans="2:50" s="191" customFormat="1" ht="39.75" customHeight="1" x14ac:dyDescent="0.4">
      <c r="B7" s="394"/>
      <c r="C7" s="410"/>
      <c r="D7" s="429"/>
      <c r="E7" s="416"/>
      <c r="F7" s="397"/>
      <c r="G7" s="416" t="s">
        <v>206</v>
      </c>
      <c r="H7" s="397"/>
      <c r="I7" s="416" t="s">
        <v>244</v>
      </c>
      <c r="J7" s="397"/>
      <c r="K7" s="416" t="s">
        <v>245</v>
      </c>
      <c r="L7" s="397"/>
      <c r="M7" s="389" t="s">
        <v>246</v>
      </c>
      <c r="N7" s="391"/>
      <c r="O7" s="427" t="s">
        <v>247</v>
      </c>
      <c r="P7" s="428"/>
      <c r="Q7" s="430" t="s">
        <v>224</v>
      </c>
      <c r="R7" s="397"/>
      <c r="S7" s="427" t="s">
        <v>248</v>
      </c>
      <c r="T7" s="428"/>
      <c r="U7" s="416" t="s">
        <v>206</v>
      </c>
      <c r="V7" s="397"/>
      <c r="W7" s="430" t="s">
        <v>249</v>
      </c>
      <c r="X7" s="397"/>
      <c r="Y7" s="427" t="s">
        <v>250</v>
      </c>
      <c r="Z7" s="428"/>
      <c r="AA7" s="389" t="s">
        <v>251</v>
      </c>
      <c r="AB7" s="391"/>
      <c r="AC7" s="427" t="s">
        <v>252</v>
      </c>
      <c r="AD7" s="428"/>
      <c r="AE7" s="427" t="s">
        <v>253</v>
      </c>
      <c r="AF7" s="428"/>
      <c r="AG7" s="427" t="s">
        <v>254</v>
      </c>
      <c r="AH7" s="391"/>
      <c r="AI7" s="427" t="s">
        <v>255</v>
      </c>
      <c r="AJ7" s="428"/>
      <c r="AK7" s="427" t="s">
        <v>256</v>
      </c>
      <c r="AL7" s="428"/>
      <c r="AM7" s="215" t="s">
        <v>257</v>
      </c>
      <c r="AN7" s="216" t="s">
        <v>258</v>
      </c>
      <c r="AO7" s="416" t="s">
        <v>206</v>
      </c>
      <c r="AP7" s="397"/>
      <c r="AQ7" s="416" t="s">
        <v>259</v>
      </c>
      <c r="AR7" s="397"/>
      <c r="AS7" s="416" t="s">
        <v>260</v>
      </c>
      <c r="AT7" s="397"/>
      <c r="AU7" s="389" t="s">
        <v>261</v>
      </c>
      <c r="AV7" s="391"/>
      <c r="AW7" s="389" t="s">
        <v>262</v>
      </c>
      <c r="AX7" s="390"/>
    </row>
    <row r="8" spans="2:50" s="217" customFormat="1" ht="18.75" customHeight="1" x14ac:dyDescent="0.4">
      <c r="B8" s="419"/>
      <c r="C8" s="419"/>
      <c r="D8" s="420"/>
      <c r="E8" s="137" t="s">
        <v>263</v>
      </c>
      <c r="F8" s="137" t="s">
        <v>264</v>
      </c>
      <c r="G8" s="137" t="s">
        <v>263</v>
      </c>
      <c r="H8" s="137" t="s">
        <v>264</v>
      </c>
      <c r="I8" s="137" t="s">
        <v>263</v>
      </c>
      <c r="J8" s="137" t="s">
        <v>264</v>
      </c>
      <c r="K8" s="137" t="s">
        <v>263</v>
      </c>
      <c r="L8" s="137" t="s">
        <v>264</v>
      </c>
      <c r="M8" s="137" t="s">
        <v>263</v>
      </c>
      <c r="N8" s="137" t="s">
        <v>264</v>
      </c>
      <c r="O8" s="137" t="s">
        <v>263</v>
      </c>
      <c r="P8" s="137" t="s">
        <v>264</v>
      </c>
      <c r="Q8" s="137" t="s">
        <v>263</v>
      </c>
      <c r="R8" s="137" t="s">
        <v>264</v>
      </c>
      <c r="S8" s="137" t="s">
        <v>263</v>
      </c>
      <c r="T8" s="137" t="s">
        <v>264</v>
      </c>
      <c r="U8" s="137" t="s">
        <v>263</v>
      </c>
      <c r="V8" s="137" t="s">
        <v>264</v>
      </c>
      <c r="W8" s="137" t="s">
        <v>263</v>
      </c>
      <c r="X8" s="137" t="s">
        <v>264</v>
      </c>
      <c r="Y8" s="137" t="s">
        <v>263</v>
      </c>
      <c r="Z8" s="137" t="s">
        <v>264</v>
      </c>
      <c r="AA8" s="137" t="s">
        <v>263</v>
      </c>
      <c r="AB8" s="137" t="s">
        <v>264</v>
      </c>
      <c r="AC8" s="137" t="s">
        <v>263</v>
      </c>
      <c r="AD8" s="137" t="s">
        <v>264</v>
      </c>
      <c r="AE8" s="137" t="s">
        <v>263</v>
      </c>
      <c r="AF8" s="137" t="s">
        <v>264</v>
      </c>
      <c r="AG8" s="137" t="s">
        <v>263</v>
      </c>
      <c r="AH8" s="137" t="s">
        <v>264</v>
      </c>
      <c r="AI8" s="137" t="s">
        <v>263</v>
      </c>
      <c r="AJ8" s="137" t="s">
        <v>264</v>
      </c>
      <c r="AK8" s="137" t="s">
        <v>263</v>
      </c>
      <c r="AL8" s="137" t="s">
        <v>264</v>
      </c>
      <c r="AM8" s="137" t="s">
        <v>263</v>
      </c>
      <c r="AN8" s="137" t="s">
        <v>264</v>
      </c>
      <c r="AO8" s="137" t="s">
        <v>263</v>
      </c>
      <c r="AP8" s="137" t="s">
        <v>264</v>
      </c>
      <c r="AQ8" s="137" t="s">
        <v>263</v>
      </c>
      <c r="AR8" s="137" t="s">
        <v>264</v>
      </c>
      <c r="AS8" s="137" t="s">
        <v>263</v>
      </c>
      <c r="AT8" s="137" t="s">
        <v>264</v>
      </c>
      <c r="AU8" s="137" t="s">
        <v>263</v>
      </c>
      <c r="AV8" s="137" t="s">
        <v>264</v>
      </c>
      <c r="AW8" s="137" t="s">
        <v>263</v>
      </c>
      <c r="AX8" s="196" t="s">
        <v>264</v>
      </c>
    </row>
    <row r="9" spans="2:50" ht="6" customHeight="1" x14ac:dyDescent="0.4">
      <c r="D9" s="197"/>
    </row>
    <row r="10" spans="2:50" s="198" customFormat="1" ht="16.5" customHeight="1" x14ac:dyDescent="0.15">
      <c r="B10" s="157" t="s">
        <v>134</v>
      </c>
      <c r="C10" s="158">
        <v>29</v>
      </c>
      <c r="D10" s="159" t="s">
        <v>265</v>
      </c>
      <c r="E10" s="29">
        <v>1053758</v>
      </c>
      <c r="F10" s="324">
        <v>56358517</v>
      </c>
      <c r="G10" s="29">
        <v>927201</v>
      </c>
      <c r="H10" s="29">
        <v>32040612</v>
      </c>
      <c r="I10" s="29">
        <v>314677</v>
      </c>
      <c r="J10" s="29">
        <v>10358570</v>
      </c>
      <c r="K10" s="29">
        <v>133666</v>
      </c>
      <c r="L10" s="29">
        <v>8517963</v>
      </c>
      <c r="M10" s="29">
        <v>26946</v>
      </c>
      <c r="N10" s="29">
        <v>3175989</v>
      </c>
      <c r="O10" s="29">
        <v>164711</v>
      </c>
      <c r="P10" s="29">
        <v>2424482</v>
      </c>
      <c r="Q10" s="29">
        <v>23982</v>
      </c>
      <c r="R10" s="29">
        <v>4361219</v>
      </c>
      <c r="S10" s="29">
        <v>263219</v>
      </c>
      <c r="T10" s="29">
        <v>3202389</v>
      </c>
      <c r="U10" s="29">
        <v>27560</v>
      </c>
      <c r="V10" s="29">
        <v>6396798</v>
      </c>
      <c r="W10" s="29">
        <v>1851</v>
      </c>
      <c r="X10" s="29">
        <v>309684</v>
      </c>
      <c r="Y10" s="29" t="s">
        <v>136</v>
      </c>
      <c r="Z10" s="29" t="s">
        <v>136</v>
      </c>
      <c r="AA10" s="29" t="s">
        <v>266</v>
      </c>
      <c r="AB10" s="29" t="s">
        <v>267</v>
      </c>
      <c r="AC10" s="29">
        <v>1158</v>
      </c>
      <c r="AD10" s="29">
        <v>153300</v>
      </c>
      <c r="AE10" s="29">
        <v>3926</v>
      </c>
      <c r="AF10" s="29">
        <v>700735</v>
      </c>
      <c r="AG10" s="29">
        <v>18890</v>
      </c>
      <c r="AH10" s="29">
        <v>4837220</v>
      </c>
      <c r="AI10" s="29">
        <v>614</v>
      </c>
      <c r="AJ10" s="29">
        <v>115311</v>
      </c>
      <c r="AK10" s="29">
        <v>1026</v>
      </c>
      <c r="AL10" s="29">
        <v>256488</v>
      </c>
      <c r="AM10" s="29">
        <v>95</v>
      </c>
      <c r="AN10" s="29">
        <v>24060</v>
      </c>
      <c r="AO10" s="29">
        <v>57319</v>
      </c>
      <c r="AP10" s="29">
        <v>15167314</v>
      </c>
      <c r="AQ10" s="29">
        <v>36502</v>
      </c>
      <c r="AR10" s="29">
        <v>9359705</v>
      </c>
      <c r="AS10" s="29">
        <v>20300</v>
      </c>
      <c r="AT10" s="29">
        <v>5629836</v>
      </c>
      <c r="AU10" s="29">
        <v>517</v>
      </c>
      <c r="AV10" s="29">
        <v>177773</v>
      </c>
      <c r="AW10" s="29" t="s">
        <v>136</v>
      </c>
      <c r="AX10" s="29" t="s">
        <v>136</v>
      </c>
    </row>
    <row r="11" spans="2:50" s="198" customFormat="1" ht="16.5" customHeight="1" x14ac:dyDescent="0.15">
      <c r="B11" s="157"/>
      <c r="C11" s="158">
        <v>30</v>
      </c>
      <c r="D11" s="159"/>
      <c r="E11" s="29">
        <v>1046585</v>
      </c>
      <c r="F11" s="29">
        <v>57544599</v>
      </c>
      <c r="G11" s="29">
        <v>916174</v>
      </c>
      <c r="H11" s="29">
        <v>32093927</v>
      </c>
      <c r="I11" s="29">
        <v>319180</v>
      </c>
      <c r="J11" s="29">
        <v>10368308</v>
      </c>
      <c r="K11" s="29">
        <v>118970</v>
      </c>
      <c r="L11" s="29">
        <v>8050397</v>
      </c>
      <c r="M11" s="29">
        <v>27082</v>
      </c>
      <c r="N11" s="29">
        <v>3258218</v>
      </c>
      <c r="O11" s="29">
        <v>174179</v>
      </c>
      <c r="P11" s="29">
        <v>2523334</v>
      </c>
      <c r="Q11" s="29">
        <v>25448</v>
      </c>
      <c r="R11" s="29">
        <v>4642844</v>
      </c>
      <c r="S11" s="29">
        <v>251315</v>
      </c>
      <c r="T11" s="29">
        <v>3250826</v>
      </c>
      <c r="U11" s="29">
        <v>71504</v>
      </c>
      <c r="V11" s="29">
        <v>9586939</v>
      </c>
      <c r="W11" s="29">
        <v>2096</v>
      </c>
      <c r="X11" s="29">
        <v>331989</v>
      </c>
      <c r="Y11" s="29" t="s">
        <v>136</v>
      </c>
      <c r="Z11" s="29" t="s">
        <v>136</v>
      </c>
      <c r="AA11" s="29">
        <v>41796</v>
      </c>
      <c r="AB11" s="29">
        <v>2724046</v>
      </c>
      <c r="AC11" s="29">
        <v>1157</v>
      </c>
      <c r="AD11" s="29">
        <v>153528</v>
      </c>
      <c r="AE11" s="29">
        <v>4866</v>
      </c>
      <c r="AF11" s="29">
        <v>884155</v>
      </c>
      <c r="AG11" s="29">
        <v>19521</v>
      </c>
      <c r="AH11" s="29">
        <v>5007895</v>
      </c>
      <c r="AI11" s="29">
        <v>627</v>
      </c>
      <c r="AJ11" s="29">
        <v>122573</v>
      </c>
      <c r="AK11" s="29">
        <v>1023</v>
      </c>
      <c r="AL11" s="29">
        <v>269599</v>
      </c>
      <c r="AM11" s="29">
        <v>418</v>
      </c>
      <c r="AN11" s="29">
        <v>93153</v>
      </c>
      <c r="AO11" s="29">
        <v>58907</v>
      </c>
      <c r="AP11" s="29">
        <v>15863733</v>
      </c>
      <c r="AQ11" s="29">
        <v>38091</v>
      </c>
      <c r="AR11" s="29">
        <v>10015623</v>
      </c>
      <c r="AS11" s="29">
        <v>20587</v>
      </c>
      <c r="AT11" s="29">
        <v>5770666</v>
      </c>
      <c r="AU11" s="29">
        <v>224</v>
      </c>
      <c r="AV11" s="29">
        <v>75558</v>
      </c>
      <c r="AW11" s="29">
        <v>5</v>
      </c>
      <c r="AX11" s="29">
        <v>1886</v>
      </c>
    </row>
    <row r="12" spans="2:50" s="198" customFormat="1" ht="16.5" customHeight="1" x14ac:dyDescent="0.15">
      <c r="B12" s="157"/>
      <c r="C12" s="158" t="s">
        <v>195</v>
      </c>
      <c r="D12" s="162"/>
      <c r="E12" s="29">
        <v>1090751</v>
      </c>
      <c r="F12" s="29">
        <v>59549312</v>
      </c>
      <c r="G12" s="29">
        <v>955723</v>
      </c>
      <c r="H12" s="29">
        <v>33086548</v>
      </c>
      <c r="I12" s="29">
        <v>336548</v>
      </c>
      <c r="J12" s="29">
        <v>10614910</v>
      </c>
      <c r="K12" s="29">
        <v>120849</v>
      </c>
      <c r="L12" s="29">
        <v>8170081</v>
      </c>
      <c r="M12" s="29">
        <v>27762</v>
      </c>
      <c r="N12" s="29">
        <v>3400015</v>
      </c>
      <c r="O12" s="29">
        <v>182750</v>
      </c>
      <c r="P12" s="29">
        <v>2589386</v>
      </c>
      <c r="Q12" s="29">
        <v>26739</v>
      </c>
      <c r="R12" s="29">
        <v>4913990</v>
      </c>
      <c r="S12" s="29">
        <v>261075</v>
      </c>
      <c r="T12" s="29">
        <v>3398166</v>
      </c>
      <c r="U12" s="29">
        <v>75853</v>
      </c>
      <c r="V12" s="29">
        <v>10238424</v>
      </c>
      <c r="W12" s="29">
        <v>2880</v>
      </c>
      <c r="X12" s="29">
        <v>453082</v>
      </c>
      <c r="Y12" s="29" t="s">
        <v>136</v>
      </c>
      <c r="Z12" s="29" t="s">
        <v>136</v>
      </c>
      <c r="AA12" s="29">
        <v>43800</v>
      </c>
      <c r="AB12" s="29">
        <v>2826459</v>
      </c>
      <c r="AC12" s="29">
        <v>952</v>
      </c>
      <c r="AD12" s="29">
        <v>119524</v>
      </c>
      <c r="AE12" s="29">
        <v>5553</v>
      </c>
      <c r="AF12" s="29">
        <v>1044595</v>
      </c>
      <c r="AG12" s="29">
        <v>20240</v>
      </c>
      <c r="AH12" s="29">
        <v>5259607</v>
      </c>
      <c r="AI12" s="29">
        <v>658</v>
      </c>
      <c r="AJ12" s="29">
        <v>129443</v>
      </c>
      <c r="AK12" s="29">
        <v>1024</v>
      </c>
      <c r="AL12" s="29">
        <v>274571</v>
      </c>
      <c r="AM12" s="29">
        <v>746</v>
      </c>
      <c r="AN12" s="29">
        <v>171143</v>
      </c>
      <c r="AO12" s="29">
        <v>59175</v>
      </c>
      <c r="AP12" s="29">
        <v>16224340</v>
      </c>
      <c r="AQ12" s="29">
        <v>38530</v>
      </c>
      <c r="AR12" s="29">
        <v>10303104</v>
      </c>
      <c r="AS12" s="29">
        <v>20194</v>
      </c>
      <c r="AT12" s="29">
        <v>5751747</v>
      </c>
      <c r="AU12" s="29">
        <v>114</v>
      </c>
      <c r="AV12" s="29">
        <v>40599</v>
      </c>
      <c r="AW12" s="29">
        <v>337</v>
      </c>
      <c r="AX12" s="29">
        <v>128890</v>
      </c>
    </row>
    <row r="13" spans="2:50" s="198" customFormat="1" ht="16.5" customHeight="1" x14ac:dyDescent="0.15">
      <c r="B13" s="157"/>
      <c r="C13" s="158" t="s">
        <v>27</v>
      </c>
      <c r="D13" s="162"/>
      <c r="E13" s="29">
        <v>1114471</v>
      </c>
      <c r="F13" s="29">
        <v>61763594</v>
      </c>
      <c r="G13" s="29">
        <v>980146</v>
      </c>
      <c r="H13" s="29">
        <v>34201494</v>
      </c>
      <c r="I13" s="29">
        <v>359753</v>
      </c>
      <c r="J13" s="29">
        <v>11542981</v>
      </c>
      <c r="K13" s="29">
        <v>110375</v>
      </c>
      <c r="L13" s="29">
        <v>7814674</v>
      </c>
      <c r="M13" s="29">
        <v>22898</v>
      </c>
      <c r="N13" s="29">
        <v>3391779</v>
      </c>
      <c r="O13" s="29">
        <v>190894</v>
      </c>
      <c r="P13" s="29">
        <v>2735503</v>
      </c>
      <c r="Q13" s="29">
        <v>27624</v>
      </c>
      <c r="R13" s="29">
        <v>5178737</v>
      </c>
      <c r="S13" s="29">
        <v>268602</v>
      </c>
      <c r="T13" s="29">
        <v>3537820</v>
      </c>
      <c r="U13" s="29">
        <v>74531</v>
      </c>
      <c r="V13" s="29">
        <v>10762673</v>
      </c>
      <c r="W13" s="29">
        <v>2845</v>
      </c>
      <c r="X13" s="29">
        <v>487176</v>
      </c>
      <c r="Y13" s="29" t="s">
        <v>136</v>
      </c>
      <c r="Z13" s="29" t="s">
        <v>136</v>
      </c>
      <c r="AA13" s="29">
        <v>41217</v>
      </c>
      <c r="AB13" s="29">
        <v>2889911</v>
      </c>
      <c r="AC13" s="29">
        <v>863</v>
      </c>
      <c r="AD13" s="29">
        <v>118276</v>
      </c>
      <c r="AE13" s="29">
        <v>6059</v>
      </c>
      <c r="AF13" s="29">
        <v>1090777</v>
      </c>
      <c r="AG13" s="29">
        <v>20908</v>
      </c>
      <c r="AH13" s="29">
        <v>5509061</v>
      </c>
      <c r="AI13" s="29">
        <v>652</v>
      </c>
      <c r="AJ13" s="29">
        <v>128438</v>
      </c>
      <c r="AK13" s="29">
        <v>1036</v>
      </c>
      <c r="AL13" s="29">
        <v>285115</v>
      </c>
      <c r="AM13" s="29">
        <v>951</v>
      </c>
      <c r="AN13" s="29">
        <v>253920</v>
      </c>
      <c r="AO13" s="29">
        <v>59794</v>
      </c>
      <c r="AP13" s="29">
        <v>16799426</v>
      </c>
      <c r="AQ13" s="29">
        <v>38829</v>
      </c>
      <c r="AR13" s="29">
        <v>10559609</v>
      </c>
      <c r="AS13" s="29">
        <v>19339</v>
      </c>
      <c r="AT13" s="29">
        <v>5604604</v>
      </c>
      <c r="AU13" s="29">
        <v>40</v>
      </c>
      <c r="AV13" s="29">
        <v>14087</v>
      </c>
      <c r="AW13" s="29">
        <v>1586</v>
      </c>
      <c r="AX13" s="29">
        <v>621126</v>
      </c>
    </row>
    <row r="14" spans="2:50" s="125" customFormat="1" ht="16.5" customHeight="1" x14ac:dyDescent="0.4">
      <c r="B14" s="166"/>
      <c r="C14" s="167" t="s">
        <v>29</v>
      </c>
      <c r="D14" s="168"/>
      <c r="E14" s="219">
        <v>1181852</v>
      </c>
      <c r="F14" s="219">
        <v>64697754</v>
      </c>
      <c r="G14" s="219">
        <v>1043515</v>
      </c>
      <c r="H14" s="219">
        <v>36207799</v>
      </c>
      <c r="I14" s="219">
        <v>394374</v>
      </c>
      <c r="J14" s="219">
        <v>12600787</v>
      </c>
      <c r="K14" s="219">
        <v>112684</v>
      </c>
      <c r="L14" s="219">
        <v>8007089</v>
      </c>
      <c r="M14" s="219">
        <v>23316</v>
      </c>
      <c r="N14" s="219">
        <v>3431356</v>
      </c>
      <c r="O14" s="219">
        <v>202880</v>
      </c>
      <c r="P14" s="219">
        <v>2925943</v>
      </c>
      <c r="Q14" s="219">
        <v>28590</v>
      </c>
      <c r="R14" s="219">
        <v>5392141</v>
      </c>
      <c r="S14" s="219">
        <v>281671</v>
      </c>
      <c r="T14" s="219">
        <v>3850483</v>
      </c>
      <c r="U14" s="220">
        <v>76468</v>
      </c>
      <c r="V14" s="220">
        <v>11007102</v>
      </c>
      <c r="W14" s="220">
        <v>2605</v>
      </c>
      <c r="X14" s="220">
        <v>454118</v>
      </c>
      <c r="Y14" s="218" t="s">
        <v>136</v>
      </c>
      <c r="Z14" s="218" t="s">
        <v>136</v>
      </c>
      <c r="AA14" s="220">
        <v>43015</v>
      </c>
      <c r="AB14" s="220">
        <v>2992081</v>
      </c>
      <c r="AC14" s="220">
        <v>801</v>
      </c>
      <c r="AD14" s="220">
        <v>107081</v>
      </c>
      <c r="AE14" s="220">
        <v>6371</v>
      </c>
      <c r="AF14" s="220">
        <v>1189260</v>
      </c>
      <c r="AG14" s="220">
        <v>20868</v>
      </c>
      <c r="AH14" s="220">
        <v>5530184</v>
      </c>
      <c r="AI14" s="220">
        <v>658</v>
      </c>
      <c r="AJ14" s="220">
        <v>132581</v>
      </c>
      <c r="AK14" s="220">
        <v>1035</v>
      </c>
      <c r="AL14" s="220">
        <v>293699</v>
      </c>
      <c r="AM14" s="220">
        <v>1115</v>
      </c>
      <c r="AN14" s="220">
        <v>308098</v>
      </c>
      <c r="AO14" s="220">
        <v>61869</v>
      </c>
      <c r="AP14" s="220">
        <v>17482853</v>
      </c>
      <c r="AQ14" s="220">
        <v>41417</v>
      </c>
      <c r="AR14" s="220">
        <v>11314043</v>
      </c>
      <c r="AS14" s="220">
        <v>18621</v>
      </c>
      <c r="AT14" s="220">
        <v>5473144</v>
      </c>
      <c r="AU14" s="220">
        <v>51</v>
      </c>
      <c r="AV14" s="220">
        <v>15537</v>
      </c>
      <c r="AW14" s="220">
        <v>1780</v>
      </c>
      <c r="AX14" s="220">
        <v>680129</v>
      </c>
    </row>
    <row r="15" spans="2:50" ht="9.75" customHeight="1" thickBot="1" x14ac:dyDescent="0.2">
      <c r="B15" s="201"/>
      <c r="C15" s="201"/>
      <c r="D15" s="179"/>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row>
    <row r="16" spans="2:50" ht="6" customHeight="1" x14ac:dyDescent="0.15">
      <c r="D16" s="202"/>
    </row>
    <row r="17" spans="6:42" ht="15" customHeight="1" x14ac:dyDescent="0.4">
      <c r="G17" s="221"/>
      <c r="H17" s="221"/>
      <c r="AA17" s="140" t="s">
        <v>268</v>
      </c>
      <c r="AO17" s="221"/>
      <c r="AP17" s="221"/>
    </row>
    <row r="19" spans="6:42" x14ac:dyDescent="0.4">
      <c r="F19" s="221"/>
      <c r="H19" s="221"/>
      <c r="V19" s="221"/>
      <c r="AP19" s="221"/>
    </row>
  </sheetData>
  <mergeCells count="24">
    <mergeCell ref="AE7:AF7"/>
    <mergeCell ref="B6:D8"/>
    <mergeCell ref="E6:F7"/>
    <mergeCell ref="AO6:AX6"/>
    <mergeCell ref="G7:H7"/>
    <mergeCell ref="I7:J7"/>
    <mergeCell ref="K7:L7"/>
    <mergeCell ref="M7:N7"/>
    <mergeCell ref="O7:P7"/>
    <mergeCell ref="Q7:R7"/>
    <mergeCell ref="S7:T7"/>
    <mergeCell ref="U7:V7"/>
    <mergeCell ref="W7:X7"/>
    <mergeCell ref="Y7:Z7"/>
    <mergeCell ref="AA7:AB7"/>
    <mergeCell ref="AC7:AD7"/>
    <mergeCell ref="AU7:AV7"/>
    <mergeCell ref="AW7:AX7"/>
    <mergeCell ref="AG7:AH7"/>
    <mergeCell ref="AI7:AJ7"/>
    <mergeCell ref="AK7:AL7"/>
    <mergeCell ref="AO7:AP7"/>
    <mergeCell ref="AQ7:AR7"/>
    <mergeCell ref="AS7:AT7"/>
  </mergeCells>
  <phoneticPr fontId="3"/>
  <printOptions horizontalCentered="1"/>
  <pageMargins left="0.59055118110236227" right="0.59055118110236227" top="0.59055118110236227" bottom="0.59055118110236227" header="0.51181102362204722" footer="0.51181102362204722"/>
  <pageSetup paperSize="9" scale="95" fitToWidth="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CF354-9C41-4DEC-8886-FC6546DFE843}">
  <dimension ref="B1:K47"/>
  <sheetViews>
    <sheetView showGridLines="0" zoomScale="85" zoomScaleNormal="85" zoomScaleSheetLayoutView="85" workbookViewId="0"/>
  </sheetViews>
  <sheetFormatPr defaultRowHeight="11.25" x14ac:dyDescent="0.4"/>
  <cols>
    <col min="1" max="1" width="2.5" style="2" customWidth="1"/>
    <col min="2" max="2" width="2.125" style="2" customWidth="1"/>
    <col min="3" max="3" width="26.5" style="2" customWidth="1"/>
    <col min="4" max="5" width="10.5" style="222" customWidth="1"/>
    <col min="6" max="9" width="10.5" style="2" customWidth="1"/>
    <col min="10" max="16384" width="9" style="2"/>
  </cols>
  <sheetData>
    <row r="1" spans="2:9" ht="14.25" x14ac:dyDescent="0.4">
      <c r="B1" s="1" t="s">
        <v>0</v>
      </c>
    </row>
    <row r="3" spans="2:9" ht="14.25" x14ac:dyDescent="0.4">
      <c r="B3" s="1" t="s">
        <v>269</v>
      </c>
    </row>
    <row r="4" spans="2:9" ht="14.25" x14ac:dyDescent="0.4">
      <c r="B4" s="1"/>
    </row>
    <row r="5" spans="2:9" x14ac:dyDescent="0.4">
      <c r="B5" s="2" t="s">
        <v>270</v>
      </c>
    </row>
    <row r="6" spans="2:9" ht="15" thickBot="1" x14ac:dyDescent="0.45">
      <c r="B6" s="1"/>
    </row>
    <row r="7" spans="2:9" ht="13.5" customHeight="1" x14ac:dyDescent="0.4">
      <c r="B7" s="339" t="s">
        <v>271</v>
      </c>
      <c r="C7" s="340"/>
      <c r="D7" s="433" t="s">
        <v>272</v>
      </c>
      <c r="E7" s="434"/>
      <c r="F7" s="433" t="s">
        <v>273</v>
      </c>
      <c r="G7" s="435"/>
      <c r="H7" s="433" t="s">
        <v>274</v>
      </c>
      <c r="I7" s="435"/>
    </row>
    <row r="8" spans="2:9" ht="13.5" customHeight="1" x14ac:dyDescent="0.4">
      <c r="B8" s="353"/>
      <c r="C8" s="354"/>
      <c r="D8" s="49" t="s">
        <v>275</v>
      </c>
      <c r="E8" s="223" t="s">
        <v>276</v>
      </c>
      <c r="F8" s="49" t="s">
        <v>275</v>
      </c>
      <c r="G8" s="223" t="s">
        <v>276</v>
      </c>
      <c r="H8" s="49" t="s">
        <v>275</v>
      </c>
      <c r="I8" s="223" t="s">
        <v>276</v>
      </c>
    </row>
    <row r="9" spans="2:9" ht="2.25" customHeight="1" x14ac:dyDescent="0.4">
      <c r="C9" s="6"/>
      <c r="F9" s="222"/>
      <c r="G9" s="222"/>
      <c r="H9" s="224"/>
      <c r="I9" s="224"/>
    </row>
    <row r="10" spans="2:9" s="118" customFormat="1" ht="13.5" customHeight="1" x14ac:dyDescent="0.15">
      <c r="B10" s="431" t="s">
        <v>277</v>
      </c>
      <c r="C10" s="432"/>
      <c r="D10" s="226">
        <v>1</v>
      </c>
      <c r="E10" s="226">
        <v>96</v>
      </c>
      <c r="F10" s="226">
        <v>1</v>
      </c>
      <c r="G10" s="226">
        <v>96</v>
      </c>
      <c r="H10" s="227">
        <v>1</v>
      </c>
      <c r="I10" s="227">
        <v>96</v>
      </c>
    </row>
    <row r="11" spans="2:9" s="118" customFormat="1" ht="13.5" customHeight="1" x14ac:dyDescent="0.15">
      <c r="B11" s="225"/>
      <c r="C11" s="228" t="s">
        <v>278</v>
      </c>
      <c r="D11" s="226">
        <v>1</v>
      </c>
      <c r="E11" s="226">
        <v>96</v>
      </c>
      <c r="F11" s="226">
        <v>1</v>
      </c>
      <c r="G11" s="226">
        <v>96</v>
      </c>
      <c r="H11" s="227">
        <v>1</v>
      </c>
      <c r="I11" s="227">
        <v>96</v>
      </c>
    </row>
    <row r="12" spans="2:9" s="54" customFormat="1" ht="13.5" customHeight="1" x14ac:dyDescent="0.15">
      <c r="B12" s="436" t="s">
        <v>279</v>
      </c>
      <c r="C12" s="437"/>
      <c r="D12" s="226">
        <v>34</v>
      </c>
      <c r="E12" s="226">
        <v>980</v>
      </c>
      <c r="F12" s="226">
        <v>34</v>
      </c>
      <c r="G12" s="226">
        <v>980</v>
      </c>
      <c r="H12" s="227">
        <v>35</v>
      </c>
      <c r="I12" s="227">
        <v>980</v>
      </c>
    </row>
    <row r="13" spans="2:9" s="54" customFormat="1" ht="13.5" customHeight="1" x14ac:dyDescent="0.15">
      <c r="B13" s="229"/>
      <c r="C13" s="230" t="s">
        <v>280</v>
      </c>
      <c r="D13" s="226">
        <v>2</v>
      </c>
      <c r="E13" s="226">
        <v>130</v>
      </c>
      <c r="F13" s="226">
        <v>2</v>
      </c>
      <c r="G13" s="226">
        <v>130</v>
      </c>
      <c r="H13" s="227">
        <v>2</v>
      </c>
      <c r="I13" s="227">
        <v>130</v>
      </c>
    </row>
    <row r="14" spans="2:9" s="54" customFormat="1" ht="13.5" customHeight="1" x14ac:dyDescent="0.15">
      <c r="B14" s="229"/>
      <c r="C14" s="230" t="s">
        <v>281</v>
      </c>
      <c r="D14" s="226">
        <v>3</v>
      </c>
      <c r="E14" s="226">
        <v>200</v>
      </c>
      <c r="F14" s="226">
        <v>3</v>
      </c>
      <c r="G14" s="226">
        <v>200</v>
      </c>
      <c r="H14" s="227">
        <v>3</v>
      </c>
      <c r="I14" s="227">
        <v>200</v>
      </c>
    </row>
    <row r="15" spans="2:9" s="54" customFormat="1" ht="13.5" customHeight="1" x14ac:dyDescent="0.15">
      <c r="B15" s="229"/>
      <c r="C15" s="230" t="s">
        <v>282</v>
      </c>
      <c r="D15" s="226">
        <v>15</v>
      </c>
      <c r="E15" s="226">
        <v>650</v>
      </c>
      <c r="F15" s="226">
        <v>15</v>
      </c>
      <c r="G15" s="226">
        <v>650</v>
      </c>
      <c r="H15" s="227">
        <v>15</v>
      </c>
      <c r="I15" s="227">
        <v>650</v>
      </c>
    </row>
    <row r="16" spans="2:9" s="54" customFormat="1" ht="13.5" customHeight="1" x14ac:dyDescent="0.15">
      <c r="B16" s="229"/>
      <c r="C16" s="230" t="s">
        <v>283</v>
      </c>
      <c r="D16" s="226">
        <v>6</v>
      </c>
      <c r="E16" s="226" t="s">
        <v>284</v>
      </c>
      <c r="F16" s="226">
        <v>6</v>
      </c>
      <c r="G16" s="89" t="s">
        <v>284</v>
      </c>
      <c r="H16" s="227">
        <v>6</v>
      </c>
      <c r="I16" s="89" t="s">
        <v>284</v>
      </c>
    </row>
    <row r="17" spans="2:10" s="54" customFormat="1" ht="13.5" customHeight="1" x14ac:dyDescent="0.15">
      <c r="B17" s="229"/>
      <c r="C17" s="230" t="s">
        <v>285</v>
      </c>
      <c r="D17" s="226">
        <v>8</v>
      </c>
      <c r="E17" s="226" t="s">
        <v>284</v>
      </c>
      <c r="F17" s="226">
        <v>8</v>
      </c>
      <c r="G17" s="89" t="s">
        <v>284</v>
      </c>
      <c r="H17" s="227">
        <v>9</v>
      </c>
      <c r="I17" s="89" t="s">
        <v>284</v>
      </c>
    </row>
    <row r="18" spans="2:10" s="54" customFormat="1" ht="13.5" customHeight="1" x14ac:dyDescent="0.15">
      <c r="B18" s="431" t="s">
        <v>286</v>
      </c>
      <c r="C18" s="432"/>
      <c r="D18" s="226">
        <v>31</v>
      </c>
      <c r="E18" s="226">
        <v>904</v>
      </c>
      <c r="F18" s="226">
        <v>31</v>
      </c>
      <c r="G18" s="226">
        <v>904</v>
      </c>
      <c r="H18" s="227">
        <v>31</v>
      </c>
      <c r="I18" s="227">
        <v>897</v>
      </c>
      <c r="J18" s="231"/>
    </row>
    <row r="19" spans="2:10" s="54" customFormat="1" ht="13.5" customHeight="1" x14ac:dyDescent="0.15">
      <c r="B19" s="225"/>
      <c r="C19" s="228" t="s">
        <v>287</v>
      </c>
      <c r="D19" s="226">
        <v>12</v>
      </c>
      <c r="E19" s="226">
        <v>516</v>
      </c>
      <c r="F19" s="232">
        <v>12</v>
      </c>
      <c r="G19" s="226">
        <v>516</v>
      </c>
      <c r="H19" s="233">
        <v>12</v>
      </c>
      <c r="I19" s="227">
        <v>516</v>
      </c>
    </row>
    <row r="20" spans="2:10" s="54" customFormat="1" ht="13.5" customHeight="1" x14ac:dyDescent="0.15">
      <c r="B20" s="225"/>
      <c r="C20" s="228" t="s">
        <v>288</v>
      </c>
      <c r="D20" s="226">
        <v>18</v>
      </c>
      <c r="E20" s="226">
        <v>383</v>
      </c>
      <c r="F20" s="232">
        <v>18</v>
      </c>
      <c r="G20" s="226">
        <v>383</v>
      </c>
      <c r="H20" s="233">
        <v>18</v>
      </c>
      <c r="I20" s="227">
        <v>376</v>
      </c>
    </row>
    <row r="21" spans="2:10" s="54" customFormat="1" ht="13.5" customHeight="1" x14ac:dyDescent="0.15">
      <c r="B21" s="225"/>
      <c r="C21" s="228" t="s">
        <v>289</v>
      </c>
      <c r="D21" s="226">
        <v>1</v>
      </c>
      <c r="E21" s="226">
        <v>5</v>
      </c>
      <c r="F21" s="232">
        <v>1</v>
      </c>
      <c r="G21" s="226">
        <v>5</v>
      </c>
      <c r="H21" s="233">
        <v>1</v>
      </c>
      <c r="I21" s="227">
        <v>5</v>
      </c>
    </row>
    <row r="22" spans="2:10" s="54" customFormat="1" ht="13.5" customHeight="1" x14ac:dyDescent="0.15">
      <c r="B22" s="436" t="s">
        <v>290</v>
      </c>
      <c r="C22" s="437"/>
      <c r="D22" s="226">
        <v>4</v>
      </c>
      <c r="E22" s="226" t="s">
        <v>284</v>
      </c>
      <c r="F22" s="226">
        <v>4</v>
      </c>
      <c r="G22" s="226" t="s">
        <v>284</v>
      </c>
      <c r="H22" s="227">
        <v>4</v>
      </c>
      <c r="I22" s="89" t="s">
        <v>284</v>
      </c>
    </row>
    <row r="23" spans="2:10" s="54" customFormat="1" ht="13.5" customHeight="1" x14ac:dyDescent="0.15">
      <c r="B23" s="229"/>
      <c r="C23" s="230" t="s">
        <v>291</v>
      </c>
      <c r="D23" s="226">
        <v>2</v>
      </c>
      <c r="E23" s="226" t="s">
        <v>284</v>
      </c>
      <c r="F23" s="226">
        <v>2</v>
      </c>
      <c r="G23" s="226" t="s">
        <v>284</v>
      </c>
      <c r="H23" s="227">
        <v>2</v>
      </c>
      <c r="I23" s="89" t="s">
        <v>284</v>
      </c>
    </row>
    <row r="24" spans="2:10" s="54" customFormat="1" ht="13.5" customHeight="1" x14ac:dyDescent="0.15">
      <c r="B24" s="229"/>
      <c r="C24" s="230" t="s">
        <v>292</v>
      </c>
      <c r="D24" s="226">
        <v>1</v>
      </c>
      <c r="E24" s="226" t="s">
        <v>284</v>
      </c>
      <c r="F24" s="226">
        <v>1</v>
      </c>
      <c r="G24" s="226" t="s">
        <v>284</v>
      </c>
      <c r="H24" s="227">
        <v>1</v>
      </c>
      <c r="I24" s="89" t="s">
        <v>284</v>
      </c>
    </row>
    <row r="25" spans="2:10" s="54" customFormat="1" ht="13.5" customHeight="1" x14ac:dyDescent="0.15">
      <c r="B25" s="229"/>
      <c r="C25" s="230" t="s">
        <v>293</v>
      </c>
      <c r="D25" s="226">
        <v>1</v>
      </c>
      <c r="E25" s="226" t="s">
        <v>284</v>
      </c>
      <c r="F25" s="226">
        <v>1</v>
      </c>
      <c r="G25" s="226" t="s">
        <v>284</v>
      </c>
      <c r="H25" s="227">
        <v>1</v>
      </c>
      <c r="I25" s="89" t="s">
        <v>284</v>
      </c>
    </row>
    <row r="26" spans="2:10" s="54" customFormat="1" ht="13.5" customHeight="1" x14ac:dyDescent="0.15">
      <c r="B26" s="436" t="s">
        <v>294</v>
      </c>
      <c r="C26" s="437"/>
      <c r="D26" s="226" t="s">
        <v>136</v>
      </c>
      <c r="E26" s="226" t="s">
        <v>136</v>
      </c>
      <c r="F26" s="226" t="s">
        <v>136</v>
      </c>
      <c r="G26" s="226" t="s">
        <v>136</v>
      </c>
      <c r="H26" s="226" t="s">
        <v>136</v>
      </c>
      <c r="I26" s="226" t="s">
        <v>136</v>
      </c>
    </row>
    <row r="27" spans="2:10" s="54" customFormat="1" ht="13.5" customHeight="1" x14ac:dyDescent="0.15">
      <c r="B27" s="436" t="s">
        <v>415</v>
      </c>
      <c r="C27" s="437"/>
      <c r="D27" s="226">
        <v>305</v>
      </c>
      <c r="E27" s="226">
        <v>17830</v>
      </c>
      <c r="F27" s="226">
        <v>323</v>
      </c>
      <c r="G27" s="226">
        <v>18478</v>
      </c>
      <c r="H27" s="227">
        <v>333</v>
      </c>
      <c r="I27" s="227">
        <v>18872</v>
      </c>
    </row>
    <row r="28" spans="2:10" s="54" customFormat="1" ht="13.5" customHeight="1" x14ac:dyDescent="0.15">
      <c r="B28" s="229"/>
      <c r="C28" s="230" t="s">
        <v>295</v>
      </c>
      <c r="D28" s="226">
        <v>2</v>
      </c>
      <c r="E28" s="226">
        <v>4</v>
      </c>
      <c r="F28" s="226">
        <v>2</v>
      </c>
      <c r="G28" s="226">
        <v>4</v>
      </c>
      <c r="H28" s="227">
        <v>2</v>
      </c>
      <c r="I28" s="227">
        <v>4</v>
      </c>
    </row>
    <row r="29" spans="2:10" s="54" customFormat="1" ht="13.5" customHeight="1" x14ac:dyDescent="0.15">
      <c r="B29" s="229"/>
      <c r="C29" s="230" t="s">
        <v>296</v>
      </c>
      <c r="D29" s="226">
        <v>1</v>
      </c>
      <c r="E29" s="226">
        <v>20</v>
      </c>
      <c r="F29" s="226">
        <v>1</v>
      </c>
      <c r="G29" s="226">
        <v>20</v>
      </c>
      <c r="H29" s="227">
        <v>1</v>
      </c>
      <c r="I29" s="227">
        <v>20</v>
      </c>
    </row>
    <row r="30" spans="2:10" s="54" customFormat="1" ht="13.5" customHeight="1" x14ac:dyDescent="0.15">
      <c r="B30" s="229"/>
      <c r="C30" s="230" t="s">
        <v>297</v>
      </c>
      <c r="D30" s="226">
        <v>1</v>
      </c>
      <c r="E30" s="226">
        <v>40</v>
      </c>
      <c r="F30" s="226">
        <v>1</v>
      </c>
      <c r="G30" s="226">
        <v>40</v>
      </c>
      <c r="H30" s="227">
        <v>1</v>
      </c>
      <c r="I30" s="227">
        <v>40</v>
      </c>
    </row>
    <row r="31" spans="2:10" s="54" customFormat="1" ht="13.5" customHeight="1" x14ac:dyDescent="0.15">
      <c r="B31" s="229"/>
      <c r="C31" s="230" t="s">
        <v>418</v>
      </c>
      <c r="D31" s="226">
        <v>204</v>
      </c>
      <c r="E31" s="226">
        <v>16034</v>
      </c>
      <c r="F31" s="226">
        <v>215</v>
      </c>
      <c r="G31" s="226">
        <v>16583</v>
      </c>
      <c r="H31" s="227">
        <v>224</v>
      </c>
      <c r="I31" s="227">
        <v>16993</v>
      </c>
    </row>
    <row r="32" spans="2:10" s="54" customFormat="1" ht="13.5" customHeight="1" x14ac:dyDescent="0.15">
      <c r="B32" s="229"/>
      <c r="C32" s="230" t="s">
        <v>298</v>
      </c>
      <c r="D32" s="226">
        <v>84</v>
      </c>
      <c r="E32" s="226">
        <v>1360</v>
      </c>
      <c r="F32" s="226">
        <v>90</v>
      </c>
      <c r="G32" s="226">
        <v>1459</v>
      </c>
      <c r="H32" s="227">
        <v>91</v>
      </c>
      <c r="I32" s="227">
        <v>1443</v>
      </c>
    </row>
    <row r="33" spans="2:11" s="54" customFormat="1" ht="13.5" customHeight="1" x14ac:dyDescent="0.15">
      <c r="B33" s="229"/>
      <c r="C33" s="230" t="s">
        <v>299</v>
      </c>
      <c r="D33" s="226">
        <v>3</v>
      </c>
      <c r="E33" s="226">
        <v>132</v>
      </c>
      <c r="F33" s="226">
        <v>3</v>
      </c>
      <c r="G33" s="226">
        <v>132</v>
      </c>
      <c r="H33" s="227">
        <v>3</v>
      </c>
      <c r="I33" s="227">
        <v>132</v>
      </c>
    </row>
    <row r="34" spans="2:11" s="54" customFormat="1" ht="13.5" customHeight="1" x14ac:dyDescent="0.15">
      <c r="B34" s="229"/>
      <c r="C34" s="230" t="s">
        <v>300</v>
      </c>
      <c r="D34" s="226">
        <v>2</v>
      </c>
      <c r="E34" s="226">
        <v>170</v>
      </c>
      <c r="F34" s="226">
        <v>2</v>
      </c>
      <c r="G34" s="226">
        <v>170</v>
      </c>
      <c r="H34" s="227">
        <v>2</v>
      </c>
      <c r="I34" s="227">
        <v>170</v>
      </c>
    </row>
    <row r="35" spans="2:11" s="54" customFormat="1" ht="13.5" customHeight="1" x14ac:dyDescent="0.15">
      <c r="B35" s="229"/>
      <c r="C35" s="230" t="s">
        <v>301</v>
      </c>
      <c r="D35" s="226">
        <v>3</v>
      </c>
      <c r="E35" s="226">
        <v>90</v>
      </c>
      <c r="F35" s="226">
        <v>3</v>
      </c>
      <c r="G35" s="226">
        <v>90</v>
      </c>
      <c r="H35" s="227">
        <v>3</v>
      </c>
      <c r="I35" s="227">
        <v>90</v>
      </c>
    </row>
    <row r="36" spans="2:11" s="54" customFormat="1" ht="13.5" customHeight="1" x14ac:dyDescent="0.15">
      <c r="B36" s="229"/>
      <c r="C36" s="230" t="s">
        <v>302</v>
      </c>
      <c r="D36" s="226">
        <v>2</v>
      </c>
      <c r="E36" s="226">
        <v>20</v>
      </c>
      <c r="F36" s="226">
        <v>2</v>
      </c>
      <c r="G36" s="226">
        <v>20</v>
      </c>
      <c r="H36" s="227">
        <v>2</v>
      </c>
      <c r="I36" s="227">
        <v>20</v>
      </c>
      <c r="K36" s="231"/>
    </row>
    <row r="37" spans="2:11" s="54" customFormat="1" ht="13.5" customHeight="1" x14ac:dyDescent="0.15">
      <c r="B37" s="229"/>
      <c r="C37" s="230" t="s">
        <v>303</v>
      </c>
      <c r="D37" s="226">
        <v>3</v>
      </c>
      <c r="E37" s="226" t="s">
        <v>284</v>
      </c>
      <c r="F37" s="226">
        <v>4</v>
      </c>
      <c r="G37" s="226" t="s">
        <v>284</v>
      </c>
      <c r="H37" s="227">
        <v>4</v>
      </c>
      <c r="I37" s="226" t="s">
        <v>284</v>
      </c>
      <c r="J37" s="231"/>
    </row>
    <row r="38" spans="2:11" s="118" customFormat="1" x14ac:dyDescent="0.15">
      <c r="B38" s="431" t="s">
        <v>414</v>
      </c>
      <c r="C38" s="432"/>
      <c r="D38" s="226" t="s">
        <v>136</v>
      </c>
      <c r="E38" s="226" t="s">
        <v>136</v>
      </c>
      <c r="F38" s="226" t="s">
        <v>136</v>
      </c>
      <c r="G38" s="226" t="s">
        <v>136</v>
      </c>
      <c r="H38" s="226" t="s">
        <v>136</v>
      </c>
      <c r="I38" s="288" t="s">
        <v>136</v>
      </c>
      <c r="J38" s="234"/>
    </row>
    <row r="39" spans="2:11" s="118" customFormat="1" ht="13.5" customHeight="1" x14ac:dyDescent="0.15">
      <c r="B39" s="431" t="s">
        <v>304</v>
      </c>
      <c r="C39" s="432"/>
      <c r="D39" s="226">
        <v>190</v>
      </c>
      <c r="E39" s="226">
        <v>10357</v>
      </c>
      <c r="F39" s="235">
        <v>197</v>
      </c>
      <c r="G39" s="235">
        <v>10775</v>
      </c>
      <c r="H39" s="236">
        <v>209</v>
      </c>
      <c r="I39" s="236">
        <v>11045</v>
      </c>
    </row>
    <row r="40" spans="2:11" s="118" customFormat="1" ht="13.5" customHeight="1" x14ac:dyDescent="0.15">
      <c r="B40" s="225"/>
      <c r="C40" s="228" t="s">
        <v>305</v>
      </c>
      <c r="D40" s="226">
        <v>38</v>
      </c>
      <c r="E40" s="226">
        <v>2441</v>
      </c>
      <c r="F40" s="235">
        <v>40</v>
      </c>
      <c r="G40" s="235">
        <v>2546</v>
      </c>
      <c r="H40" s="236">
        <v>47</v>
      </c>
      <c r="I40" s="236">
        <v>2587</v>
      </c>
    </row>
    <row r="41" spans="2:11" s="118" customFormat="1" ht="13.5" customHeight="1" x14ac:dyDescent="0.15">
      <c r="B41" s="225"/>
      <c r="C41" s="228" t="s">
        <v>306</v>
      </c>
      <c r="D41" s="226" t="s">
        <v>284</v>
      </c>
      <c r="E41" s="226" t="s">
        <v>284</v>
      </c>
      <c r="F41" s="226" t="s">
        <v>284</v>
      </c>
      <c r="G41" s="226" t="s">
        <v>284</v>
      </c>
      <c r="H41" s="226" t="s">
        <v>284</v>
      </c>
      <c r="I41" s="226" t="s">
        <v>284</v>
      </c>
    </row>
    <row r="42" spans="2:11" s="103" customFormat="1" ht="13.5" customHeight="1" x14ac:dyDescent="0.15">
      <c r="B42" s="225"/>
      <c r="C42" s="228" t="s">
        <v>307</v>
      </c>
      <c r="D42" s="226">
        <v>152</v>
      </c>
      <c r="E42" s="226">
        <v>7916</v>
      </c>
      <c r="F42" s="235">
        <v>157</v>
      </c>
      <c r="G42" s="226">
        <v>8229</v>
      </c>
      <c r="H42" s="236">
        <v>162</v>
      </c>
      <c r="I42" s="227">
        <v>8458</v>
      </c>
    </row>
    <row r="43" spans="2:11" ht="2.25" customHeight="1" thickBot="1" x14ac:dyDescent="0.2">
      <c r="B43" s="237"/>
      <c r="C43" s="238"/>
      <c r="D43" s="239"/>
      <c r="E43" s="239"/>
      <c r="F43" s="239"/>
      <c r="G43" s="239"/>
      <c r="H43" s="239"/>
      <c r="I43" s="239"/>
    </row>
    <row r="44" spans="2:11" ht="2.25" customHeight="1" x14ac:dyDescent="0.4"/>
    <row r="45" spans="2:11" x14ac:dyDescent="0.4">
      <c r="B45" s="2" t="s">
        <v>308</v>
      </c>
      <c r="D45" s="2"/>
      <c r="E45" s="2"/>
    </row>
    <row r="46" spans="2:11" x14ac:dyDescent="0.4">
      <c r="C46" s="91" t="s">
        <v>309</v>
      </c>
      <c r="D46" s="2" t="s">
        <v>310</v>
      </c>
      <c r="E46" s="2"/>
    </row>
    <row r="47" spans="2:11" x14ac:dyDescent="0.4">
      <c r="C47" s="91" t="s">
        <v>311</v>
      </c>
      <c r="D47" s="2" t="s">
        <v>312</v>
      </c>
      <c r="E47" s="2"/>
    </row>
  </sheetData>
  <mergeCells count="12">
    <mergeCell ref="B39:C39"/>
    <mergeCell ref="B7:C8"/>
    <mergeCell ref="D7:E7"/>
    <mergeCell ref="F7:G7"/>
    <mergeCell ref="H7:I7"/>
    <mergeCell ref="B10:C10"/>
    <mergeCell ref="B12:C12"/>
    <mergeCell ref="B18:C18"/>
    <mergeCell ref="B22:C22"/>
    <mergeCell ref="B26:C26"/>
    <mergeCell ref="B27:C27"/>
    <mergeCell ref="B38:C38"/>
  </mergeCells>
  <phoneticPr fontId="3"/>
  <printOptions horizontalCentered="1"/>
  <pageMargins left="0.27559055118110237" right="0.23622047244094491" top="0.59055118110236227" bottom="0.59055118110236227" header="0.27559055118110237" footer="0.35433070866141736"/>
  <pageSetup paperSize="9" orientation="portrait" r:id="rId1"/>
  <headerFooter alignWithMargins="0">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95751-F9DA-405A-9BC2-2A2F247CE6DE}">
  <dimension ref="B1:M20"/>
  <sheetViews>
    <sheetView showGridLines="0" zoomScaleNormal="100" zoomScaleSheetLayoutView="85" workbookViewId="0"/>
  </sheetViews>
  <sheetFormatPr defaultRowHeight="11.25" x14ac:dyDescent="0.4"/>
  <cols>
    <col min="1" max="1" width="1.875" style="140" customWidth="1"/>
    <col min="2" max="2" width="4" style="140" customWidth="1"/>
    <col min="3" max="3" width="2.875" style="140" customWidth="1"/>
    <col min="4" max="4" width="4.75" style="140" customWidth="1"/>
    <col min="5" max="5" width="7.375" style="140" customWidth="1"/>
    <col min="6" max="12" width="8.125" style="140" customWidth="1"/>
    <col min="13" max="13" width="7.75" style="140" customWidth="1"/>
    <col min="14" max="16384" width="9" style="140"/>
  </cols>
  <sheetData>
    <row r="1" spans="2:13" ht="14.25" x14ac:dyDescent="0.4">
      <c r="B1" s="105" t="s">
        <v>0</v>
      </c>
      <c r="C1" s="105"/>
      <c r="D1" s="105"/>
    </row>
    <row r="3" spans="2:13" ht="14.25" x14ac:dyDescent="0.4">
      <c r="B3" s="105" t="s">
        <v>313</v>
      </c>
    </row>
    <row r="4" spans="2:13" ht="15" thickBot="1" x14ac:dyDescent="0.45">
      <c r="C4" s="105"/>
      <c r="D4" s="105"/>
    </row>
    <row r="5" spans="2:13" ht="12" customHeight="1" x14ac:dyDescent="0.4">
      <c r="B5" s="392" t="s">
        <v>114</v>
      </c>
      <c r="C5" s="392"/>
      <c r="D5" s="393"/>
      <c r="E5" s="400" t="s">
        <v>314</v>
      </c>
      <c r="F5" s="439" t="s">
        <v>315</v>
      </c>
      <c r="G5" s="439"/>
      <c r="H5" s="398"/>
      <c r="I5" s="398" t="s">
        <v>316</v>
      </c>
      <c r="J5" s="399"/>
      <c r="K5" s="399"/>
      <c r="L5" s="399"/>
      <c r="M5" s="438" t="s">
        <v>317</v>
      </c>
    </row>
    <row r="6" spans="2:13" ht="12" customHeight="1" x14ac:dyDescent="0.4">
      <c r="B6" s="396"/>
      <c r="C6" s="396"/>
      <c r="D6" s="397"/>
      <c r="E6" s="391"/>
      <c r="F6" s="195" t="s">
        <v>202</v>
      </c>
      <c r="G6" s="195" t="s">
        <v>318</v>
      </c>
      <c r="H6" s="196" t="s">
        <v>319</v>
      </c>
      <c r="I6" s="195" t="s">
        <v>202</v>
      </c>
      <c r="J6" s="195" t="s">
        <v>318</v>
      </c>
      <c r="K6" s="195" t="s">
        <v>320</v>
      </c>
      <c r="L6" s="196" t="s">
        <v>321</v>
      </c>
      <c r="M6" s="416"/>
    </row>
    <row r="7" spans="2:13" ht="3" customHeight="1" x14ac:dyDescent="0.4">
      <c r="B7" s="240"/>
      <c r="C7" s="241"/>
      <c r="D7" s="242"/>
    </row>
    <row r="8" spans="2:13" s="198" customFormat="1" ht="12" customHeight="1" x14ac:dyDescent="0.15">
      <c r="B8" s="205" t="s">
        <v>322</v>
      </c>
      <c r="C8" s="158">
        <v>30</v>
      </c>
      <c r="D8" s="243" t="s">
        <v>323</v>
      </c>
      <c r="E8" s="161">
        <v>174</v>
      </c>
      <c r="F8" s="161">
        <v>14022</v>
      </c>
      <c r="G8" s="161">
        <v>5504</v>
      </c>
      <c r="H8" s="161">
        <v>8518</v>
      </c>
      <c r="I8" s="161">
        <v>13989</v>
      </c>
      <c r="J8" s="161">
        <v>5722</v>
      </c>
      <c r="K8" s="161">
        <v>2740</v>
      </c>
      <c r="L8" s="161">
        <v>5527</v>
      </c>
      <c r="M8" s="9">
        <v>8</v>
      </c>
    </row>
    <row r="9" spans="2:13" s="198" customFormat="1" ht="12" customHeight="1" x14ac:dyDescent="0.15">
      <c r="B9" s="205"/>
      <c r="C9" s="158" t="s">
        <v>137</v>
      </c>
      <c r="D9" s="243"/>
      <c r="E9" s="161">
        <v>191</v>
      </c>
      <c r="F9" s="161">
        <v>14886</v>
      </c>
      <c r="G9" s="161">
        <v>5898</v>
      </c>
      <c r="H9" s="161">
        <v>8988</v>
      </c>
      <c r="I9" s="161">
        <v>14403</v>
      </c>
      <c r="J9" s="161">
        <v>5872</v>
      </c>
      <c r="K9" s="161">
        <v>2956</v>
      </c>
      <c r="L9" s="161">
        <v>5575</v>
      </c>
      <c r="M9" s="9">
        <v>4</v>
      </c>
    </row>
    <row r="10" spans="2:13" s="198" customFormat="1" ht="12" customHeight="1" x14ac:dyDescent="0.15">
      <c r="B10" s="158"/>
      <c r="C10" s="158" t="s">
        <v>27</v>
      </c>
      <c r="D10" s="162"/>
      <c r="E10" s="161">
        <v>202</v>
      </c>
      <c r="F10" s="161">
        <v>15324</v>
      </c>
      <c r="G10" s="161">
        <v>6081</v>
      </c>
      <c r="H10" s="161">
        <v>9243</v>
      </c>
      <c r="I10" s="161">
        <v>14548</v>
      </c>
      <c r="J10" s="161">
        <v>5920</v>
      </c>
      <c r="K10" s="161">
        <v>2889</v>
      </c>
      <c r="L10" s="161">
        <v>5739</v>
      </c>
      <c r="M10" s="9" t="s">
        <v>136</v>
      </c>
    </row>
    <row r="11" spans="2:13" s="198" customFormat="1" ht="12" customHeight="1" x14ac:dyDescent="0.15">
      <c r="B11" s="244"/>
      <c r="C11" s="245" t="s">
        <v>29</v>
      </c>
      <c r="D11" s="243"/>
      <c r="E11" s="45">
        <v>212</v>
      </c>
      <c r="F11" s="45">
        <v>15774</v>
      </c>
      <c r="G11" s="246">
        <v>6284</v>
      </c>
      <c r="H11" s="246">
        <v>9490</v>
      </c>
      <c r="I11" s="45">
        <v>14715</v>
      </c>
      <c r="J11" s="45">
        <v>6043</v>
      </c>
      <c r="K11" s="45">
        <v>2874</v>
      </c>
      <c r="L11" s="45">
        <v>5798</v>
      </c>
      <c r="M11" s="9" t="s">
        <v>136</v>
      </c>
    </row>
    <row r="12" spans="2:13" s="187" customFormat="1" ht="12" customHeight="1" x14ac:dyDescent="0.15">
      <c r="B12" s="247"/>
      <c r="C12" s="248" t="s">
        <v>324</v>
      </c>
      <c r="D12" s="208"/>
      <c r="E12" s="249">
        <v>217</v>
      </c>
      <c r="F12" s="249">
        <v>15998</v>
      </c>
      <c r="G12" s="249">
        <v>6389</v>
      </c>
      <c r="H12" s="249">
        <v>9609</v>
      </c>
      <c r="I12" s="249">
        <f>I13+I14</f>
        <v>14850</v>
      </c>
      <c r="J12" s="249">
        <f t="shared" ref="J12:L12" si="0">J13+J14</f>
        <v>6134</v>
      </c>
      <c r="K12" s="249">
        <f t="shared" si="0"/>
        <v>3018</v>
      </c>
      <c r="L12" s="249">
        <f t="shared" si="0"/>
        <v>5698</v>
      </c>
      <c r="M12" s="9" t="s">
        <v>136</v>
      </c>
    </row>
    <row r="13" spans="2:13" s="198" customFormat="1" ht="12" customHeight="1" x14ac:dyDescent="0.15">
      <c r="C13" s="411" t="s">
        <v>325</v>
      </c>
      <c r="D13" s="412"/>
      <c r="E13" s="246">
        <v>55</v>
      </c>
      <c r="F13" s="246">
        <v>6105</v>
      </c>
      <c r="G13" s="246">
        <v>2125</v>
      </c>
      <c r="H13" s="246">
        <v>3980</v>
      </c>
      <c r="I13" s="246">
        <v>5072</v>
      </c>
      <c r="J13" s="246">
        <v>1849</v>
      </c>
      <c r="K13" s="246">
        <v>1069</v>
      </c>
      <c r="L13" s="246">
        <v>2154</v>
      </c>
      <c r="M13" s="9" t="s">
        <v>136</v>
      </c>
    </row>
    <row r="14" spans="2:13" s="198" customFormat="1" ht="12" customHeight="1" x14ac:dyDescent="0.15">
      <c r="C14" s="411" t="s">
        <v>326</v>
      </c>
      <c r="D14" s="412"/>
      <c r="E14" s="246">
        <v>162</v>
      </c>
      <c r="F14" s="246">
        <v>9893</v>
      </c>
      <c r="G14" s="246">
        <v>4264</v>
      </c>
      <c r="H14" s="246">
        <v>5629</v>
      </c>
      <c r="I14" s="246">
        <v>9778</v>
      </c>
      <c r="J14" s="246">
        <v>4285</v>
      </c>
      <c r="K14" s="246">
        <v>1949</v>
      </c>
      <c r="L14" s="246">
        <v>3544</v>
      </c>
      <c r="M14" s="9" t="s">
        <v>136</v>
      </c>
    </row>
    <row r="15" spans="2:13" ht="3" customHeight="1" thickBot="1" x14ac:dyDescent="0.2">
      <c r="B15" s="250"/>
      <c r="C15" s="250"/>
      <c r="D15" s="251"/>
      <c r="E15" s="189"/>
      <c r="F15" s="189"/>
      <c r="G15" s="189"/>
      <c r="H15" s="189"/>
      <c r="I15" s="189"/>
      <c r="J15" s="189"/>
      <c r="K15" s="189"/>
      <c r="L15" s="189"/>
      <c r="M15" s="201"/>
    </row>
    <row r="16" spans="2:13" ht="3" customHeight="1" x14ac:dyDescent="0.4"/>
    <row r="17" spans="2:12" x14ac:dyDescent="0.4">
      <c r="B17" s="103" t="s">
        <v>416</v>
      </c>
      <c r="F17" s="221"/>
      <c r="G17" s="221"/>
      <c r="H17" s="221"/>
      <c r="I17" s="221"/>
      <c r="J17" s="221"/>
      <c r="K17" s="221"/>
      <c r="L17" s="221"/>
    </row>
    <row r="19" spans="2:12" x14ac:dyDescent="0.4">
      <c r="F19" s="221"/>
      <c r="G19" s="221"/>
      <c r="H19" s="221"/>
      <c r="I19" s="221"/>
      <c r="J19" s="221"/>
      <c r="K19" s="221"/>
      <c r="L19" s="221"/>
    </row>
    <row r="20" spans="2:12" x14ac:dyDescent="0.4">
      <c r="F20" s="221"/>
      <c r="I20" s="221"/>
    </row>
  </sheetData>
  <mergeCells count="7">
    <mergeCell ref="M5:M6"/>
    <mergeCell ref="C13:D13"/>
    <mergeCell ref="C14:D14"/>
    <mergeCell ref="B5:D6"/>
    <mergeCell ref="E5:E6"/>
    <mergeCell ref="F5:H5"/>
    <mergeCell ref="I5:L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91DDA-0DB1-4FFF-BDEB-62CBEAA2187D}">
  <dimension ref="B1:Q20"/>
  <sheetViews>
    <sheetView showGridLines="0" zoomScaleNormal="100" zoomScaleSheetLayoutView="85" workbookViewId="0"/>
  </sheetViews>
  <sheetFormatPr defaultRowHeight="11.25" x14ac:dyDescent="0.4"/>
  <cols>
    <col min="1" max="1" width="3.75" style="103" customWidth="1"/>
    <col min="2" max="2" width="4" style="103" customWidth="1"/>
    <col min="3" max="3" width="2.875" style="103" customWidth="1"/>
    <col min="4" max="4" width="4.75" style="103" customWidth="1"/>
    <col min="5" max="5" width="8" style="103" customWidth="1"/>
    <col min="6" max="6" width="5.875" style="103" customWidth="1"/>
    <col min="7" max="7" width="5.75" style="103" customWidth="1"/>
    <col min="8" max="8" width="6.625" style="103" customWidth="1"/>
    <col min="9" max="9" width="5.875" style="103" customWidth="1"/>
    <col min="10" max="10" width="5.625" style="103" customWidth="1"/>
    <col min="11" max="11" width="6.625" style="103" customWidth="1"/>
    <col min="12" max="12" width="5.875" style="103" customWidth="1"/>
    <col min="13" max="13" width="5.625" style="103" customWidth="1"/>
    <col min="14" max="14" width="6.625" style="103" customWidth="1"/>
    <col min="15" max="15" width="5.875" style="103" customWidth="1"/>
    <col min="16" max="16" width="5.625" style="103" customWidth="1"/>
    <col min="17" max="17" width="6.625" style="103" customWidth="1"/>
    <col min="18" max="16384" width="9" style="103"/>
  </cols>
  <sheetData>
    <row r="1" spans="2:17" ht="14.25" x14ac:dyDescent="0.4">
      <c r="B1" s="105" t="s">
        <v>0</v>
      </c>
      <c r="C1" s="105"/>
      <c r="D1" s="105"/>
    </row>
    <row r="3" spans="2:17" ht="14.25" x14ac:dyDescent="0.4">
      <c r="B3" s="105" t="s">
        <v>327</v>
      </c>
    </row>
    <row r="4" spans="2:17" ht="15" thickBot="1" x14ac:dyDescent="0.45">
      <c r="C4" s="105"/>
      <c r="D4" s="105"/>
    </row>
    <row r="5" spans="2:17" ht="20.25" customHeight="1" x14ac:dyDescent="0.4">
      <c r="B5" s="375" t="s">
        <v>114</v>
      </c>
      <c r="C5" s="375"/>
      <c r="D5" s="440"/>
      <c r="E5" s="443" t="s">
        <v>328</v>
      </c>
      <c r="F5" s="382" t="s">
        <v>329</v>
      </c>
      <c r="G5" s="382"/>
      <c r="H5" s="382"/>
      <c r="I5" s="382" t="s">
        <v>330</v>
      </c>
      <c r="J5" s="382"/>
      <c r="K5" s="382"/>
      <c r="L5" s="382" t="s">
        <v>331</v>
      </c>
      <c r="M5" s="382"/>
      <c r="N5" s="382"/>
      <c r="O5" s="382" t="s">
        <v>332</v>
      </c>
      <c r="P5" s="382"/>
      <c r="Q5" s="383"/>
    </row>
    <row r="6" spans="2:17" ht="20.25" customHeight="1" x14ac:dyDescent="0.4">
      <c r="B6" s="441"/>
      <c r="C6" s="441"/>
      <c r="D6" s="442"/>
      <c r="E6" s="406"/>
      <c r="F6" s="112" t="s">
        <v>333</v>
      </c>
      <c r="G6" s="112" t="s">
        <v>334</v>
      </c>
      <c r="H6" s="112" t="s">
        <v>335</v>
      </c>
      <c r="I6" s="112" t="s">
        <v>333</v>
      </c>
      <c r="J6" s="112" t="s">
        <v>334</v>
      </c>
      <c r="K6" s="112" t="s">
        <v>335</v>
      </c>
      <c r="L6" s="112" t="s">
        <v>333</v>
      </c>
      <c r="M6" s="112" t="s">
        <v>334</v>
      </c>
      <c r="N6" s="112" t="s">
        <v>335</v>
      </c>
      <c r="O6" s="112" t="s">
        <v>333</v>
      </c>
      <c r="P6" s="112" t="s">
        <v>334</v>
      </c>
      <c r="Q6" s="142" t="s">
        <v>335</v>
      </c>
    </row>
    <row r="7" spans="2:17" ht="3" customHeight="1" x14ac:dyDescent="0.4">
      <c r="B7" s="135"/>
      <c r="C7" s="252"/>
      <c r="D7" s="143"/>
    </row>
    <row r="8" spans="2:17" s="118" customFormat="1" ht="20.25" customHeight="1" x14ac:dyDescent="0.15">
      <c r="B8" s="206" t="s">
        <v>322</v>
      </c>
      <c r="C8" s="82">
        <v>30</v>
      </c>
      <c r="D8" s="58" t="s">
        <v>323</v>
      </c>
      <c r="E8" s="59">
        <v>28</v>
      </c>
      <c r="F8" s="226">
        <v>8</v>
      </c>
      <c r="G8" s="226">
        <v>760</v>
      </c>
      <c r="H8" s="226">
        <v>742</v>
      </c>
      <c r="I8" s="226">
        <v>16</v>
      </c>
      <c r="J8" s="226">
        <v>455</v>
      </c>
      <c r="K8" s="226">
        <v>448</v>
      </c>
      <c r="L8" s="226">
        <v>3</v>
      </c>
      <c r="M8" s="226">
        <v>254</v>
      </c>
      <c r="N8" s="226">
        <v>211</v>
      </c>
      <c r="O8" s="118">
        <v>1</v>
      </c>
      <c r="P8" s="118">
        <v>30</v>
      </c>
      <c r="Q8" s="118">
        <v>26</v>
      </c>
    </row>
    <row r="9" spans="2:17" s="118" customFormat="1" ht="20.25" customHeight="1" x14ac:dyDescent="0.15">
      <c r="B9" s="82"/>
      <c r="C9" s="82" t="s">
        <v>336</v>
      </c>
      <c r="D9" s="83"/>
      <c r="E9" s="246">
        <v>35</v>
      </c>
      <c r="F9" s="226">
        <v>8</v>
      </c>
      <c r="G9" s="226">
        <v>812</v>
      </c>
      <c r="H9" s="226">
        <v>755</v>
      </c>
      <c r="I9" s="226">
        <v>23</v>
      </c>
      <c r="J9" s="226">
        <v>615</v>
      </c>
      <c r="K9" s="226">
        <v>659</v>
      </c>
      <c r="L9" s="226">
        <v>3</v>
      </c>
      <c r="M9" s="226">
        <v>254</v>
      </c>
      <c r="N9" s="226">
        <v>199</v>
      </c>
      <c r="O9" s="118">
        <v>1</v>
      </c>
      <c r="P9" s="118">
        <v>30</v>
      </c>
      <c r="Q9" s="118">
        <v>31</v>
      </c>
    </row>
    <row r="10" spans="2:17" s="118" customFormat="1" ht="20.25" customHeight="1" x14ac:dyDescent="0.15">
      <c r="B10" s="82"/>
      <c r="C10" s="82" t="s">
        <v>27</v>
      </c>
      <c r="D10" s="83"/>
      <c r="E10" s="246">
        <v>38</v>
      </c>
      <c r="F10" s="226">
        <v>9</v>
      </c>
      <c r="G10" s="226">
        <v>932</v>
      </c>
      <c r="H10" s="226">
        <v>920</v>
      </c>
      <c r="I10" s="226">
        <v>25</v>
      </c>
      <c r="J10" s="226">
        <v>712</v>
      </c>
      <c r="K10" s="226">
        <v>770</v>
      </c>
      <c r="L10" s="226">
        <v>3</v>
      </c>
      <c r="M10" s="226">
        <v>254</v>
      </c>
      <c r="N10" s="226">
        <v>181</v>
      </c>
      <c r="O10" s="118">
        <v>1</v>
      </c>
      <c r="P10" s="118">
        <v>30</v>
      </c>
      <c r="Q10" s="118">
        <v>26</v>
      </c>
    </row>
    <row r="11" spans="2:17" s="253" customFormat="1" ht="20.25" customHeight="1" x14ac:dyDescent="0.15">
      <c r="B11" s="56"/>
      <c r="C11" s="82" t="s">
        <v>29</v>
      </c>
      <c r="D11" s="58"/>
      <c r="E11" s="246">
        <v>40</v>
      </c>
      <c r="F11" s="246">
        <v>9</v>
      </c>
      <c r="G11" s="246">
        <v>957</v>
      </c>
      <c r="H11" s="246">
        <v>926</v>
      </c>
      <c r="I11" s="235">
        <v>27</v>
      </c>
      <c r="J11" s="235">
        <v>765</v>
      </c>
      <c r="K11" s="235">
        <v>783</v>
      </c>
      <c r="L11" s="246">
        <v>3</v>
      </c>
      <c r="M11" s="246">
        <v>254</v>
      </c>
      <c r="N11" s="246">
        <v>175</v>
      </c>
      <c r="O11" s="246">
        <v>1</v>
      </c>
      <c r="P11" s="246">
        <v>30</v>
      </c>
      <c r="Q11" s="246">
        <v>25</v>
      </c>
    </row>
    <row r="12" spans="2:17" s="187" customFormat="1" ht="20.25" customHeight="1" x14ac:dyDescent="0.15">
      <c r="B12" s="62"/>
      <c r="C12" s="121" t="s">
        <v>324</v>
      </c>
      <c r="D12" s="64"/>
      <c r="E12" s="249">
        <v>40</v>
      </c>
      <c r="F12" s="249">
        <v>9</v>
      </c>
      <c r="G12" s="249">
        <v>967</v>
      </c>
      <c r="H12" s="249">
        <v>926</v>
      </c>
      <c r="I12" s="236">
        <v>27</v>
      </c>
      <c r="J12" s="236">
        <v>785</v>
      </c>
      <c r="K12" s="236">
        <v>762</v>
      </c>
      <c r="L12" s="249">
        <v>3</v>
      </c>
      <c r="M12" s="249">
        <v>254</v>
      </c>
      <c r="N12" s="249">
        <v>173</v>
      </c>
      <c r="O12" s="249">
        <v>1</v>
      </c>
      <c r="P12" s="249">
        <v>30</v>
      </c>
      <c r="Q12" s="249">
        <v>23</v>
      </c>
    </row>
    <row r="13" spans="2:17" s="118" customFormat="1" ht="20.25" customHeight="1" x14ac:dyDescent="0.15">
      <c r="C13" s="407" t="s">
        <v>325</v>
      </c>
      <c r="D13" s="408"/>
      <c r="E13" s="246">
        <v>2</v>
      </c>
      <c r="F13" s="226" t="s">
        <v>337</v>
      </c>
      <c r="G13" s="226" t="s">
        <v>337</v>
      </c>
      <c r="H13" s="226" t="s">
        <v>337</v>
      </c>
      <c r="I13" s="226" t="s">
        <v>337</v>
      </c>
      <c r="J13" s="226" t="s">
        <v>337</v>
      </c>
      <c r="K13" s="226" t="s">
        <v>337</v>
      </c>
      <c r="L13" s="246">
        <v>2</v>
      </c>
      <c r="M13" s="226">
        <v>220</v>
      </c>
      <c r="N13" s="226">
        <v>140</v>
      </c>
      <c r="O13" s="226" t="s">
        <v>337</v>
      </c>
      <c r="P13" s="226" t="s">
        <v>337</v>
      </c>
      <c r="Q13" s="226" t="s">
        <v>337</v>
      </c>
    </row>
    <row r="14" spans="2:17" s="118" customFormat="1" ht="20.25" customHeight="1" x14ac:dyDescent="0.15">
      <c r="C14" s="407" t="s">
        <v>326</v>
      </c>
      <c r="D14" s="408"/>
      <c r="E14" s="246">
        <v>38</v>
      </c>
      <c r="F14" s="246">
        <v>9</v>
      </c>
      <c r="G14" s="246">
        <v>967</v>
      </c>
      <c r="H14" s="235">
        <v>926</v>
      </c>
      <c r="I14" s="226">
        <v>27</v>
      </c>
      <c r="J14" s="226">
        <v>785</v>
      </c>
      <c r="K14" s="226">
        <v>762</v>
      </c>
      <c r="L14" s="226">
        <v>1</v>
      </c>
      <c r="M14" s="226">
        <v>34</v>
      </c>
      <c r="N14" s="226">
        <v>33</v>
      </c>
      <c r="O14" s="118">
        <v>1</v>
      </c>
      <c r="P14" s="118">
        <v>30</v>
      </c>
      <c r="Q14" s="118">
        <v>23</v>
      </c>
    </row>
    <row r="15" spans="2:17" ht="12" customHeight="1" thickBot="1" x14ac:dyDescent="0.2">
      <c r="B15" s="254"/>
      <c r="C15" s="254"/>
      <c r="D15" s="255"/>
      <c r="E15" s="256"/>
      <c r="F15" s="256"/>
      <c r="G15" s="256"/>
      <c r="H15" s="256"/>
      <c r="I15" s="256"/>
      <c r="J15" s="256"/>
      <c r="K15" s="256"/>
      <c r="L15" s="256"/>
      <c r="M15" s="131"/>
      <c r="N15" s="131"/>
      <c r="O15" s="131"/>
      <c r="P15" s="131"/>
      <c r="Q15" s="131"/>
    </row>
    <row r="16" spans="2:17" ht="3" customHeight="1" x14ac:dyDescent="0.4"/>
    <row r="17" spans="2:12" x14ac:dyDescent="0.4">
      <c r="B17" s="103" t="s">
        <v>338</v>
      </c>
      <c r="F17" s="136"/>
      <c r="G17" s="136"/>
      <c r="H17" s="136"/>
      <c r="I17" s="136"/>
      <c r="J17" s="136"/>
      <c r="K17" s="136"/>
      <c r="L17" s="136"/>
    </row>
    <row r="18" spans="2:12" x14ac:dyDescent="0.4">
      <c r="E18" s="103" t="s">
        <v>339</v>
      </c>
      <c r="F18" s="103" t="s">
        <v>340</v>
      </c>
    </row>
    <row r="19" spans="2:12" x14ac:dyDescent="0.4">
      <c r="E19" s="103" t="s">
        <v>341</v>
      </c>
      <c r="F19" s="136" t="s">
        <v>342</v>
      </c>
      <c r="G19" s="136"/>
      <c r="H19" s="136"/>
      <c r="I19" s="136"/>
      <c r="J19" s="136"/>
      <c r="K19" s="136"/>
      <c r="L19" s="136"/>
    </row>
    <row r="20" spans="2:12" x14ac:dyDescent="0.15">
      <c r="F20" s="136"/>
      <c r="I20" s="226"/>
    </row>
  </sheetData>
  <mergeCells count="8">
    <mergeCell ref="I5:K5"/>
    <mergeCell ref="L5:N5"/>
    <mergeCell ref="O5:Q5"/>
    <mergeCell ref="C13:D13"/>
    <mergeCell ref="C14:D14"/>
    <mergeCell ref="B5:D6"/>
    <mergeCell ref="E5:E6"/>
    <mergeCell ref="F5:H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B36C-5332-4C92-9A8D-6AE9BC482E6F}">
  <dimension ref="B1:H18"/>
  <sheetViews>
    <sheetView showGridLines="0" zoomScaleNormal="100" zoomScaleSheetLayoutView="100" workbookViewId="0"/>
  </sheetViews>
  <sheetFormatPr defaultRowHeight="11.25" x14ac:dyDescent="0.4"/>
  <cols>
    <col min="1" max="1" width="2.25" style="3" customWidth="1"/>
    <col min="2" max="2" width="14.375" style="3" customWidth="1"/>
    <col min="3" max="3" width="11.5" style="3" customWidth="1"/>
    <col min="4" max="4" width="11.625" style="3" customWidth="1"/>
    <col min="5" max="5" width="11.5" style="3" customWidth="1"/>
    <col min="6" max="6" width="11.625" style="3" customWidth="1"/>
    <col min="7" max="7" width="11.5" style="3" customWidth="1"/>
    <col min="8" max="8" width="11.625" style="3" customWidth="1"/>
    <col min="9" max="16384" width="9" style="3"/>
  </cols>
  <sheetData>
    <row r="1" spans="2:8" ht="14.25" x14ac:dyDescent="0.4">
      <c r="B1" s="1" t="s">
        <v>0</v>
      </c>
    </row>
    <row r="3" spans="2:8" ht="14.25" x14ac:dyDescent="0.4">
      <c r="B3" s="1" t="s">
        <v>343</v>
      </c>
    </row>
    <row r="4" spans="2:8" ht="14.25" x14ac:dyDescent="0.4">
      <c r="B4" s="1"/>
    </row>
    <row r="5" spans="2:8" s="47" customFormat="1" ht="14.25" x14ac:dyDescent="0.4">
      <c r="B5" s="47" t="s">
        <v>344</v>
      </c>
    </row>
    <row r="6" spans="2:8" ht="13.5" customHeight="1" thickBot="1" x14ac:dyDescent="0.45">
      <c r="E6" s="444"/>
      <c r="F6" s="445"/>
      <c r="G6" s="444" t="s">
        <v>113</v>
      </c>
      <c r="H6" s="445"/>
    </row>
    <row r="7" spans="2:8" ht="20.25" customHeight="1" x14ac:dyDescent="0.4">
      <c r="B7" s="446" t="s">
        <v>345</v>
      </c>
      <c r="C7" s="257" t="s">
        <v>346</v>
      </c>
      <c r="D7" s="258"/>
      <c r="E7" s="257" t="s">
        <v>347</v>
      </c>
      <c r="F7" s="258"/>
      <c r="G7" s="257" t="s">
        <v>348</v>
      </c>
      <c r="H7" s="258"/>
    </row>
    <row r="8" spans="2:8" ht="20.25" customHeight="1" x14ac:dyDescent="0.4">
      <c r="B8" s="447"/>
      <c r="C8" s="259" t="s">
        <v>349</v>
      </c>
      <c r="D8" s="259" t="s">
        <v>350</v>
      </c>
      <c r="E8" s="48" t="s">
        <v>349</v>
      </c>
      <c r="F8" s="260" t="s">
        <v>350</v>
      </c>
      <c r="G8" s="48" t="s">
        <v>349</v>
      </c>
      <c r="H8" s="260" t="s">
        <v>350</v>
      </c>
    </row>
    <row r="9" spans="2:8" ht="3" customHeight="1" x14ac:dyDescent="0.4">
      <c r="B9" s="261"/>
      <c r="E9" s="224"/>
      <c r="F9" s="224"/>
      <c r="G9" s="224"/>
      <c r="H9" s="224"/>
    </row>
    <row r="10" spans="2:8" s="263" customFormat="1" ht="20.25" customHeight="1" x14ac:dyDescent="0.15">
      <c r="B10" s="262" t="s">
        <v>351</v>
      </c>
      <c r="C10" s="161">
        <v>26500</v>
      </c>
      <c r="D10" s="161">
        <v>23304</v>
      </c>
      <c r="E10" s="161">
        <v>23850</v>
      </c>
      <c r="F10" s="161">
        <v>21642</v>
      </c>
      <c r="G10" s="326">
        <v>23320</v>
      </c>
      <c r="H10" s="65">
        <v>22140</v>
      </c>
    </row>
    <row r="11" spans="2:8" s="263" customFormat="1" ht="20.25" customHeight="1" x14ac:dyDescent="0.15">
      <c r="B11" s="243" t="s">
        <v>352</v>
      </c>
      <c r="C11" s="9" t="s">
        <v>284</v>
      </c>
      <c r="D11" s="161">
        <v>16715</v>
      </c>
      <c r="E11" s="9" t="s">
        <v>284</v>
      </c>
      <c r="F11" s="161">
        <v>15444</v>
      </c>
      <c r="G11" s="9" t="s">
        <v>284</v>
      </c>
      <c r="H11" s="264">
        <v>15592</v>
      </c>
    </row>
    <row r="12" spans="2:8" s="263" customFormat="1" ht="20.25" customHeight="1" x14ac:dyDescent="0.15">
      <c r="B12" s="243" t="s">
        <v>353</v>
      </c>
      <c r="C12" s="29" t="s">
        <v>284</v>
      </c>
      <c r="D12" s="45">
        <v>710</v>
      </c>
      <c r="E12" s="29" t="s">
        <v>284</v>
      </c>
      <c r="F12" s="9" t="s">
        <v>136</v>
      </c>
      <c r="G12" s="29" t="s">
        <v>284</v>
      </c>
      <c r="H12" s="233">
        <v>8</v>
      </c>
    </row>
    <row r="13" spans="2:8" s="263" customFormat="1" ht="20.25" customHeight="1" x14ac:dyDescent="0.15">
      <c r="B13" s="243" t="s">
        <v>354</v>
      </c>
      <c r="C13" s="29" t="s">
        <v>284</v>
      </c>
      <c r="D13" s="45">
        <v>1613</v>
      </c>
      <c r="E13" s="29" t="s">
        <v>284</v>
      </c>
      <c r="F13" s="161">
        <v>1240</v>
      </c>
      <c r="G13" s="29" t="s">
        <v>284</v>
      </c>
      <c r="H13" s="264">
        <v>1088</v>
      </c>
    </row>
    <row r="14" spans="2:8" s="263" customFormat="1" ht="20.25" customHeight="1" x14ac:dyDescent="0.15">
      <c r="B14" s="243" t="s">
        <v>355</v>
      </c>
      <c r="C14" s="29" t="s">
        <v>284</v>
      </c>
      <c r="D14" s="45">
        <v>541</v>
      </c>
      <c r="E14" s="29" t="s">
        <v>284</v>
      </c>
      <c r="F14" s="161">
        <v>1198</v>
      </c>
      <c r="G14" s="29" t="s">
        <v>284</v>
      </c>
      <c r="H14" s="264">
        <v>1698</v>
      </c>
    </row>
    <row r="15" spans="2:8" s="263" customFormat="1" ht="20.25" customHeight="1" x14ac:dyDescent="0.15">
      <c r="B15" s="243" t="s">
        <v>356</v>
      </c>
      <c r="C15" s="29" t="s">
        <v>284</v>
      </c>
      <c r="D15" s="45">
        <v>3725</v>
      </c>
      <c r="E15" s="29" t="s">
        <v>284</v>
      </c>
      <c r="F15" s="161">
        <v>3760</v>
      </c>
      <c r="G15" s="29" t="s">
        <v>284</v>
      </c>
      <c r="H15" s="264">
        <v>3754</v>
      </c>
    </row>
    <row r="16" spans="2:8" ht="12.75" customHeight="1" thickBot="1" x14ac:dyDescent="0.2">
      <c r="B16" s="265"/>
      <c r="C16" s="189"/>
      <c r="D16" s="189"/>
      <c r="E16" s="266"/>
      <c r="F16" s="266"/>
      <c r="G16" s="266"/>
      <c r="H16" s="266"/>
    </row>
    <row r="17" spans="2:2" ht="3" customHeight="1" x14ac:dyDescent="0.4"/>
    <row r="18" spans="2:2" x14ac:dyDescent="0.4">
      <c r="B18" s="103" t="s">
        <v>357</v>
      </c>
    </row>
  </sheetData>
  <mergeCells count="3">
    <mergeCell ref="E6:F6"/>
    <mergeCell ref="G6:H6"/>
    <mergeCell ref="B7:B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C381D-0011-4A87-B069-178568626398}">
  <dimension ref="B1:H18"/>
  <sheetViews>
    <sheetView showGridLines="0" zoomScaleNormal="100" zoomScaleSheetLayoutView="100" workbookViewId="0"/>
  </sheetViews>
  <sheetFormatPr defaultRowHeight="11.25" x14ac:dyDescent="0.4"/>
  <cols>
    <col min="1" max="1" width="1.125" style="103" customWidth="1"/>
    <col min="2" max="2" width="14.375" style="103" customWidth="1"/>
    <col min="3" max="3" width="11.5" style="103" customWidth="1"/>
    <col min="4" max="4" width="11.625" style="103" customWidth="1"/>
    <col min="5" max="5" width="11.5" style="103" customWidth="1"/>
    <col min="6" max="6" width="11.625" style="103" customWidth="1"/>
    <col min="7" max="7" width="11.5" style="103" customWidth="1"/>
    <col min="8" max="8" width="11.625" style="103" customWidth="1"/>
    <col min="9" max="16384" width="9" style="103"/>
  </cols>
  <sheetData>
    <row r="1" spans="2:8" ht="14.25" x14ac:dyDescent="0.4">
      <c r="B1" s="105" t="s">
        <v>0</v>
      </c>
    </row>
    <row r="3" spans="2:8" ht="14.25" x14ac:dyDescent="0.4">
      <c r="B3" s="105" t="s">
        <v>343</v>
      </c>
    </row>
    <row r="4" spans="2:8" ht="14.25" x14ac:dyDescent="0.4">
      <c r="B4" s="105"/>
    </row>
    <row r="5" spans="2:8" s="267" customFormat="1" ht="14.25" x14ac:dyDescent="0.4">
      <c r="B5" s="267" t="s">
        <v>358</v>
      </c>
    </row>
    <row r="6" spans="2:8" ht="13.5" customHeight="1" thickBot="1" x14ac:dyDescent="0.45">
      <c r="E6" s="448"/>
      <c r="F6" s="378"/>
      <c r="G6" s="448" t="s">
        <v>113</v>
      </c>
      <c r="H6" s="378"/>
    </row>
    <row r="7" spans="2:8" ht="20.25" customHeight="1" x14ac:dyDescent="0.4">
      <c r="B7" s="413" t="s">
        <v>359</v>
      </c>
      <c r="C7" s="257" t="s">
        <v>346</v>
      </c>
      <c r="D7" s="258"/>
      <c r="E7" s="257" t="s">
        <v>347</v>
      </c>
      <c r="F7" s="258"/>
      <c r="G7" s="257" t="s">
        <v>348</v>
      </c>
      <c r="H7" s="258"/>
    </row>
    <row r="8" spans="2:8" ht="20.25" customHeight="1" x14ac:dyDescent="0.4">
      <c r="B8" s="384"/>
      <c r="C8" s="112" t="s">
        <v>349</v>
      </c>
      <c r="D8" s="142" t="s">
        <v>350</v>
      </c>
      <c r="E8" s="112" t="s">
        <v>349</v>
      </c>
      <c r="F8" s="142" t="s">
        <v>350</v>
      </c>
      <c r="G8" s="112" t="s">
        <v>349</v>
      </c>
      <c r="H8" s="142" t="s">
        <v>350</v>
      </c>
    </row>
    <row r="9" spans="2:8" ht="3" customHeight="1" x14ac:dyDescent="0.4">
      <c r="B9" s="113"/>
      <c r="E9" s="268"/>
      <c r="F9" s="268"/>
      <c r="G9" s="268"/>
      <c r="H9" s="268"/>
    </row>
    <row r="10" spans="2:8" s="118" customFormat="1" ht="20.25" customHeight="1" x14ac:dyDescent="0.15">
      <c r="B10" s="269" t="s">
        <v>351</v>
      </c>
      <c r="C10" s="118">
        <v>39519</v>
      </c>
      <c r="D10" s="118">
        <v>21095</v>
      </c>
      <c r="E10" s="118">
        <v>39396</v>
      </c>
      <c r="F10" s="118">
        <v>18892</v>
      </c>
      <c r="G10" s="125">
        <v>39224</v>
      </c>
      <c r="H10" s="65">
        <v>18504</v>
      </c>
    </row>
    <row r="11" spans="2:8" s="118" customFormat="1" ht="20.25" customHeight="1" x14ac:dyDescent="0.15">
      <c r="B11" s="270" t="s">
        <v>360</v>
      </c>
      <c r="C11" s="117" t="s">
        <v>284</v>
      </c>
      <c r="D11" s="118">
        <v>16572</v>
      </c>
      <c r="E11" s="117" t="s">
        <v>284</v>
      </c>
      <c r="F11" s="118">
        <v>15122</v>
      </c>
      <c r="G11" s="117" t="s">
        <v>284</v>
      </c>
      <c r="H11" s="65">
        <v>14897</v>
      </c>
    </row>
    <row r="12" spans="2:8" s="118" customFormat="1" ht="20.25" customHeight="1" x14ac:dyDescent="0.15">
      <c r="B12" s="270" t="s">
        <v>361</v>
      </c>
      <c r="C12" s="117" t="s">
        <v>284</v>
      </c>
      <c r="D12" s="117" t="s">
        <v>136</v>
      </c>
      <c r="E12" s="117" t="s">
        <v>284</v>
      </c>
      <c r="F12" s="117" t="s">
        <v>136</v>
      </c>
      <c r="G12" s="117" t="s">
        <v>284</v>
      </c>
      <c r="H12" s="325" t="s">
        <v>136</v>
      </c>
    </row>
    <row r="13" spans="2:8" s="118" customFormat="1" ht="20.25" customHeight="1" x14ac:dyDescent="0.15">
      <c r="B13" s="270" t="s">
        <v>362</v>
      </c>
      <c r="C13" s="117" t="s">
        <v>284</v>
      </c>
      <c r="D13" s="118">
        <v>4074</v>
      </c>
      <c r="E13" s="117" t="s">
        <v>284</v>
      </c>
      <c r="F13" s="118">
        <v>3411</v>
      </c>
      <c r="G13" s="117" t="s">
        <v>284</v>
      </c>
      <c r="H13" s="236">
        <v>3288</v>
      </c>
    </row>
    <row r="14" spans="2:8" s="118" customFormat="1" ht="20.25" customHeight="1" x14ac:dyDescent="0.15">
      <c r="B14" s="270" t="s">
        <v>363</v>
      </c>
      <c r="C14" s="117" t="s">
        <v>284</v>
      </c>
      <c r="D14" s="118">
        <v>449</v>
      </c>
      <c r="E14" s="117" t="s">
        <v>284</v>
      </c>
      <c r="F14" s="118">
        <v>359</v>
      </c>
      <c r="G14" s="117" t="s">
        <v>284</v>
      </c>
      <c r="H14" s="249">
        <v>319</v>
      </c>
    </row>
    <row r="15" spans="2:8" ht="12.75" customHeight="1" thickBot="1" x14ac:dyDescent="0.45">
      <c r="B15" s="271"/>
      <c r="C15" s="90"/>
      <c r="D15" s="90"/>
      <c r="E15" s="272"/>
      <c r="F15" s="272"/>
      <c r="G15" s="272"/>
      <c r="H15" s="272"/>
    </row>
    <row r="16" spans="2:8" ht="3" customHeight="1" x14ac:dyDescent="0.4"/>
    <row r="17" spans="2:2" ht="12.75" customHeight="1" x14ac:dyDescent="0.4">
      <c r="B17" s="103" t="s">
        <v>417</v>
      </c>
    </row>
    <row r="18" spans="2:2" ht="12.75" customHeight="1" x14ac:dyDescent="0.4"/>
  </sheetData>
  <mergeCells count="3">
    <mergeCell ref="E6:F6"/>
    <mergeCell ref="G6:H6"/>
    <mergeCell ref="B7:B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9F043-B3EF-4B57-97B5-FCFF791A9141}">
  <sheetPr>
    <pageSetUpPr fitToPage="1"/>
  </sheetPr>
  <dimension ref="B1:Q25"/>
  <sheetViews>
    <sheetView showGridLines="0" zoomScale="80" zoomScaleNormal="80" zoomScaleSheetLayoutView="100" workbookViewId="0"/>
  </sheetViews>
  <sheetFormatPr defaultRowHeight="11.25" x14ac:dyDescent="0.4"/>
  <cols>
    <col min="1" max="1" width="2.875" style="274" customWidth="1"/>
    <col min="2" max="2" width="5" style="274" customWidth="1"/>
    <col min="3" max="3" width="3.125" style="274" customWidth="1"/>
    <col min="4" max="4" width="5" style="274" customWidth="1"/>
    <col min="5" max="6" width="14.125" style="274" customWidth="1"/>
    <col min="7" max="10" width="12.25" style="274" customWidth="1"/>
    <col min="11" max="14" width="12.375" style="274" customWidth="1"/>
    <col min="15" max="17" width="13.875" style="274" customWidth="1"/>
    <col min="18" max="18" width="12.375" style="274" customWidth="1"/>
    <col min="19" max="16384" width="9" style="274"/>
  </cols>
  <sheetData>
    <row r="1" spans="2:17" ht="14.25" x14ac:dyDescent="0.4">
      <c r="B1" s="273" t="s">
        <v>0</v>
      </c>
      <c r="C1" s="273"/>
      <c r="D1" s="273"/>
    </row>
    <row r="3" spans="2:17" ht="14.25" x14ac:dyDescent="0.4">
      <c r="B3" s="273" t="s">
        <v>364</v>
      </c>
      <c r="C3" s="273"/>
      <c r="D3" s="273"/>
    </row>
    <row r="4" spans="2:17" ht="14.25" x14ac:dyDescent="0.4">
      <c r="C4" s="273"/>
      <c r="D4" s="273"/>
    </row>
    <row r="5" spans="2:17" ht="15" thickBot="1" x14ac:dyDescent="0.45">
      <c r="B5" s="275" t="s">
        <v>365</v>
      </c>
      <c r="C5" s="273"/>
      <c r="D5" s="273"/>
    </row>
    <row r="6" spans="2:17" ht="19.5" customHeight="1" x14ac:dyDescent="0.4">
      <c r="B6" s="453" t="s">
        <v>114</v>
      </c>
      <c r="C6" s="453"/>
      <c r="D6" s="454"/>
      <c r="E6" s="457" t="s">
        <v>366</v>
      </c>
      <c r="F6" s="459" t="s">
        <v>367</v>
      </c>
      <c r="G6" s="276" t="s">
        <v>368</v>
      </c>
      <c r="H6" s="277"/>
      <c r="I6" s="461" t="s">
        <v>369</v>
      </c>
      <c r="J6" s="461"/>
      <c r="K6" s="278" t="s">
        <v>370</v>
      </c>
      <c r="L6" s="278"/>
      <c r="M6" s="278"/>
      <c r="N6" s="279"/>
      <c r="O6" s="462" t="s">
        <v>371</v>
      </c>
      <c r="P6" s="451" t="s">
        <v>372</v>
      </c>
      <c r="Q6" s="451" t="s">
        <v>373</v>
      </c>
    </row>
    <row r="7" spans="2:17" ht="19.5" customHeight="1" x14ac:dyDescent="0.4">
      <c r="B7" s="455"/>
      <c r="C7" s="455"/>
      <c r="D7" s="456"/>
      <c r="E7" s="458"/>
      <c r="F7" s="460"/>
      <c r="G7" s="280" t="s">
        <v>374</v>
      </c>
      <c r="H7" s="280" t="s">
        <v>375</v>
      </c>
      <c r="I7" s="280" t="s">
        <v>376</v>
      </c>
      <c r="J7" s="280" t="s">
        <v>377</v>
      </c>
      <c r="K7" s="280" t="s">
        <v>378</v>
      </c>
      <c r="L7" s="280" t="s">
        <v>379</v>
      </c>
      <c r="M7" s="280" t="s">
        <v>380</v>
      </c>
      <c r="N7" s="280" t="s">
        <v>381</v>
      </c>
      <c r="O7" s="463"/>
      <c r="P7" s="452"/>
      <c r="Q7" s="452"/>
    </row>
    <row r="8" spans="2:17" ht="6" customHeight="1" x14ac:dyDescent="0.4">
      <c r="B8" s="281"/>
      <c r="C8" s="282"/>
      <c r="D8" s="283"/>
      <c r="O8" s="281"/>
    </row>
    <row r="9" spans="2:17" s="290" customFormat="1" ht="19.5" customHeight="1" x14ac:dyDescent="0.15">
      <c r="B9" s="284" t="s">
        <v>322</v>
      </c>
      <c r="C9" s="285">
        <v>29</v>
      </c>
      <c r="D9" s="286" t="s">
        <v>323</v>
      </c>
      <c r="E9" s="287">
        <v>16543.25</v>
      </c>
      <c r="F9" s="287">
        <v>20814.25</v>
      </c>
      <c r="G9" s="287">
        <v>221507</v>
      </c>
      <c r="H9" s="287">
        <v>224368</v>
      </c>
      <c r="I9" s="287">
        <v>12733</v>
      </c>
      <c r="J9" s="288">
        <v>36337</v>
      </c>
      <c r="K9" s="288">
        <v>180574</v>
      </c>
      <c r="L9" s="288">
        <v>13</v>
      </c>
      <c r="M9" s="288">
        <v>5544</v>
      </c>
      <c r="N9" s="287">
        <v>499</v>
      </c>
      <c r="O9" s="289">
        <v>105</v>
      </c>
      <c r="P9" s="287">
        <v>503</v>
      </c>
      <c r="Q9" s="288" t="s">
        <v>136</v>
      </c>
    </row>
    <row r="10" spans="2:17" s="290" customFormat="1" ht="19.5" customHeight="1" x14ac:dyDescent="0.15">
      <c r="B10" s="285"/>
      <c r="C10" s="285">
        <v>30</v>
      </c>
      <c r="D10" s="286"/>
      <c r="E10" s="287">
        <v>16751</v>
      </c>
      <c r="F10" s="287">
        <v>20864</v>
      </c>
      <c r="G10" s="287">
        <v>220931</v>
      </c>
      <c r="H10" s="287">
        <v>225130</v>
      </c>
      <c r="I10" s="287">
        <v>11989</v>
      </c>
      <c r="J10" s="288">
        <v>38542</v>
      </c>
      <c r="K10" s="288">
        <v>181188</v>
      </c>
      <c r="L10" s="288">
        <v>3</v>
      </c>
      <c r="M10" s="288">
        <v>5289</v>
      </c>
      <c r="N10" s="287">
        <v>531</v>
      </c>
      <c r="O10" s="289">
        <v>140</v>
      </c>
      <c r="P10" s="287">
        <v>474</v>
      </c>
      <c r="Q10" s="288">
        <v>76</v>
      </c>
    </row>
    <row r="11" spans="2:17" s="290" customFormat="1" ht="19.5" customHeight="1" x14ac:dyDescent="0.15">
      <c r="B11" s="285"/>
      <c r="C11" s="285" t="s">
        <v>382</v>
      </c>
      <c r="D11" s="291"/>
      <c r="E11" s="287">
        <v>16939</v>
      </c>
      <c r="F11" s="287">
        <v>20919</v>
      </c>
      <c r="G11" s="287">
        <v>220204</v>
      </c>
      <c r="H11" s="287">
        <v>225838</v>
      </c>
      <c r="I11" s="287">
        <v>11731</v>
      </c>
      <c r="J11" s="288">
        <v>39982</v>
      </c>
      <c r="K11" s="288">
        <v>181866</v>
      </c>
      <c r="L11" s="288">
        <v>4</v>
      </c>
      <c r="M11" s="288">
        <v>4934</v>
      </c>
      <c r="N11" s="287">
        <v>628</v>
      </c>
      <c r="O11" s="289">
        <v>165</v>
      </c>
      <c r="P11" s="287">
        <v>454</v>
      </c>
      <c r="Q11" s="288">
        <v>40</v>
      </c>
    </row>
    <row r="12" spans="2:17" s="290" customFormat="1" ht="19.5" customHeight="1" x14ac:dyDescent="0.15">
      <c r="B12" s="285"/>
      <c r="C12" s="285" t="s">
        <v>27</v>
      </c>
      <c r="D12" s="291"/>
      <c r="E12" s="292">
        <v>17252</v>
      </c>
      <c r="F12" s="292">
        <v>21095</v>
      </c>
      <c r="G12" s="292">
        <v>222596</v>
      </c>
      <c r="H12" s="292">
        <v>228577</v>
      </c>
      <c r="I12" s="292">
        <v>11044</v>
      </c>
      <c r="J12" s="292">
        <v>41954</v>
      </c>
      <c r="K12" s="292">
        <v>181096</v>
      </c>
      <c r="L12" s="292">
        <v>5</v>
      </c>
      <c r="M12" s="292">
        <v>4767</v>
      </c>
      <c r="N12" s="292">
        <v>583</v>
      </c>
      <c r="O12" s="289">
        <v>165</v>
      </c>
      <c r="P12" s="292">
        <v>445</v>
      </c>
      <c r="Q12" s="289">
        <v>39</v>
      </c>
    </row>
    <row r="13" spans="2:17" s="296" customFormat="1" ht="19.5" customHeight="1" x14ac:dyDescent="0.15">
      <c r="B13" s="293"/>
      <c r="C13" s="294" t="s">
        <v>29</v>
      </c>
      <c r="D13" s="295"/>
      <c r="E13" s="199">
        <v>17655</v>
      </c>
      <c r="F13" s="199">
        <v>21487</v>
      </c>
      <c r="G13" s="199">
        <v>225862</v>
      </c>
      <c r="H13" s="199">
        <v>233113</v>
      </c>
      <c r="I13" s="199">
        <v>10740</v>
      </c>
      <c r="J13" s="199">
        <v>43872</v>
      </c>
      <c r="K13" s="199">
        <v>184855</v>
      </c>
      <c r="L13" s="199">
        <v>5</v>
      </c>
      <c r="M13" s="199">
        <v>4582</v>
      </c>
      <c r="N13" s="199">
        <v>619</v>
      </c>
      <c r="O13" s="199">
        <v>207</v>
      </c>
      <c r="P13" s="199">
        <v>417</v>
      </c>
      <c r="Q13" s="199">
        <v>55</v>
      </c>
    </row>
    <row r="14" spans="2:17" s="290" customFormat="1" ht="19.5" customHeight="1" x14ac:dyDescent="0.15">
      <c r="B14" s="449" t="s">
        <v>196</v>
      </c>
      <c r="C14" s="449"/>
      <c r="D14" s="450"/>
      <c r="E14" s="292">
        <v>5376</v>
      </c>
      <c r="F14" s="292">
        <v>6368</v>
      </c>
      <c r="G14" s="292">
        <v>67628</v>
      </c>
      <c r="H14" s="292">
        <v>69490</v>
      </c>
      <c r="I14" s="292">
        <v>2676</v>
      </c>
      <c r="J14" s="292">
        <v>12196</v>
      </c>
      <c r="K14" s="292">
        <v>51651</v>
      </c>
      <c r="L14" s="289" t="s">
        <v>138</v>
      </c>
      <c r="M14" s="289">
        <v>1141</v>
      </c>
      <c r="N14" s="289">
        <v>230</v>
      </c>
      <c r="O14" s="289">
        <v>32</v>
      </c>
      <c r="P14" s="289">
        <v>204</v>
      </c>
      <c r="Q14" s="289">
        <v>13</v>
      </c>
    </row>
    <row r="15" spans="2:17" s="290" customFormat="1" ht="19.5" customHeight="1" x14ac:dyDescent="0.15">
      <c r="B15" s="449" t="s">
        <v>383</v>
      </c>
      <c r="C15" s="449"/>
      <c r="D15" s="450"/>
      <c r="E15" s="292">
        <v>2637</v>
      </c>
      <c r="F15" s="292">
        <v>3239</v>
      </c>
      <c r="G15" s="292">
        <v>33195</v>
      </c>
      <c r="H15" s="292">
        <v>35111</v>
      </c>
      <c r="I15" s="292">
        <v>1879</v>
      </c>
      <c r="J15" s="292">
        <v>6640</v>
      </c>
      <c r="K15" s="292">
        <v>26987</v>
      </c>
      <c r="L15" s="289" t="s">
        <v>138</v>
      </c>
      <c r="M15" s="289">
        <v>647</v>
      </c>
      <c r="N15" s="289">
        <v>88</v>
      </c>
      <c r="O15" s="289">
        <v>22</v>
      </c>
      <c r="P15" s="289">
        <v>36</v>
      </c>
      <c r="Q15" s="289">
        <v>9</v>
      </c>
    </row>
    <row r="16" spans="2:17" s="290" customFormat="1" ht="19.5" customHeight="1" x14ac:dyDescent="0.15">
      <c r="B16" s="449" t="s">
        <v>384</v>
      </c>
      <c r="C16" s="449"/>
      <c r="D16" s="450"/>
      <c r="E16" s="292">
        <v>2656</v>
      </c>
      <c r="F16" s="292">
        <v>3163</v>
      </c>
      <c r="G16" s="292">
        <v>33065</v>
      </c>
      <c r="H16" s="292">
        <v>34739</v>
      </c>
      <c r="I16" s="292">
        <v>1221</v>
      </c>
      <c r="J16" s="292">
        <v>5045</v>
      </c>
      <c r="K16" s="292">
        <v>27438</v>
      </c>
      <c r="L16" s="289">
        <v>3</v>
      </c>
      <c r="M16" s="288">
        <v>467</v>
      </c>
      <c r="N16" s="289">
        <v>76</v>
      </c>
      <c r="O16" s="289">
        <v>36</v>
      </c>
      <c r="P16" s="288">
        <v>35</v>
      </c>
      <c r="Q16" s="288">
        <v>7</v>
      </c>
    </row>
    <row r="17" spans="2:17" s="290" customFormat="1" ht="19.5" customHeight="1" x14ac:dyDescent="0.15">
      <c r="B17" s="449" t="s">
        <v>385</v>
      </c>
      <c r="C17" s="449"/>
      <c r="D17" s="450"/>
      <c r="E17" s="292">
        <v>4466</v>
      </c>
      <c r="F17" s="292">
        <v>5460</v>
      </c>
      <c r="G17" s="292">
        <v>58980</v>
      </c>
      <c r="H17" s="292">
        <v>59669</v>
      </c>
      <c r="I17" s="292">
        <v>3068</v>
      </c>
      <c r="J17" s="292">
        <v>10947</v>
      </c>
      <c r="K17" s="292">
        <v>49508</v>
      </c>
      <c r="L17" s="288">
        <v>1</v>
      </c>
      <c r="M17" s="289">
        <v>1607</v>
      </c>
      <c r="N17" s="289">
        <v>146</v>
      </c>
      <c r="O17" s="289">
        <v>86</v>
      </c>
      <c r="P17" s="289">
        <v>25</v>
      </c>
      <c r="Q17" s="289">
        <v>19</v>
      </c>
    </row>
    <row r="18" spans="2:17" s="290" customFormat="1" ht="19.5" customHeight="1" x14ac:dyDescent="0.15">
      <c r="B18" s="449" t="s">
        <v>386</v>
      </c>
      <c r="C18" s="449"/>
      <c r="D18" s="450"/>
      <c r="E18" s="292">
        <v>1504</v>
      </c>
      <c r="F18" s="292">
        <v>1905</v>
      </c>
      <c r="G18" s="292">
        <v>19577</v>
      </c>
      <c r="H18" s="292">
        <v>19591</v>
      </c>
      <c r="I18" s="292">
        <v>1328</v>
      </c>
      <c r="J18" s="292">
        <v>6228</v>
      </c>
      <c r="K18" s="292">
        <v>16669</v>
      </c>
      <c r="L18" s="288">
        <v>1</v>
      </c>
      <c r="M18" s="289">
        <v>484</v>
      </c>
      <c r="N18" s="289">
        <v>61</v>
      </c>
      <c r="O18" s="289">
        <v>12</v>
      </c>
      <c r="P18" s="289">
        <v>93</v>
      </c>
      <c r="Q18" s="289">
        <v>3</v>
      </c>
    </row>
    <row r="19" spans="2:17" s="290" customFormat="1" ht="19.5" customHeight="1" x14ac:dyDescent="0.15">
      <c r="B19" s="449" t="s">
        <v>387</v>
      </c>
      <c r="C19" s="449"/>
      <c r="D19" s="450"/>
      <c r="E19" s="292">
        <v>1016</v>
      </c>
      <c r="F19" s="292">
        <v>1352</v>
      </c>
      <c r="G19" s="292">
        <v>13417</v>
      </c>
      <c r="H19" s="292">
        <v>14513</v>
      </c>
      <c r="I19" s="292">
        <v>568</v>
      </c>
      <c r="J19" s="292">
        <v>2816</v>
      </c>
      <c r="K19" s="292">
        <v>12602</v>
      </c>
      <c r="L19" s="289" t="s">
        <v>138</v>
      </c>
      <c r="M19" s="289">
        <v>236</v>
      </c>
      <c r="N19" s="289">
        <v>18</v>
      </c>
      <c r="O19" s="289">
        <v>19</v>
      </c>
      <c r="P19" s="289">
        <v>24</v>
      </c>
      <c r="Q19" s="289">
        <v>4</v>
      </c>
    </row>
    <row r="20" spans="2:17" ht="12" customHeight="1" thickBot="1" x14ac:dyDescent="0.2">
      <c r="B20" s="297"/>
      <c r="C20" s="297"/>
      <c r="D20" s="298"/>
      <c r="E20" s="299"/>
      <c r="F20" s="299"/>
      <c r="G20" s="299"/>
      <c r="H20" s="299"/>
      <c r="I20" s="299"/>
      <c r="J20" s="299"/>
      <c r="K20" s="299"/>
      <c r="L20" s="300"/>
      <c r="M20" s="300"/>
      <c r="N20" s="300"/>
      <c r="O20" s="301"/>
      <c r="P20" s="300"/>
      <c r="Q20" s="300"/>
    </row>
    <row r="21" spans="2:17" ht="6" customHeight="1" x14ac:dyDescent="0.4"/>
    <row r="22" spans="2:17" ht="12" customHeight="1" x14ac:dyDescent="0.4">
      <c r="B22" s="274" t="s">
        <v>388</v>
      </c>
    </row>
    <row r="23" spans="2:17" ht="13.5" customHeight="1" x14ac:dyDescent="0.4">
      <c r="D23" s="302" t="s">
        <v>389</v>
      </c>
      <c r="E23" s="274" t="s">
        <v>390</v>
      </c>
    </row>
    <row r="24" spans="2:17" ht="11.25" hidden="1" customHeight="1" x14ac:dyDescent="0.4">
      <c r="D24" s="302"/>
      <c r="O24" s="303">
        <f>SUM(O14:O19)</f>
        <v>207</v>
      </c>
      <c r="P24" s="303"/>
      <c r="Q24" s="303">
        <f>SUM(Q14:Q19)</f>
        <v>55</v>
      </c>
    </row>
    <row r="25" spans="2:17" x14ac:dyDescent="0.4">
      <c r="D25" s="302" t="s">
        <v>311</v>
      </c>
      <c r="E25" s="274" t="s">
        <v>391</v>
      </c>
    </row>
  </sheetData>
  <mergeCells count="13">
    <mergeCell ref="B19:D19"/>
    <mergeCell ref="Q6:Q7"/>
    <mergeCell ref="B14:D14"/>
    <mergeCell ref="B15:D15"/>
    <mergeCell ref="B16:D16"/>
    <mergeCell ref="B17:D17"/>
    <mergeCell ref="B18:D18"/>
    <mergeCell ref="B6:D7"/>
    <mergeCell ref="E6:E7"/>
    <mergeCell ref="F6:F7"/>
    <mergeCell ref="I6:J6"/>
    <mergeCell ref="O6:O7"/>
    <mergeCell ref="P6:P7"/>
  </mergeCells>
  <phoneticPr fontId="3"/>
  <printOptions horizontalCentered="1"/>
  <pageMargins left="0.59055118110236227" right="0.59055118110236227" top="0.59055118110236227" bottom="0.59055118110236227" header="0.51181102362204722" footer="0.51181102362204722"/>
  <pageSetup paperSize="9" scale="6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A5947-D821-475E-B6D0-8BA927D5A2E4}">
  <sheetPr>
    <pageSetUpPr fitToPage="1"/>
  </sheetPr>
  <dimension ref="B1:R27"/>
  <sheetViews>
    <sheetView showGridLines="0" zoomScale="80" zoomScaleNormal="80" zoomScaleSheetLayoutView="100" workbookViewId="0"/>
  </sheetViews>
  <sheetFormatPr defaultRowHeight="11.25" x14ac:dyDescent="0.4"/>
  <cols>
    <col min="1" max="1" width="2.375" style="274" customWidth="1"/>
    <col min="2" max="2" width="5" style="274" customWidth="1"/>
    <col min="3" max="3" width="3.125" style="274" customWidth="1"/>
    <col min="4" max="4" width="5" style="274" customWidth="1"/>
    <col min="5" max="5" width="14.125" style="274" customWidth="1"/>
    <col min="6" max="10" width="13.625" style="274" customWidth="1"/>
    <col min="11" max="13" width="15.375" style="274" customWidth="1"/>
    <col min="14" max="16" width="16.375" style="274" customWidth="1"/>
    <col min="17" max="17" width="6.75" style="274" customWidth="1"/>
    <col min="18" max="18" width="10.625" style="274" hidden="1" customWidth="1"/>
    <col min="19" max="16384" width="9" style="274"/>
  </cols>
  <sheetData>
    <row r="1" spans="2:18" ht="14.25" x14ac:dyDescent="0.4">
      <c r="B1" s="273" t="s">
        <v>0</v>
      </c>
      <c r="C1" s="273"/>
      <c r="D1" s="273"/>
    </row>
    <row r="3" spans="2:18" ht="14.25" x14ac:dyDescent="0.4">
      <c r="B3" s="273" t="s">
        <v>364</v>
      </c>
      <c r="C3" s="273"/>
      <c r="D3" s="273"/>
    </row>
    <row r="4" spans="2:18" ht="14.25" x14ac:dyDescent="0.4">
      <c r="B4" s="273"/>
      <c r="C4" s="273"/>
      <c r="D4" s="273"/>
    </row>
    <row r="5" spans="2:18" ht="14.25" x14ac:dyDescent="0.4">
      <c r="B5" s="275" t="s">
        <v>392</v>
      </c>
      <c r="C5" s="273"/>
      <c r="D5" s="273"/>
    </row>
    <row r="6" spans="2:18" ht="18.75" customHeight="1" thickBot="1" x14ac:dyDescent="0.45">
      <c r="B6" s="275"/>
      <c r="M6" s="304"/>
      <c r="N6" s="302"/>
      <c r="O6" s="302"/>
      <c r="P6" s="302" t="s">
        <v>179</v>
      </c>
    </row>
    <row r="7" spans="2:18" ht="18.75" customHeight="1" x14ac:dyDescent="0.4">
      <c r="B7" s="453" t="s">
        <v>114</v>
      </c>
      <c r="C7" s="453"/>
      <c r="D7" s="454"/>
      <c r="E7" s="457" t="s">
        <v>393</v>
      </c>
      <c r="F7" s="276"/>
      <c r="G7" s="278" t="s">
        <v>394</v>
      </c>
      <c r="H7" s="278"/>
      <c r="I7" s="278"/>
      <c r="J7" s="278" t="s">
        <v>395</v>
      </c>
      <c r="K7" s="278"/>
      <c r="L7" s="278"/>
      <c r="M7" s="279"/>
      <c r="N7" s="462" t="s">
        <v>396</v>
      </c>
      <c r="O7" s="468" t="s">
        <v>397</v>
      </c>
      <c r="P7" s="464" t="s">
        <v>373</v>
      </c>
    </row>
    <row r="8" spans="2:18" ht="18.75" customHeight="1" x14ac:dyDescent="0.4">
      <c r="B8" s="455"/>
      <c r="C8" s="455"/>
      <c r="D8" s="456"/>
      <c r="E8" s="458"/>
      <c r="F8" s="280" t="s">
        <v>374</v>
      </c>
      <c r="G8" s="280" t="s">
        <v>375</v>
      </c>
      <c r="H8" s="280" t="s">
        <v>376</v>
      </c>
      <c r="I8" s="280" t="s">
        <v>377</v>
      </c>
      <c r="J8" s="280" t="s">
        <v>378</v>
      </c>
      <c r="K8" s="280" t="s">
        <v>379</v>
      </c>
      <c r="L8" s="280" t="s">
        <v>380</v>
      </c>
      <c r="M8" s="280" t="s">
        <v>381</v>
      </c>
      <c r="N8" s="467"/>
      <c r="O8" s="465"/>
      <c r="P8" s="465"/>
    </row>
    <row r="9" spans="2:18" ht="6" customHeight="1" x14ac:dyDescent="0.4">
      <c r="B9" s="281"/>
      <c r="C9" s="282"/>
      <c r="D9" s="283"/>
      <c r="N9" s="281"/>
    </row>
    <row r="10" spans="2:18" s="290" customFormat="1" ht="18.75" customHeight="1" x14ac:dyDescent="0.15">
      <c r="B10" s="206" t="s">
        <v>322</v>
      </c>
      <c r="C10" s="82">
        <v>29</v>
      </c>
      <c r="D10" s="58" t="s">
        <v>323</v>
      </c>
      <c r="E10" s="305">
        <v>35277224</v>
      </c>
      <c r="F10" s="305">
        <v>12920637</v>
      </c>
      <c r="G10" s="305">
        <v>7047866</v>
      </c>
      <c r="H10" s="305">
        <v>144141</v>
      </c>
      <c r="I10" s="305">
        <v>1017987</v>
      </c>
      <c r="J10" s="305">
        <v>13863210</v>
      </c>
      <c r="K10" s="305">
        <v>1911</v>
      </c>
      <c r="L10" s="305">
        <v>93513</v>
      </c>
      <c r="M10" s="305">
        <v>91004</v>
      </c>
      <c r="N10" s="306">
        <v>6828</v>
      </c>
      <c r="O10" s="305">
        <v>90125</v>
      </c>
      <c r="P10" s="306" t="s">
        <v>136</v>
      </c>
    </row>
    <row r="11" spans="2:18" s="290" customFormat="1" ht="18.75" customHeight="1" x14ac:dyDescent="0.15">
      <c r="B11" s="82"/>
      <c r="C11" s="82">
        <v>30</v>
      </c>
      <c r="D11" s="58"/>
      <c r="E11" s="305">
        <v>35059778</v>
      </c>
      <c r="F11" s="305">
        <v>12459545</v>
      </c>
      <c r="G11" s="305">
        <v>7089876</v>
      </c>
      <c r="H11" s="305">
        <v>120773</v>
      </c>
      <c r="I11" s="305">
        <v>1053892</v>
      </c>
      <c r="J11" s="305">
        <v>14050810</v>
      </c>
      <c r="K11" s="305">
        <v>968</v>
      </c>
      <c r="L11" s="305">
        <v>77597</v>
      </c>
      <c r="M11" s="305">
        <v>103136</v>
      </c>
      <c r="N11" s="306">
        <v>8536</v>
      </c>
      <c r="O11" s="305">
        <v>84445</v>
      </c>
      <c r="P11" s="306">
        <v>10200</v>
      </c>
    </row>
    <row r="12" spans="2:18" s="290" customFormat="1" ht="18.75" customHeight="1" x14ac:dyDescent="0.15">
      <c r="B12" s="82"/>
      <c r="C12" s="82" t="s">
        <v>382</v>
      </c>
      <c r="D12" s="83"/>
      <c r="E12" s="305">
        <v>35029043</v>
      </c>
      <c r="F12" s="305">
        <v>12158536</v>
      </c>
      <c r="G12" s="305">
        <v>7165535</v>
      </c>
      <c r="H12" s="305">
        <v>99468</v>
      </c>
      <c r="I12" s="305">
        <v>1062783</v>
      </c>
      <c r="J12" s="305">
        <v>14250225</v>
      </c>
      <c r="K12" s="305">
        <v>1406</v>
      </c>
      <c r="L12" s="305">
        <v>67091</v>
      </c>
      <c r="M12" s="305">
        <v>123204</v>
      </c>
      <c r="N12" s="306">
        <v>8004</v>
      </c>
      <c r="O12" s="305">
        <v>87191</v>
      </c>
      <c r="P12" s="306">
        <v>5600</v>
      </c>
    </row>
    <row r="13" spans="2:18" s="290" customFormat="1" ht="18.75" customHeight="1" x14ac:dyDescent="0.15">
      <c r="B13" s="82"/>
      <c r="C13" s="82" t="s">
        <v>27</v>
      </c>
      <c r="D13" s="83"/>
      <c r="E13" s="305">
        <v>35132785</v>
      </c>
      <c r="F13" s="305">
        <v>12218562</v>
      </c>
      <c r="G13" s="305">
        <v>7306619</v>
      </c>
      <c r="H13" s="305">
        <v>107876</v>
      </c>
      <c r="I13" s="305">
        <v>1104125</v>
      </c>
      <c r="J13" s="305">
        <v>14110381</v>
      </c>
      <c r="K13" s="305">
        <v>1328</v>
      </c>
      <c r="L13" s="305">
        <v>62656</v>
      </c>
      <c r="M13" s="305">
        <v>122761</v>
      </c>
      <c r="N13" s="305">
        <v>6847</v>
      </c>
      <c r="O13" s="305">
        <v>86529</v>
      </c>
      <c r="P13" s="306">
        <v>5100</v>
      </c>
    </row>
    <row r="14" spans="2:18" s="310" customFormat="1" ht="18.75" customHeight="1" x14ac:dyDescent="0.15">
      <c r="B14" s="62"/>
      <c r="C14" s="121" t="s">
        <v>29</v>
      </c>
      <c r="D14" s="64"/>
      <c r="E14" s="307">
        <v>35369477</v>
      </c>
      <c r="F14" s="307">
        <v>12272468</v>
      </c>
      <c r="G14" s="307">
        <v>7464727</v>
      </c>
      <c r="H14" s="307">
        <v>94384</v>
      </c>
      <c r="I14" s="307">
        <v>1164146</v>
      </c>
      <c r="J14" s="307">
        <v>14073250</v>
      </c>
      <c r="K14" s="307">
        <v>652</v>
      </c>
      <c r="L14" s="307">
        <v>60961</v>
      </c>
      <c r="M14" s="307">
        <v>130544</v>
      </c>
      <c r="N14" s="307">
        <v>8515</v>
      </c>
      <c r="O14" s="307">
        <v>92930</v>
      </c>
      <c r="P14" s="307">
        <v>6900</v>
      </c>
      <c r="Q14" s="308"/>
      <c r="R14" s="309" t="e">
        <f>SUM(#REF!)</f>
        <v>#REF!</v>
      </c>
    </row>
    <row r="15" spans="2:18" s="290" customFormat="1" ht="18.75" customHeight="1" x14ac:dyDescent="0.15">
      <c r="B15" s="407" t="s">
        <v>196</v>
      </c>
      <c r="C15" s="407"/>
      <c r="D15" s="408"/>
      <c r="E15" s="305">
        <v>6270281</v>
      </c>
      <c r="F15" s="305">
        <v>3729850</v>
      </c>
      <c r="G15" s="305">
        <v>2374286</v>
      </c>
      <c r="H15" s="305">
        <v>23162</v>
      </c>
      <c r="I15" s="305">
        <v>1567</v>
      </c>
      <c r="J15" s="305">
        <v>36029</v>
      </c>
      <c r="K15" s="289" t="s">
        <v>138</v>
      </c>
      <c r="L15" s="305">
        <v>17212</v>
      </c>
      <c r="M15" s="305">
        <v>47740</v>
      </c>
      <c r="N15" s="305">
        <v>1555</v>
      </c>
      <c r="O15" s="305">
        <v>37580</v>
      </c>
      <c r="P15" s="305">
        <v>1300</v>
      </c>
      <c r="Q15" s="311"/>
      <c r="R15" s="309" t="e">
        <f>SUM(#REF!)</f>
        <v>#REF!</v>
      </c>
    </row>
    <row r="16" spans="2:18" s="290" customFormat="1" ht="18.75" customHeight="1" x14ac:dyDescent="0.15">
      <c r="B16" s="407" t="s">
        <v>383</v>
      </c>
      <c r="C16" s="407"/>
      <c r="D16" s="408"/>
      <c r="E16" s="305">
        <v>3022572</v>
      </c>
      <c r="F16" s="305">
        <v>1787030</v>
      </c>
      <c r="G16" s="305">
        <v>1144388</v>
      </c>
      <c r="H16" s="305">
        <v>16234</v>
      </c>
      <c r="I16" s="305">
        <v>213</v>
      </c>
      <c r="J16" s="305">
        <v>34202</v>
      </c>
      <c r="K16" s="289" t="s">
        <v>138</v>
      </c>
      <c r="L16" s="305">
        <v>7786</v>
      </c>
      <c r="M16" s="305">
        <v>19326</v>
      </c>
      <c r="N16" s="305">
        <v>973</v>
      </c>
      <c r="O16" s="305">
        <v>10920</v>
      </c>
      <c r="P16" s="305">
        <v>1500</v>
      </c>
      <c r="Q16" s="311"/>
      <c r="R16" s="309" t="e">
        <f>SUM(#REF!)</f>
        <v>#REF!</v>
      </c>
    </row>
    <row r="17" spans="2:18" s="290" customFormat="1" ht="18.75" customHeight="1" x14ac:dyDescent="0.15">
      <c r="B17" s="407" t="s">
        <v>384</v>
      </c>
      <c r="C17" s="407"/>
      <c r="D17" s="408"/>
      <c r="E17" s="305">
        <v>3053846</v>
      </c>
      <c r="F17" s="305">
        <v>1812018</v>
      </c>
      <c r="G17" s="305">
        <v>1163074</v>
      </c>
      <c r="H17" s="305">
        <v>10790</v>
      </c>
      <c r="I17" s="305">
        <v>932</v>
      </c>
      <c r="J17" s="305">
        <v>28444</v>
      </c>
      <c r="K17" s="306">
        <v>346</v>
      </c>
      <c r="L17" s="305">
        <v>5765</v>
      </c>
      <c r="M17" s="305">
        <v>15377</v>
      </c>
      <c r="N17" s="305">
        <v>1450</v>
      </c>
      <c r="O17" s="305">
        <v>14750</v>
      </c>
      <c r="P17" s="305">
        <v>900</v>
      </c>
      <c r="Q17" s="311"/>
      <c r="R17" s="309" t="e">
        <f>SUM(#REF!)</f>
        <v>#REF!</v>
      </c>
    </row>
    <row r="18" spans="2:18" s="290" customFormat="1" ht="18.75" customHeight="1" x14ac:dyDescent="0.15">
      <c r="B18" s="407" t="s">
        <v>385</v>
      </c>
      <c r="C18" s="407"/>
      <c r="D18" s="408"/>
      <c r="E18" s="305">
        <v>5241663</v>
      </c>
      <c r="F18" s="305">
        <v>3265983</v>
      </c>
      <c r="G18" s="305">
        <v>1833039</v>
      </c>
      <c r="H18" s="305">
        <v>27719</v>
      </c>
      <c r="I18" s="305">
        <v>1013</v>
      </c>
      <c r="J18" s="305">
        <v>50200</v>
      </c>
      <c r="K18" s="306">
        <v>306</v>
      </c>
      <c r="L18" s="305">
        <v>20318</v>
      </c>
      <c r="M18" s="305">
        <v>32084</v>
      </c>
      <c r="N18" s="305">
        <v>3271</v>
      </c>
      <c r="O18" s="305">
        <v>5630</v>
      </c>
      <c r="P18" s="305">
        <v>2100</v>
      </c>
      <c r="Q18" s="311"/>
      <c r="R18" s="309" t="e">
        <f>SUM(#REF!)</f>
        <v>#REF!</v>
      </c>
    </row>
    <row r="19" spans="2:18" s="290" customFormat="1" ht="18.75" customHeight="1" x14ac:dyDescent="0.15">
      <c r="B19" s="407" t="s">
        <v>386</v>
      </c>
      <c r="C19" s="407"/>
      <c r="D19" s="408"/>
      <c r="E19" s="305">
        <v>1697486</v>
      </c>
      <c r="F19" s="305">
        <v>1023383</v>
      </c>
      <c r="G19" s="305">
        <v>592814</v>
      </c>
      <c r="H19" s="305">
        <v>11442</v>
      </c>
      <c r="I19" s="305">
        <v>259</v>
      </c>
      <c r="J19" s="305">
        <v>31107</v>
      </c>
      <c r="K19" s="289" t="s">
        <v>138</v>
      </c>
      <c r="L19" s="305">
        <v>6438</v>
      </c>
      <c r="M19" s="305">
        <v>12842</v>
      </c>
      <c r="N19" s="305">
        <v>571</v>
      </c>
      <c r="O19" s="305">
        <v>18130</v>
      </c>
      <c r="P19" s="305">
        <v>500</v>
      </c>
      <c r="Q19" s="311"/>
      <c r="R19" s="309" t="e">
        <f>SUM(#REF!)</f>
        <v>#REF!</v>
      </c>
    </row>
    <row r="20" spans="2:18" s="290" customFormat="1" ht="18.75" customHeight="1" x14ac:dyDescent="0.15">
      <c r="B20" s="407" t="s">
        <v>387</v>
      </c>
      <c r="C20" s="407"/>
      <c r="D20" s="408"/>
      <c r="E20" s="305">
        <v>1041310</v>
      </c>
      <c r="F20" s="305">
        <v>654204</v>
      </c>
      <c r="G20" s="305">
        <v>357126</v>
      </c>
      <c r="H20" s="305">
        <v>5037</v>
      </c>
      <c r="I20" s="305">
        <v>413</v>
      </c>
      <c r="J20" s="305">
        <v>10698</v>
      </c>
      <c r="K20" s="289" t="s">
        <v>138</v>
      </c>
      <c r="L20" s="305">
        <v>3442</v>
      </c>
      <c r="M20" s="305">
        <v>3175</v>
      </c>
      <c r="N20" s="305">
        <v>695</v>
      </c>
      <c r="O20" s="305">
        <v>5920</v>
      </c>
      <c r="P20" s="305">
        <v>600</v>
      </c>
      <c r="Q20" s="311"/>
      <c r="R20" s="309" t="e">
        <f>SUM(#REF!)</f>
        <v>#REF!</v>
      </c>
    </row>
    <row r="21" spans="2:18" ht="11.25" customHeight="1" thickBot="1" x14ac:dyDescent="0.45">
      <c r="B21" s="312"/>
      <c r="C21" s="312"/>
      <c r="D21" s="150"/>
      <c r="E21" s="90"/>
      <c r="F21" s="90"/>
      <c r="G21" s="90"/>
      <c r="H21" s="90"/>
      <c r="I21" s="90"/>
      <c r="J21" s="90"/>
      <c r="K21" s="134"/>
      <c r="L21" s="134"/>
      <c r="M21" s="134"/>
      <c r="N21" s="313"/>
      <c r="O21" s="134"/>
      <c r="P21" s="134"/>
      <c r="Q21" s="281"/>
    </row>
    <row r="22" spans="2:18" ht="6" customHeight="1" x14ac:dyDescent="0.4">
      <c r="B22" s="103"/>
      <c r="C22" s="103"/>
      <c r="D22" s="103"/>
      <c r="E22" s="103"/>
      <c r="F22" s="103"/>
      <c r="G22" s="103"/>
      <c r="H22" s="103"/>
      <c r="I22" s="103"/>
      <c r="J22" s="103"/>
      <c r="K22" s="103"/>
      <c r="L22" s="103"/>
      <c r="M22" s="103"/>
      <c r="N22" s="103"/>
      <c r="O22" s="103"/>
      <c r="P22" s="103"/>
      <c r="Q22" s="281"/>
    </row>
    <row r="23" spans="2:18" ht="12" customHeight="1" x14ac:dyDescent="0.15">
      <c r="B23" s="118" t="s">
        <v>388</v>
      </c>
      <c r="C23" s="118"/>
      <c r="D23" s="118"/>
      <c r="E23" s="118"/>
      <c r="F23" s="103"/>
      <c r="G23" s="314"/>
      <c r="H23" s="314"/>
      <c r="I23" s="314"/>
      <c r="J23" s="314"/>
      <c r="K23" s="314"/>
      <c r="L23" s="314"/>
      <c r="M23" s="314"/>
      <c r="N23" s="118"/>
      <c r="O23" s="118"/>
      <c r="P23" s="118"/>
    </row>
    <row r="24" spans="2:18" ht="12" customHeight="1" x14ac:dyDescent="0.15">
      <c r="B24" s="118"/>
      <c r="C24" s="118"/>
      <c r="D24" s="315" t="s">
        <v>389</v>
      </c>
      <c r="E24" s="466" t="s">
        <v>398</v>
      </c>
      <c r="F24" s="466"/>
      <c r="G24" s="466"/>
      <c r="H24" s="466"/>
      <c r="I24" s="466"/>
      <c r="J24" s="103"/>
      <c r="K24" s="106" t="s">
        <v>399</v>
      </c>
      <c r="L24" s="103" t="s">
        <v>400</v>
      </c>
      <c r="M24" s="316"/>
      <c r="N24" s="316"/>
      <c r="O24" s="316"/>
      <c r="P24" s="316"/>
    </row>
    <row r="25" spans="2:18" ht="12" customHeight="1" x14ac:dyDescent="0.15">
      <c r="B25" s="103"/>
      <c r="C25" s="103"/>
      <c r="D25" s="315"/>
      <c r="E25" s="466"/>
      <c r="F25" s="466"/>
      <c r="G25" s="466"/>
      <c r="H25" s="466"/>
      <c r="I25" s="466"/>
      <c r="J25" s="314"/>
      <c r="K25" s="106" t="s">
        <v>401</v>
      </c>
      <c r="L25" s="466" t="s">
        <v>402</v>
      </c>
      <c r="M25" s="466"/>
      <c r="N25" s="316"/>
      <c r="O25" s="316"/>
      <c r="P25" s="316"/>
    </row>
    <row r="26" spans="2:18" ht="11.25" customHeight="1" x14ac:dyDescent="0.15">
      <c r="B26" s="103"/>
      <c r="C26" s="103"/>
      <c r="D26" s="315" t="s">
        <v>311</v>
      </c>
      <c r="E26" s="466" t="s">
        <v>403</v>
      </c>
      <c r="F26" s="466"/>
      <c r="G26" s="466"/>
      <c r="H26" s="466"/>
      <c r="I26" s="466"/>
      <c r="J26" s="316"/>
      <c r="K26" s="314"/>
      <c r="L26" s="314"/>
      <c r="M26" s="314"/>
      <c r="N26" s="204"/>
      <c r="O26" s="204"/>
      <c r="P26" s="204"/>
    </row>
    <row r="27" spans="2:18" x14ac:dyDescent="0.15">
      <c r="B27" s="103"/>
      <c r="C27" s="103"/>
      <c r="D27" s="314"/>
      <c r="E27" s="466"/>
      <c r="F27" s="466"/>
      <c r="G27" s="466"/>
      <c r="H27" s="466"/>
      <c r="I27" s="466"/>
      <c r="J27" s="316"/>
      <c r="K27" s="103"/>
      <c r="L27" s="103"/>
      <c r="M27" s="103"/>
      <c r="N27" s="103"/>
      <c r="O27" s="103"/>
      <c r="P27" s="103"/>
    </row>
  </sheetData>
  <mergeCells count="14">
    <mergeCell ref="P7:P8"/>
    <mergeCell ref="L25:M25"/>
    <mergeCell ref="E26:I27"/>
    <mergeCell ref="B16:D16"/>
    <mergeCell ref="B17:D17"/>
    <mergeCell ref="B18:D18"/>
    <mergeCell ref="B19:D19"/>
    <mergeCell ref="B20:D20"/>
    <mergeCell ref="E24:I25"/>
    <mergeCell ref="B15:D15"/>
    <mergeCell ref="B7:D8"/>
    <mergeCell ref="E7:E8"/>
    <mergeCell ref="N7:N8"/>
    <mergeCell ref="O7:O8"/>
  </mergeCells>
  <phoneticPr fontId="3"/>
  <printOptions horizontalCentered="1"/>
  <pageMargins left="0.59055118110236227" right="0.59055118110236227" top="0.59055118110236227" bottom="0.59055118110236227"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56C3E-242A-400F-BDA1-98CEE4921B76}">
  <sheetPr>
    <pageSetUpPr fitToPage="1"/>
  </sheetPr>
  <dimension ref="B1:V34"/>
  <sheetViews>
    <sheetView showGridLines="0" zoomScaleNormal="100" zoomScaleSheetLayoutView="100" workbookViewId="0"/>
  </sheetViews>
  <sheetFormatPr defaultRowHeight="11.25" x14ac:dyDescent="0.4"/>
  <cols>
    <col min="1" max="1" width="2.125" style="2" customWidth="1"/>
    <col min="2" max="2" width="3.875" style="2" customWidth="1"/>
    <col min="3" max="3" width="3.375" style="2" customWidth="1"/>
    <col min="4" max="4" width="6" style="2" bestFit="1" customWidth="1"/>
    <col min="5" max="10" width="11.875" style="2" customWidth="1"/>
    <col min="11" max="11" width="9.25" style="2" customWidth="1"/>
    <col min="12" max="12" width="9.125" style="2" customWidth="1"/>
    <col min="13" max="13" width="9.25" style="2" customWidth="1"/>
    <col min="14" max="14" width="9.125" style="2" customWidth="1"/>
    <col min="15" max="15" width="9.25" style="2" customWidth="1"/>
    <col min="16" max="16" width="9.125" style="2" customWidth="1"/>
    <col min="17" max="17" width="9.25" style="2" customWidth="1"/>
    <col min="18" max="18" width="9.125" style="2" customWidth="1"/>
    <col min="19" max="19" width="10.25" style="2" customWidth="1"/>
    <col min="20" max="16384" width="9" style="2"/>
  </cols>
  <sheetData>
    <row r="1" spans="2:22" ht="14.25" x14ac:dyDescent="0.4">
      <c r="B1" s="1" t="s">
        <v>0</v>
      </c>
    </row>
    <row r="3" spans="2:22" ht="14.25" x14ac:dyDescent="0.4">
      <c r="B3" s="1" t="s">
        <v>48</v>
      </c>
    </row>
    <row r="4" spans="2:22" ht="24" customHeight="1" x14ac:dyDescent="0.4">
      <c r="B4" s="2" t="s">
        <v>404</v>
      </c>
    </row>
    <row r="5" spans="2:22" ht="18.75" x14ac:dyDescent="0.4">
      <c r="M5" s="46"/>
      <c r="N5" s="46"/>
    </row>
    <row r="6" spans="2:22" s="47" customFormat="1" ht="15" thickBot="1" x14ac:dyDescent="0.45">
      <c r="B6" s="1" t="s">
        <v>49</v>
      </c>
    </row>
    <row r="7" spans="2:22" ht="10.5" customHeight="1" x14ac:dyDescent="0.4">
      <c r="B7" s="339" t="s">
        <v>50</v>
      </c>
      <c r="C7" s="339"/>
      <c r="D7" s="340"/>
      <c r="E7" s="343" t="s">
        <v>51</v>
      </c>
      <c r="F7" s="340"/>
      <c r="G7" s="343" t="s">
        <v>52</v>
      </c>
      <c r="H7" s="355"/>
      <c r="I7" s="343" t="s">
        <v>53</v>
      </c>
      <c r="J7" s="355"/>
      <c r="K7" s="343" t="s">
        <v>54</v>
      </c>
      <c r="L7" s="355"/>
      <c r="M7" s="343" t="s">
        <v>55</v>
      </c>
      <c r="N7" s="340"/>
      <c r="O7" s="343" t="s">
        <v>56</v>
      </c>
      <c r="P7" s="340"/>
      <c r="Q7" s="343" t="s">
        <v>57</v>
      </c>
      <c r="R7" s="340"/>
      <c r="S7" s="349" t="s">
        <v>419</v>
      </c>
    </row>
    <row r="8" spans="2:22" ht="10.5" customHeight="1" x14ac:dyDescent="0.4">
      <c r="B8" s="353"/>
      <c r="C8" s="353"/>
      <c r="D8" s="354"/>
      <c r="E8" s="48"/>
      <c r="F8" s="49" t="s">
        <v>58</v>
      </c>
      <c r="G8" s="48"/>
      <c r="H8" s="49" t="s">
        <v>58</v>
      </c>
      <c r="I8" s="48"/>
      <c r="J8" s="49" t="s">
        <v>58</v>
      </c>
      <c r="K8" s="50"/>
      <c r="L8" s="49" t="s">
        <v>58</v>
      </c>
      <c r="M8" s="50"/>
      <c r="N8" s="49" t="s">
        <v>58</v>
      </c>
      <c r="O8" s="48"/>
      <c r="P8" s="49" t="s">
        <v>58</v>
      </c>
      <c r="Q8" s="48"/>
      <c r="R8" s="49" t="s">
        <v>58</v>
      </c>
      <c r="S8" s="350"/>
    </row>
    <row r="9" spans="2:22" ht="1.5" customHeight="1" x14ac:dyDescent="0.4">
      <c r="D9" s="6"/>
    </row>
    <row r="10" spans="2:22" s="54" customFormat="1" ht="9.75" customHeight="1" x14ac:dyDescent="0.15">
      <c r="B10" s="51" t="s">
        <v>59</v>
      </c>
      <c r="C10" s="52"/>
      <c r="D10" s="53"/>
      <c r="E10" s="287">
        <v>117866</v>
      </c>
      <c r="F10" s="287">
        <v>48010</v>
      </c>
      <c r="G10" s="287">
        <v>38724</v>
      </c>
      <c r="H10" s="287">
        <v>14315</v>
      </c>
      <c r="I10" s="287">
        <v>337517</v>
      </c>
      <c r="J10" s="287">
        <v>135013</v>
      </c>
      <c r="K10" s="287">
        <v>197055</v>
      </c>
      <c r="L10" s="287">
        <v>72722</v>
      </c>
      <c r="M10" s="317">
        <v>1.7128060693714953</v>
      </c>
      <c r="N10" s="317">
        <v>1.8565633508429362</v>
      </c>
      <c r="O10" s="287">
        <v>54415</v>
      </c>
      <c r="P10" s="287">
        <v>19498</v>
      </c>
      <c r="Q10" s="287">
        <v>11249</v>
      </c>
      <c r="R10" s="287">
        <v>5620</v>
      </c>
      <c r="S10" s="318">
        <v>29</v>
      </c>
      <c r="V10" s="55"/>
    </row>
    <row r="11" spans="2:22" s="54" customFormat="1" ht="9.75" customHeight="1" x14ac:dyDescent="0.15">
      <c r="B11" s="56"/>
      <c r="C11" s="57" t="s">
        <v>32</v>
      </c>
      <c r="D11" s="58"/>
      <c r="E11" s="59">
        <v>93756</v>
      </c>
      <c r="F11" s="59">
        <v>36671</v>
      </c>
      <c r="G11" s="59">
        <v>40659</v>
      </c>
      <c r="H11" s="59">
        <v>14221</v>
      </c>
      <c r="I11" s="59">
        <v>265624</v>
      </c>
      <c r="J11" s="59">
        <v>100792</v>
      </c>
      <c r="K11" s="59">
        <v>219777</v>
      </c>
      <c r="L11" s="59">
        <v>76524</v>
      </c>
      <c r="M11" s="60">
        <v>1.2090000000000001</v>
      </c>
      <c r="N11" s="60">
        <v>1.3169999999999999</v>
      </c>
      <c r="O11" s="59">
        <v>48805</v>
      </c>
      <c r="P11" s="59">
        <v>17647</v>
      </c>
      <c r="Q11" s="59">
        <v>9250</v>
      </c>
      <c r="R11" s="59">
        <v>4660</v>
      </c>
      <c r="S11" s="61">
        <v>22.75</v>
      </c>
      <c r="V11" s="55"/>
    </row>
    <row r="12" spans="2:22" s="68" customFormat="1" ht="9.75" customHeight="1" x14ac:dyDescent="0.15">
      <c r="B12" s="62"/>
      <c r="C12" s="63" t="s">
        <v>29</v>
      </c>
      <c r="D12" s="64"/>
      <c r="E12" s="65">
        <v>94682</v>
      </c>
      <c r="F12" s="65">
        <v>36947</v>
      </c>
      <c r="G12" s="65">
        <v>42635</v>
      </c>
      <c r="H12" s="65">
        <v>15451</v>
      </c>
      <c r="I12" s="65">
        <v>268809</v>
      </c>
      <c r="J12" s="65">
        <v>101207</v>
      </c>
      <c r="K12" s="65">
        <v>241923</v>
      </c>
      <c r="L12" s="65">
        <v>87021</v>
      </c>
      <c r="M12" s="66">
        <v>1.1111345345419823</v>
      </c>
      <c r="N12" s="66">
        <v>1.1630181220624907</v>
      </c>
      <c r="O12" s="65">
        <v>49460</v>
      </c>
      <c r="P12" s="65">
        <v>18604</v>
      </c>
      <c r="Q12" s="65">
        <v>9490</v>
      </c>
      <c r="R12" s="65">
        <v>4951</v>
      </c>
      <c r="S12" s="67">
        <v>22.258707634572534</v>
      </c>
    </row>
    <row r="13" spans="2:22" s="54" customFormat="1" ht="9.75" customHeight="1" x14ac:dyDescent="0.15">
      <c r="D13" s="18" t="s">
        <v>60</v>
      </c>
      <c r="E13" s="287">
        <v>7783</v>
      </c>
      <c r="F13" s="287">
        <v>3016</v>
      </c>
      <c r="G13" s="287">
        <v>5070</v>
      </c>
      <c r="H13" s="287">
        <v>2062</v>
      </c>
      <c r="I13" s="287">
        <v>21570</v>
      </c>
      <c r="J13" s="287">
        <v>7905</v>
      </c>
      <c r="K13" s="287">
        <v>21014</v>
      </c>
      <c r="L13" s="287">
        <v>7639</v>
      </c>
      <c r="M13" s="317">
        <v>1.0264585514418958</v>
      </c>
      <c r="N13" s="317">
        <v>1.0348213116900118</v>
      </c>
      <c r="O13" s="287">
        <v>4803</v>
      </c>
      <c r="P13" s="287">
        <v>1739</v>
      </c>
      <c r="Q13" s="287">
        <v>910</v>
      </c>
      <c r="R13" s="287">
        <v>482</v>
      </c>
      <c r="S13" s="61">
        <v>17.948717948717949</v>
      </c>
    </row>
    <row r="14" spans="2:22" s="54" customFormat="1" ht="9.75" customHeight="1" x14ac:dyDescent="0.15">
      <c r="D14" s="18" t="s">
        <v>61</v>
      </c>
      <c r="E14" s="287">
        <v>6474</v>
      </c>
      <c r="F14" s="287">
        <v>2704</v>
      </c>
      <c r="G14" s="287">
        <v>3287</v>
      </c>
      <c r="H14" s="287">
        <v>1293</v>
      </c>
      <c r="I14" s="287">
        <v>21045</v>
      </c>
      <c r="J14" s="287">
        <v>7841</v>
      </c>
      <c r="K14" s="287">
        <v>20837</v>
      </c>
      <c r="L14" s="287">
        <v>7641</v>
      </c>
      <c r="M14" s="317">
        <v>1.0099822431252099</v>
      </c>
      <c r="N14" s="317">
        <v>1.0261745844784713</v>
      </c>
      <c r="O14" s="287">
        <v>4107</v>
      </c>
      <c r="P14" s="287">
        <v>1562</v>
      </c>
      <c r="Q14" s="287">
        <v>795</v>
      </c>
      <c r="R14" s="287">
        <v>430</v>
      </c>
      <c r="S14" s="61">
        <v>24.186188013386069</v>
      </c>
    </row>
    <row r="15" spans="2:22" s="54" customFormat="1" ht="9.75" customHeight="1" x14ac:dyDescent="0.15">
      <c r="D15" s="18" t="s">
        <v>62</v>
      </c>
      <c r="E15" s="287">
        <v>8053</v>
      </c>
      <c r="F15" s="287">
        <v>2766</v>
      </c>
      <c r="G15" s="287">
        <v>3528</v>
      </c>
      <c r="H15" s="287">
        <v>1291</v>
      </c>
      <c r="I15" s="287">
        <v>21171</v>
      </c>
      <c r="J15" s="287">
        <v>7709</v>
      </c>
      <c r="K15" s="287">
        <v>20615</v>
      </c>
      <c r="L15" s="287">
        <v>7637</v>
      </c>
      <c r="M15" s="317">
        <v>1.0269706524375455</v>
      </c>
      <c r="N15" s="317">
        <v>1.0094277857797564</v>
      </c>
      <c r="O15" s="287">
        <v>4339</v>
      </c>
      <c r="P15" s="287">
        <v>1623</v>
      </c>
      <c r="Q15" s="287">
        <v>827</v>
      </c>
      <c r="R15" s="287">
        <v>424</v>
      </c>
      <c r="S15" s="61">
        <v>23.441043083900226</v>
      </c>
    </row>
    <row r="16" spans="2:22" s="54" customFormat="1" ht="9.75" customHeight="1" x14ac:dyDescent="0.15">
      <c r="D16" s="18" t="s">
        <v>63</v>
      </c>
      <c r="E16" s="287">
        <v>7512</v>
      </c>
      <c r="F16" s="287">
        <v>2814</v>
      </c>
      <c r="G16" s="287">
        <v>3255</v>
      </c>
      <c r="H16" s="287">
        <v>1114</v>
      </c>
      <c r="I16" s="287">
        <v>21127</v>
      </c>
      <c r="J16" s="287">
        <v>7673</v>
      </c>
      <c r="K16" s="287">
        <v>19636</v>
      </c>
      <c r="L16" s="287">
        <v>7026</v>
      </c>
      <c r="M16" s="317">
        <v>1.0759319617029945</v>
      </c>
      <c r="N16" s="317">
        <v>1.092086535724452</v>
      </c>
      <c r="O16" s="287">
        <v>3748</v>
      </c>
      <c r="P16" s="287">
        <v>1417</v>
      </c>
      <c r="Q16" s="287">
        <v>751</v>
      </c>
      <c r="R16" s="287">
        <v>385</v>
      </c>
      <c r="S16" s="61">
        <v>23.072196620583718</v>
      </c>
    </row>
    <row r="17" spans="2:19" s="54" customFormat="1" ht="9.75" customHeight="1" x14ac:dyDescent="0.15">
      <c r="D17" s="18" t="s">
        <v>64</v>
      </c>
      <c r="E17" s="287">
        <v>6406</v>
      </c>
      <c r="F17" s="287">
        <v>2525</v>
      </c>
      <c r="G17" s="287">
        <v>3302</v>
      </c>
      <c r="H17" s="287">
        <v>1147</v>
      </c>
      <c r="I17" s="287">
        <v>21129</v>
      </c>
      <c r="J17" s="287">
        <v>7681</v>
      </c>
      <c r="K17" s="287">
        <v>19550</v>
      </c>
      <c r="L17" s="287">
        <v>6954</v>
      </c>
      <c r="M17" s="317">
        <v>1.0807672634271099</v>
      </c>
      <c r="N17" s="317">
        <v>1.1045441472533795</v>
      </c>
      <c r="O17" s="287">
        <v>3745</v>
      </c>
      <c r="P17" s="287">
        <v>1287</v>
      </c>
      <c r="Q17" s="287">
        <v>626</v>
      </c>
      <c r="R17" s="287">
        <v>313</v>
      </c>
      <c r="S17" s="61">
        <v>18.958207147183526</v>
      </c>
    </row>
    <row r="18" spans="2:19" s="54" customFormat="1" ht="9.75" customHeight="1" x14ac:dyDescent="0.15">
      <c r="D18" s="18" t="s">
        <v>65</v>
      </c>
      <c r="E18" s="287">
        <v>8173</v>
      </c>
      <c r="F18" s="287">
        <v>2879</v>
      </c>
      <c r="G18" s="287">
        <v>3486</v>
      </c>
      <c r="H18" s="287">
        <v>1248</v>
      </c>
      <c r="I18" s="287">
        <v>21233</v>
      </c>
      <c r="J18" s="287">
        <v>7756</v>
      </c>
      <c r="K18" s="287">
        <v>19932</v>
      </c>
      <c r="L18" s="287">
        <v>7075</v>
      </c>
      <c r="M18" s="317">
        <v>1.0652719245434477</v>
      </c>
      <c r="N18" s="317">
        <v>1.0962544169611308</v>
      </c>
      <c r="O18" s="287">
        <v>3880</v>
      </c>
      <c r="P18" s="287">
        <v>1489</v>
      </c>
      <c r="Q18" s="287">
        <v>721</v>
      </c>
      <c r="R18" s="287">
        <v>367</v>
      </c>
      <c r="S18" s="61">
        <v>20.682730923694777</v>
      </c>
    </row>
    <row r="19" spans="2:19" s="54" customFormat="1" ht="9.75" customHeight="1" x14ac:dyDescent="0.15">
      <c r="D19" s="18" t="s">
        <v>66</v>
      </c>
      <c r="E19" s="287">
        <v>8647</v>
      </c>
      <c r="F19" s="287">
        <v>3317</v>
      </c>
      <c r="G19" s="287">
        <v>3708</v>
      </c>
      <c r="H19" s="287">
        <v>1352</v>
      </c>
      <c r="I19" s="287">
        <v>22207</v>
      </c>
      <c r="J19" s="287">
        <v>8114</v>
      </c>
      <c r="K19" s="287">
        <v>20463</v>
      </c>
      <c r="L19" s="287">
        <v>7340</v>
      </c>
      <c r="M19" s="317">
        <v>1.0852269950642623</v>
      </c>
      <c r="N19" s="317">
        <v>1.1054495912806539</v>
      </c>
      <c r="O19" s="287">
        <v>3933</v>
      </c>
      <c r="P19" s="287">
        <v>1452</v>
      </c>
      <c r="Q19" s="287">
        <v>739</v>
      </c>
      <c r="R19" s="287">
        <v>388</v>
      </c>
      <c r="S19" s="61">
        <v>19.929881337648329</v>
      </c>
    </row>
    <row r="20" spans="2:19" s="54" customFormat="1" ht="9.75" customHeight="1" x14ac:dyDescent="0.15">
      <c r="D20" s="18" t="s">
        <v>67</v>
      </c>
      <c r="E20" s="287">
        <v>7668</v>
      </c>
      <c r="F20" s="287">
        <v>3186</v>
      </c>
      <c r="G20" s="287">
        <v>3372</v>
      </c>
      <c r="H20" s="287">
        <v>1201</v>
      </c>
      <c r="I20" s="287">
        <v>23501</v>
      </c>
      <c r="J20" s="287">
        <v>8767</v>
      </c>
      <c r="K20" s="287">
        <v>20635</v>
      </c>
      <c r="L20" s="287">
        <v>7464</v>
      </c>
      <c r="M20" s="317">
        <v>1.1388902350375576</v>
      </c>
      <c r="N20" s="317">
        <v>1.1745712754555198</v>
      </c>
      <c r="O20" s="287">
        <v>3957</v>
      </c>
      <c r="P20" s="287">
        <v>1385</v>
      </c>
      <c r="Q20" s="287">
        <v>724</v>
      </c>
      <c r="R20" s="287">
        <v>371</v>
      </c>
      <c r="S20" s="61">
        <v>21.470937129300118</v>
      </c>
    </row>
    <row r="21" spans="2:19" s="54" customFormat="1" ht="9.75" customHeight="1" x14ac:dyDescent="0.15">
      <c r="D21" s="18" t="s">
        <v>68</v>
      </c>
      <c r="E21" s="287">
        <v>8112</v>
      </c>
      <c r="F21" s="287">
        <v>3039</v>
      </c>
      <c r="G21" s="287">
        <v>2624</v>
      </c>
      <c r="H21" s="287">
        <v>844</v>
      </c>
      <c r="I21" s="287">
        <v>23455</v>
      </c>
      <c r="J21" s="287">
        <v>9001</v>
      </c>
      <c r="K21" s="287">
        <v>19610</v>
      </c>
      <c r="L21" s="287">
        <v>7034</v>
      </c>
      <c r="M21" s="317">
        <v>1.1960734319224886</v>
      </c>
      <c r="N21" s="317">
        <v>1.27964174011942</v>
      </c>
      <c r="O21" s="287">
        <v>3331</v>
      </c>
      <c r="P21" s="287">
        <v>1155</v>
      </c>
      <c r="Q21" s="287">
        <v>750</v>
      </c>
      <c r="R21" s="287">
        <v>347</v>
      </c>
      <c r="S21" s="61">
        <v>28.582317073170731</v>
      </c>
    </row>
    <row r="22" spans="2:19" s="54" customFormat="1" ht="9.75" customHeight="1" x14ac:dyDescent="0.15">
      <c r="B22" s="351" t="s">
        <v>69</v>
      </c>
      <c r="C22" s="352"/>
      <c r="D22" s="18" t="s">
        <v>70</v>
      </c>
      <c r="E22" s="287">
        <v>8516</v>
      </c>
      <c r="F22" s="287">
        <v>3434</v>
      </c>
      <c r="G22" s="287">
        <v>3624</v>
      </c>
      <c r="H22" s="287">
        <v>1216</v>
      </c>
      <c r="I22" s="287">
        <v>23241</v>
      </c>
      <c r="J22" s="287">
        <v>9030</v>
      </c>
      <c r="K22" s="287">
        <v>19429</v>
      </c>
      <c r="L22" s="287">
        <v>6837</v>
      </c>
      <c r="M22" s="317">
        <v>1.1962015543774769</v>
      </c>
      <c r="N22" s="317">
        <v>1.320754716981132</v>
      </c>
      <c r="O22" s="287">
        <v>3931</v>
      </c>
      <c r="P22" s="287">
        <v>1349</v>
      </c>
      <c r="Q22" s="287">
        <v>651</v>
      </c>
      <c r="R22" s="287">
        <v>321</v>
      </c>
      <c r="S22" s="61">
        <v>17.963576158940398</v>
      </c>
    </row>
    <row r="23" spans="2:19" s="54" customFormat="1" ht="9.75" customHeight="1" x14ac:dyDescent="0.15">
      <c r="D23" s="18" t="s">
        <v>71</v>
      </c>
      <c r="E23" s="287">
        <v>8348</v>
      </c>
      <c r="F23" s="287">
        <v>3667</v>
      </c>
      <c r="G23" s="287">
        <v>3450</v>
      </c>
      <c r="H23" s="287">
        <v>1246</v>
      </c>
      <c r="I23" s="287">
        <v>24238</v>
      </c>
      <c r="J23" s="287">
        <v>9726</v>
      </c>
      <c r="K23" s="287">
        <v>19648</v>
      </c>
      <c r="L23" s="287">
        <v>6935</v>
      </c>
      <c r="M23" s="317">
        <v>1.2336115635179152</v>
      </c>
      <c r="N23" s="317">
        <v>1.402451333813987</v>
      </c>
      <c r="O23" s="287">
        <v>4931</v>
      </c>
      <c r="P23" s="287">
        <v>2222</v>
      </c>
      <c r="Q23" s="287">
        <v>777</v>
      </c>
      <c r="R23" s="287">
        <v>395</v>
      </c>
      <c r="S23" s="61">
        <v>22.521739130434781</v>
      </c>
    </row>
    <row r="24" spans="2:19" s="54" customFormat="1" ht="9.75" customHeight="1" x14ac:dyDescent="0.15">
      <c r="D24" s="18" t="s">
        <v>72</v>
      </c>
      <c r="E24" s="287">
        <v>8990</v>
      </c>
      <c r="F24" s="287">
        <v>3600</v>
      </c>
      <c r="G24" s="287">
        <v>3929</v>
      </c>
      <c r="H24" s="287">
        <v>1437</v>
      </c>
      <c r="I24" s="287">
        <v>24892</v>
      </c>
      <c r="J24" s="287">
        <v>10004</v>
      </c>
      <c r="K24" s="287">
        <v>20554</v>
      </c>
      <c r="L24" s="287">
        <v>7439</v>
      </c>
      <c r="M24" s="317">
        <v>1.2110538094774739</v>
      </c>
      <c r="N24" s="317">
        <v>1.3448044091947842</v>
      </c>
      <c r="O24" s="319">
        <v>4755</v>
      </c>
      <c r="P24" s="287">
        <v>1924</v>
      </c>
      <c r="Q24" s="287">
        <v>1219</v>
      </c>
      <c r="R24" s="287">
        <v>728</v>
      </c>
      <c r="S24" s="61">
        <v>31.025706286586917</v>
      </c>
    </row>
    <row r="25" spans="2:19" ht="1.5" customHeight="1" thickBot="1" x14ac:dyDescent="0.45">
      <c r="B25" s="69"/>
      <c r="C25" s="69"/>
      <c r="D25" s="34"/>
      <c r="E25" s="70"/>
      <c r="F25" s="70"/>
      <c r="G25" s="70"/>
      <c r="H25" s="70"/>
      <c r="I25" s="70"/>
      <c r="J25" s="70"/>
      <c r="K25" s="70"/>
      <c r="L25" s="70"/>
      <c r="M25" s="70"/>
      <c r="N25" s="70"/>
      <c r="O25" s="70"/>
      <c r="P25" s="70"/>
      <c r="Q25" s="70"/>
      <c r="R25" s="70"/>
      <c r="S25" s="71"/>
    </row>
    <row r="26" spans="2:19" ht="1.5" customHeight="1" x14ac:dyDescent="0.4">
      <c r="B26" s="72"/>
      <c r="C26" s="72"/>
      <c r="D26" s="40"/>
      <c r="E26" s="73"/>
      <c r="F26" s="73"/>
      <c r="G26" s="73"/>
      <c r="H26" s="73"/>
      <c r="I26" s="73"/>
      <c r="J26" s="73"/>
      <c r="K26" s="73"/>
      <c r="L26" s="73"/>
      <c r="M26" s="73"/>
      <c r="N26" s="73"/>
      <c r="O26" s="73"/>
      <c r="P26" s="73"/>
      <c r="Q26" s="73"/>
      <c r="R26" s="73"/>
      <c r="S26" s="74"/>
    </row>
    <row r="27" spans="2:19" ht="9.75" customHeight="1" x14ac:dyDescent="0.4">
      <c r="B27" s="2" t="s">
        <v>73</v>
      </c>
    </row>
    <row r="28" spans="2:19" ht="9.75" customHeight="1" x14ac:dyDescent="0.4">
      <c r="E28" s="75" t="s">
        <v>74</v>
      </c>
    </row>
    <row r="29" spans="2:19" x14ac:dyDescent="0.4">
      <c r="E29" s="75" t="s">
        <v>75</v>
      </c>
    </row>
    <row r="30" spans="2:19" x14ac:dyDescent="0.4">
      <c r="E30" s="75" t="s">
        <v>76</v>
      </c>
    </row>
    <row r="31" spans="2:19" x14ac:dyDescent="0.4">
      <c r="E31" s="76"/>
    </row>
    <row r="32" spans="2:19" x14ac:dyDescent="0.4">
      <c r="E32" s="76"/>
    </row>
    <row r="33" spans="5:5" x14ac:dyDescent="0.4">
      <c r="E33" s="76"/>
    </row>
    <row r="34" spans="5:5" x14ac:dyDescent="0.4">
      <c r="E34" s="76"/>
    </row>
  </sheetData>
  <mergeCells count="10">
    <mergeCell ref="O7:P7"/>
    <mergeCell ref="Q7:R7"/>
    <mergeCell ref="S7:S8"/>
    <mergeCell ref="B22:C22"/>
    <mergeCell ref="B7:D8"/>
    <mergeCell ref="E7:F7"/>
    <mergeCell ref="G7:H7"/>
    <mergeCell ref="I7:J7"/>
    <mergeCell ref="K7:L7"/>
    <mergeCell ref="M7:N7"/>
  </mergeCells>
  <phoneticPr fontId="3"/>
  <printOptions horizontalCentered="1"/>
  <pageMargins left="0.59055118110236227" right="0.59055118110236227" top="0.59055118110236227" bottom="0.59055118110236227" header="0.51181102362204722" footer="0.51181102362204722"/>
  <pageSetup paperSize="9" scale="7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3843F-5CAF-4530-9F32-6BE552DC9F2A}">
  <sheetPr>
    <pageSetUpPr fitToPage="1"/>
  </sheetPr>
  <dimension ref="B1:Z37"/>
  <sheetViews>
    <sheetView showGridLines="0" zoomScaleNormal="100" zoomScaleSheetLayoutView="85" workbookViewId="0"/>
  </sheetViews>
  <sheetFormatPr defaultRowHeight="11.25" x14ac:dyDescent="0.4"/>
  <cols>
    <col min="1" max="1" width="1.875" style="2" customWidth="1"/>
    <col min="2" max="2" width="3.875" style="2" customWidth="1"/>
    <col min="3" max="3" width="2.875" style="2" customWidth="1"/>
    <col min="4" max="4" width="6" style="2" bestFit="1" customWidth="1"/>
    <col min="5" max="5" width="8.25" style="2" customWidth="1"/>
    <col min="6" max="6" width="8" style="2" customWidth="1"/>
    <col min="7" max="7" width="8.25" style="2" customWidth="1"/>
    <col min="8" max="9" width="8" style="2" customWidth="1"/>
    <col min="10" max="10" width="8.125" style="2" customWidth="1"/>
    <col min="11" max="13" width="8" style="2" customWidth="1"/>
    <col min="14" max="23" width="8.375" style="2" customWidth="1"/>
    <col min="24" max="16384" width="9" style="2"/>
  </cols>
  <sheetData>
    <row r="1" spans="2:26" ht="14.25" x14ac:dyDescent="0.4">
      <c r="B1" s="1" t="s">
        <v>0</v>
      </c>
    </row>
    <row r="3" spans="2:26" ht="14.25" x14ac:dyDescent="0.4">
      <c r="B3" s="1" t="s">
        <v>48</v>
      </c>
    </row>
    <row r="4" spans="2:26" s="47" customFormat="1" ht="15" thickBot="1" x14ac:dyDescent="0.45">
      <c r="B4" s="1" t="s">
        <v>77</v>
      </c>
    </row>
    <row r="5" spans="2:26" ht="33.75" customHeight="1" x14ac:dyDescent="0.4">
      <c r="B5" s="356" t="s">
        <v>50</v>
      </c>
      <c r="C5" s="356"/>
      <c r="D5" s="355"/>
      <c r="E5" s="77" t="s">
        <v>78</v>
      </c>
      <c r="F5" s="78" t="s">
        <v>405</v>
      </c>
      <c r="G5" s="78" t="s">
        <v>406</v>
      </c>
      <c r="H5" s="78" t="s">
        <v>7</v>
      </c>
      <c r="I5" s="78" t="s">
        <v>8</v>
      </c>
      <c r="J5" s="79" t="s">
        <v>79</v>
      </c>
      <c r="K5" s="78" t="s">
        <v>10</v>
      </c>
      <c r="L5" s="78" t="s">
        <v>407</v>
      </c>
      <c r="M5" s="80" t="s">
        <v>408</v>
      </c>
      <c r="N5" s="78" t="s">
        <v>409</v>
      </c>
      <c r="O5" s="78" t="s">
        <v>410</v>
      </c>
      <c r="P5" s="79" t="s">
        <v>80</v>
      </c>
      <c r="Q5" s="79" t="s">
        <v>81</v>
      </c>
      <c r="R5" s="79" t="s">
        <v>82</v>
      </c>
      <c r="S5" s="79" t="s">
        <v>411</v>
      </c>
      <c r="T5" s="79" t="s">
        <v>412</v>
      </c>
      <c r="U5" s="79" t="s">
        <v>83</v>
      </c>
      <c r="V5" s="322" t="s">
        <v>84</v>
      </c>
      <c r="W5" s="79" t="s">
        <v>85</v>
      </c>
    </row>
    <row r="6" spans="2:26" ht="1.5" customHeight="1" x14ac:dyDescent="0.4">
      <c r="D6" s="6"/>
    </row>
    <row r="7" spans="2:26" ht="9.75" customHeight="1" x14ac:dyDescent="0.15">
      <c r="B7" s="81" t="s">
        <v>59</v>
      </c>
      <c r="C7" s="82"/>
      <c r="D7" s="83"/>
      <c r="E7" s="320">
        <v>117866</v>
      </c>
      <c r="F7" s="320">
        <v>323</v>
      </c>
      <c r="G7" s="321">
        <v>3</v>
      </c>
      <c r="H7" s="320">
        <v>11506</v>
      </c>
      <c r="I7" s="320">
        <v>4707</v>
      </c>
      <c r="J7" s="320">
        <v>56</v>
      </c>
      <c r="K7" s="320">
        <v>3285</v>
      </c>
      <c r="L7" s="320">
        <v>5586</v>
      </c>
      <c r="M7" s="320">
        <v>13603</v>
      </c>
      <c r="N7" s="320">
        <v>1109</v>
      </c>
      <c r="O7" s="320">
        <v>1996</v>
      </c>
      <c r="P7" s="320">
        <v>2970</v>
      </c>
      <c r="Q7" s="320">
        <v>6802</v>
      </c>
      <c r="R7" s="320">
        <v>3932</v>
      </c>
      <c r="S7" s="320">
        <v>1474</v>
      </c>
      <c r="T7" s="320">
        <v>29740</v>
      </c>
      <c r="U7" s="320">
        <v>423</v>
      </c>
      <c r="V7" s="320">
        <v>27838</v>
      </c>
      <c r="W7" s="320">
        <v>2513</v>
      </c>
    </row>
    <row r="8" spans="2:26" ht="9.75" customHeight="1" x14ac:dyDescent="0.15">
      <c r="B8" s="56"/>
      <c r="C8" s="57" t="s">
        <v>32</v>
      </c>
      <c r="D8" s="58"/>
      <c r="E8" s="320">
        <v>93756</v>
      </c>
      <c r="F8" s="320">
        <v>372</v>
      </c>
      <c r="G8" s="321">
        <v>0</v>
      </c>
      <c r="H8" s="320">
        <v>13309</v>
      </c>
      <c r="I8" s="320">
        <v>3920</v>
      </c>
      <c r="J8" s="320">
        <v>45</v>
      </c>
      <c r="K8" s="320">
        <v>2246</v>
      </c>
      <c r="L8" s="320">
        <v>4570</v>
      </c>
      <c r="M8" s="320">
        <v>7359</v>
      </c>
      <c r="N8" s="320">
        <v>842</v>
      </c>
      <c r="O8" s="320">
        <v>1333</v>
      </c>
      <c r="P8" s="320">
        <v>2456</v>
      </c>
      <c r="Q8" s="320">
        <v>3534</v>
      </c>
      <c r="R8" s="320">
        <v>2581</v>
      </c>
      <c r="S8" s="320">
        <v>1070</v>
      </c>
      <c r="T8" s="320">
        <v>27262</v>
      </c>
      <c r="U8" s="320">
        <v>418</v>
      </c>
      <c r="V8" s="320">
        <v>18336</v>
      </c>
      <c r="W8" s="320">
        <v>4103</v>
      </c>
    </row>
    <row r="9" spans="2:26" s="85" customFormat="1" ht="9.75" customHeight="1" x14ac:dyDescent="0.15">
      <c r="B9" s="62"/>
      <c r="C9" s="63" t="s">
        <v>29</v>
      </c>
      <c r="D9" s="64"/>
      <c r="E9" s="84">
        <v>94682</v>
      </c>
      <c r="F9" s="84">
        <v>325</v>
      </c>
      <c r="G9" s="84">
        <v>0</v>
      </c>
      <c r="H9" s="84">
        <v>12293</v>
      </c>
      <c r="I9" s="84">
        <v>4255</v>
      </c>
      <c r="J9" s="84">
        <v>26</v>
      </c>
      <c r="K9" s="84">
        <v>2309</v>
      </c>
      <c r="L9" s="84">
        <v>4912</v>
      </c>
      <c r="M9" s="84">
        <v>8223</v>
      </c>
      <c r="N9" s="84">
        <v>768</v>
      </c>
      <c r="O9" s="84">
        <v>1646</v>
      </c>
      <c r="P9" s="84">
        <v>2638</v>
      </c>
      <c r="Q9" s="84">
        <v>4254</v>
      </c>
      <c r="R9" s="84">
        <v>3321</v>
      </c>
      <c r="S9" s="84">
        <v>1268</v>
      </c>
      <c r="T9" s="84">
        <v>25242</v>
      </c>
      <c r="U9" s="84">
        <v>359</v>
      </c>
      <c r="V9" s="84">
        <v>20932</v>
      </c>
      <c r="W9" s="84">
        <v>1911</v>
      </c>
    </row>
    <row r="10" spans="2:26" ht="9.75" customHeight="1" x14ac:dyDescent="0.15">
      <c r="B10" s="54"/>
      <c r="C10" s="54"/>
      <c r="D10" s="18" t="s">
        <v>86</v>
      </c>
      <c r="E10" s="86">
        <v>7783</v>
      </c>
      <c r="F10" s="76">
        <v>39</v>
      </c>
      <c r="G10" s="87">
        <v>0</v>
      </c>
      <c r="H10" s="76">
        <v>1108</v>
      </c>
      <c r="I10" s="76">
        <v>358</v>
      </c>
      <c r="J10" s="76">
        <v>0</v>
      </c>
      <c r="K10" s="76">
        <v>267</v>
      </c>
      <c r="L10" s="76">
        <v>374</v>
      </c>
      <c r="M10" s="76">
        <v>706</v>
      </c>
      <c r="N10" s="76">
        <v>55</v>
      </c>
      <c r="O10" s="76">
        <v>175</v>
      </c>
      <c r="P10" s="76">
        <v>221</v>
      </c>
      <c r="Q10" s="76">
        <v>165</v>
      </c>
      <c r="R10" s="76">
        <v>290</v>
      </c>
      <c r="S10" s="76">
        <v>75</v>
      </c>
      <c r="T10" s="76">
        <v>2011</v>
      </c>
      <c r="U10" s="76">
        <v>76</v>
      </c>
      <c r="V10" s="76">
        <v>1786</v>
      </c>
      <c r="W10" s="76">
        <v>77</v>
      </c>
      <c r="Y10" s="76"/>
      <c r="Z10" s="76"/>
    </row>
    <row r="11" spans="2:26" ht="9.75" customHeight="1" x14ac:dyDescent="0.15">
      <c r="B11" s="54"/>
      <c r="C11" s="54"/>
      <c r="D11" s="18" t="s">
        <v>87</v>
      </c>
      <c r="E11" s="76">
        <v>6474</v>
      </c>
      <c r="F11" s="76">
        <v>41</v>
      </c>
      <c r="G11" s="87">
        <v>0</v>
      </c>
      <c r="H11" s="76">
        <v>843</v>
      </c>
      <c r="I11" s="76">
        <v>323</v>
      </c>
      <c r="J11" s="76">
        <v>4</v>
      </c>
      <c r="K11" s="76">
        <v>114</v>
      </c>
      <c r="L11" s="76">
        <v>274</v>
      </c>
      <c r="M11" s="76">
        <v>515</v>
      </c>
      <c r="N11" s="76">
        <v>29</v>
      </c>
      <c r="O11" s="76">
        <v>94</v>
      </c>
      <c r="P11" s="76">
        <v>185</v>
      </c>
      <c r="Q11" s="76">
        <v>183</v>
      </c>
      <c r="R11" s="76">
        <v>263</v>
      </c>
      <c r="S11" s="76">
        <v>115</v>
      </c>
      <c r="T11" s="76">
        <v>2039</v>
      </c>
      <c r="U11" s="76">
        <v>9</v>
      </c>
      <c r="V11" s="76">
        <v>1336</v>
      </c>
      <c r="W11" s="76">
        <v>107</v>
      </c>
      <c r="Y11" s="76"/>
      <c r="Z11" s="76"/>
    </row>
    <row r="12" spans="2:26" ht="9.75" customHeight="1" x14ac:dyDescent="0.15">
      <c r="B12" s="54"/>
      <c r="C12" s="54"/>
      <c r="D12" s="18" t="s">
        <v>88</v>
      </c>
      <c r="E12" s="76">
        <v>8053</v>
      </c>
      <c r="F12" s="76">
        <v>13</v>
      </c>
      <c r="G12" s="87">
        <v>0</v>
      </c>
      <c r="H12" s="76">
        <v>1470</v>
      </c>
      <c r="I12" s="76">
        <v>405</v>
      </c>
      <c r="J12" s="76">
        <v>1</v>
      </c>
      <c r="K12" s="76">
        <v>162</v>
      </c>
      <c r="L12" s="76">
        <v>468</v>
      </c>
      <c r="M12" s="76">
        <v>505</v>
      </c>
      <c r="N12" s="76">
        <v>59</v>
      </c>
      <c r="O12" s="76">
        <v>159</v>
      </c>
      <c r="P12" s="76">
        <v>187</v>
      </c>
      <c r="Q12" s="76">
        <v>550</v>
      </c>
      <c r="R12" s="76">
        <v>244</v>
      </c>
      <c r="S12" s="76">
        <v>72</v>
      </c>
      <c r="T12" s="76">
        <v>2067</v>
      </c>
      <c r="U12" s="76">
        <v>10</v>
      </c>
      <c r="V12" s="76">
        <v>1615</v>
      </c>
      <c r="W12" s="76">
        <v>66</v>
      </c>
      <c r="Y12" s="76"/>
      <c r="Z12" s="76"/>
    </row>
    <row r="13" spans="2:26" ht="9.75" customHeight="1" x14ac:dyDescent="0.15">
      <c r="B13" s="54"/>
      <c r="C13" s="54"/>
      <c r="D13" s="18" t="s">
        <v>89</v>
      </c>
      <c r="E13" s="76">
        <v>7512</v>
      </c>
      <c r="F13" s="76">
        <v>28</v>
      </c>
      <c r="G13" s="87">
        <v>0</v>
      </c>
      <c r="H13" s="76">
        <v>1208</v>
      </c>
      <c r="I13" s="76">
        <v>361</v>
      </c>
      <c r="J13" s="76">
        <v>1</v>
      </c>
      <c r="K13" s="76">
        <v>206</v>
      </c>
      <c r="L13" s="76">
        <v>391</v>
      </c>
      <c r="M13" s="76">
        <v>875</v>
      </c>
      <c r="N13" s="76">
        <v>106</v>
      </c>
      <c r="O13" s="76">
        <v>101</v>
      </c>
      <c r="P13" s="76">
        <v>189</v>
      </c>
      <c r="Q13" s="76">
        <v>178</v>
      </c>
      <c r="R13" s="76">
        <v>223</v>
      </c>
      <c r="S13" s="76">
        <v>68</v>
      </c>
      <c r="T13" s="76">
        <v>2021</v>
      </c>
      <c r="U13" s="76">
        <v>7</v>
      </c>
      <c r="V13" s="76">
        <v>1432</v>
      </c>
      <c r="W13" s="76">
        <v>117</v>
      </c>
      <c r="Y13" s="76"/>
      <c r="Z13" s="76"/>
    </row>
    <row r="14" spans="2:26" ht="9.75" customHeight="1" x14ac:dyDescent="0.15">
      <c r="B14" s="54"/>
      <c r="C14" s="54"/>
      <c r="D14" s="18" t="s">
        <v>90</v>
      </c>
      <c r="E14" s="76">
        <v>6406</v>
      </c>
      <c r="F14" s="76">
        <v>46</v>
      </c>
      <c r="G14" s="87">
        <v>0</v>
      </c>
      <c r="H14" s="76">
        <v>711</v>
      </c>
      <c r="I14" s="76">
        <v>357</v>
      </c>
      <c r="J14" s="76">
        <v>1</v>
      </c>
      <c r="K14" s="76">
        <v>193</v>
      </c>
      <c r="L14" s="76">
        <v>239</v>
      </c>
      <c r="M14" s="76">
        <v>556</v>
      </c>
      <c r="N14" s="76">
        <v>27</v>
      </c>
      <c r="O14" s="76">
        <v>113</v>
      </c>
      <c r="P14" s="76">
        <v>193</v>
      </c>
      <c r="Q14" s="76">
        <v>60</v>
      </c>
      <c r="R14" s="76">
        <v>252</v>
      </c>
      <c r="S14" s="76">
        <v>79</v>
      </c>
      <c r="T14" s="76">
        <v>2108</v>
      </c>
      <c r="U14" s="76">
        <v>14</v>
      </c>
      <c r="V14" s="76">
        <v>1381</v>
      </c>
      <c r="W14" s="76">
        <v>76</v>
      </c>
      <c r="Y14" s="76"/>
      <c r="Z14" s="76"/>
    </row>
    <row r="15" spans="2:26" ht="9.75" customHeight="1" x14ac:dyDescent="0.15">
      <c r="B15" s="54"/>
      <c r="C15" s="54"/>
      <c r="D15" s="18" t="s">
        <v>91</v>
      </c>
      <c r="E15" s="76">
        <v>8173</v>
      </c>
      <c r="F15" s="76">
        <v>14</v>
      </c>
      <c r="G15" s="87">
        <v>0</v>
      </c>
      <c r="H15" s="76">
        <v>1367</v>
      </c>
      <c r="I15" s="76">
        <v>287</v>
      </c>
      <c r="J15" s="76">
        <v>2</v>
      </c>
      <c r="K15" s="76">
        <v>166</v>
      </c>
      <c r="L15" s="76">
        <v>535</v>
      </c>
      <c r="M15" s="76">
        <v>672</v>
      </c>
      <c r="N15" s="76">
        <v>58</v>
      </c>
      <c r="O15" s="76">
        <v>131</v>
      </c>
      <c r="P15" s="76">
        <v>173</v>
      </c>
      <c r="Q15" s="76">
        <v>621</v>
      </c>
      <c r="R15" s="76">
        <v>337</v>
      </c>
      <c r="S15" s="76">
        <v>123</v>
      </c>
      <c r="T15" s="76">
        <v>1821</v>
      </c>
      <c r="U15" s="76">
        <v>154</v>
      </c>
      <c r="V15" s="76">
        <v>1584</v>
      </c>
      <c r="W15" s="76">
        <v>128</v>
      </c>
      <c r="Y15" s="76"/>
      <c r="Z15" s="76"/>
    </row>
    <row r="16" spans="2:26" ht="9.75" customHeight="1" x14ac:dyDescent="0.15">
      <c r="B16" s="54"/>
      <c r="C16" s="54"/>
      <c r="D16" s="18" t="s">
        <v>66</v>
      </c>
      <c r="E16" s="76">
        <v>8647</v>
      </c>
      <c r="F16" s="88">
        <v>28</v>
      </c>
      <c r="G16" s="87">
        <v>0</v>
      </c>
      <c r="H16" s="88">
        <v>1159</v>
      </c>
      <c r="I16" s="88">
        <v>478</v>
      </c>
      <c r="J16" s="88">
        <v>5</v>
      </c>
      <c r="K16" s="88">
        <v>229</v>
      </c>
      <c r="L16" s="88">
        <v>458</v>
      </c>
      <c r="M16" s="88">
        <v>768</v>
      </c>
      <c r="N16" s="88">
        <v>68</v>
      </c>
      <c r="O16" s="88">
        <v>140</v>
      </c>
      <c r="P16" s="88">
        <v>349</v>
      </c>
      <c r="Q16" s="88">
        <v>211</v>
      </c>
      <c r="R16" s="88">
        <v>261</v>
      </c>
      <c r="S16" s="88">
        <v>49</v>
      </c>
      <c r="T16" s="88">
        <v>2359</v>
      </c>
      <c r="U16" s="88">
        <v>5</v>
      </c>
      <c r="V16" s="88">
        <v>1949</v>
      </c>
      <c r="W16" s="88">
        <v>131</v>
      </c>
      <c r="Y16" s="76"/>
      <c r="Z16" s="76"/>
    </row>
    <row r="17" spans="2:26" ht="9.75" customHeight="1" x14ac:dyDescent="0.15">
      <c r="B17" s="54"/>
      <c r="C17" s="54"/>
      <c r="D17" s="18" t="s">
        <v>67</v>
      </c>
      <c r="E17" s="76">
        <v>7668</v>
      </c>
      <c r="F17" s="76">
        <v>35</v>
      </c>
      <c r="G17" s="87">
        <v>0</v>
      </c>
      <c r="H17" s="76">
        <v>844</v>
      </c>
      <c r="I17" s="76">
        <v>293</v>
      </c>
      <c r="J17" s="76">
        <v>6</v>
      </c>
      <c r="K17" s="76">
        <v>218</v>
      </c>
      <c r="L17" s="76">
        <v>499</v>
      </c>
      <c r="M17" s="76">
        <v>596</v>
      </c>
      <c r="N17" s="76">
        <v>75</v>
      </c>
      <c r="O17" s="76">
        <v>117</v>
      </c>
      <c r="P17" s="76">
        <v>189</v>
      </c>
      <c r="Q17" s="76">
        <v>366</v>
      </c>
      <c r="R17" s="76">
        <v>276</v>
      </c>
      <c r="S17" s="76">
        <v>65</v>
      </c>
      <c r="T17" s="76">
        <v>2273</v>
      </c>
      <c r="U17" s="76">
        <v>18</v>
      </c>
      <c r="V17" s="76">
        <v>1736</v>
      </c>
      <c r="W17" s="76">
        <v>62</v>
      </c>
      <c r="Y17" s="76"/>
      <c r="Z17" s="76"/>
    </row>
    <row r="18" spans="2:26" ht="9.75" customHeight="1" x14ac:dyDescent="0.15">
      <c r="B18" s="54"/>
      <c r="C18" s="54"/>
      <c r="D18" s="18" t="s">
        <v>68</v>
      </c>
      <c r="E18" s="76">
        <v>8112</v>
      </c>
      <c r="F18" s="76">
        <v>11</v>
      </c>
      <c r="G18" s="87">
        <v>0</v>
      </c>
      <c r="H18" s="76">
        <v>743</v>
      </c>
      <c r="I18" s="76">
        <v>315</v>
      </c>
      <c r="J18" s="76">
        <v>1</v>
      </c>
      <c r="K18" s="76">
        <v>221</v>
      </c>
      <c r="L18" s="76">
        <v>446</v>
      </c>
      <c r="M18" s="76">
        <v>707</v>
      </c>
      <c r="N18" s="76">
        <v>66</v>
      </c>
      <c r="O18" s="76">
        <v>176</v>
      </c>
      <c r="P18" s="76">
        <v>275</v>
      </c>
      <c r="Q18" s="76">
        <v>595</v>
      </c>
      <c r="R18" s="76">
        <v>327</v>
      </c>
      <c r="S18" s="76">
        <v>76</v>
      </c>
      <c r="T18" s="76">
        <v>1879</v>
      </c>
      <c r="U18" s="76">
        <v>10</v>
      </c>
      <c r="V18" s="76">
        <v>2093</v>
      </c>
      <c r="W18" s="76">
        <v>171</v>
      </c>
      <c r="Y18" s="76"/>
      <c r="Z18" s="76"/>
    </row>
    <row r="19" spans="2:26" ht="9.75" customHeight="1" x14ac:dyDescent="0.15">
      <c r="B19" s="54"/>
      <c r="C19" s="89" t="s">
        <v>92</v>
      </c>
      <c r="D19" s="18" t="s">
        <v>70</v>
      </c>
      <c r="E19" s="76">
        <v>8516</v>
      </c>
      <c r="F19" s="76">
        <v>9</v>
      </c>
      <c r="G19" s="87">
        <v>0</v>
      </c>
      <c r="H19" s="76">
        <v>1084</v>
      </c>
      <c r="I19" s="76">
        <v>483</v>
      </c>
      <c r="J19" s="76">
        <v>2</v>
      </c>
      <c r="K19" s="76">
        <v>193</v>
      </c>
      <c r="L19" s="76">
        <v>395</v>
      </c>
      <c r="M19" s="76">
        <v>919</v>
      </c>
      <c r="N19" s="76">
        <v>63</v>
      </c>
      <c r="O19" s="76">
        <v>136</v>
      </c>
      <c r="P19" s="76">
        <v>264</v>
      </c>
      <c r="Q19" s="76">
        <v>251</v>
      </c>
      <c r="R19" s="76">
        <v>269</v>
      </c>
      <c r="S19" s="76">
        <v>130</v>
      </c>
      <c r="T19" s="76">
        <v>2285</v>
      </c>
      <c r="U19" s="76">
        <v>14</v>
      </c>
      <c r="V19" s="76">
        <v>1808</v>
      </c>
      <c r="W19" s="76">
        <v>211</v>
      </c>
      <c r="Y19" s="76"/>
      <c r="Z19" s="76"/>
    </row>
    <row r="20" spans="2:26" ht="9.75" customHeight="1" x14ac:dyDescent="0.15">
      <c r="B20" s="54"/>
      <c r="C20" s="54"/>
      <c r="D20" s="18" t="s">
        <v>93</v>
      </c>
      <c r="E20" s="76">
        <v>8348</v>
      </c>
      <c r="F20" s="76">
        <v>15</v>
      </c>
      <c r="G20" s="87">
        <v>0</v>
      </c>
      <c r="H20" s="76">
        <v>889</v>
      </c>
      <c r="I20" s="76">
        <v>295</v>
      </c>
      <c r="J20" s="76">
        <v>1</v>
      </c>
      <c r="K20" s="76">
        <v>203</v>
      </c>
      <c r="L20" s="76">
        <v>349</v>
      </c>
      <c r="M20" s="76">
        <v>646</v>
      </c>
      <c r="N20" s="76">
        <v>94</v>
      </c>
      <c r="O20" s="76">
        <v>143</v>
      </c>
      <c r="P20" s="76">
        <v>171</v>
      </c>
      <c r="Q20" s="76">
        <v>409</v>
      </c>
      <c r="R20" s="76">
        <v>180</v>
      </c>
      <c r="S20" s="76">
        <v>246</v>
      </c>
      <c r="T20" s="76">
        <v>2341</v>
      </c>
      <c r="U20" s="76">
        <v>21</v>
      </c>
      <c r="V20" s="76">
        <v>1763</v>
      </c>
      <c r="W20" s="76">
        <v>582</v>
      </c>
      <c r="Y20" s="76"/>
      <c r="Z20" s="76"/>
    </row>
    <row r="21" spans="2:26" ht="9.75" customHeight="1" x14ac:dyDescent="0.15">
      <c r="B21" s="54"/>
      <c r="C21" s="54"/>
      <c r="D21" s="18" t="s">
        <v>94</v>
      </c>
      <c r="E21" s="76">
        <v>8990</v>
      </c>
      <c r="F21" s="76">
        <v>46</v>
      </c>
      <c r="G21" s="87">
        <v>0</v>
      </c>
      <c r="H21" s="76">
        <v>867</v>
      </c>
      <c r="I21" s="76">
        <v>300</v>
      </c>
      <c r="J21" s="76">
        <v>2</v>
      </c>
      <c r="K21" s="76">
        <v>137</v>
      </c>
      <c r="L21" s="76">
        <v>484</v>
      </c>
      <c r="M21" s="76">
        <v>758</v>
      </c>
      <c r="N21" s="76">
        <v>68</v>
      </c>
      <c r="O21" s="76">
        <v>161</v>
      </c>
      <c r="P21" s="76">
        <v>242</v>
      </c>
      <c r="Q21" s="76">
        <v>665</v>
      </c>
      <c r="R21" s="76">
        <v>399</v>
      </c>
      <c r="S21" s="76">
        <v>170</v>
      </c>
      <c r="T21" s="76">
        <v>2038</v>
      </c>
      <c r="U21" s="76">
        <v>21</v>
      </c>
      <c r="V21" s="76">
        <v>2449</v>
      </c>
      <c r="W21" s="76">
        <v>183</v>
      </c>
      <c r="Y21" s="76"/>
      <c r="Z21" s="76"/>
    </row>
    <row r="22" spans="2:26" ht="1.5" customHeight="1" thickBot="1" x14ac:dyDescent="0.45">
      <c r="B22" s="69"/>
      <c r="C22" s="69"/>
      <c r="D22" s="34"/>
      <c r="E22" s="90"/>
      <c r="F22" s="90"/>
      <c r="G22" s="90"/>
      <c r="H22" s="90"/>
      <c r="I22" s="90"/>
      <c r="J22" s="90"/>
      <c r="K22" s="90"/>
      <c r="L22" s="90"/>
      <c r="M22" s="90"/>
      <c r="N22" s="90"/>
      <c r="O22" s="90"/>
      <c r="P22" s="90"/>
      <c r="Q22" s="90"/>
      <c r="R22" s="90"/>
      <c r="S22" s="90"/>
      <c r="T22" s="90"/>
      <c r="U22" s="90"/>
      <c r="V22" s="90"/>
      <c r="W22" s="90"/>
      <c r="Y22" s="76"/>
      <c r="Z22" s="76"/>
    </row>
    <row r="23" spans="2:26" ht="1.5" customHeight="1" x14ac:dyDescent="0.4"/>
    <row r="24" spans="2:26" ht="10.5" customHeight="1" x14ac:dyDescent="0.4">
      <c r="B24" s="2" t="s">
        <v>73</v>
      </c>
    </row>
    <row r="25" spans="2:26" ht="10.5" customHeight="1" x14ac:dyDescent="0.4">
      <c r="E25" s="91" t="s">
        <v>95</v>
      </c>
      <c r="F25" s="2" t="s">
        <v>96</v>
      </c>
    </row>
    <row r="26" spans="2:26" ht="16.5" customHeight="1" x14ac:dyDescent="0.4"/>
    <row r="27" spans="2:26" x14ac:dyDescent="0.4">
      <c r="E27" s="76"/>
    </row>
    <row r="28" spans="2:26" x14ac:dyDescent="0.4">
      <c r="E28" s="76"/>
    </row>
    <row r="29" spans="2:26" x14ac:dyDescent="0.4">
      <c r="E29" s="76"/>
    </row>
    <row r="30" spans="2:26" x14ac:dyDescent="0.4">
      <c r="E30" s="76"/>
    </row>
    <row r="31" spans="2:26" x14ac:dyDescent="0.4">
      <c r="E31" s="76"/>
    </row>
    <row r="32" spans="2:26" x14ac:dyDescent="0.4">
      <c r="E32" s="76"/>
    </row>
    <row r="33" spans="5:5" x14ac:dyDescent="0.4">
      <c r="E33" s="76"/>
    </row>
    <row r="34" spans="5:5" x14ac:dyDescent="0.4">
      <c r="E34" s="76"/>
    </row>
    <row r="35" spans="5:5" x14ac:dyDescent="0.4">
      <c r="E35" s="76"/>
    </row>
    <row r="36" spans="5:5" x14ac:dyDescent="0.4">
      <c r="E36" s="76"/>
    </row>
    <row r="37" spans="5:5" x14ac:dyDescent="0.4">
      <c r="E37" s="76"/>
    </row>
  </sheetData>
  <mergeCells count="1">
    <mergeCell ref="B5:D5"/>
  </mergeCells>
  <phoneticPr fontId="3"/>
  <printOptions horizontalCentered="1"/>
  <pageMargins left="0.25" right="0.25" top="0.75" bottom="0.75" header="0.3" footer="0.3"/>
  <pageSetup paperSize="8" orientation="landscape" r:id="rId1"/>
  <headerFooter alignWithMargins="0"/>
  <colBreaks count="1" manualBreakCount="1">
    <brk id="13" max="2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C20E7-10A6-445F-96D2-A3A6C7EEE06E}">
  <dimension ref="B1:M32"/>
  <sheetViews>
    <sheetView showGridLines="0" zoomScaleNormal="100" zoomScaleSheetLayoutView="100" workbookViewId="0"/>
  </sheetViews>
  <sheetFormatPr defaultRowHeight="11.25" x14ac:dyDescent="0.4"/>
  <cols>
    <col min="1" max="1" width="2.375" style="2" customWidth="1"/>
    <col min="2" max="2" width="6.375" style="2" customWidth="1"/>
    <col min="3" max="3" width="2.875" style="2" customWidth="1"/>
    <col min="4" max="4" width="6.125" style="2" customWidth="1"/>
    <col min="5" max="7" width="17.125" style="2" customWidth="1"/>
    <col min="8" max="8" width="17" style="2" customWidth="1"/>
    <col min="9" max="13" width="16.75" style="2" customWidth="1"/>
    <col min="14" max="15" width="9.625" style="2" customWidth="1"/>
    <col min="16" max="16384" width="9" style="2"/>
  </cols>
  <sheetData>
    <row r="1" spans="2:13" ht="14.25" x14ac:dyDescent="0.4">
      <c r="B1" s="1" t="s">
        <v>0</v>
      </c>
    </row>
    <row r="3" spans="2:13" ht="14.25" x14ac:dyDescent="0.4">
      <c r="B3" s="1" t="s">
        <v>48</v>
      </c>
    </row>
    <row r="4" spans="2:13" s="47" customFormat="1" ht="15" thickBot="1" x14ac:dyDescent="0.45">
      <c r="B4" s="1" t="s">
        <v>97</v>
      </c>
    </row>
    <row r="5" spans="2:13" ht="10.5" customHeight="1" x14ac:dyDescent="0.4">
      <c r="B5" s="339" t="s">
        <v>50</v>
      </c>
      <c r="C5" s="357"/>
      <c r="D5" s="358"/>
      <c r="E5" s="343" t="s">
        <v>98</v>
      </c>
      <c r="F5" s="339"/>
      <c r="G5" s="340"/>
      <c r="H5" s="92"/>
      <c r="I5" s="93"/>
      <c r="J5" s="93"/>
      <c r="K5" s="93" t="s">
        <v>99</v>
      </c>
      <c r="L5" s="93"/>
      <c r="M5" s="93"/>
    </row>
    <row r="6" spans="2:13" ht="10.5" customHeight="1" x14ac:dyDescent="0.4">
      <c r="B6" s="359"/>
      <c r="C6" s="360"/>
      <c r="D6" s="361"/>
      <c r="E6" s="350" t="s">
        <v>100</v>
      </c>
      <c r="F6" s="364"/>
      <c r="G6" s="365"/>
      <c r="H6" s="94"/>
      <c r="I6" s="95" t="s">
        <v>101</v>
      </c>
      <c r="J6" s="95"/>
      <c r="K6" s="96"/>
      <c r="L6" s="350" t="s">
        <v>102</v>
      </c>
      <c r="M6" s="364"/>
    </row>
    <row r="7" spans="2:13" ht="10.5" customHeight="1" x14ac:dyDescent="0.4">
      <c r="B7" s="362"/>
      <c r="C7" s="362"/>
      <c r="D7" s="363"/>
      <c r="E7" s="97" t="s">
        <v>103</v>
      </c>
      <c r="F7" s="49" t="s">
        <v>104</v>
      </c>
      <c r="G7" s="49" t="s">
        <v>105</v>
      </c>
      <c r="H7" s="98" t="s">
        <v>106</v>
      </c>
      <c r="I7" s="98" t="s">
        <v>107</v>
      </c>
      <c r="J7" s="49" t="s">
        <v>108</v>
      </c>
      <c r="K7" s="98" t="s">
        <v>109</v>
      </c>
      <c r="L7" s="49" t="s">
        <v>110</v>
      </c>
      <c r="M7" s="99" t="s">
        <v>109</v>
      </c>
    </row>
    <row r="8" spans="2:13" ht="1.5" customHeight="1" x14ac:dyDescent="0.4">
      <c r="D8" s="6"/>
      <c r="E8" s="72"/>
      <c r="F8" s="72"/>
      <c r="G8" s="72"/>
    </row>
    <row r="9" spans="2:13" ht="9.75" customHeight="1" x14ac:dyDescent="0.15">
      <c r="B9" s="51" t="s">
        <v>59</v>
      </c>
      <c r="C9" s="52"/>
      <c r="D9" s="53"/>
      <c r="E9" s="100">
        <v>425995</v>
      </c>
      <c r="F9" s="100">
        <v>79463</v>
      </c>
      <c r="G9" s="100">
        <v>72823</v>
      </c>
      <c r="H9" s="323">
        <v>12730</v>
      </c>
      <c r="I9" s="323">
        <v>11184</v>
      </c>
      <c r="J9" s="323">
        <v>46853</v>
      </c>
      <c r="K9" s="323">
        <v>6420270</v>
      </c>
      <c r="L9" s="323">
        <v>583</v>
      </c>
      <c r="M9" s="323">
        <v>35296</v>
      </c>
    </row>
    <row r="10" spans="2:13" ht="9.75" customHeight="1" x14ac:dyDescent="0.15">
      <c r="B10" s="56"/>
      <c r="C10" s="57" t="s">
        <v>32</v>
      </c>
      <c r="D10" s="58"/>
      <c r="E10" s="100">
        <v>430606</v>
      </c>
      <c r="F10" s="100">
        <v>76792</v>
      </c>
      <c r="G10" s="100">
        <v>70967</v>
      </c>
      <c r="H10" s="323">
        <v>15394</v>
      </c>
      <c r="I10" s="323">
        <v>14081</v>
      </c>
      <c r="J10" s="323">
        <v>62038</v>
      </c>
      <c r="K10" s="323">
        <v>8737774</v>
      </c>
      <c r="L10" s="323">
        <v>537</v>
      </c>
      <c r="M10" s="323">
        <v>34379</v>
      </c>
    </row>
    <row r="11" spans="2:13" s="85" customFormat="1" ht="9.75" customHeight="1" x14ac:dyDescent="0.15">
      <c r="B11" s="62"/>
      <c r="C11" s="63" t="s">
        <v>29</v>
      </c>
      <c r="D11" s="64"/>
      <c r="E11" s="101">
        <v>432662</v>
      </c>
      <c r="F11" s="101">
        <v>74974</v>
      </c>
      <c r="G11" s="101">
        <v>73065</v>
      </c>
      <c r="H11" s="101">
        <v>13517</v>
      </c>
      <c r="I11" s="101">
        <v>12000</v>
      </c>
      <c r="J11" s="101">
        <v>57851</v>
      </c>
      <c r="K11" s="101">
        <v>8061493</v>
      </c>
      <c r="L11" s="101">
        <v>561</v>
      </c>
      <c r="M11" s="101">
        <v>31784</v>
      </c>
    </row>
    <row r="12" spans="2:13" ht="9.75" customHeight="1" x14ac:dyDescent="0.15">
      <c r="B12" s="54"/>
      <c r="C12" s="54"/>
      <c r="D12" s="18" t="s">
        <v>60</v>
      </c>
      <c r="E12" s="100">
        <v>430301</v>
      </c>
      <c r="F12" s="100">
        <v>12944</v>
      </c>
      <c r="G12" s="100">
        <v>12662</v>
      </c>
      <c r="H12" s="100">
        <v>1460</v>
      </c>
      <c r="I12" s="100">
        <v>940</v>
      </c>
      <c r="J12" s="100">
        <v>4384</v>
      </c>
      <c r="K12" s="100">
        <v>599546</v>
      </c>
      <c r="L12" s="100">
        <v>42</v>
      </c>
      <c r="M12" s="100">
        <v>2178</v>
      </c>
    </row>
    <row r="13" spans="2:13" ht="9.75" customHeight="1" x14ac:dyDescent="0.15">
      <c r="B13" s="54"/>
      <c r="C13" s="54"/>
      <c r="D13" s="18" t="s">
        <v>61</v>
      </c>
      <c r="E13" s="100">
        <v>435139</v>
      </c>
      <c r="F13" s="100">
        <v>9259</v>
      </c>
      <c r="G13" s="100">
        <v>5604</v>
      </c>
      <c r="H13" s="100">
        <v>1386</v>
      </c>
      <c r="I13" s="100">
        <v>1513</v>
      </c>
      <c r="J13" s="100">
        <v>5010</v>
      </c>
      <c r="K13" s="100">
        <v>694242</v>
      </c>
      <c r="L13" s="100">
        <v>48</v>
      </c>
      <c r="M13" s="100">
        <v>3714</v>
      </c>
    </row>
    <row r="14" spans="2:13" ht="9.75" customHeight="1" x14ac:dyDescent="0.15">
      <c r="B14" s="54"/>
      <c r="C14" s="54"/>
      <c r="D14" s="18" t="s">
        <v>62</v>
      </c>
      <c r="E14" s="100">
        <v>436501</v>
      </c>
      <c r="F14" s="100">
        <v>7377</v>
      </c>
      <c r="G14" s="100">
        <v>5633</v>
      </c>
      <c r="H14" s="100">
        <v>1225</v>
      </c>
      <c r="I14" s="100">
        <v>1102</v>
      </c>
      <c r="J14" s="100">
        <v>5202</v>
      </c>
      <c r="K14" s="100">
        <v>735303</v>
      </c>
      <c r="L14" s="100">
        <v>45</v>
      </c>
      <c r="M14" s="100">
        <v>2524</v>
      </c>
    </row>
    <row r="15" spans="2:13" ht="9.75" customHeight="1" x14ac:dyDescent="0.15">
      <c r="B15" s="54"/>
      <c r="C15" s="54"/>
      <c r="D15" s="18" t="s">
        <v>63</v>
      </c>
      <c r="E15" s="100">
        <v>436559</v>
      </c>
      <c r="F15" s="100">
        <v>5603</v>
      </c>
      <c r="G15" s="100">
        <v>5730</v>
      </c>
      <c r="H15" s="100">
        <v>987</v>
      </c>
      <c r="I15" s="100">
        <v>1021</v>
      </c>
      <c r="J15" s="100">
        <v>5191</v>
      </c>
      <c r="K15" s="100">
        <v>714042</v>
      </c>
      <c r="L15" s="100">
        <v>44</v>
      </c>
      <c r="M15" s="100">
        <v>2636</v>
      </c>
    </row>
    <row r="16" spans="2:13" ht="9.75" customHeight="1" x14ac:dyDescent="0.15">
      <c r="B16" s="54"/>
      <c r="C16" s="54"/>
      <c r="D16" s="18" t="s">
        <v>64</v>
      </c>
      <c r="E16" s="100">
        <v>436037</v>
      </c>
      <c r="F16" s="100">
        <v>4923</v>
      </c>
      <c r="G16" s="100">
        <v>5196</v>
      </c>
      <c r="H16" s="100">
        <v>1123</v>
      </c>
      <c r="I16" s="100">
        <v>1022</v>
      </c>
      <c r="J16" s="100">
        <v>5249</v>
      </c>
      <c r="K16" s="100">
        <v>763577</v>
      </c>
      <c r="L16" s="100">
        <v>48</v>
      </c>
      <c r="M16" s="100">
        <v>2905</v>
      </c>
    </row>
    <row r="17" spans="2:13" ht="9.75" customHeight="1" x14ac:dyDescent="0.15">
      <c r="B17" s="54"/>
      <c r="C17" s="54"/>
      <c r="D17" s="18" t="s">
        <v>65</v>
      </c>
      <c r="E17" s="100">
        <v>434766</v>
      </c>
      <c r="F17" s="100">
        <v>4734</v>
      </c>
      <c r="G17" s="100">
        <v>5624</v>
      </c>
      <c r="H17" s="100">
        <v>1013</v>
      </c>
      <c r="I17" s="100">
        <v>962</v>
      </c>
      <c r="J17" s="100">
        <v>5229</v>
      </c>
      <c r="K17" s="100">
        <v>751058</v>
      </c>
      <c r="L17" s="100">
        <v>48</v>
      </c>
      <c r="M17" s="100">
        <v>2499</v>
      </c>
    </row>
    <row r="18" spans="2:13" ht="9.75" customHeight="1" x14ac:dyDescent="0.15">
      <c r="B18" s="54"/>
      <c r="C18" s="54"/>
      <c r="D18" s="18" t="s">
        <v>66</v>
      </c>
      <c r="E18" s="100">
        <v>433946</v>
      </c>
      <c r="F18" s="100">
        <v>5312</v>
      </c>
      <c r="G18" s="100">
        <v>6391</v>
      </c>
      <c r="H18" s="100">
        <v>1332</v>
      </c>
      <c r="I18" s="100">
        <v>896</v>
      </c>
      <c r="J18" s="100">
        <v>4971</v>
      </c>
      <c r="K18" s="100">
        <v>665601</v>
      </c>
      <c r="L18" s="100">
        <v>48</v>
      </c>
      <c r="M18" s="100">
        <v>2386</v>
      </c>
    </row>
    <row r="19" spans="2:13" ht="9.75" customHeight="1" x14ac:dyDescent="0.15">
      <c r="B19" s="54"/>
      <c r="C19" s="54"/>
      <c r="D19" s="18" t="s">
        <v>67</v>
      </c>
      <c r="E19" s="100">
        <v>434323</v>
      </c>
      <c r="F19" s="100">
        <v>5387</v>
      </c>
      <c r="G19" s="100">
        <v>4888</v>
      </c>
      <c r="H19" s="100">
        <v>1161</v>
      </c>
      <c r="I19" s="100">
        <v>1126</v>
      </c>
      <c r="J19" s="100">
        <v>4977</v>
      </c>
      <c r="K19" s="100">
        <v>696687</v>
      </c>
      <c r="L19" s="100">
        <v>43</v>
      </c>
      <c r="M19" s="100">
        <v>1916</v>
      </c>
    </row>
    <row r="20" spans="2:13" ht="9.75" customHeight="1" x14ac:dyDescent="0.15">
      <c r="B20" s="54"/>
      <c r="C20" s="54"/>
      <c r="D20" s="18" t="s">
        <v>68</v>
      </c>
      <c r="E20" s="100">
        <v>434475</v>
      </c>
      <c r="F20" s="100">
        <v>4511</v>
      </c>
      <c r="G20" s="100">
        <v>4234</v>
      </c>
      <c r="H20" s="100">
        <v>928</v>
      </c>
      <c r="I20" s="100">
        <v>950</v>
      </c>
      <c r="J20" s="100">
        <v>4706</v>
      </c>
      <c r="K20" s="100">
        <v>632813</v>
      </c>
      <c r="L20" s="100">
        <v>48</v>
      </c>
      <c r="M20" s="100">
        <v>2356</v>
      </c>
    </row>
    <row r="21" spans="2:13" ht="9.75" customHeight="1" x14ac:dyDescent="0.15">
      <c r="B21" s="54"/>
      <c r="C21" s="89" t="s">
        <v>92</v>
      </c>
      <c r="D21" s="18" t="s">
        <v>70</v>
      </c>
      <c r="E21" s="100">
        <v>433724</v>
      </c>
      <c r="F21" s="100">
        <v>4926</v>
      </c>
      <c r="G21" s="100">
        <v>6098</v>
      </c>
      <c r="H21" s="100">
        <v>850</v>
      </c>
      <c r="I21" s="100">
        <v>808</v>
      </c>
      <c r="J21" s="100">
        <v>4477</v>
      </c>
      <c r="K21" s="100">
        <v>639987</v>
      </c>
      <c r="L21" s="100">
        <v>52</v>
      </c>
      <c r="M21" s="100">
        <v>4373</v>
      </c>
    </row>
    <row r="22" spans="2:13" ht="9.75" customHeight="1" x14ac:dyDescent="0.15">
      <c r="B22" s="54"/>
      <c r="C22" s="54"/>
      <c r="D22" s="18" t="s">
        <v>93</v>
      </c>
      <c r="E22" s="100">
        <v>433434</v>
      </c>
      <c r="F22" s="100">
        <v>4617</v>
      </c>
      <c r="G22" s="100">
        <v>5051</v>
      </c>
      <c r="H22" s="100">
        <v>882</v>
      </c>
      <c r="I22" s="100">
        <v>875</v>
      </c>
      <c r="J22" s="100">
        <v>4286</v>
      </c>
      <c r="K22" s="100">
        <v>557535</v>
      </c>
      <c r="L22" s="100">
        <v>47</v>
      </c>
      <c r="M22" s="100">
        <v>1755</v>
      </c>
    </row>
    <row r="23" spans="2:13" ht="9.75" customHeight="1" x14ac:dyDescent="0.15">
      <c r="B23" s="54"/>
      <c r="C23" s="54"/>
      <c r="D23" s="18" t="s">
        <v>94</v>
      </c>
      <c r="E23" s="100">
        <v>432662</v>
      </c>
      <c r="F23" s="100">
        <v>5381</v>
      </c>
      <c r="G23" s="100">
        <v>5954</v>
      </c>
      <c r="H23" s="100">
        <v>1170</v>
      </c>
      <c r="I23" s="100">
        <v>785</v>
      </c>
      <c r="J23" s="100">
        <v>4169</v>
      </c>
      <c r="K23" s="100">
        <v>611101</v>
      </c>
      <c r="L23" s="100">
        <v>48</v>
      </c>
      <c r="M23" s="100">
        <v>2542</v>
      </c>
    </row>
    <row r="24" spans="2:13" ht="1.5" customHeight="1" thickBot="1" x14ac:dyDescent="0.45">
      <c r="B24" s="69"/>
      <c r="C24" s="69"/>
      <c r="D24" s="34"/>
      <c r="E24" s="102"/>
      <c r="F24" s="102"/>
      <c r="G24" s="102"/>
      <c r="H24" s="70">
        <v>1170</v>
      </c>
      <c r="I24" s="70"/>
      <c r="J24" s="70"/>
      <c r="K24" s="70"/>
      <c r="L24" s="70"/>
      <c r="M24" s="70"/>
    </row>
    <row r="25" spans="2:13" ht="1.5" customHeight="1" x14ac:dyDescent="0.4"/>
    <row r="26" spans="2:13" ht="10.5" customHeight="1" x14ac:dyDescent="0.4">
      <c r="B26" s="2" t="s">
        <v>73</v>
      </c>
    </row>
    <row r="27" spans="2:13" ht="10.5" customHeight="1" x14ac:dyDescent="0.4">
      <c r="E27" s="75" t="s">
        <v>111</v>
      </c>
      <c r="L27" s="103"/>
    </row>
    <row r="29" spans="2:13" x14ac:dyDescent="0.4">
      <c r="E29" s="104"/>
    </row>
    <row r="30" spans="2:13" x14ac:dyDescent="0.4">
      <c r="E30" s="104"/>
    </row>
    <row r="31" spans="2:13" x14ac:dyDescent="0.4">
      <c r="E31" s="104"/>
    </row>
    <row r="32" spans="2:13" x14ac:dyDescent="0.4">
      <c r="E32" s="104"/>
    </row>
  </sheetData>
  <mergeCells count="4">
    <mergeCell ref="B5:D7"/>
    <mergeCell ref="E5:G5"/>
    <mergeCell ref="E6:G6"/>
    <mergeCell ref="L6:M6"/>
  </mergeCells>
  <phoneticPr fontId="3"/>
  <printOptions horizontalCentered="1"/>
  <pageMargins left="0.59055118110236227" right="0.59055118110236227" top="0.59055118110236227" bottom="0.59055118110236227" header="0.51181102362204722" footer="0.51181102362204722"/>
  <pageSetup paperSize="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61A09-2C50-4C57-A3AC-6B0C338AE4D7}">
  <sheetPr>
    <pageSetUpPr fitToPage="1"/>
  </sheetPr>
  <dimension ref="B1:T30"/>
  <sheetViews>
    <sheetView showGridLines="0" zoomScaleNormal="100" zoomScaleSheetLayoutView="100" workbookViewId="0"/>
  </sheetViews>
  <sheetFormatPr defaultRowHeight="11.25" x14ac:dyDescent="0.4"/>
  <cols>
    <col min="1" max="1" width="3.75" style="103" customWidth="1"/>
    <col min="2" max="2" width="5.125" style="103" customWidth="1"/>
    <col min="3" max="3" width="2.875" style="103" customWidth="1"/>
    <col min="4" max="4" width="5.375" style="103" customWidth="1"/>
    <col min="5" max="10" width="9.875" style="103" customWidth="1"/>
    <col min="11" max="11" width="11.125" style="103" customWidth="1"/>
    <col min="12" max="12" width="9.75" style="103" customWidth="1"/>
    <col min="13" max="14" width="10.125" style="103" customWidth="1"/>
    <col min="15" max="16" width="9.75" style="103" customWidth="1"/>
    <col min="17" max="17" width="8.875" style="103" customWidth="1"/>
    <col min="18" max="19" width="9.75" style="103" customWidth="1"/>
    <col min="20" max="16384" width="9" style="103"/>
  </cols>
  <sheetData>
    <row r="1" spans="2:20" ht="16.5" customHeight="1" x14ac:dyDescent="0.4">
      <c r="B1" s="105" t="s">
        <v>0</v>
      </c>
      <c r="J1" s="2"/>
      <c r="K1" s="2"/>
      <c r="L1" s="2"/>
      <c r="M1" s="2"/>
      <c r="N1" s="2"/>
      <c r="O1" s="2"/>
      <c r="P1" s="2"/>
      <c r="Q1" s="2"/>
    </row>
    <row r="2" spans="2:20" x14ac:dyDescent="0.4">
      <c r="J2" s="2"/>
      <c r="K2" s="2"/>
      <c r="L2" s="2"/>
      <c r="M2" s="2"/>
      <c r="N2" s="2"/>
      <c r="O2" s="2"/>
      <c r="P2" s="2"/>
      <c r="Q2" s="2"/>
    </row>
    <row r="3" spans="2:20" ht="15.75" customHeight="1" x14ac:dyDescent="0.4">
      <c r="B3" s="105" t="s">
        <v>112</v>
      </c>
      <c r="J3" s="2"/>
      <c r="K3" s="2"/>
      <c r="L3" s="2"/>
      <c r="M3" s="2"/>
      <c r="N3" s="2"/>
      <c r="O3" s="2"/>
      <c r="P3" s="2"/>
      <c r="Q3" s="2"/>
    </row>
    <row r="4" spans="2:20" ht="11.25" customHeight="1" thickBot="1" x14ac:dyDescent="0.45">
      <c r="S4" s="106"/>
      <c r="T4" s="106" t="s">
        <v>113</v>
      </c>
    </row>
    <row r="5" spans="2:20" ht="11.25" customHeight="1" x14ac:dyDescent="0.4">
      <c r="B5" s="375" t="s">
        <v>114</v>
      </c>
      <c r="C5" s="376"/>
      <c r="D5" s="377"/>
      <c r="E5" s="382" t="s">
        <v>115</v>
      </c>
      <c r="F5" s="382"/>
      <c r="G5" s="382"/>
      <c r="H5" s="382"/>
      <c r="I5" s="382"/>
      <c r="J5" s="383"/>
      <c r="K5" s="107"/>
      <c r="L5" s="108"/>
      <c r="M5" s="108" t="s">
        <v>116</v>
      </c>
      <c r="N5" s="108"/>
      <c r="O5" s="108"/>
      <c r="P5" s="108"/>
      <c r="Q5" s="108"/>
      <c r="R5" s="108"/>
      <c r="S5" s="108"/>
      <c r="T5" s="108"/>
    </row>
    <row r="6" spans="2:20" ht="11.25" customHeight="1" x14ac:dyDescent="0.4">
      <c r="B6" s="378"/>
      <c r="C6" s="378"/>
      <c r="D6" s="379"/>
      <c r="E6" s="384" t="s">
        <v>117</v>
      </c>
      <c r="F6" s="385"/>
      <c r="G6" s="385" t="s">
        <v>118</v>
      </c>
      <c r="H6" s="385"/>
      <c r="I6" s="385" t="s">
        <v>119</v>
      </c>
      <c r="J6" s="372"/>
      <c r="K6" s="109"/>
      <c r="L6" s="110" t="s">
        <v>120</v>
      </c>
      <c r="M6" s="110"/>
      <c r="N6" s="111"/>
      <c r="O6" s="372" t="s">
        <v>121</v>
      </c>
      <c r="P6" s="386"/>
      <c r="Q6" s="386"/>
      <c r="R6" s="386"/>
      <c r="S6" s="386"/>
    </row>
    <row r="7" spans="2:20" ht="11.25" customHeight="1" x14ac:dyDescent="0.4">
      <c r="B7" s="378"/>
      <c r="C7" s="378"/>
      <c r="D7" s="379"/>
      <c r="E7" s="368" t="s">
        <v>122</v>
      </c>
      <c r="F7" s="368" t="s">
        <v>123</v>
      </c>
      <c r="G7" s="368" t="s">
        <v>122</v>
      </c>
      <c r="H7" s="368" t="s">
        <v>123</v>
      </c>
      <c r="I7" s="368" t="s">
        <v>122</v>
      </c>
      <c r="J7" s="369" t="s">
        <v>123</v>
      </c>
      <c r="K7" s="368" t="s">
        <v>124</v>
      </c>
      <c r="L7" s="368" t="s">
        <v>125</v>
      </c>
      <c r="M7" s="372" t="s">
        <v>126</v>
      </c>
      <c r="N7" s="384"/>
      <c r="O7" s="368" t="s">
        <v>124</v>
      </c>
      <c r="P7" s="366" t="s">
        <v>127</v>
      </c>
      <c r="Q7" s="368" t="s">
        <v>128</v>
      </c>
      <c r="R7" s="369" t="s">
        <v>129</v>
      </c>
      <c r="S7" s="371" t="s">
        <v>130</v>
      </c>
      <c r="T7" s="373" t="s">
        <v>131</v>
      </c>
    </row>
    <row r="8" spans="2:20" ht="11.25" customHeight="1" x14ac:dyDescent="0.4">
      <c r="B8" s="380"/>
      <c r="C8" s="380"/>
      <c r="D8" s="381"/>
      <c r="E8" s="367"/>
      <c r="F8" s="367"/>
      <c r="G8" s="367"/>
      <c r="H8" s="367"/>
      <c r="I8" s="367"/>
      <c r="J8" s="370"/>
      <c r="K8" s="367"/>
      <c r="L8" s="367"/>
      <c r="M8" s="112" t="s">
        <v>132</v>
      </c>
      <c r="N8" s="112" t="s">
        <v>133</v>
      </c>
      <c r="O8" s="367"/>
      <c r="P8" s="367"/>
      <c r="Q8" s="367"/>
      <c r="R8" s="370"/>
      <c r="S8" s="372"/>
      <c r="T8" s="374"/>
    </row>
    <row r="9" spans="2:20" ht="3" customHeight="1" x14ac:dyDescent="0.4">
      <c r="D9" s="113"/>
    </row>
    <row r="10" spans="2:20" s="118" customFormat="1" ht="11.25" customHeight="1" x14ac:dyDescent="0.15">
      <c r="B10" s="114" t="s">
        <v>134</v>
      </c>
      <c r="C10" s="82">
        <v>29</v>
      </c>
      <c r="D10" s="115" t="s">
        <v>135</v>
      </c>
      <c r="E10" s="116">
        <v>138569</v>
      </c>
      <c r="F10" s="116">
        <v>214906</v>
      </c>
      <c r="G10" s="116">
        <v>25510</v>
      </c>
      <c r="H10" s="116">
        <v>42249</v>
      </c>
      <c r="I10" s="116">
        <v>31124</v>
      </c>
      <c r="J10" s="116">
        <v>55208</v>
      </c>
      <c r="K10" s="323">
        <v>71878037</v>
      </c>
      <c r="L10" s="323">
        <v>796900</v>
      </c>
      <c r="M10" s="323">
        <v>65721192</v>
      </c>
      <c r="N10" s="323">
        <v>5359945</v>
      </c>
      <c r="O10" s="323">
        <v>7508930</v>
      </c>
      <c r="P10" s="323">
        <v>319164</v>
      </c>
      <c r="Q10" s="323">
        <v>63500</v>
      </c>
      <c r="R10" s="323">
        <v>7118089</v>
      </c>
      <c r="S10" s="323">
        <v>8177</v>
      </c>
      <c r="T10" s="117" t="s">
        <v>136</v>
      </c>
    </row>
    <row r="11" spans="2:20" s="118" customFormat="1" ht="11.25" customHeight="1" x14ac:dyDescent="0.15">
      <c r="B11" s="114"/>
      <c r="C11" s="82">
        <v>30</v>
      </c>
      <c r="D11" s="115"/>
      <c r="E11" s="116">
        <v>133632</v>
      </c>
      <c r="F11" s="116">
        <v>203658</v>
      </c>
      <c r="G11" s="116">
        <v>27472</v>
      </c>
      <c r="H11" s="116">
        <v>43524</v>
      </c>
      <c r="I11" s="116">
        <v>32091</v>
      </c>
      <c r="J11" s="116">
        <v>54315</v>
      </c>
      <c r="K11" s="323">
        <v>69346301</v>
      </c>
      <c r="L11" s="323">
        <v>725551</v>
      </c>
      <c r="M11" s="323">
        <v>63514235</v>
      </c>
      <c r="N11" s="323">
        <v>5106515</v>
      </c>
      <c r="O11" s="323">
        <v>7248986</v>
      </c>
      <c r="P11" s="323">
        <v>270997</v>
      </c>
      <c r="Q11" s="323">
        <v>58650</v>
      </c>
      <c r="R11" s="323">
        <v>6909103</v>
      </c>
      <c r="S11" s="323">
        <v>10237</v>
      </c>
      <c r="T11" s="117" t="s">
        <v>136</v>
      </c>
    </row>
    <row r="12" spans="2:20" s="118" customFormat="1" ht="11.25" customHeight="1" x14ac:dyDescent="0.15">
      <c r="B12" s="114"/>
      <c r="C12" s="82" t="s">
        <v>137</v>
      </c>
      <c r="D12" s="83"/>
      <c r="E12" s="116">
        <v>129552</v>
      </c>
      <c r="F12" s="116">
        <v>193744</v>
      </c>
      <c r="G12" s="116">
        <v>28520</v>
      </c>
      <c r="H12" s="116">
        <v>43981</v>
      </c>
      <c r="I12" s="116">
        <v>31342</v>
      </c>
      <c r="J12" s="116">
        <v>51460</v>
      </c>
      <c r="K12" s="119">
        <v>66758025066</v>
      </c>
      <c r="L12" s="119">
        <v>648400181</v>
      </c>
      <c r="M12" s="119">
        <v>61250196278</v>
      </c>
      <c r="N12" s="119">
        <v>4859428607</v>
      </c>
      <c r="O12" s="119">
        <v>7043776506</v>
      </c>
      <c r="P12" s="119">
        <v>243725536</v>
      </c>
      <c r="Q12" s="119">
        <v>58250000</v>
      </c>
      <c r="R12" s="119">
        <v>6731677120</v>
      </c>
      <c r="S12" s="119">
        <v>10123850</v>
      </c>
      <c r="T12" s="117" t="s">
        <v>138</v>
      </c>
    </row>
    <row r="13" spans="2:20" s="118" customFormat="1" ht="11.25" customHeight="1" x14ac:dyDescent="0.15">
      <c r="B13" s="114"/>
      <c r="C13" s="82" t="s">
        <v>27</v>
      </c>
      <c r="D13" s="83"/>
      <c r="E13" s="116">
        <v>127842</v>
      </c>
      <c r="F13" s="116">
        <v>188888</v>
      </c>
      <c r="G13" s="116">
        <v>27757</v>
      </c>
      <c r="H13" s="116">
        <v>42410</v>
      </c>
      <c r="I13" s="116">
        <v>28722</v>
      </c>
      <c r="J13" s="116">
        <v>45609</v>
      </c>
      <c r="K13" s="119">
        <v>63173772940</v>
      </c>
      <c r="L13" s="119">
        <v>557668982</v>
      </c>
      <c r="M13" s="119">
        <v>58142066910</v>
      </c>
      <c r="N13" s="119">
        <v>4474037048</v>
      </c>
      <c r="O13" s="119">
        <f>SUM(P13:T13)</f>
        <v>6950277135</v>
      </c>
      <c r="P13" s="119">
        <v>202199258</v>
      </c>
      <c r="Q13" s="119">
        <v>57450000</v>
      </c>
      <c r="R13" s="119">
        <v>6679547479</v>
      </c>
      <c r="S13" s="119">
        <v>10645714</v>
      </c>
      <c r="T13" s="120">
        <v>434684</v>
      </c>
    </row>
    <row r="14" spans="2:20" s="125" customFormat="1" ht="11.25" customHeight="1" x14ac:dyDescent="0.15">
      <c r="B14" s="62"/>
      <c r="C14" s="121" t="s">
        <v>29</v>
      </c>
      <c r="D14" s="64"/>
      <c r="E14" s="122">
        <f>ROUND(AVERAGE(E15:E26),0)</f>
        <v>126098</v>
      </c>
      <c r="F14" s="122">
        <f>ROUND(AVERAGE(F15:F26),0)</f>
        <v>184442</v>
      </c>
      <c r="G14" s="122">
        <f t="shared" ref="G14:R14" si="0">SUM(G15:G26)</f>
        <v>26600</v>
      </c>
      <c r="H14" s="122">
        <f t="shared" si="0"/>
        <v>40413</v>
      </c>
      <c r="I14" s="122">
        <f t="shared" si="0"/>
        <v>29501</v>
      </c>
      <c r="J14" s="122">
        <f t="shared" si="0"/>
        <v>46719</v>
      </c>
      <c r="K14" s="123">
        <f t="shared" si="0"/>
        <v>66688137021</v>
      </c>
      <c r="L14" s="123">
        <f t="shared" si="0"/>
        <v>560508790</v>
      </c>
      <c r="M14" s="123">
        <f t="shared" si="0"/>
        <v>61329852430</v>
      </c>
      <c r="N14" s="123">
        <f t="shared" si="0"/>
        <v>4797775801</v>
      </c>
      <c r="O14" s="123">
        <f>SUM(O15:O26)</f>
        <v>7393978679</v>
      </c>
      <c r="P14" s="123">
        <f t="shared" si="0"/>
        <v>198776289</v>
      </c>
      <c r="Q14" s="123">
        <f t="shared" si="0"/>
        <v>56200000</v>
      </c>
      <c r="R14" s="123">
        <f t="shared" si="0"/>
        <v>7124782310</v>
      </c>
      <c r="S14" s="123">
        <f>SUM(S15:S26)</f>
        <v>10934265</v>
      </c>
      <c r="T14" s="124">
        <f t="shared" ref="T14" si="1">SUM(T15:T26)</f>
        <v>3285815</v>
      </c>
    </row>
    <row r="15" spans="2:20" s="118" customFormat="1" ht="11.25" customHeight="1" x14ac:dyDescent="0.15">
      <c r="D15" s="126" t="s">
        <v>60</v>
      </c>
      <c r="E15" s="116">
        <v>128235</v>
      </c>
      <c r="F15" s="116">
        <v>188718</v>
      </c>
      <c r="G15" s="116">
        <v>4237</v>
      </c>
      <c r="H15" s="116">
        <v>6760</v>
      </c>
      <c r="I15" s="116">
        <v>2672</v>
      </c>
      <c r="J15" s="116">
        <v>4374</v>
      </c>
      <c r="K15" s="119">
        <v>5882896276</v>
      </c>
      <c r="L15" s="119">
        <v>43312270</v>
      </c>
      <c r="M15" s="119">
        <v>5403038286</v>
      </c>
      <c r="N15" s="119">
        <v>436545720</v>
      </c>
      <c r="O15" s="119">
        <f>SUM(P15:T15)</f>
        <v>550994422</v>
      </c>
      <c r="P15" s="119">
        <v>15482750</v>
      </c>
      <c r="Q15" s="119">
        <v>2300000</v>
      </c>
      <c r="R15" s="119">
        <v>533211672</v>
      </c>
      <c r="S15" s="117" t="s">
        <v>138</v>
      </c>
      <c r="T15" s="117" t="s">
        <v>138</v>
      </c>
    </row>
    <row r="16" spans="2:20" s="118" customFormat="1" ht="11.25" customHeight="1" x14ac:dyDescent="0.15">
      <c r="D16" s="126" t="s">
        <v>61</v>
      </c>
      <c r="E16" s="116">
        <v>128106</v>
      </c>
      <c r="F16" s="116">
        <v>188317</v>
      </c>
      <c r="G16" s="116">
        <v>1926</v>
      </c>
      <c r="H16" s="116">
        <v>2987</v>
      </c>
      <c r="I16" s="116">
        <v>2054</v>
      </c>
      <c r="J16" s="116">
        <v>3387</v>
      </c>
      <c r="K16" s="119">
        <v>5554340700</v>
      </c>
      <c r="L16" s="119">
        <v>47202359</v>
      </c>
      <c r="M16" s="119">
        <v>5089601211</v>
      </c>
      <c r="N16" s="119">
        <v>417537130</v>
      </c>
      <c r="O16" s="119">
        <f t="shared" ref="O16:O26" si="2">SUM(P16:T16)</f>
        <v>642214518</v>
      </c>
      <c r="P16" s="119">
        <v>18300786</v>
      </c>
      <c r="Q16" s="119">
        <v>4100000</v>
      </c>
      <c r="R16" s="119">
        <v>619744332</v>
      </c>
      <c r="S16" s="117" t="s">
        <v>138</v>
      </c>
      <c r="T16" s="127">
        <v>69400</v>
      </c>
    </row>
    <row r="17" spans="2:20" s="118" customFormat="1" ht="11.25" customHeight="1" x14ac:dyDescent="0.15">
      <c r="D17" s="126" t="s">
        <v>62</v>
      </c>
      <c r="E17" s="116">
        <v>127507</v>
      </c>
      <c r="F17" s="116">
        <v>187179</v>
      </c>
      <c r="G17" s="116">
        <v>1980</v>
      </c>
      <c r="H17" s="116">
        <v>3027</v>
      </c>
      <c r="I17" s="116">
        <v>2579</v>
      </c>
      <c r="J17" s="116">
        <v>4165</v>
      </c>
      <c r="K17" s="119">
        <v>5376298381</v>
      </c>
      <c r="L17" s="119">
        <v>43504373</v>
      </c>
      <c r="M17" s="119">
        <v>4948883618</v>
      </c>
      <c r="N17" s="119">
        <v>383910390</v>
      </c>
      <c r="O17" s="119">
        <f t="shared" si="2"/>
        <v>578831038</v>
      </c>
      <c r="P17" s="119">
        <v>16647820</v>
      </c>
      <c r="Q17" s="119">
        <v>4950000</v>
      </c>
      <c r="R17" s="119">
        <v>556988138</v>
      </c>
      <c r="S17" s="117" t="s">
        <v>138</v>
      </c>
      <c r="T17" s="128">
        <v>245080</v>
      </c>
    </row>
    <row r="18" spans="2:20" s="118" customFormat="1" ht="11.25" customHeight="1" x14ac:dyDescent="0.15">
      <c r="D18" s="126" t="s">
        <v>63</v>
      </c>
      <c r="E18" s="116">
        <v>127019</v>
      </c>
      <c r="F18" s="116">
        <v>186246</v>
      </c>
      <c r="G18" s="116">
        <v>2081</v>
      </c>
      <c r="H18" s="116">
        <v>3192</v>
      </c>
      <c r="I18" s="116">
        <v>2569</v>
      </c>
      <c r="J18" s="116">
        <v>4123</v>
      </c>
      <c r="K18" s="119">
        <v>5667312332</v>
      </c>
      <c r="L18" s="119">
        <v>52604890</v>
      </c>
      <c r="M18" s="119">
        <v>5195020052</v>
      </c>
      <c r="N18" s="119">
        <v>419687390</v>
      </c>
      <c r="O18" s="119">
        <f t="shared" si="2"/>
        <v>568966277</v>
      </c>
      <c r="P18" s="119">
        <v>16401494</v>
      </c>
      <c r="Q18" s="119">
        <v>3850000</v>
      </c>
      <c r="R18" s="119">
        <v>542295351</v>
      </c>
      <c r="S18" s="119">
        <v>6282867</v>
      </c>
      <c r="T18" s="127">
        <v>136565</v>
      </c>
    </row>
    <row r="19" spans="2:20" s="118" customFormat="1" ht="11.25" customHeight="1" x14ac:dyDescent="0.15">
      <c r="D19" s="126" t="s">
        <v>64</v>
      </c>
      <c r="E19" s="116">
        <v>126625</v>
      </c>
      <c r="F19" s="116">
        <v>185374</v>
      </c>
      <c r="G19" s="116">
        <v>1934</v>
      </c>
      <c r="H19" s="116">
        <v>2885</v>
      </c>
      <c r="I19" s="116">
        <v>2328</v>
      </c>
      <c r="J19" s="116">
        <v>3756</v>
      </c>
      <c r="K19" s="119">
        <v>5626189214</v>
      </c>
      <c r="L19" s="119">
        <v>47152245</v>
      </c>
      <c r="M19" s="119">
        <v>5175709159</v>
      </c>
      <c r="N19" s="119">
        <v>403327810</v>
      </c>
      <c r="O19" s="119">
        <f t="shared" si="2"/>
        <v>660562128</v>
      </c>
      <c r="P19" s="119">
        <v>14520660</v>
      </c>
      <c r="Q19" s="119">
        <v>5650000</v>
      </c>
      <c r="R19" s="119">
        <v>636833850</v>
      </c>
      <c r="S19" s="119">
        <v>3529658</v>
      </c>
      <c r="T19" s="127">
        <v>27960</v>
      </c>
    </row>
    <row r="20" spans="2:20" s="118" customFormat="1" ht="11.25" customHeight="1" x14ac:dyDescent="0.15">
      <c r="D20" s="126" t="s">
        <v>65</v>
      </c>
      <c r="E20" s="116">
        <v>126444</v>
      </c>
      <c r="F20" s="116">
        <v>184826</v>
      </c>
      <c r="G20" s="116">
        <v>2119</v>
      </c>
      <c r="H20" s="116">
        <v>3101</v>
      </c>
      <c r="I20" s="116">
        <v>2299</v>
      </c>
      <c r="J20" s="116">
        <v>3648</v>
      </c>
      <c r="K20" s="119">
        <v>5421159149</v>
      </c>
      <c r="L20" s="119">
        <v>46158136</v>
      </c>
      <c r="M20" s="119">
        <v>5006403473</v>
      </c>
      <c r="N20" s="119">
        <v>368597540</v>
      </c>
      <c r="O20" s="119">
        <f t="shared" si="2"/>
        <v>619314948</v>
      </c>
      <c r="P20" s="119">
        <v>16335246</v>
      </c>
      <c r="Q20" s="119">
        <v>4600000</v>
      </c>
      <c r="R20" s="119">
        <v>597790318</v>
      </c>
      <c r="S20" s="119">
        <v>351389</v>
      </c>
      <c r="T20" s="127">
        <v>237995</v>
      </c>
    </row>
    <row r="21" spans="2:20" s="118" customFormat="1" ht="11.25" customHeight="1" x14ac:dyDescent="0.15">
      <c r="D21" s="126" t="s">
        <v>66</v>
      </c>
      <c r="E21" s="116">
        <v>126212</v>
      </c>
      <c r="F21" s="116">
        <v>184349</v>
      </c>
      <c r="G21" s="116">
        <v>2142</v>
      </c>
      <c r="H21" s="116">
        <v>3209</v>
      </c>
      <c r="I21" s="116">
        <v>2374</v>
      </c>
      <c r="J21" s="116">
        <v>3686</v>
      </c>
      <c r="K21" s="119">
        <v>5421969911</v>
      </c>
      <c r="L21" s="119">
        <v>54674686</v>
      </c>
      <c r="M21" s="119">
        <v>4972322684</v>
      </c>
      <c r="N21" s="119">
        <v>394972541</v>
      </c>
      <c r="O21" s="119">
        <f t="shared" si="2"/>
        <v>557028596</v>
      </c>
      <c r="P21" s="119">
        <v>17282492</v>
      </c>
      <c r="Q21" s="119">
        <v>4350000</v>
      </c>
      <c r="R21" s="119">
        <v>534838781</v>
      </c>
      <c r="S21" s="119">
        <v>177336</v>
      </c>
      <c r="T21" s="128">
        <v>379987</v>
      </c>
    </row>
    <row r="22" spans="2:20" s="118" customFormat="1" ht="11.25" customHeight="1" x14ac:dyDescent="0.15">
      <c r="D22" s="126" t="s">
        <v>67</v>
      </c>
      <c r="E22" s="116">
        <v>125595</v>
      </c>
      <c r="F22" s="116">
        <v>183462</v>
      </c>
      <c r="G22" s="116">
        <v>2017</v>
      </c>
      <c r="H22" s="116">
        <v>3096</v>
      </c>
      <c r="I22" s="116">
        <v>2634</v>
      </c>
      <c r="J22" s="116">
        <v>3983</v>
      </c>
      <c r="K22" s="119">
        <v>5732007781</v>
      </c>
      <c r="L22" s="119">
        <v>40949027</v>
      </c>
      <c r="M22" s="119">
        <v>5266835264</v>
      </c>
      <c r="N22" s="119">
        <v>424223490</v>
      </c>
      <c r="O22" s="119">
        <f t="shared" si="2"/>
        <v>638331327</v>
      </c>
      <c r="P22" s="119">
        <v>17468100</v>
      </c>
      <c r="Q22" s="119">
        <v>4500000</v>
      </c>
      <c r="R22" s="119">
        <v>615016282</v>
      </c>
      <c r="S22" s="119">
        <v>78415</v>
      </c>
      <c r="T22" s="128">
        <v>1268530</v>
      </c>
    </row>
    <row r="23" spans="2:20" s="118" customFormat="1" ht="11.25" customHeight="1" x14ac:dyDescent="0.15">
      <c r="D23" s="126" t="s">
        <v>68</v>
      </c>
      <c r="E23" s="116">
        <v>125093</v>
      </c>
      <c r="F23" s="116">
        <v>182589</v>
      </c>
      <c r="G23" s="116">
        <v>1729</v>
      </c>
      <c r="H23" s="116">
        <v>2532</v>
      </c>
      <c r="I23" s="116">
        <v>2230</v>
      </c>
      <c r="J23" s="116">
        <v>3404</v>
      </c>
      <c r="K23" s="119">
        <v>5791303809</v>
      </c>
      <c r="L23" s="119">
        <v>45040000</v>
      </c>
      <c r="M23" s="119">
        <v>5323463869</v>
      </c>
      <c r="N23" s="119">
        <v>422799940</v>
      </c>
      <c r="O23" s="119">
        <f t="shared" si="2"/>
        <v>592865179</v>
      </c>
      <c r="P23" s="119">
        <v>19096102</v>
      </c>
      <c r="Q23" s="119">
        <v>3850000</v>
      </c>
      <c r="R23" s="119">
        <v>569486700</v>
      </c>
      <c r="S23" s="119">
        <v>213311</v>
      </c>
      <c r="T23" s="128">
        <v>219066</v>
      </c>
    </row>
    <row r="24" spans="2:20" s="118" customFormat="1" ht="11.25" customHeight="1" x14ac:dyDescent="0.15">
      <c r="C24" s="117" t="s">
        <v>92</v>
      </c>
      <c r="D24" s="129" t="s">
        <v>139</v>
      </c>
      <c r="E24" s="116">
        <v>124534</v>
      </c>
      <c r="F24" s="116">
        <v>181555</v>
      </c>
      <c r="G24" s="116">
        <v>1994</v>
      </c>
      <c r="H24" s="116">
        <v>3011</v>
      </c>
      <c r="I24" s="116">
        <v>2553</v>
      </c>
      <c r="J24" s="116">
        <v>4045</v>
      </c>
      <c r="K24" s="119">
        <v>5838295203</v>
      </c>
      <c r="L24" s="119">
        <v>47647938</v>
      </c>
      <c r="M24" s="119">
        <v>5367285835</v>
      </c>
      <c r="N24" s="119">
        <v>423361430</v>
      </c>
      <c r="O24" s="119">
        <f t="shared" si="2"/>
        <v>696700713</v>
      </c>
      <c r="P24" s="119">
        <v>13575820</v>
      </c>
      <c r="Q24" s="119">
        <v>4400000</v>
      </c>
      <c r="R24" s="119">
        <v>678272378</v>
      </c>
      <c r="S24" s="127">
        <v>39994</v>
      </c>
      <c r="T24" s="127">
        <v>412521</v>
      </c>
    </row>
    <row r="25" spans="2:20" s="118" customFormat="1" ht="11.25" customHeight="1" x14ac:dyDescent="0.15">
      <c r="D25" s="126" t="s">
        <v>71</v>
      </c>
      <c r="E25" s="116">
        <v>124035</v>
      </c>
      <c r="F25" s="116">
        <v>180674</v>
      </c>
      <c r="G25" s="116">
        <v>1836</v>
      </c>
      <c r="H25" s="116">
        <v>2767</v>
      </c>
      <c r="I25" s="116">
        <v>2335</v>
      </c>
      <c r="J25" s="116">
        <v>3644</v>
      </c>
      <c r="K25" s="119">
        <v>5314982322</v>
      </c>
      <c r="L25" s="119">
        <v>44651609</v>
      </c>
      <c r="M25" s="119">
        <v>4918327283</v>
      </c>
      <c r="N25" s="119">
        <v>352003430</v>
      </c>
      <c r="O25" s="119">
        <f t="shared" si="2"/>
        <v>651702374</v>
      </c>
      <c r="P25" s="119">
        <v>18377331</v>
      </c>
      <c r="Q25" s="119">
        <v>6200000</v>
      </c>
      <c r="R25" s="119">
        <v>626994420</v>
      </c>
      <c r="S25" s="127">
        <v>115677</v>
      </c>
      <c r="T25" s="127">
        <v>14946</v>
      </c>
    </row>
    <row r="26" spans="2:20" s="118" customFormat="1" ht="11.25" customHeight="1" x14ac:dyDescent="0.15">
      <c r="B26" s="130"/>
      <c r="C26" s="130"/>
      <c r="D26" s="126" t="s">
        <v>72</v>
      </c>
      <c r="E26" s="116">
        <v>123765</v>
      </c>
      <c r="F26" s="116">
        <v>180013</v>
      </c>
      <c r="G26" s="116">
        <v>2605</v>
      </c>
      <c r="H26" s="116">
        <v>3846</v>
      </c>
      <c r="I26" s="116">
        <v>2874</v>
      </c>
      <c r="J26" s="116">
        <v>4504</v>
      </c>
      <c r="K26" s="119">
        <v>5061381943</v>
      </c>
      <c r="L26" s="119">
        <v>47611257</v>
      </c>
      <c r="M26" s="119">
        <v>4662961696</v>
      </c>
      <c r="N26" s="119">
        <v>350808990</v>
      </c>
      <c r="O26" s="119">
        <f t="shared" si="2"/>
        <v>636467159</v>
      </c>
      <c r="P26" s="119">
        <v>15287688</v>
      </c>
      <c r="Q26" s="119">
        <v>7450000</v>
      </c>
      <c r="R26" s="119">
        <v>613310088</v>
      </c>
      <c r="S26" s="127">
        <v>145618</v>
      </c>
      <c r="T26" s="127">
        <v>273765</v>
      </c>
    </row>
    <row r="27" spans="2:20" ht="3" customHeight="1" thickBot="1" x14ac:dyDescent="0.45">
      <c r="B27" s="131"/>
      <c r="C27" s="131"/>
      <c r="D27" s="132"/>
      <c r="E27" s="133"/>
      <c r="F27" s="134"/>
      <c r="G27" s="134"/>
      <c r="H27" s="133"/>
      <c r="I27" s="134"/>
      <c r="J27" s="134"/>
      <c r="K27" s="133"/>
      <c r="L27" s="133"/>
      <c r="M27" s="133"/>
      <c r="N27" s="133"/>
      <c r="O27" s="133"/>
      <c r="P27" s="133"/>
      <c r="Q27" s="133"/>
      <c r="R27" s="133"/>
      <c r="S27" s="133"/>
      <c r="T27" s="131"/>
    </row>
    <row r="28" spans="2:20" ht="3" customHeight="1" x14ac:dyDescent="0.4">
      <c r="T28" s="135"/>
    </row>
    <row r="29" spans="2:20" ht="11.25" customHeight="1" x14ac:dyDescent="0.4">
      <c r="B29" s="103" t="s">
        <v>413</v>
      </c>
      <c r="K29" s="136"/>
      <c r="O29" s="136"/>
    </row>
    <row r="30" spans="2:20" x14ac:dyDescent="0.4">
      <c r="K30" s="136"/>
      <c r="O30" s="136"/>
    </row>
  </sheetData>
  <mergeCells count="21">
    <mergeCell ref="O7:O8"/>
    <mergeCell ref="B5:D8"/>
    <mergeCell ref="E5:J5"/>
    <mergeCell ref="E6:F6"/>
    <mergeCell ref="G6:H6"/>
    <mergeCell ref="I6:J6"/>
    <mergeCell ref="O6:S6"/>
    <mergeCell ref="E7:E8"/>
    <mergeCell ref="F7:F8"/>
    <mergeCell ref="G7:G8"/>
    <mergeCell ref="H7:H8"/>
    <mergeCell ref="I7:I8"/>
    <mergeCell ref="J7:J8"/>
    <mergeCell ref="K7:K8"/>
    <mergeCell ref="L7:L8"/>
    <mergeCell ref="M7:N7"/>
    <mergeCell ref="P7:P8"/>
    <mergeCell ref="Q7:Q8"/>
    <mergeCell ref="R7:R8"/>
    <mergeCell ref="S7:S8"/>
    <mergeCell ref="T7:T8"/>
  </mergeCells>
  <phoneticPr fontId="3"/>
  <printOptions horizontalCentered="1"/>
  <pageMargins left="0.59055118110236227" right="0.59055118110236227" top="0.59055118110236227" bottom="0.59055118110236227" header="0.51181102362204722" footer="0.51181102362204722"/>
  <pageSetup paperSize="9"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29693-5341-4447-BF72-DD8F2266AEBC}">
  <sheetPr>
    <pageSetUpPr fitToPage="1"/>
  </sheetPr>
  <dimension ref="B1:R24"/>
  <sheetViews>
    <sheetView showGridLines="0" zoomScaleNormal="100" zoomScaleSheetLayoutView="80" workbookViewId="0"/>
  </sheetViews>
  <sheetFormatPr defaultRowHeight="11.25" x14ac:dyDescent="0.4"/>
  <cols>
    <col min="1" max="1" width="3" style="103" customWidth="1"/>
    <col min="2" max="2" width="4.25" style="103" customWidth="1"/>
    <col min="3" max="3" width="3.375" style="103" customWidth="1"/>
    <col min="4" max="4" width="6.375" style="103" customWidth="1"/>
    <col min="5" max="9" width="10" style="103" customWidth="1"/>
    <col min="10" max="11" width="9.875" style="103" customWidth="1"/>
    <col min="12" max="12" width="12.25" style="103" customWidth="1"/>
    <col min="13" max="13" width="11.875" style="103" customWidth="1"/>
    <col min="14" max="14" width="12.25" style="103" customWidth="1"/>
    <col min="15" max="17" width="11.875" style="103" customWidth="1"/>
    <col min="18" max="18" width="11.75" style="103" customWidth="1"/>
    <col min="19" max="16384" width="9" style="103"/>
  </cols>
  <sheetData>
    <row r="1" spans="2:18" ht="16.5" customHeight="1" x14ac:dyDescent="0.4">
      <c r="B1" s="105" t="s">
        <v>0</v>
      </c>
    </row>
    <row r="3" spans="2:18" ht="15.75" customHeight="1" x14ac:dyDescent="0.4">
      <c r="B3" s="105" t="s">
        <v>140</v>
      </c>
    </row>
    <row r="4" spans="2:18" ht="11.25" customHeight="1" thickBot="1" x14ac:dyDescent="0.45">
      <c r="R4" s="106" t="s">
        <v>113</v>
      </c>
    </row>
    <row r="5" spans="2:18" ht="11.25" customHeight="1" x14ac:dyDescent="0.4">
      <c r="B5" s="392" t="s">
        <v>114</v>
      </c>
      <c r="C5" s="392"/>
      <c r="D5" s="393"/>
      <c r="E5" s="398" t="s">
        <v>141</v>
      </c>
      <c r="F5" s="399"/>
      <c r="G5" s="399"/>
      <c r="H5" s="399"/>
      <c r="I5" s="399"/>
      <c r="J5" s="399"/>
      <c r="K5" s="400"/>
      <c r="L5" s="383" t="s">
        <v>142</v>
      </c>
      <c r="M5" s="401"/>
      <c r="N5" s="401"/>
      <c r="O5" s="401"/>
      <c r="P5" s="401"/>
      <c r="Q5" s="401"/>
      <c r="R5" s="401"/>
    </row>
    <row r="6" spans="2:18" ht="11.25" customHeight="1" x14ac:dyDescent="0.4">
      <c r="B6" s="394"/>
      <c r="C6" s="394"/>
      <c r="D6" s="395"/>
      <c r="E6" s="402" t="s">
        <v>143</v>
      </c>
      <c r="F6" s="402" t="s">
        <v>144</v>
      </c>
      <c r="G6" s="366" t="s">
        <v>145</v>
      </c>
      <c r="H6" s="389" t="s">
        <v>146</v>
      </c>
      <c r="I6" s="390"/>
      <c r="J6" s="390"/>
      <c r="K6" s="391"/>
      <c r="L6" s="372" t="s">
        <v>147</v>
      </c>
      <c r="M6" s="386"/>
      <c r="N6" s="386"/>
      <c r="O6" s="384"/>
      <c r="P6" s="372" t="s">
        <v>121</v>
      </c>
      <c r="Q6" s="386"/>
      <c r="R6" s="386"/>
    </row>
    <row r="7" spans="2:18" ht="11.25" customHeight="1" x14ac:dyDescent="0.4">
      <c r="B7" s="394"/>
      <c r="C7" s="394"/>
      <c r="D7" s="395"/>
      <c r="E7" s="404"/>
      <c r="F7" s="404"/>
      <c r="G7" s="405"/>
      <c r="H7" s="402" t="s">
        <v>148</v>
      </c>
      <c r="I7" s="389" t="s">
        <v>149</v>
      </c>
      <c r="J7" s="390"/>
      <c r="K7" s="391"/>
      <c r="L7" s="368" t="s">
        <v>124</v>
      </c>
      <c r="M7" s="368" t="s">
        <v>125</v>
      </c>
      <c r="N7" s="372" t="s">
        <v>126</v>
      </c>
      <c r="O7" s="384"/>
      <c r="P7" s="368" t="s">
        <v>124</v>
      </c>
      <c r="Q7" s="368" t="s">
        <v>128</v>
      </c>
      <c r="R7" s="369" t="s">
        <v>129</v>
      </c>
    </row>
    <row r="8" spans="2:18" ht="11.25" customHeight="1" x14ac:dyDescent="0.4">
      <c r="B8" s="396"/>
      <c r="C8" s="396"/>
      <c r="D8" s="397"/>
      <c r="E8" s="403"/>
      <c r="F8" s="403"/>
      <c r="G8" s="406"/>
      <c r="H8" s="403"/>
      <c r="I8" s="137" t="s">
        <v>150</v>
      </c>
      <c r="J8" s="137" t="s">
        <v>151</v>
      </c>
      <c r="K8" s="138" t="s">
        <v>152</v>
      </c>
      <c r="L8" s="367"/>
      <c r="M8" s="367"/>
      <c r="N8" s="112" t="s">
        <v>132</v>
      </c>
      <c r="O8" s="112" t="s">
        <v>133</v>
      </c>
      <c r="P8" s="367"/>
      <c r="Q8" s="367"/>
      <c r="R8" s="370"/>
    </row>
    <row r="9" spans="2:18" ht="3" customHeight="1" x14ac:dyDescent="0.4">
      <c r="D9" s="113"/>
    </row>
    <row r="10" spans="2:18" s="118" customFormat="1" ht="11.25" customHeight="1" x14ac:dyDescent="0.15">
      <c r="B10" s="114" t="s">
        <v>134</v>
      </c>
      <c r="C10" s="82">
        <v>29</v>
      </c>
      <c r="D10" s="115" t="s">
        <v>135</v>
      </c>
      <c r="E10" s="116">
        <v>114688</v>
      </c>
      <c r="F10" s="116">
        <v>114167</v>
      </c>
      <c r="G10" s="116">
        <v>521</v>
      </c>
      <c r="H10" s="116">
        <v>10867</v>
      </c>
      <c r="I10" s="116">
        <v>65453</v>
      </c>
      <c r="J10" s="116">
        <v>20317</v>
      </c>
      <c r="K10" s="116">
        <v>18051</v>
      </c>
      <c r="L10" s="116">
        <v>89283634</v>
      </c>
      <c r="M10" s="116">
        <v>1201898</v>
      </c>
      <c r="N10" s="116">
        <v>84110730</v>
      </c>
      <c r="O10" s="116">
        <v>3971006</v>
      </c>
      <c r="P10" s="116">
        <v>1093427</v>
      </c>
      <c r="Q10" s="116">
        <v>260750</v>
      </c>
      <c r="R10" s="116">
        <v>832677</v>
      </c>
    </row>
    <row r="11" spans="2:18" s="118" customFormat="1" ht="11.25" customHeight="1" x14ac:dyDescent="0.15">
      <c r="B11" s="114"/>
      <c r="C11" s="82">
        <v>30</v>
      </c>
      <c r="D11" s="115"/>
      <c r="E11" s="116">
        <v>121360</v>
      </c>
      <c r="F11" s="116">
        <v>120901</v>
      </c>
      <c r="G11" s="116">
        <v>459</v>
      </c>
      <c r="H11" s="116">
        <v>11521</v>
      </c>
      <c r="I11" s="116">
        <v>68974</v>
      </c>
      <c r="J11" s="116">
        <v>22094</v>
      </c>
      <c r="K11" s="116">
        <v>18771</v>
      </c>
      <c r="L11" s="116">
        <v>93810562</v>
      </c>
      <c r="M11" s="116">
        <v>1160629</v>
      </c>
      <c r="N11" s="116">
        <v>88352143</v>
      </c>
      <c r="O11" s="116">
        <v>4297790</v>
      </c>
      <c r="P11" s="116">
        <v>1171616</v>
      </c>
      <c r="Q11" s="116">
        <v>270250</v>
      </c>
      <c r="R11" s="116">
        <v>901366</v>
      </c>
    </row>
    <row r="12" spans="2:18" s="118" customFormat="1" ht="11.25" customHeight="1" x14ac:dyDescent="0.15">
      <c r="B12" s="114"/>
      <c r="C12" s="82" t="s">
        <v>153</v>
      </c>
      <c r="D12" s="83"/>
      <c r="E12" s="116">
        <v>125524</v>
      </c>
      <c r="F12" s="116">
        <v>125076</v>
      </c>
      <c r="G12" s="116">
        <v>448</v>
      </c>
      <c r="H12" s="116">
        <v>11828</v>
      </c>
      <c r="I12" s="116">
        <v>71202</v>
      </c>
      <c r="J12" s="116">
        <v>23245</v>
      </c>
      <c r="K12" s="116">
        <v>19249</v>
      </c>
      <c r="L12" s="116">
        <v>99119349</v>
      </c>
      <c r="M12" s="116">
        <v>1214249</v>
      </c>
      <c r="N12" s="116">
        <v>93294746</v>
      </c>
      <c r="O12" s="116">
        <v>4610353</v>
      </c>
      <c r="P12" s="116">
        <v>1221847</v>
      </c>
      <c r="Q12" s="116">
        <v>288600</v>
      </c>
      <c r="R12" s="116">
        <v>1047588</v>
      </c>
    </row>
    <row r="13" spans="2:18" s="118" customFormat="1" ht="11.25" customHeight="1" x14ac:dyDescent="0.15">
      <c r="B13" s="114"/>
      <c r="C13" s="82" t="s">
        <v>27</v>
      </c>
      <c r="D13" s="83"/>
      <c r="E13" s="116">
        <v>127463</v>
      </c>
      <c r="F13" s="116">
        <v>127051</v>
      </c>
      <c r="G13" s="116">
        <v>412</v>
      </c>
      <c r="H13" s="116">
        <v>11634</v>
      </c>
      <c r="I13" s="116">
        <v>71709</v>
      </c>
      <c r="J13" s="116">
        <v>24621</v>
      </c>
      <c r="K13" s="116">
        <v>19499</v>
      </c>
      <c r="L13" s="116">
        <v>95979665</v>
      </c>
      <c r="M13" s="116">
        <v>991066</v>
      </c>
      <c r="N13" s="116">
        <v>90686793</v>
      </c>
      <c r="O13" s="116">
        <v>4301806</v>
      </c>
      <c r="P13" s="116">
        <v>1285309</v>
      </c>
      <c r="Q13" s="116">
        <v>292350</v>
      </c>
      <c r="R13" s="116">
        <v>992959</v>
      </c>
    </row>
    <row r="14" spans="2:18" s="125" customFormat="1" ht="11.25" customHeight="1" x14ac:dyDescent="0.15">
      <c r="B14" s="62"/>
      <c r="C14" s="121" t="s">
        <v>29</v>
      </c>
      <c r="D14" s="64"/>
      <c r="E14" s="122">
        <v>132112</v>
      </c>
      <c r="F14" s="122">
        <v>131735</v>
      </c>
      <c r="G14" s="122">
        <v>377</v>
      </c>
      <c r="H14" s="122">
        <v>12061</v>
      </c>
      <c r="I14" s="122">
        <v>73730</v>
      </c>
      <c r="J14" s="122">
        <v>26378</v>
      </c>
      <c r="K14" s="122">
        <v>19943</v>
      </c>
      <c r="L14" s="122">
        <v>102587273</v>
      </c>
      <c r="M14" s="122">
        <v>989489</v>
      </c>
      <c r="N14" s="122">
        <v>96846439</v>
      </c>
      <c r="O14" s="122">
        <v>4751345</v>
      </c>
      <c r="P14" s="122">
        <v>1290082</v>
      </c>
      <c r="Q14" s="122">
        <v>297200</v>
      </c>
      <c r="R14" s="122">
        <v>992882</v>
      </c>
    </row>
    <row r="15" spans="2:18" s="118" customFormat="1" ht="11.25" customHeight="1" x14ac:dyDescent="0.15">
      <c r="C15" s="387" t="s">
        <v>154</v>
      </c>
      <c r="D15" s="388"/>
      <c r="E15" s="116">
        <v>24146</v>
      </c>
      <c r="F15" s="116">
        <v>24063</v>
      </c>
      <c r="G15" s="116">
        <v>83</v>
      </c>
      <c r="H15" s="116">
        <v>2267</v>
      </c>
      <c r="I15" s="116">
        <v>13017</v>
      </c>
      <c r="J15" s="116">
        <v>4909</v>
      </c>
      <c r="K15" s="116">
        <v>3953</v>
      </c>
      <c r="L15" s="116">
        <v>19502227</v>
      </c>
      <c r="M15" s="116">
        <v>173857</v>
      </c>
      <c r="N15" s="116">
        <f>19328370-O15</f>
        <v>18474528</v>
      </c>
      <c r="O15" s="116">
        <v>853842</v>
      </c>
      <c r="P15" s="116">
        <f>Q15+R15</f>
        <v>259669</v>
      </c>
      <c r="Q15" s="116">
        <f>61150+50</f>
        <v>61200</v>
      </c>
      <c r="R15" s="116">
        <v>198469</v>
      </c>
    </row>
    <row r="16" spans="2:18" s="118" customFormat="1" ht="11.25" customHeight="1" x14ac:dyDescent="0.15">
      <c r="C16" s="387" t="s">
        <v>155</v>
      </c>
      <c r="D16" s="388"/>
      <c r="E16" s="116">
        <v>26234</v>
      </c>
      <c r="F16" s="116">
        <v>26170</v>
      </c>
      <c r="G16" s="116">
        <v>64</v>
      </c>
      <c r="H16" s="116">
        <v>2445</v>
      </c>
      <c r="I16" s="116">
        <v>14537</v>
      </c>
      <c r="J16" s="116">
        <v>5346</v>
      </c>
      <c r="K16" s="116">
        <v>3906</v>
      </c>
      <c r="L16" s="116">
        <v>20570827</v>
      </c>
      <c r="M16" s="116">
        <v>210347</v>
      </c>
      <c r="N16" s="116">
        <f>20360481-O16</f>
        <v>19404905</v>
      </c>
      <c r="O16" s="116">
        <v>955576</v>
      </c>
      <c r="P16" s="116">
        <f t="shared" ref="P16:P20" si="0">Q16+R16</f>
        <v>259135</v>
      </c>
      <c r="Q16" s="116">
        <v>57450</v>
      </c>
      <c r="R16" s="116">
        <f>201685</f>
        <v>201685</v>
      </c>
    </row>
    <row r="17" spans="2:18" s="118" customFormat="1" ht="11.25" customHeight="1" x14ac:dyDescent="0.15">
      <c r="C17" s="387" t="s">
        <v>156</v>
      </c>
      <c r="D17" s="388"/>
      <c r="E17" s="116">
        <v>21717</v>
      </c>
      <c r="F17" s="116">
        <v>21667</v>
      </c>
      <c r="G17" s="116">
        <v>50</v>
      </c>
      <c r="H17" s="116">
        <v>2215</v>
      </c>
      <c r="I17" s="116">
        <v>12052</v>
      </c>
      <c r="J17" s="116">
        <v>4123</v>
      </c>
      <c r="K17" s="116">
        <v>3327</v>
      </c>
      <c r="L17" s="116">
        <v>16857495</v>
      </c>
      <c r="M17" s="116">
        <v>188401</v>
      </c>
      <c r="N17" s="116">
        <f>16669094-O17</f>
        <v>15856416</v>
      </c>
      <c r="O17" s="116">
        <v>812678</v>
      </c>
      <c r="P17" s="116">
        <f t="shared" si="0"/>
        <v>220366</v>
      </c>
      <c r="Q17" s="116">
        <v>50050</v>
      </c>
      <c r="R17" s="116">
        <f>170316</f>
        <v>170316</v>
      </c>
    </row>
    <row r="18" spans="2:18" s="118" customFormat="1" ht="11.25" customHeight="1" x14ac:dyDescent="0.15">
      <c r="C18" s="387" t="s">
        <v>157</v>
      </c>
      <c r="D18" s="388"/>
      <c r="E18" s="116">
        <v>24655</v>
      </c>
      <c r="F18" s="116">
        <v>24615</v>
      </c>
      <c r="G18" s="116">
        <v>40</v>
      </c>
      <c r="H18" s="116">
        <v>2325</v>
      </c>
      <c r="I18" s="116">
        <v>13592</v>
      </c>
      <c r="J18" s="116">
        <v>4898</v>
      </c>
      <c r="K18" s="116">
        <v>3840</v>
      </c>
      <c r="L18" s="116">
        <v>18429789</v>
      </c>
      <c r="M18" s="116">
        <v>166837</v>
      </c>
      <c r="N18" s="116">
        <f>18262951-O18</f>
        <v>17436998</v>
      </c>
      <c r="O18" s="116">
        <v>825953</v>
      </c>
      <c r="P18" s="116">
        <f t="shared" si="0"/>
        <v>230042</v>
      </c>
      <c r="Q18" s="116">
        <v>53950</v>
      </c>
      <c r="R18" s="116">
        <f>176092</f>
        <v>176092</v>
      </c>
    </row>
    <row r="19" spans="2:18" s="118" customFormat="1" ht="11.25" customHeight="1" x14ac:dyDescent="0.15">
      <c r="C19" s="387" t="s">
        <v>158</v>
      </c>
      <c r="D19" s="388"/>
      <c r="E19" s="116">
        <v>14568</v>
      </c>
      <c r="F19" s="116">
        <v>14494</v>
      </c>
      <c r="G19" s="116">
        <v>74</v>
      </c>
      <c r="H19" s="116">
        <v>1030</v>
      </c>
      <c r="I19" s="116">
        <v>8435</v>
      </c>
      <c r="J19" s="116">
        <v>2931</v>
      </c>
      <c r="K19" s="116">
        <v>2172</v>
      </c>
      <c r="L19" s="116">
        <v>11319968</v>
      </c>
      <c r="M19" s="116">
        <v>94808</v>
      </c>
      <c r="N19" s="116">
        <f>11225160-O19</f>
        <v>10738855</v>
      </c>
      <c r="O19" s="116">
        <v>486305</v>
      </c>
      <c r="P19" s="116">
        <f t="shared" si="0"/>
        <v>135258</v>
      </c>
      <c r="Q19" s="116">
        <v>35050</v>
      </c>
      <c r="R19" s="116">
        <f>100208</f>
        <v>100208</v>
      </c>
    </row>
    <row r="20" spans="2:18" s="118" customFormat="1" ht="11.25" customHeight="1" x14ac:dyDescent="0.15">
      <c r="C20" s="387" t="s">
        <v>159</v>
      </c>
      <c r="D20" s="388"/>
      <c r="E20" s="116">
        <v>20792</v>
      </c>
      <c r="F20" s="116">
        <v>20726</v>
      </c>
      <c r="G20" s="116">
        <v>66</v>
      </c>
      <c r="H20" s="116">
        <v>1779</v>
      </c>
      <c r="I20" s="116">
        <v>12097</v>
      </c>
      <c r="J20" s="116">
        <v>4171</v>
      </c>
      <c r="K20" s="116">
        <v>2745</v>
      </c>
      <c r="L20" s="116">
        <v>15906967</v>
      </c>
      <c r="M20" s="116">
        <v>155239</v>
      </c>
      <c r="N20" s="116">
        <f>15751729-O20-1</f>
        <v>14934737</v>
      </c>
      <c r="O20" s="116">
        <v>816991</v>
      </c>
      <c r="P20" s="116">
        <f t="shared" si="0"/>
        <v>185612</v>
      </c>
      <c r="Q20" s="116">
        <v>39500</v>
      </c>
      <c r="R20" s="116">
        <f>146112</f>
        <v>146112</v>
      </c>
    </row>
    <row r="21" spans="2:18" ht="3" customHeight="1" thickBot="1" x14ac:dyDescent="0.45">
      <c r="B21" s="131"/>
      <c r="C21" s="131"/>
      <c r="D21" s="132"/>
      <c r="E21" s="139"/>
      <c r="F21" s="131"/>
      <c r="G21" s="131"/>
      <c r="H21" s="131"/>
      <c r="I21" s="131"/>
      <c r="J21" s="131"/>
      <c r="K21" s="131"/>
      <c r="L21" s="133"/>
      <c r="M21" s="133"/>
      <c r="N21" s="133"/>
      <c r="O21" s="133"/>
      <c r="P21" s="133"/>
      <c r="Q21" s="133"/>
      <c r="R21" s="133"/>
    </row>
    <row r="22" spans="2:18" ht="3" customHeight="1" x14ac:dyDescent="0.4"/>
    <row r="23" spans="2:18" ht="11.25" customHeight="1" x14ac:dyDescent="0.4">
      <c r="B23" s="140" t="s">
        <v>160</v>
      </c>
      <c r="L23" s="136"/>
      <c r="P23" s="136"/>
    </row>
    <row r="24" spans="2:18" x14ac:dyDescent="0.4">
      <c r="L24" s="136"/>
      <c r="N24" s="136"/>
      <c r="P24" s="136"/>
    </row>
  </sheetData>
  <mergeCells count="23">
    <mergeCell ref="P6:R6"/>
    <mergeCell ref="H7:H8"/>
    <mergeCell ref="E6:E8"/>
    <mergeCell ref="F6:F8"/>
    <mergeCell ref="G6:G8"/>
    <mergeCell ref="H6:K6"/>
    <mergeCell ref="L6:O6"/>
    <mergeCell ref="C20:D20"/>
    <mergeCell ref="R7:R8"/>
    <mergeCell ref="C15:D15"/>
    <mergeCell ref="C16:D16"/>
    <mergeCell ref="C17:D17"/>
    <mergeCell ref="C18:D18"/>
    <mergeCell ref="C19:D19"/>
    <mergeCell ref="I7:K7"/>
    <mergeCell ref="L7:L8"/>
    <mergeCell ref="M7:M8"/>
    <mergeCell ref="N7:O7"/>
    <mergeCell ref="P7:P8"/>
    <mergeCell ref="Q7:Q8"/>
    <mergeCell ref="B5:D8"/>
    <mergeCell ref="E5:K5"/>
    <mergeCell ref="L5:R5"/>
  </mergeCells>
  <phoneticPr fontId="3"/>
  <printOptions horizontalCentered="1"/>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87240-9305-40FC-904B-ECBB983783F2}">
  <sheetPr>
    <pageSetUpPr fitToPage="1"/>
  </sheetPr>
  <dimension ref="B1:N22"/>
  <sheetViews>
    <sheetView showGridLines="0" zoomScaleNormal="100" zoomScaleSheetLayoutView="100" workbookViewId="0"/>
  </sheetViews>
  <sheetFormatPr defaultRowHeight="11.25" x14ac:dyDescent="0.4"/>
  <cols>
    <col min="1" max="1" width="3.375" style="103" customWidth="1"/>
    <col min="2" max="2" width="4.375" style="103" customWidth="1"/>
    <col min="3" max="3" width="3" style="103" customWidth="1"/>
    <col min="4" max="4" width="8.125" style="103" customWidth="1"/>
    <col min="5" max="7" width="22.75" style="103" customWidth="1"/>
    <col min="8" max="9" width="21" style="103" customWidth="1"/>
    <col min="10" max="11" width="20.875" style="103" customWidth="1"/>
    <col min="12" max="16384" width="9" style="103"/>
  </cols>
  <sheetData>
    <row r="1" spans="2:14" ht="14.25" x14ac:dyDescent="0.4">
      <c r="B1" s="105" t="s">
        <v>0</v>
      </c>
    </row>
    <row r="3" spans="2:14" ht="14.25" x14ac:dyDescent="0.4">
      <c r="B3" s="105" t="s">
        <v>161</v>
      </c>
    </row>
    <row r="4" spans="2:14" ht="12" thickBot="1" x14ac:dyDescent="0.45">
      <c r="J4" s="409"/>
      <c r="K4" s="410"/>
    </row>
    <row r="5" spans="2:14" ht="11.25" customHeight="1" x14ac:dyDescent="0.4">
      <c r="B5" s="375" t="s">
        <v>114</v>
      </c>
      <c r="C5" s="376"/>
      <c r="D5" s="377"/>
      <c r="E5" s="107"/>
      <c r="F5" s="108" t="s">
        <v>162</v>
      </c>
      <c r="G5" s="108"/>
      <c r="H5" s="141"/>
      <c r="I5" s="383" t="s">
        <v>163</v>
      </c>
      <c r="J5" s="401"/>
      <c r="K5" s="401"/>
      <c r="L5" s="135"/>
    </row>
    <row r="6" spans="2:14" ht="11.25" customHeight="1" x14ac:dyDescent="0.4">
      <c r="B6" s="380"/>
      <c r="C6" s="380"/>
      <c r="D6" s="381"/>
      <c r="E6" s="112" t="s">
        <v>164</v>
      </c>
      <c r="F6" s="112" t="s">
        <v>165</v>
      </c>
      <c r="G6" s="112" t="s">
        <v>166</v>
      </c>
      <c r="H6" s="142" t="s">
        <v>167</v>
      </c>
      <c r="I6" s="112" t="s">
        <v>164</v>
      </c>
      <c r="J6" s="112" t="s">
        <v>168</v>
      </c>
      <c r="K6" s="142" t="s">
        <v>169</v>
      </c>
      <c r="L6" s="135"/>
    </row>
    <row r="7" spans="2:14" ht="3" customHeight="1" x14ac:dyDescent="0.4">
      <c r="D7" s="143"/>
    </row>
    <row r="8" spans="2:14" s="118" customFormat="1" ht="11.25" customHeight="1" x14ac:dyDescent="0.15">
      <c r="B8" s="114" t="s">
        <v>134</v>
      </c>
      <c r="C8" s="82">
        <v>29</v>
      </c>
      <c r="D8" s="115" t="s">
        <v>135</v>
      </c>
      <c r="E8" s="287">
        <v>189416</v>
      </c>
      <c r="F8" s="287">
        <v>110356</v>
      </c>
      <c r="G8" s="287">
        <v>1693</v>
      </c>
      <c r="H8" s="287">
        <v>77367</v>
      </c>
      <c r="I8" s="287">
        <v>40828</v>
      </c>
      <c r="J8" s="287">
        <v>9904</v>
      </c>
      <c r="K8" s="287">
        <v>30924</v>
      </c>
    </row>
    <row r="9" spans="2:14" s="118" customFormat="1" ht="11.25" customHeight="1" x14ac:dyDescent="0.15">
      <c r="B9" s="114"/>
      <c r="C9" s="82">
        <v>30</v>
      </c>
      <c r="D9" s="115"/>
      <c r="E9" s="287">
        <v>186058</v>
      </c>
      <c r="F9" s="287">
        <v>108784</v>
      </c>
      <c r="G9" s="287">
        <v>1669</v>
      </c>
      <c r="H9" s="287">
        <v>75605</v>
      </c>
      <c r="I9" s="287">
        <v>41932</v>
      </c>
      <c r="J9" s="287">
        <v>10116</v>
      </c>
      <c r="K9" s="287">
        <v>31816</v>
      </c>
    </row>
    <row r="10" spans="2:14" s="118" customFormat="1" ht="11.25" customHeight="1" x14ac:dyDescent="0.15">
      <c r="B10" s="114"/>
      <c r="C10" s="82" t="s">
        <v>137</v>
      </c>
      <c r="D10" s="83"/>
      <c r="E10" s="287">
        <v>185063</v>
      </c>
      <c r="F10" s="287">
        <v>110024</v>
      </c>
      <c r="G10" s="287">
        <v>1641</v>
      </c>
      <c r="H10" s="287">
        <v>73398</v>
      </c>
      <c r="I10" s="287">
        <v>44115</v>
      </c>
      <c r="J10" s="287">
        <v>10404</v>
      </c>
      <c r="K10" s="287">
        <v>33711</v>
      </c>
    </row>
    <row r="11" spans="2:14" s="118" customFormat="1" ht="11.25" customHeight="1" x14ac:dyDescent="0.15">
      <c r="B11" s="114"/>
      <c r="C11" s="82" t="s">
        <v>27</v>
      </c>
      <c r="D11" s="83"/>
      <c r="E11" s="287">
        <v>183887</v>
      </c>
      <c r="F11" s="287">
        <v>111028</v>
      </c>
      <c r="G11" s="287">
        <v>1599</v>
      </c>
      <c r="H11" s="287">
        <v>71260</v>
      </c>
      <c r="I11" s="287">
        <v>46370</v>
      </c>
      <c r="J11" s="287">
        <v>10744</v>
      </c>
      <c r="K11" s="287">
        <v>35626</v>
      </c>
    </row>
    <row r="12" spans="2:14" s="125" customFormat="1" ht="11.25" customHeight="1" x14ac:dyDescent="0.15">
      <c r="B12" s="62"/>
      <c r="C12" s="121" t="s">
        <v>29</v>
      </c>
      <c r="D12" s="64"/>
      <c r="E12" s="144">
        <v>182592</v>
      </c>
      <c r="F12" s="144">
        <v>111993</v>
      </c>
      <c r="G12" s="144">
        <v>1633</v>
      </c>
      <c r="H12" s="144">
        <v>68966</v>
      </c>
      <c r="I12" s="144">
        <v>48092</v>
      </c>
      <c r="J12" s="144">
        <v>11123</v>
      </c>
      <c r="K12" s="144">
        <v>36969</v>
      </c>
    </row>
    <row r="13" spans="2:14" s="118" customFormat="1" ht="11.25" customHeight="1" x14ac:dyDescent="0.15">
      <c r="C13" s="407" t="s">
        <v>170</v>
      </c>
      <c r="D13" s="408"/>
      <c r="E13" s="145">
        <v>39878</v>
      </c>
      <c r="F13" s="146">
        <v>25833</v>
      </c>
      <c r="G13" s="146">
        <v>321</v>
      </c>
      <c r="H13" s="146">
        <v>13724</v>
      </c>
      <c r="I13" s="287">
        <v>10803</v>
      </c>
      <c r="J13" s="147">
        <v>2648</v>
      </c>
      <c r="K13" s="147">
        <v>8155</v>
      </c>
      <c r="N13" s="148"/>
    </row>
    <row r="14" spans="2:14" s="118" customFormat="1" ht="11.25" customHeight="1" x14ac:dyDescent="0.15">
      <c r="C14" s="407" t="s">
        <v>171</v>
      </c>
      <c r="D14" s="408"/>
      <c r="E14" s="145">
        <v>32104</v>
      </c>
      <c r="F14" s="146">
        <v>19827</v>
      </c>
      <c r="G14" s="146">
        <v>279</v>
      </c>
      <c r="H14" s="146">
        <v>11998</v>
      </c>
      <c r="I14" s="287">
        <v>8252</v>
      </c>
      <c r="J14" s="147">
        <v>1865</v>
      </c>
      <c r="K14" s="147">
        <v>6387</v>
      </c>
      <c r="N14" s="148"/>
    </row>
    <row r="15" spans="2:14" s="118" customFormat="1" ht="11.25" customHeight="1" x14ac:dyDescent="0.15">
      <c r="C15" s="407" t="s">
        <v>172</v>
      </c>
      <c r="D15" s="408"/>
      <c r="E15" s="145">
        <v>29491</v>
      </c>
      <c r="F15" s="146">
        <v>18081</v>
      </c>
      <c r="G15" s="146">
        <v>271</v>
      </c>
      <c r="H15" s="146">
        <v>11139</v>
      </c>
      <c r="I15" s="287">
        <v>7754</v>
      </c>
      <c r="J15" s="147">
        <v>1738</v>
      </c>
      <c r="K15" s="147">
        <v>6016</v>
      </c>
      <c r="N15" s="148"/>
    </row>
    <row r="16" spans="2:14" s="118" customFormat="1" ht="11.25" customHeight="1" x14ac:dyDescent="0.15">
      <c r="C16" s="407" t="s">
        <v>173</v>
      </c>
      <c r="D16" s="408"/>
      <c r="E16" s="145">
        <v>28167</v>
      </c>
      <c r="F16" s="146">
        <v>19027</v>
      </c>
      <c r="G16" s="146">
        <v>231</v>
      </c>
      <c r="H16" s="146">
        <v>8909</v>
      </c>
      <c r="I16" s="287">
        <v>8555</v>
      </c>
      <c r="J16" s="147">
        <v>2390</v>
      </c>
      <c r="K16" s="147">
        <v>6165</v>
      </c>
      <c r="N16" s="148"/>
    </row>
    <row r="17" spans="2:14" s="118" customFormat="1" ht="11.25" customHeight="1" x14ac:dyDescent="0.15">
      <c r="C17" s="407" t="s">
        <v>174</v>
      </c>
      <c r="D17" s="408"/>
      <c r="E17" s="145">
        <v>24841</v>
      </c>
      <c r="F17" s="146">
        <v>13793</v>
      </c>
      <c r="G17" s="146">
        <v>232</v>
      </c>
      <c r="H17" s="146">
        <v>10816</v>
      </c>
      <c r="I17" s="287">
        <v>6134</v>
      </c>
      <c r="J17" s="147">
        <v>1446</v>
      </c>
      <c r="K17" s="147">
        <v>4688</v>
      </c>
      <c r="N17" s="148"/>
    </row>
    <row r="18" spans="2:14" s="118" customFormat="1" ht="11.25" customHeight="1" x14ac:dyDescent="0.15">
      <c r="C18" s="407" t="s">
        <v>175</v>
      </c>
      <c r="D18" s="408"/>
      <c r="E18" s="145">
        <v>28110</v>
      </c>
      <c r="F18" s="146">
        <v>15431</v>
      </c>
      <c r="G18" s="146">
        <v>299</v>
      </c>
      <c r="H18" s="146">
        <v>12380</v>
      </c>
      <c r="I18" s="287">
        <v>6593</v>
      </c>
      <c r="J18" s="147">
        <v>1036</v>
      </c>
      <c r="K18" s="147">
        <v>5557</v>
      </c>
      <c r="N18" s="148"/>
    </row>
    <row r="19" spans="2:14" s="118" customFormat="1" ht="11.25" customHeight="1" x14ac:dyDescent="0.15">
      <c r="C19" s="407" t="s">
        <v>176</v>
      </c>
      <c r="D19" s="408"/>
      <c r="E19" s="145">
        <v>1</v>
      </c>
      <c r="F19" s="149">
        <v>1</v>
      </c>
      <c r="G19" s="149" t="s">
        <v>138</v>
      </c>
      <c r="H19" s="149" t="s">
        <v>138</v>
      </c>
      <c r="I19" s="287">
        <v>1</v>
      </c>
      <c r="J19" s="149" t="s">
        <v>138</v>
      </c>
      <c r="K19" s="149">
        <v>1</v>
      </c>
    </row>
    <row r="20" spans="2:14" ht="3" customHeight="1" thickBot="1" x14ac:dyDescent="0.2">
      <c r="B20" s="131"/>
      <c r="C20" s="131"/>
      <c r="D20" s="150"/>
      <c r="E20" s="151"/>
      <c r="F20" s="152"/>
      <c r="G20" s="153"/>
      <c r="H20" s="151"/>
      <c r="I20" s="153"/>
      <c r="J20" s="153"/>
      <c r="K20" s="153"/>
    </row>
    <row r="21" spans="2:14" ht="3" customHeight="1" x14ac:dyDescent="0.4"/>
    <row r="22" spans="2:14" ht="11.25" customHeight="1" x14ac:dyDescent="0.4">
      <c r="B22" s="103" t="s">
        <v>177</v>
      </c>
    </row>
  </sheetData>
  <mergeCells count="10">
    <mergeCell ref="C16:D16"/>
    <mergeCell ref="C17:D17"/>
    <mergeCell ref="C18:D18"/>
    <mergeCell ref="C19:D19"/>
    <mergeCell ref="J4:K4"/>
    <mergeCell ref="B5:D6"/>
    <mergeCell ref="I5:K5"/>
    <mergeCell ref="C13:D13"/>
    <mergeCell ref="C14:D14"/>
    <mergeCell ref="C15:D15"/>
  </mergeCells>
  <phoneticPr fontId="3"/>
  <printOptions horizontalCentered="1"/>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B92A1-B6A7-4EDF-AFF6-670D911E680F}">
  <sheetPr>
    <pageSetUpPr fitToPage="1"/>
  </sheetPr>
  <dimension ref="B1:X40"/>
  <sheetViews>
    <sheetView showGridLines="0" zoomScaleNormal="100" zoomScaleSheetLayoutView="85" workbookViewId="0"/>
  </sheetViews>
  <sheetFormatPr defaultRowHeight="11.25" x14ac:dyDescent="0.4"/>
  <cols>
    <col min="1" max="1" width="3" style="103" customWidth="1"/>
    <col min="2" max="2" width="4.25" style="103" customWidth="1"/>
    <col min="3" max="3" width="2.875" style="103" customWidth="1"/>
    <col min="4" max="4" width="4.75" style="103" customWidth="1"/>
    <col min="5" max="5" width="7.625" style="103" customWidth="1"/>
    <col min="6" max="6" width="7.25" style="103" customWidth="1"/>
    <col min="7" max="7" width="7.625" style="103" customWidth="1"/>
    <col min="8" max="8" width="6.875" style="103" customWidth="1"/>
    <col min="9" max="9" width="7.5" style="103" customWidth="1"/>
    <col min="10" max="13" width="6.875" style="103" customWidth="1"/>
    <col min="14" max="14" width="7.5" style="103" customWidth="1"/>
    <col min="15" max="15" width="11.625" style="103" bestFit="1" customWidth="1"/>
    <col min="16" max="16" width="8.25" style="103" bestFit="1" customWidth="1"/>
    <col min="17" max="17" width="11.625" style="103" bestFit="1" customWidth="1"/>
    <col min="18" max="18" width="6.75" style="103" bestFit="1" customWidth="1"/>
    <col min="19" max="19" width="10.625" style="103" bestFit="1" customWidth="1"/>
    <col min="20" max="22" width="5.25" style="103" customWidth="1"/>
    <col min="23" max="23" width="6.75" style="103" bestFit="1" customWidth="1"/>
    <col min="24" max="24" width="9.625" style="103" bestFit="1" customWidth="1"/>
    <col min="25" max="16384" width="9" style="103"/>
  </cols>
  <sheetData>
    <row r="1" spans="2:24" ht="14.25" x14ac:dyDescent="0.4">
      <c r="B1" s="105" t="s">
        <v>0</v>
      </c>
    </row>
    <row r="3" spans="2:24" ht="14.25" x14ac:dyDescent="0.4">
      <c r="B3" s="105" t="s">
        <v>178</v>
      </c>
      <c r="O3" s="136"/>
    </row>
    <row r="4" spans="2:24" ht="12.75" customHeight="1" thickBot="1" x14ac:dyDescent="0.45">
      <c r="D4" s="154"/>
      <c r="X4" s="155" t="s">
        <v>179</v>
      </c>
    </row>
    <row r="5" spans="2:24" ht="14.25" customHeight="1" x14ac:dyDescent="0.4">
      <c r="B5" s="375" t="s">
        <v>114</v>
      </c>
      <c r="C5" s="376"/>
      <c r="D5" s="377"/>
      <c r="E5" s="382" t="s">
        <v>180</v>
      </c>
      <c r="F5" s="382"/>
      <c r="G5" s="382"/>
      <c r="H5" s="382"/>
      <c r="I5" s="382"/>
      <c r="J5" s="382"/>
      <c r="K5" s="382"/>
      <c r="L5" s="382"/>
      <c r="M5" s="382"/>
      <c r="N5" s="382"/>
      <c r="O5" s="413" t="s">
        <v>181</v>
      </c>
      <c r="P5" s="382"/>
      <c r="Q5" s="382"/>
      <c r="R5" s="382"/>
      <c r="S5" s="382"/>
      <c r="T5" s="382"/>
      <c r="U5" s="382"/>
      <c r="V5" s="382"/>
      <c r="W5" s="382"/>
      <c r="X5" s="382"/>
    </row>
    <row r="6" spans="2:24" ht="14.25" customHeight="1" x14ac:dyDescent="0.4">
      <c r="B6" s="380"/>
      <c r="C6" s="380"/>
      <c r="D6" s="381"/>
      <c r="E6" s="156" t="s">
        <v>182</v>
      </c>
      <c r="F6" s="112" t="s">
        <v>183</v>
      </c>
      <c r="G6" s="112" t="s">
        <v>184</v>
      </c>
      <c r="H6" s="112" t="s">
        <v>185</v>
      </c>
      <c r="I6" s="112" t="s">
        <v>186</v>
      </c>
      <c r="J6" s="112" t="s">
        <v>187</v>
      </c>
      <c r="K6" s="112" t="s">
        <v>188</v>
      </c>
      <c r="L6" s="112" t="s">
        <v>189</v>
      </c>
      <c r="M6" s="112" t="s">
        <v>190</v>
      </c>
      <c r="N6" s="112" t="s">
        <v>191</v>
      </c>
      <c r="O6" s="156" t="s">
        <v>192</v>
      </c>
      <c r="P6" s="112" t="s">
        <v>183</v>
      </c>
      <c r="Q6" s="112" t="s">
        <v>184</v>
      </c>
      <c r="R6" s="112" t="s">
        <v>185</v>
      </c>
      <c r="S6" s="112" t="s">
        <v>186</v>
      </c>
      <c r="T6" s="112" t="s">
        <v>187</v>
      </c>
      <c r="U6" s="112" t="s">
        <v>193</v>
      </c>
      <c r="V6" s="112" t="s">
        <v>189</v>
      </c>
      <c r="W6" s="112" t="s">
        <v>194</v>
      </c>
      <c r="X6" s="112" t="s">
        <v>191</v>
      </c>
    </row>
    <row r="7" spans="2:24" ht="3" customHeight="1" x14ac:dyDescent="0.4">
      <c r="D7" s="113"/>
    </row>
    <row r="8" spans="2:24" s="118" customFormat="1" ht="13.5" customHeight="1" x14ac:dyDescent="0.15">
      <c r="B8" s="157" t="s">
        <v>134</v>
      </c>
      <c r="C8" s="158">
        <v>29</v>
      </c>
      <c r="D8" s="159" t="s">
        <v>135</v>
      </c>
      <c r="E8" s="9">
        <v>243751</v>
      </c>
      <c r="F8" s="9">
        <v>4908</v>
      </c>
      <c r="G8" s="9">
        <v>225042</v>
      </c>
      <c r="H8" s="9">
        <v>113</v>
      </c>
      <c r="I8" s="9">
        <v>11991</v>
      </c>
      <c r="J8" s="160" t="s">
        <v>136</v>
      </c>
      <c r="K8" s="160" t="s">
        <v>136</v>
      </c>
      <c r="L8" s="9" t="s">
        <v>136</v>
      </c>
      <c r="M8" s="9">
        <v>47</v>
      </c>
      <c r="N8" s="161">
        <v>1650</v>
      </c>
      <c r="O8" s="161">
        <v>161994583</v>
      </c>
      <c r="P8" s="161">
        <v>1807275</v>
      </c>
      <c r="Q8" s="161">
        <v>148367587</v>
      </c>
      <c r="R8" s="161">
        <v>99166</v>
      </c>
      <c r="S8" s="161">
        <v>10391570</v>
      </c>
      <c r="T8" s="160" t="s">
        <v>136</v>
      </c>
      <c r="U8" s="160" t="s">
        <v>136</v>
      </c>
      <c r="V8" s="9" t="s">
        <v>136</v>
      </c>
      <c r="W8" s="161">
        <v>20696</v>
      </c>
      <c r="X8" s="161">
        <v>1308289</v>
      </c>
    </row>
    <row r="9" spans="2:24" s="118" customFormat="1" ht="13.5" customHeight="1" x14ac:dyDescent="0.15">
      <c r="B9" s="157"/>
      <c r="C9" s="158">
        <v>30</v>
      </c>
      <c r="D9" s="159"/>
      <c r="E9" s="9">
        <v>248257</v>
      </c>
      <c r="F9" s="9">
        <v>4187</v>
      </c>
      <c r="G9" s="9">
        <v>229824</v>
      </c>
      <c r="H9" s="9">
        <v>105</v>
      </c>
      <c r="I9" s="9">
        <v>12492</v>
      </c>
      <c r="J9" s="160" t="s">
        <v>136</v>
      </c>
      <c r="K9" s="160" t="s">
        <v>136</v>
      </c>
      <c r="L9" s="9" t="s">
        <v>136</v>
      </c>
      <c r="M9" s="9">
        <v>45</v>
      </c>
      <c r="N9" s="161">
        <v>1604</v>
      </c>
      <c r="O9" s="161">
        <v>165210239</v>
      </c>
      <c r="P9" s="161">
        <v>1552313</v>
      </c>
      <c r="Q9" s="161">
        <v>151473758</v>
      </c>
      <c r="R9" s="161">
        <v>91568</v>
      </c>
      <c r="S9" s="161">
        <v>10801832</v>
      </c>
      <c r="T9" s="160" t="s">
        <v>136</v>
      </c>
      <c r="U9" s="160" t="s">
        <v>136</v>
      </c>
      <c r="V9" s="9" t="s">
        <v>136</v>
      </c>
      <c r="W9" s="161">
        <v>19454</v>
      </c>
      <c r="X9" s="161">
        <v>1271314</v>
      </c>
    </row>
    <row r="10" spans="2:24" s="118" customFormat="1" ht="13.5" customHeight="1" x14ac:dyDescent="0.15">
      <c r="B10" s="157"/>
      <c r="C10" s="158" t="s">
        <v>195</v>
      </c>
      <c r="D10" s="162"/>
      <c r="E10" s="9">
        <v>251457</v>
      </c>
      <c r="F10" s="9">
        <v>3539</v>
      </c>
      <c r="G10" s="9">
        <v>233327</v>
      </c>
      <c r="H10" s="9">
        <v>95</v>
      </c>
      <c r="I10" s="9">
        <v>12894</v>
      </c>
      <c r="J10" s="160" t="s">
        <v>136</v>
      </c>
      <c r="K10" s="160" t="s">
        <v>136</v>
      </c>
      <c r="L10" s="9" t="s">
        <v>136</v>
      </c>
      <c r="M10" s="9">
        <v>48</v>
      </c>
      <c r="N10" s="161">
        <v>1554</v>
      </c>
      <c r="O10" s="161">
        <v>167879331</v>
      </c>
      <c r="P10" s="161">
        <v>1312773</v>
      </c>
      <c r="Q10" s="161">
        <v>154079730</v>
      </c>
      <c r="R10" s="161">
        <v>82496</v>
      </c>
      <c r="S10" s="161">
        <v>11143481</v>
      </c>
      <c r="T10" s="160" t="s">
        <v>136</v>
      </c>
      <c r="U10" s="160" t="s">
        <v>136</v>
      </c>
      <c r="V10" s="9" t="s">
        <v>136</v>
      </c>
      <c r="W10" s="161">
        <v>19372</v>
      </c>
      <c r="X10" s="161">
        <v>1241479</v>
      </c>
    </row>
    <row r="11" spans="2:24" s="118" customFormat="1" ht="13.5" customHeight="1" x14ac:dyDescent="0.15">
      <c r="B11" s="157"/>
      <c r="C11" s="158" t="s">
        <v>27</v>
      </c>
      <c r="D11" s="162"/>
      <c r="E11" s="9">
        <v>254518</v>
      </c>
      <c r="F11" s="9">
        <v>2984</v>
      </c>
      <c r="G11" s="9">
        <v>236484</v>
      </c>
      <c r="H11" s="9">
        <v>87</v>
      </c>
      <c r="I11" s="9">
        <v>13415</v>
      </c>
      <c r="J11" s="160" t="s">
        <v>136</v>
      </c>
      <c r="K11" s="160" t="s">
        <v>136</v>
      </c>
      <c r="L11" s="9" t="s">
        <v>136</v>
      </c>
      <c r="M11" s="9">
        <v>47</v>
      </c>
      <c r="N11" s="163">
        <v>1501</v>
      </c>
      <c r="O11" s="163">
        <v>170721147</v>
      </c>
      <c r="P11" s="163">
        <v>1118745</v>
      </c>
      <c r="Q11" s="163">
        <v>156710786</v>
      </c>
      <c r="R11" s="163">
        <v>75825</v>
      </c>
      <c r="S11" s="163">
        <v>11594044</v>
      </c>
      <c r="T11" s="164" t="s">
        <v>136</v>
      </c>
      <c r="U11" s="164" t="s">
        <v>136</v>
      </c>
      <c r="V11" s="165" t="s">
        <v>136</v>
      </c>
      <c r="W11" s="163">
        <v>18328</v>
      </c>
      <c r="X11" s="163">
        <v>1203419</v>
      </c>
    </row>
    <row r="12" spans="2:24" s="125" customFormat="1" ht="13.5" customHeight="1" x14ac:dyDescent="0.15">
      <c r="B12" s="166"/>
      <c r="C12" s="167" t="s">
        <v>29</v>
      </c>
      <c r="D12" s="168"/>
      <c r="E12" s="169">
        <f t="shared" ref="E12:F12" si="0">SUM(E13:E18)</f>
        <v>256733</v>
      </c>
      <c r="F12" s="169">
        <f t="shared" si="0"/>
        <v>2520</v>
      </c>
      <c r="G12" s="169">
        <f>SUM(G13:G18)</f>
        <v>238505</v>
      </c>
      <c r="H12" s="169">
        <f t="shared" ref="H12:N12" si="1">SUM(H13:H18)</f>
        <v>83</v>
      </c>
      <c r="I12" s="169">
        <f t="shared" si="1"/>
        <v>14013</v>
      </c>
      <c r="J12" s="160" t="s">
        <v>136</v>
      </c>
      <c r="K12" s="160" t="s">
        <v>136</v>
      </c>
      <c r="L12" s="9" t="s">
        <v>136</v>
      </c>
      <c r="M12" s="169">
        <f t="shared" si="1"/>
        <v>58</v>
      </c>
      <c r="N12" s="170">
        <f t="shared" si="1"/>
        <v>1554</v>
      </c>
      <c r="O12" s="171">
        <f>SUM(O13:O18)</f>
        <v>173129370</v>
      </c>
      <c r="P12" s="171">
        <v>945701</v>
      </c>
      <c r="Q12" s="171">
        <v>158772468</v>
      </c>
      <c r="R12" s="171">
        <v>72428</v>
      </c>
      <c r="S12" s="171">
        <v>12074963</v>
      </c>
      <c r="T12" s="164" t="s">
        <v>136</v>
      </c>
      <c r="U12" s="164" t="s">
        <v>136</v>
      </c>
      <c r="V12" s="165" t="s">
        <v>136</v>
      </c>
      <c r="W12" s="171">
        <f t="shared" ref="W12:X12" si="2">SUM(W13:W18)</f>
        <v>21412</v>
      </c>
      <c r="X12" s="171">
        <f t="shared" si="2"/>
        <v>1242396</v>
      </c>
    </row>
    <row r="13" spans="2:24" s="118" customFormat="1" ht="13.5" customHeight="1" x14ac:dyDescent="0.15">
      <c r="B13" s="411" t="s">
        <v>196</v>
      </c>
      <c r="C13" s="411"/>
      <c r="D13" s="412"/>
      <c r="E13" s="172">
        <f>SUM(F13:N13)</f>
        <v>48141</v>
      </c>
      <c r="F13" s="173">
        <v>718</v>
      </c>
      <c r="G13" s="173">
        <v>43931</v>
      </c>
      <c r="H13" s="173">
        <v>17</v>
      </c>
      <c r="I13" s="173">
        <v>3141</v>
      </c>
      <c r="J13" s="160" t="s">
        <v>136</v>
      </c>
      <c r="K13" s="160" t="s">
        <v>136</v>
      </c>
      <c r="L13" s="9" t="s">
        <v>136</v>
      </c>
      <c r="M13" s="173">
        <v>12</v>
      </c>
      <c r="N13" s="174">
        <v>322</v>
      </c>
      <c r="O13" s="175">
        <f>SUM(P13:X13)</f>
        <v>32045761</v>
      </c>
      <c r="P13" s="175">
        <v>277950</v>
      </c>
      <c r="Q13" s="175">
        <v>28784706</v>
      </c>
      <c r="R13" s="175">
        <v>14251</v>
      </c>
      <c r="S13" s="175">
        <v>2705631</v>
      </c>
      <c r="T13" s="164" t="s">
        <v>136</v>
      </c>
      <c r="U13" s="164" t="s">
        <v>136</v>
      </c>
      <c r="V13" s="165" t="s">
        <v>136</v>
      </c>
      <c r="W13" s="176">
        <v>4915</v>
      </c>
      <c r="X13" s="177">
        <v>258308</v>
      </c>
    </row>
    <row r="14" spans="2:24" s="118" customFormat="1" ht="13.5" customHeight="1" x14ac:dyDescent="0.15">
      <c r="B14" s="411" t="s">
        <v>171</v>
      </c>
      <c r="C14" s="411"/>
      <c r="D14" s="412"/>
      <c r="E14" s="172">
        <f t="shared" ref="E14:E18" si="3">SUM(F14:N14)</f>
        <v>49503</v>
      </c>
      <c r="F14" s="173">
        <v>496</v>
      </c>
      <c r="G14" s="173">
        <v>46239</v>
      </c>
      <c r="H14" s="173">
        <v>22</v>
      </c>
      <c r="I14" s="173">
        <v>2473</v>
      </c>
      <c r="J14" s="160" t="s">
        <v>136</v>
      </c>
      <c r="K14" s="160" t="s">
        <v>136</v>
      </c>
      <c r="L14" s="9" t="s">
        <v>136</v>
      </c>
      <c r="M14" s="173">
        <v>11</v>
      </c>
      <c r="N14" s="174">
        <v>262</v>
      </c>
      <c r="O14" s="175">
        <f t="shared" ref="O14:O18" si="4">SUM(P14:X14)</f>
        <v>33497177</v>
      </c>
      <c r="P14" s="175">
        <v>183009</v>
      </c>
      <c r="Q14" s="175">
        <v>30958886</v>
      </c>
      <c r="R14" s="175">
        <v>19718</v>
      </c>
      <c r="S14" s="175">
        <v>2120793</v>
      </c>
      <c r="T14" s="164" t="s">
        <v>136</v>
      </c>
      <c r="U14" s="164" t="s">
        <v>136</v>
      </c>
      <c r="V14" s="165" t="s">
        <v>136</v>
      </c>
      <c r="W14" s="176">
        <v>3533</v>
      </c>
      <c r="X14" s="177">
        <v>211238</v>
      </c>
    </row>
    <row r="15" spans="2:24" s="118" customFormat="1" ht="13.5" customHeight="1" x14ac:dyDescent="0.15">
      <c r="B15" s="411" t="s">
        <v>172</v>
      </c>
      <c r="C15" s="411"/>
      <c r="D15" s="412"/>
      <c r="E15" s="172">
        <f t="shared" si="3"/>
        <v>42558</v>
      </c>
      <c r="F15" s="173">
        <v>402</v>
      </c>
      <c r="G15" s="173">
        <v>39747</v>
      </c>
      <c r="H15" s="173">
        <v>12</v>
      </c>
      <c r="I15" s="173">
        <v>2146</v>
      </c>
      <c r="J15" s="160" t="s">
        <v>136</v>
      </c>
      <c r="K15" s="160" t="s">
        <v>136</v>
      </c>
      <c r="L15" s="9" t="s">
        <v>136</v>
      </c>
      <c r="M15" s="173">
        <v>12</v>
      </c>
      <c r="N15" s="174">
        <v>239</v>
      </c>
      <c r="O15" s="175">
        <f t="shared" si="4"/>
        <v>28828284</v>
      </c>
      <c r="P15" s="175">
        <v>152688</v>
      </c>
      <c r="Q15" s="175">
        <v>26622242</v>
      </c>
      <c r="R15" s="175">
        <v>10152</v>
      </c>
      <c r="S15" s="175">
        <v>1845936</v>
      </c>
      <c r="T15" s="164" t="s">
        <v>136</v>
      </c>
      <c r="U15" s="164" t="s">
        <v>136</v>
      </c>
      <c r="V15" s="165" t="s">
        <v>136</v>
      </c>
      <c r="W15" s="176">
        <v>4695</v>
      </c>
      <c r="X15" s="177">
        <v>192571</v>
      </c>
    </row>
    <row r="16" spans="2:24" s="118" customFormat="1" ht="13.5" customHeight="1" x14ac:dyDescent="0.15">
      <c r="B16" s="411" t="s">
        <v>173</v>
      </c>
      <c r="C16" s="411"/>
      <c r="D16" s="412"/>
      <c r="E16" s="172">
        <f t="shared" si="3"/>
        <v>45022</v>
      </c>
      <c r="F16" s="173">
        <v>404</v>
      </c>
      <c r="G16" s="173">
        <v>41932</v>
      </c>
      <c r="H16" s="173">
        <v>13</v>
      </c>
      <c r="I16" s="173">
        <v>2435</v>
      </c>
      <c r="J16" s="160" t="s">
        <v>136</v>
      </c>
      <c r="K16" s="160" t="s">
        <v>136</v>
      </c>
      <c r="L16" s="9" t="s">
        <v>136</v>
      </c>
      <c r="M16" s="173">
        <v>16</v>
      </c>
      <c r="N16" s="174">
        <v>222</v>
      </c>
      <c r="O16" s="175">
        <f t="shared" si="4"/>
        <v>29795406</v>
      </c>
      <c r="P16" s="175">
        <v>148729</v>
      </c>
      <c r="Q16" s="175">
        <v>27357089</v>
      </c>
      <c r="R16" s="175">
        <v>11323</v>
      </c>
      <c r="S16" s="175">
        <v>2098400</v>
      </c>
      <c r="T16" s="164" t="s">
        <v>136</v>
      </c>
      <c r="U16" s="164" t="s">
        <v>136</v>
      </c>
      <c r="V16" s="165" t="s">
        <v>136</v>
      </c>
      <c r="W16" s="176">
        <v>5823</v>
      </c>
      <c r="X16" s="177">
        <v>174042</v>
      </c>
    </row>
    <row r="17" spans="2:24" s="118" customFormat="1" ht="13.5" customHeight="1" x14ac:dyDescent="0.15">
      <c r="B17" s="411" t="s">
        <v>174</v>
      </c>
      <c r="C17" s="411"/>
      <c r="D17" s="412"/>
      <c r="E17" s="172">
        <f t="shared" si="3"/>
        <v>30855</v>
      </c>
      <c r="F17" s="173">
        <v>291</v>
      </c>
      <c r="G17" s="173">
        <v>28269</v>
      </c>
      <c r="H17" s="173">
        <v>8</v>
      </c>
      <c r="I17" s="173">
        <v>2002</v>
      </c>
      <c r="J17" s="160" t="s">
        <v>136</v>
      </c>
      <c r="K17" s="160" t="s">
        <v>136</v>
      </c>
      <c r="L17" s="9" t="s">
        <v>136</v>
      </c>
      <c r="M17" s="173">
        <v>3</v>
      </c>
      <c r="N17" s="174">
        <v>282</v>
      </c>
      <c r="O17" s="175">
        <f t="shared" si="4"/>
        <v>21113049</v>
      </c>
      <c r="P17" s="175">
        <v>104607</v>
      </c>
      <c r="Q17" s="175">
        <v>19029315</v>
      </c>
      <c r="R17" s="175">
        <v>6833</v>
      </c>
      <c r="S17" s="175">
        <v>1750607</v>
      </c>
      <c r="T17" s="164" t="s">
        <v>136</v>
      </c>
      <c r="U17" s="164" t="s">
        <v>136</v>
      </c>
      <c r="V17" s="165" t="s">
        <v>136</v>
      </c>
      <c r="W17" s="176">
        <v>949</v>
      </c>
      <c r="X17" s="177">
        <v>220738</v>
      </c>
    </row>
    <row r="18" spans="2:24" s="118" customFormat="1" ht="13.5" customHeight="1" x14ac:dyDescent="0.15">
      <c r="B18" s="411" t="s">
        <v>175</v>
      </c>
      <c r="C18" s="411"/>
      <c r="D18" s="412"/>
      <c r="E18" s="172">
        <f t="shared" si="3"/>
        <v>40654</v>
      </c>
      <c r="F18" s="173">
        <v>209</v>
      </c>
      <c r="G18" s="173">
        <v>38387</v>
      </c>
      <c r="H18" s="173">
        <v>11</v>
      </c>
      <c r="I18" s="173">
        <v>1816</v>
      </c>
      <c r="J18" s="160" t="s">
        <v>136</v>
      </c>
      <c r="K18" s="160" t="s">
        <v>136</v>
      </c>
      <c r="L18" s="9" t="s">
        <v>136</v>
      </c>
      <c r="M18" s="173">
        <v>4</v>
      </c>
      <c r="N18" s="174">
        <v>227</v>
      </c>
      <c r="O18" s="175">
        <f t="shared" si="4"/>
        <v>27849693</v>
      </c>
      <c r="P18" s="175">
        <v>78719</v>
      </c>
      <c r="Q18" s="175">
        <v>26020230</v>
      </c>
      <c r="R18" s="175">
        <v>10152</v>
      </c>
      <c r="S18" s="175">
        <v>1553596</v>
      </c>
      <c r="T18" s="164" t="s">
        <v>136</v>
      </c>
      <c r="U18" s="164" t="s">
        <v>136</v>
      </c>
      <c r="V18" s="165" t="s">
        <v>136</v>
      </c>
      <c r="W18" s="175">
        <v>1497</v>
      </c>
      <c r="X18" s="178">
        <v>185499</v>
      </c>
    </row>
    <row r="19" spans="2:24" ht="5.25" customHeight="1" thickBot="1" x14ac:dyDescent="0.2">
      <c r="B19" s="131"/>
      <c r="C19" s="131"/>
      <c r="D19" s="179"/>
      <c r="E19" s="180"/>
      <c r="F19" s="180"/>
      <c r="G19" s="180"/>
      <c r="H19" s="180"/>
      <c r="I19" s="180"/>
      <c r="J19" s="181"/>
      <c r="K19" s="181"/>
      <c r="L19" s="181"/>
      <c r="M19" s="180"/>
      <c r="N19" s="180"/>
      <c r="O19" s="180"/>
      <c r="P19" s="180"/>
      <c r="Q19" s="180"/>
      <c r="R19" s="180"/>
      <c r="S19" s="180"/>
      <c r="T19" s="181"/>
      <c r="U19" s="181"/>
      <c r="V19" s="181"/>
      <c r="W19" s="180"/>
      <c r="X19" s="182"/>
    </row>
    <row r="20" spans="2:24" ht="3" customHeight="1" x14ac:dyDescent="0.4">
      <c r="D20" s="183"/>
      <c r="E20" s="184"/>
      <c r="F20" s="184"/>
      <c r="G20" s="184"/>
      <c r="H20" s="184"/>
      <c r="I20" s="184"/>
      <c r="J20" s="184"/>
      <c r="K20" s="184"/>
      <c r="L20" s="184"/>
      <c r="M20" s="184"/>
      <c r="N20" s="185"/>
      <c r="O20" s="185"/>
      <c r="P20" s="185"/>
      <c r="Q20" s="185"/>
      <c r="R20" s="185"/>
      <c r="S20" s="185"/>
      <c r="T20" s="185"/>
      <c r="U20" s="184"/>
      <c r="V20" s="184"/>
      <c r="W20" s="185"/>
      <c r="X20" s="185"/>
    </row>
    <row r="21" spans="2:24" ht="12.75" customHeight="1" x14ac:dyDescent="0.4">
      <c r="B21" s="103" t="s">
        <v>177</v>
      </c>
    </row>
    <row r="22" spans="2:24" ht="12.75" customHeight="1" x14ac:dyDescent="0.4">
      <c r="D22" s="106" t="s">
        <v>95</v>
      </c>
      <c r="E22" s="103" t="s">
        <v>197</v>
      </c>
    </row>
    <row r="26" spans="2:24" x14ac:dyDescent="0.4">
      <c r="P26" s="116"/>
    </row>
    <row r="27" spans="2:24" x14ac:dyDescent="0.4">
      <c r="O27" s="116"/>
      <c r="P27" s="116"/>
    </row>
    <row r="28" spans="2:24" x14ac:dyDescent="0.4">
      <c r="O28" s="116"/>
      <c r="P28" s="116"/>
    </row>
    <row r="29" spans="2:24" x14ac:dyDescent="0.4">
      <c r="O29" s="116"/>
      <c r="P29" s="116"/>
    </row>
    <row r="30" spans="2:24" x14ac:dyDescent="0.4">
      <c r="O30" s="116"/>
      <c r="P30" s="116"/>
    </row>
    <row r="31" spans="2:24" x14ac:dyDescent="0.4">
      <c r="O31" s="116"/>
      <c r="P31" s="116"/>
    </row>
    <row r="32" spans="2:24" x14ac:dyDescent="0.4">
      <c r="O32" s="116"/>
      <c r="P32" s="116"/>
    </row>
    <row r="33" spans="14:16" x14ac:dyDescent="0.4">
      <c r="P33" s="116"/>
    </row>
    <row r="35" spans="14:16" x14ac:dyDescent="0.4">
      <c r="N35" s="116"/>
    </row>
    <row r="36" spans="14:16" x14ac:dyDescent="0.4">
      <c r="N36" s="116"/>
    </row>
    <row r="37" spans="14:16" x14ac:dyDescent="0.4">
      <c r="N37" s="116"/>
    </row>
    <row r="38" spans="14:16" x14ac:dyDescent="0.4">
      <c r="N38" s="116"/>
    </row>
    <row r="39" spans="14:16" x14ac:dyDescent="0.4">
      <c r="N39" s="116"/>
    </row>
    <row r="40" spans="14:16" x14ac:dyDescent="0.4">
      <c r="N40" s="116"/>
    </row>
  </sheetData>
  <mergeCells count="9">
    <mergeCell ref="B17:D17"/>
    <mergeCell ref="B18:D18"/>
    <mergeCell ref="B5:D6"/>
    <mergeCell ref="E5:N5"/>
    <mergeCell ref="O5:X5"/>
    <mergeCell ref="B13:D13"/>
    <mergeCell ref="B14:D14"/>
    <mergeCell ref="B15:D15"/>
    <mergeCell ref="B16:D16"/>
  </mergeCells>
  <phoneticPr fontId="3"/>
  <printOptions horizontalCentered="1"/>
  <pageMargins left="0.59055118110236227" right="0.59055118110236227" top="0.59055118110236227" bottom="0.59055118110236227" header="0.51181102362204722" footer="0.51181102362204722"/>
  <pageSetup paperSize="9" scale="6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8793-4878-4FCC-937B-A3B8F0B70847}">
  <sheetPr>
    <pageSetUpPr fitToPage="1"/>
  </sheetPr>
  <dimension ref="B1:L23"/>
  <sheetViews>
    <sheetView showGridLines="0" zoomScaleNormal="100" zoomScaleSheetLayoutView="85" workbookViewId="0"/>
  </sheetViews>
  <sheetFormatPr defaultRowHeight="11.25" x14ac:dyDescent="0.4"/>
  <cols>
    <col min="1" max="1" width="1.875" style="140" customWidth="1"/>
    <col min="2" max="2" width="6.5" style="140" customWidth="1"/>
    <col min="3" max="3" width="2.875" style="140" customWidth="1"/>
    <col min="4" max="4" width="6.5" style="140" customWidth="1"/>
    <col min="5" max="7" width="17" style="140" customWidth="1"/>
    <col min="8" max="8" width="16.875" style="140" customWidth="1"/>
    <col min="9" max="9" width="21" style="140" customWidth="1"/>
    <col min="10" max="10" width="20.875" style="140" customWidth="1"/>
    <col min="11" max="11" width="21" style="140" customWidth="1"/>
    <col min="12" max="12" width="20.875" style="140" customWidth="1"/>
    <col min="13" max="16384" width="9" style="140"/>
  </cols>
  <sheetData>
    <row r="1" spans="2:12" ht="14.25" x14ac:dyDescent="0.4">
      <c r="B1" s="105" t="s">
        <v>0</v>
      </c>
    </row>
    <row r="3" spans="2:12" ht="14.25" x14ac:dyDescent="0.4">
      <c r="B3" s="105" t="s">
        <v>198</v>
      </c>
    </row>
    <row r="4" spans="2:12" s="103" customFormat="1" ht="12.75" customHeight="1" thickBot="1" x14ac:dyDescent="0.45">
      <c r="D4" s="154"/>
      <c r="L4" s="106" t="s">
        <v>199</v>
      </c>
    </row>
    <row r="5" spans="2:12" s="103" customFormat="1" ht="14.25" customHeight="1" x14ac:dyDescent="0.4">
      <c r="B5" s="375" t="s">
        <v>114</v>
      </c>
      <c r="C5" s="376"/>
      <c r="D5" s="377"/>
      <c r="E5" s="413" t="s">
        <v>200</v>
      </c>
      <c r="F5" s="382"/>
      <c r="G5" s="382"/>
      <c r="H5" s="383"/>
      <c r="I5" s="383" t="s">
        <v>201</v>
      </c>
      <c r="J5" s="401"/>
      <c r="K5" s="401"/>
      <c r="L5" s="401"/>
    </row>
    <row r="6" spans="2:12" s="103" customFormat="1" ht="14.25" customHeight="1" x14ac:dyDescent="0.4">
      <c r="B6" s="380"/>
      <c r="C6" s="380"/>
      <c r="D6" s="381"/>
      <c r="E6" s="156" t="s">
        <v>202</v>
      </c>
      <c r="F6" s="112" t="s">
        <v>203</v>
      </c>
      <c r="G6" s="112" t="s">
        <v>186</v>
      </c>
      <c r="H6" s="142" t="s">
        <v>191</v>
      </c>
      <c r="I6" s="112" t="s">
        <v>202</v>
      </c>
      <c r="J6" s="112" t="s">
        <v>203</v>
      </c>
      <c r="K6" s="112" t="s">
        <v>186</v>
      </c>
      <c r="L6" s="142" t="s">
        <v>191</v>
      </c>
    </row>
    <row r="7" spans="2:12" s="103" customFormat="1" ht="3" customHeight="1" x14ac:dyDescent="0.4">
      <c r="D7" s="113"/>
    </row>
    <row r="8" spans="2:12" s="118" customFormat="1" ht="12.75" customHeight="1" x14ac:dyDescent="0.15">
      <c r="B8" s="157" t="s">
        <v>134</v>
      </c>
      <c r="C8" s="158">
        <v>29</v>
      </c>
      <c r="D8" s="159" t="s">
        <v>135</v>
      </c>
      <c r="E8" s="45">
        <v>6281</v>
      </c>
      <c r="F8" s="45">
        <v>4</v>
      </c>
      <c r="G8" s="45">
        <v>6277</v>
      </c>
      <c r="H8" s="29" t="s">
        <v>136</v>
      </c>
      <c r="I8" s="45">
        <v>5522438</v>
      </c>
      <c r="J8" s="45">
        <v>3330</v>
      </c>
      <c r="K8" s="45">
        <v>5519108</v>
      </c>
      <c r="L8" s="29" t="s">
        <v>136</v>
      </c>
    </row>
    <row r="9" spans="2:12" s="118" customFormat="1" ht="12.75" customHeight="1" x14ac:dyDescent="0.15">
      <c r="B9" s="157"/>
      <c r="C9" s="158">
        <v>30</v>
      </c>
      <c r="D9" s="159"/>
      <c r="E9" s="45">
        <v>6523</v>
      </c>
      <c r="F9" s="45">
        <v>2</v>
      </c>
      <c r="G9" s="45">
        <v>6521</v>
      </c>
      <c r="H9" s="29" t="s">
        <v>136</v>
      </c>
      <c r="I9" s="45">
        <v>5724728</v>
      </c>
      <c r="J9" s="29" t="s">
        <v>136</v>
      </c>
      <c r="K9" s="45">
        <v>5724728</v>
      </c>
      <c r="L9" s="29" t="s">
        <v>136</v>
      </c>
    </row>
    <row r="10" spans="2:12" s="118" customFormat="1" ht="12.75" customHeight="1" x14ac:dyDescent="0.15">
      <c r="B10" s="157"/>
      <c r="C10" s="158" t="s">
        <v>195</v>
      </c>
      <c r="D10" s="162"/>
      <c r="E10" s="45">
        <v>6680</v>
      </c>
      <c r="F10" s="45">
        <v>1</v>
      </c>
      <c r="G10" s="45">
        <v>6679</v>
      </c>
      <c r="H10" s="29" t="s">
        <v>136</v>
      </c>
      <c r="I10" s="45">
        <v>5865179</v>
      </c>
      <c r="J10" s="29" t="s">
        <v>136</v>
      </c>
      <c r="K10" s="45">
        <v>5865179</v>
      </c>
      <c r="L10" s="29" t="s">
        <v>136</v>
      </c>
    </row>
    <row r="11" spans="2:12" s="118" customFormat="1" ht="12.75" customHeight="1" x14ac:dyDescent="0.15">
      <c r="B11" s="157"/>
      <c r="C11" s="158" t="s">
        <v>27</v>
      </c>
      <c r="D11" s="162"/>
      <c r="E11" s="45">
        <v>6941</v>
      </c>
      <c r="F11" s="45">
        <v>1</v>
      </c>
      <c r="G11" s="45">
        <v>6940</v>
      </c>
      <c r="H11" s="29" t="s">
        <v>136</v>
      </c>
      <c r="I11" s="45">
        <v>6092188</v>
      </c>
      <c r="J11" s="29" t="s">
        <v>136</v>
      </c>
      <c r="K11" s="45">
        <v>6092188</v>
      </c>
      <c r="L11" s="29" t="s">
        <v>136</v>
      </c>
    </row>
    <row r="12" spans="2:12" s="187" customFormat="1" ht="12.75" customHeight="1" x14ac:dyDescent="0.15">
      <c r="B12" s="166"/>
      <c r="C12" s="167" t="s">
        <v>29</v>
      </c>
      <c r="D12" s="168"/>
      <c r="E12" s="186">
        <v>7210</v>
      </c>
      <c r="F12" s="186">
        <v>1</v>
      </c>
      <c r="G12" s="186">
        <v>7209</v>
      </c>
      <c r="H12" s="29" t="s">
        <v>136</v>
      </c>
      <c r="I12" s="186">
        <v>6312893</v>
      </c>
      <c r="J12" s="29" t="s">
        <v>136</v>
      </c>
      <c r="K12" s="186">
        <v>6312893</v>
      </c>
      <c r="L12" s="29" t="s">
        <v>136</v>
      </c>
    </row>
    <row r="13" spans="2:12" s="118" customFormat="1" ht="12.75" customHeight="1" x14ac:dyDescent="0.15">
      <c r="B13" s="411" t="s">
        <v>170</v>
      </c>
      <c r="C13" s="411"/>
      <c r="D13" s="412"/>
      <c r="E13" s="188">
        <v>1589</v>
      </c>
      <c r="F13" s="29" t="s">
        <v>136</v>
      </c>
      <c r="G13" s="45">
        <v>1589</v>
      </c>
      <c r="H13" s="29" t="s">
        <v>136</v>
      </c>
      <c r="I13" s="45">
        <v>1386687</v>
      </c>
      <c r="J13" s="29" t="s">
        <v>136</v>
      </c>
      <c r="K13" s="45">
        <v>1386687</v>
      </c>
      <c r="L13" s="29" t="s">
        <v>136</v>
      </c>
    </row>
    <row r="14" spans="2:12" s="118" customFormat="1" ht="12.75" customHeight="1" x14ac:dyDescent="0.15">
      <c r="B14" s="411" t="s">
        <v>171</v>
      </c>
      <c r="C14" s="411"/>
      <c r="D14" s="412"/>
      <c r="E14" s="188">
        <v>1224</v>
      </c>
      <c r="F14" s="45">
        <v>1</v>
      </c>
      <c r="G14" s="45">
        <v>1223</v>
      </c>
      <c r="H14" s="29" t="s">
        <v>136</v>
      </c>
      <c r="I14" s="45">
        <v>1067189</v>
      </c>
      <c r="J14" s="29" t="s">
        <v>136</v>
      </c>
      <c r="K14" s="45">
        <v>1067189</v>
      </c>
      <c r="L14" s="29" t="s">
        <v>136</v>
      </c>
    </row>
    <row r="15" spans="2:12" s="118" customFormat="1" ht="12.75" customHeight="1" x14ac:dyDescent="0.15">
      <c r="B15" s="411" t="s">
        <v>172</v>
      </c>
      <c r="C15" s="411"/>
      <c r="D15" s="412"/>
      <c r="E15" s="29">
        <v>1035</v>
      </c>
      <c r="F15" s="29" t="s">
        <v>136</v>
      </c>
      <c r="G15" s="45">
        <v>1035</v>
      </c>
      <c r="H15" s="29" t="s">
        <v>136</v>
      </c>
      <c r="I15" s="45">
        <v>899431</v>
      </c>
      <c r="J15" s="29" t="s">
        <v>136</v>
      </c>
      <c r="K15" s="45">
        <v>899431</v>
      </c>
      <c r="L15" s="29" t="s">
        <v>136</v>
      </c>
    </row>
    <row r="16" spans="2:12" s="118" customFormat="1" ht="12.75" customHeight="1" x14ac:dyDescent="0.15">
      <c r="B16" s="411" t="s">
        <v>173</v>
      </c>
      <c r="C16" s="411"/>
      <c r="D16" s="412"/>
      <c r="E16" s="29">
        <v>1323</v>
      </c>
      <c r="F16" s="29" t="s">
        <v>136</v>
      </c>
      <c r="G16" s="45">
        <v>1323</v>
      </c>
      <c r="H16" s="29" t="s">
        <v>136</v>
      </c>
      <c r="I16" s="45">
        <v>1157532</v>
      </c>
      <c r="J16" s="29" t="s">
        <v>136</v>
      </c>
      <c r="K16" s="45">
        <v>1157532</v>
      </c>
      <c r="L16" s="29" t="s">
        <v>136</v>
      </c>
    </row>
    <row r="17" spans="2:12" s="118" customFormat="1" ht="12.75" customHeight="1" x14ac:dyDescent="0.15">
      <c r="B17" s="411" t="s">
        <v>174</v>
      </c>
      <c r="C17" s="411"/>
      <c r="D17" s="412"/>
      <c r="E17" s="29">
        <v>1166</v>
      </c>
      <c r="F17" s="29" t="s">
        <v>136</v>
      </c>
      <c r="G17" s="45">
        <v>1166</v>
      </c>
      <c r="H17" s="29" t="s">
        <v>136</v>
      </c>
      <c r="I17" s="45">
        <v>1040202</v>
      </c>
      <c r="J17" s="29" t="s">
        <v>136</v>
      </c>
      <c r="K17" s="45">
        <v>1040202</v>
      </c>
      <c r="L17" s="29" t="s">
        <v>136</v>
      </c>
    </row>
    <row r="18" spans="2:12" s="118" customFormat="1" ht="12.75" customHeight="1" x14ac:dyDescent="0.15">
      <c r="B18" s="411" t="s">
        <v>175</v>
      </c>
      <c r="C18" s="411"/>
      <c r="D18" s="412"/>
      <c r="E18" s="29">
        <v>873</v>
      </c>
      <c r="F18" s="29" t="s">
        <v>136</v>
      </c>
      <c r="G18" s="45">
        <v>873</v>
      </c>
      <c r="H18" s="29" t="s">
        <v>136</v>
      </c>
      <c r="I18" s="45">
        <v>761851</v>
      </c>
      <c r="J18" s="29" t="s">
        <v>136</v>
      </c>
      <c r="K18" s="45">
        <v>761851</v>
      </c>
      <c r="L18" s="29" t="s">
        <v>136</v>
      </c>
    </row>
    <row r="19" spans="2:12" s="103" customFormat="1" ht="4.5" customHeight="1" thickBot="1" x14ac:dyDescent="0.2">
      <c r="B19" s="131"/>
      <c r="C19" s="131"/>
      <c r="D19" s="179"/>
      <c r="E19" s="189"/>
      <c r="F19" s="189"/>
      <c r="G19" s="189"/>
      <c r="H19" s="36"/>
      <c r="I19" s="189"/>
      <c r="J19" s="189"/>
      <c r="K19" s="189"/>
      <c r="L19" s="36"/>
    </row>
    <row r="20" spans="2:12" s="103" customFormat="1" ht="3" customHeight="1" x14ac:dyDescent="0.15">
      <c r="D20" s="183"/>
    </row>
    <row r="21" spans="2:12" s="103" customFormat="1" ht="12.75" customHeight="1" x14ac:dyDescent="0.4">
      <c r="B21" s="103" t="s">
        <v>177</v>
      </c>
    </row>
    <row r="22" spans="2:12" s="103" customFormat="1" ht="12.75" customHeight="1" x14ac:dyDescent="0.4">
      <c r="D22" s="106" t="s">
        <v>95</v>
      </c>
      <c r="E22" s="103" t="s">
        <v>197</v>
      </c>
    </row>
    <row r="23" spans="2:12" s="103" customFormat="1" x14ac:dyDescent="0.4"/>
  </sheetData>
  <mergeCells count="9">
    <mergeCell ref="B17:D17"/>
    <mergeCell ref="B18:D18"/>
    <mergeCell ref="B5:D6"/>
    <mergeCell ref="E5:H5"/>
    <mergeCell ref="I5:L5"/>
    <mergeCell ref="B13:D13"/>
    <mergeCell ref="B14:D14"/>
    <mergeCell ref="B15:D15"/>
    <mergeCell ref="B16:D16"/>
  </mergeCells>
  <phoneticPr fontId="3"/>
  <printOptions horizontalCentered="1"/>
  <pageMargins left="0.59055118110236227" right="0.59055118110236227" top="0.59055118110236227" bottom="0.59055118110236227" header="0.51181102362204722" footer="0.51181102362204722"/>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135</vt:lpstr>
      <vt:lpstr>136-1</vt:lpstr>
      <vt:lpstr>136-2</vt:lpstr>
      <vt:lpstr>136-3</vt:lpstr>
      <vt:lpstr>137</vt:lpstr>
      <vt:lpstr>138</vt:lpstr>
      <vt:lpstr>139</vt:lpstr>
      <vt:lpstr>140</vt:lpstr>
      <vt:lpstr>141</vt:lpstr>
      <vt:lpstr>142</vt:lpstr>
      <vt:lpstr>143</vt:lpstr>
      <vt:lpstr>144</vt:lpstr>
      <vt:lpstr>145</vt:lpstr>
      <vt:lpstr>146</vt:lpstr>
      <vt:lpstr>147</vt:lpstr>
      <vt:lpstr>148-1</vt:lpstr>
      <vt:lpstr>148-2</vt:lpstr>
      <vt:lpstr>149-1</vt:lpstr>
      <vt:lpstr>149-2</vt:lpstr>
      <vt:lpstr>'135'!Print_Area</vt:lpstr>
      <vt:lpstr>'136-1'!Print_Area</vt:lpstr>
      <vt:lpstr>'136-2'!Print_Area</vt:lpstr>
      <vt:lpstr>'136-3'!Print_Area</vt:lpstr>
      <vt:lpstr>'137'!Print_Area</vt:lpstr>
      <vt:lpstr>'138'!Print_Area</vt:lpstr>
      <vt:lpstr>'139'!Print_Area</vt:lpstr>
      <vt:lpstr>'140'!Print_Area</vt:lpstr>
      <vt:lpstr>'141'!Print_Area</vt:lpstr>
      <vt:lpstr>'142'!Print_Area</vt:lpstr>
      <vt:lpstr>'143'!Print_Area</vt:lpstr>
      <vt:lpstr>'144'!Print_Area</vt:lpstr>
      <vt:lpstr>'145'!Print_Area</vt:lpstr>
      <vt:lpstr>'146'!Print_Area</vt:lpstr>
      <vt:lpstr>'147'!Print_Area</vt:lpstr>
      <vt:lpstr>'148-1'!Print_Area</vt:lpstr>
      <vt:lpstr>'148-2'!Print_Area</vt:lpstr>
      <vt:lpstr>'149-1'!Print_Area</vt:lpstr>
      <vt:lpstr>'149-2'!Print_Area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統計室</dc:creator>
  <cp:lastModifiedBy>尾堂　達也</cp:lastModifiedBy>
  <dcterms:created xsi:type="dcterms:W3CDTF">2023-03-20T04:37:40Z</dcterms:created>
  <dcterms:modified xsi:type="dcterms:W3CDTF">2023-03-28T00:51:59Z</dcterms:modified>
</cp:coreProperties>
</file>