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M:\20 統計室\090_解析班\010_推計人口\ホームページ掲載用データ\01 推計人口\令和６年\"/>
    </mc:Choice>
  </mc:AlternateContent>
  <xr:revisionPtr revIDLastSave="0" documentId="8_{2E1E8D7F-349D-43DA-966F-BED62AE86416}" xr6:coauthVersionLast="36" xr6:coauthVersionMax="36" xr10:uidLastSave="{00000000-0000-0000-0000-000000000000}"/>
  <bookViews>
    <workbookView xWindow="150" yWindow="90" windowWidth="15195" windowHeight="6465" tabRatio="894"/>
  </bookViews>
  <sheets>
    <sheet name="推計人口" sheetId="17129" r:id="rId1"/>
    <sheet name="人口異動" sheetId="17145" r:id="rId2"/>
    <sheet name="Sheet2" sheetId="17151" state="hidden" r:id="rId3"/>
    <sheet name="HP用" sheetId="17137" state="hidden" r:id="rId4"/>
  </sheets>
  <definedNames>
    <definedName name="_xlnm.Print_Area" localSheetId="1">人口異動!$B$2:$T$46</definedName>
    <definedName name="_xlnm.Print_Area" localSheetId="0">推計人口!$A$1:$K$57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calcId="191029"/>
</workbook>
</file>

<file path=xl/calcChain.xml><?xml version="1.0" encoding="utf-8"?>
<calcChain xmlns="http://schemas.openxmlformats.org/spreadsheetml/2006/main">
  <c r="A454" i="17137" l="1"/>
  <c r="A490" i="17137"/>
  <c r="A538" i="17137"/>
  <c r="A517" i="17137"/>
  <c r="A481" i="17137"/>
  <c r="A433" i="17137"/>
  <c r="A370" i="17137"/>
  <c r="A382" i="17137"/>
  <c r="A322" i="17137"/>
  <c r="A514" i="17137"/>
  <c r="A478" i="17137"/>
  <c r="A466" i="17137"/>
  <c r="A502" i="17137"/>
  <c r="A550" i="17137"/>
  <c r="K2" i="17137"/>
  <c r="A406" i="17137"/>
  <c r="A358" i="17137"/>
  <c r="A282" i="17137"/>
  <c r="A401" i="17137"/>
  <c r="A389" i="17137"/>
  <c r="A377" i="17137"/>
  <c r="A365" i="17137"/>
  <c r="A353" i="17137"/>
  <c r="A341" i="17137"/>
  <c r="A329" i="17137"/>
  <c r="A317" i="17137"/>
  <c r="A305" i="17137"/>
  <c r="A33" i="17137"/>
  <c r="A45" i="17137"/>
  <c r="A57" i="17137"/>
  <c r="A69" i="17137"/>
  <c r="A81" i="17137"/>
  <c r="A93" i="17137"/>
  <c r="A105" i="17137"/>
  <c r="A109" i="17137"/>
  <c r="A110" i="17137"/>
  <c r="A306" i="17137"/>
  <c r="A307" i="17137"/>
  <c r="A308" i="17137"/>
  <c r="A309" i="17137"/>
  <c r="A310" i="17137"/>
  <c r="A311" i="17137"/>
  <c r="A312" i="17137"/>
  <c r="A313" i="17137"/>
  <c r="A314" i="17137"/>
  <c r="A318" i="17137"/>
  <c r="A319" i="17137"/>
  <c r="A320" i="17137"/>
  <c r="A321" i="17137"/>
  <c r="A323" i="17137"/>
  <c r="A324" i="17137"/>
  <c r="A325" i="17137"/>
  <c r="A326" i="17137"/>
  <c r="A330" i="17137"/>
  <c r="A331" i="17137"/>
  <c r="A332" i="17137"/>
  <c r="A333" i="17137"/>
  <c r="A334" i="17137"/>
  <c r="A335" i="17137"/>
  <c r="A336" i="17137"/>
  <c r="A337" i="17137"/>
  <c r="A338" i="17137"/>
  <c r="A342" i="17137"/>
  <c r="A343" i="17137"/>
  <c r="A344" i="17137"/>
  <c r="A345" i="17137"/>
  <c r="A346" i="17137"/>
  <c r="A347" i="17137"/>
  <c r="A348" i="17137"/>
  <c r="A349" i="17137"/>
  <c r="A350" i="17137"/>
  <c r="A354" i="17137"/>
  <c r="A355" i="17137"/>
  <c r="A356" i="17137"/>
  <c r="A357" i="17137"/>
  <c r="A359" i="17137"/>
  <c r="A360" i="17137"/>
  <c r="A361" i="17137"/>
  <c r="A362" i="17137"/>
  <c r="A366" i="17137"/>
  <c r="A367" i="17137"/>
  <c r="A368" i="17137"/>
  <c r="A369" i="17137"/>
  <c r="A371" i="17137"/>
  <c r="A372" i="17137"/>
  <c r="A373" i="17137"/>
  <c r="A374" i="17137"/>
  <c r="A378" i="17137"/>
  <c r="A379" i="17137"/>
  <c r="A380" i="17137"/>
  <c r="A381" i="17137"/>
  <c r="A383" i="17137"/>
  <c r="A384" i="17137"/>
  <c r="A385" i="17137"/>
  <c r="A386" i="17137"/>
  <c r="A390" i="17137"/>
  <c r="A391" i="17137"/>
  <c r="A392" i="17137"/>
  <c r="A393" i="17137"/>
  <c r="A394" i="17137"/>
  <c r="A395" i="17137"/>
  <c r="A396" i="17137"/>
  <c r="A397" i="17137"/>
  <c r="A398" i="17137"/>
  <c r="A402" i="17137"/>
  <c r="A403" i="17137"/>
  <c r="A404" i="17137"/>
  <c r="A405" i="17137"/>
  <c r="A407" i="17137"/>
  <c r="A408" i="17137"/>
  <c r="A409" i="17137"/>
  <c r="A410" i="17137"/>
  <c r="A414" i="17137"/>
  <c r="A415" i="17137"/>
  <c r="A416" i="17137"/>
  <c r="A417" i="17137"/>
  <c r="A418" i="17137"/>
  <c r="A419" i="17137"/>
  <c r="A420" i="17137"/>
  <c r="A421" i="17137"/>
  <c r="A422" i="17137"/>
  <c r="A426" i="17137"/>
  <c r="A427" i="17137"/>
  <c r="A428" i="17137"/>
  <c r="A429" i="17137"/>
  <c r="A430" i="17137"/>
  <c r="A431" i="17137"/>
  <c r="A432" i="17137"/>
  <c r="A434" i="17137"/>
  <c r="A438" i="17137"/>
  <c r="A439" i="17137"/>
  <c r="A440" i="17137"/>
  <c r="A441" i="17137"/>
  <c r="A442" i="17137"/>
  <c r="A443" i="17137"/>
  <c r="A444" i="17137"/>
  <c r="A445" i="17137"/>
  <c r="A446" i="17137"/>
  <c r="A450" i="17137"/>
  <c r="A451" i="17137"/>
  <c r="A452" i="17137"/>
  <c r="A453" i="17137"/>
  <c r="A455" i="17137"/>
  <c r="A456" i="17137"/>
  <c r="A457" i="17137"/>
  <c r="A458" i="17137"/>
  <c r="A462" i="17137"/>
  <c r="A463" i="17137"/>
  <c r="A464" i="17137"/>
  <c r="A465" i="17137"/>
  <c r="A467" i="17137"/>
  <c r="A468" i="17137"/>
  <c r="A469" i="17137"/>
  <c r="A470" i="17137"/>
  <c r="A474" i="17137"/>
  <c r="A475" i="17137"/>
  <c r="A476" i="17137"/>
  <c r="A477" i="17137"/>
  <c r="A479" i="17137"/>
  <c r="A480" i="17137"/>
  <c r="A482" i="17137"/>
  <c r="A486" i="17137"/>
  <c r="A487" i="17137"/>
  <c r="A488" i="17137"/>
  <c r="A489" i="17137"/>
  <c r="A491" i="17137"/>
  <c r="A492" i="17137"/>
  <c r="A493" i="17137"/>
  <c r="A494" i="17137"/>
  <c r="A498" i="17137"/>
  <c r="A499" i="17137"/>
  <c r="A500" i="17137"/>
  <c r="A501" i="17137"/>
  <c r="A503" i="17137"/>
  <c r="A504" i="17137"/>
  <c r="A505" i="17137"/>
  <c r="A506" i="17137"/>
  <c r="A510" i="17137"/>
  <c r="A511" i="17137"/>
  <c r="A512" i="17137"/>
  <c r="A513" i="17137"/>
  <c r="A515" i="17137"/>
  <c r="A516" i="17137"/>
  <c r="A518" i="17137"/>
  <c r="A522" i="17137"/>
  <c r="A523" i="17137"/>
  <c r="A524" i="17137"/>
  <c r="A525" i="17137"/>
  <c r="A526" i="17137"/>
  <c r="A527" i="17137"/>
  <c r="A528" i="17137"/>
  <c r="A529" i="17137"/>
  <c r="A530" i="17137"/>
  <c r="A534" i="17137"/>
  <c r="A535" i="17137"/>
  <c r="A536" i="17137"/>
  <c r="A537" i="17137"/>
  <c r="A539" i="17137"/>
  <c r="A540" i="17137"/>
  <c r="A541" i="17137"/>
  <c r="A542" i="17137"/>
  <c r="A546" i="17137"/>
  <c r="A547" i="17137"/>
  <c r="A548" i="17137"/>
  <c r="A549" i="17137"/>
  <c r="A551" i="17137"/>
  <c r="A552" i="17137"/>
  <c r="A553" i="17137"/>
  <c r="A554" i="17137"/>
  <c r="A557" i="17137"/>
  <c r="A1" i="17137"/>
  <c r="A241" i="17137"/>
  <c r="A413" i="17137"/>
  <c r="A112" i="17137"/>
  <c r="A205" i="17137"/>
  <c r="A260" i="17137"/>
  <c r="A213" i="17137"/>
  <c r="A231" i="17137"/>
  <c r="A267" i="17137"/>
  <c r="A272" i="17137"/>
  <c r="A249" i="17137"/>
  <c r="A183" i="17137"/>
  <c r="A178" i="17137"/>
  <c r="A425" i="17137"/>
  <c r="A80" i="17137"/>
  <c r="A56" i="17137"/>
  <c r="A255" i="17137"/>
  <c r="A237" i="17137"/>
  <c r="A273" i="17137"/>
  <c r="A201" i="17137"/>
  <c r="A187" i="17137"/>
  <c r="A437" i="17137"/>
  <c r="A169" i="17137"/>
  <c r="A64" i="17137"/>
  <c r="A242" i="17137"/>
  <c r="A250" i="17137"/>
  <c r="A277" i="17137"/>
  <c r="A219" i="17137"/>
  <c r="A259" i="17137"/>
  <c r="A104" i="17137"/>
  <c r="A268" i="17137"/>
  <c r="A195" i="17137"/>
  <c r="A214" i="17137"/>
  <c r="A232" i="17137"/>
  <c r="A68" i="17137"/>
  <c r="A223" i="17137"/>
  <c r="A449" i="17137"/>
  <c r="A235" i="17137"/>
  <c r="A76" i="17137"/>
  <c r="A177" i="17137"/>
  <c r="A200" i="17137"/>
  <c r="A248" i="17137"/>
  <c r="A199" i="17137"/>
  <c r="A194" i="17137"/>
  <c r="A224" i="17137"/>
  <c r="A188" i="17137"/>
  <c r="A236" i="17137"/>
  <c r="A165" i="17137"/>
  <c r="A271" i="17137"/>
  <c r="A278" i="17137"/>
  <c r="A196" i="17137"/>
  <c r="A52" i="17137"/>
  <c r="A230" i="17137"/>
  <c r="A266" i="17137"/>
  <c r="A212" i="17137"/>
  <c r="A170" i="17137"/>
  <c r="A270" i="17137"/>
  <c r="A206" i="17137"/>
  <c r="A204" i="17137"/>
  <c r="A234" i="17137"/>
  <c r="A203" i="17137"/>
  <c r="A159" i="17137"/>
  <c r="A276" i="17137"/>
  <c r="A160" i="17137"/>
  <c r="A198" i="17137"/>
  <c r="A100" i="17137"/>
  <c r="A176" i="17137"/>
  <c r="A461" i="17137"/>
  <c r="A473" i="17137"/>
  <c r="A258" i="17137"/>
  <c r="A202" i="17137"/>
  <c r="A275" i="17137"/>
  <c r="A222" i="17137"/>
  <c r="A158" i="17137"/>
  <c r="A197" i="17137"/>
  <c r="A193" i="17137"/>
  <c r="A221" i="17137"/>
  <c r="A182" i="17137"/>
  <c r="A257" i="17137"/>
  <c r="A274" i="17137"/>
  <c r="A186" i="17137"/>
  <c r="A240" i="17137"/>
  <c r="A485" i="17137"/>
  <c r="A497" i="17137"/>
  <c r="A239" i="17137"/>
  <c r="A185" i="17137"/>
  <c r="A99" i="17137"/>
  <c r="A51" i="17137"/>
  <c r="A254" i="17137"/>
  <c r="A98" i="17137"/>
  <c r="B11" i="17151"/>
  <c r="A256" i="17137"/>
  <c r="A220" i="17137"/>
  <c r="A269" i="17137"/>
  <c r="A265" i="17137"/>
  <c r="A168" i="17137"/>
  <c r="A218" i="17137"/>
  <c r="A50" i="17137"/>
  <c r="A181" i="17137"/>
  <c r="A39" i="17137"/>
  <c r="A164" i="17137"/>
  <c r="A44" i="17137"/>
  <c r="A180" i="17137"/>
  <c r="A217" i="17137"/>
  <c r="A101" i="17137"/>
  <c r="A167" i="17137"/>
  <c r="B7" i="17151"/>
  <c r="A54" i="17137"/>
  <c r="A55" i="17137"/>
  <c r="A103" i="17137"/>
  <c r="A102" i="17137"/>
  <c r="A253" i="17137"/>
  <c r="A184" i="17137"/>
  <c r="A87" i="17137"/>
  <c r="A53" i="17137"/>
  <c r="A238" i="17137"/>
  <c r="A163" i="17137"/>
  <c r="A509" i="17137"/>
  <c r="A521" i="17137"/>
  <c r="A162" i="17137"/>
  <c r="A216" i="17137"/>
  <c r="A179" i="17137"/>
  <c r="A92" i="17137"/>
  <c r="A74" i="17137"/>
  <c r="A233" i="17137"/>
  <c r="A229" i="17137"/>
  <c r="A75" i="17137"/>
  <c r="A32" i="17137"/>
  <c r="A166" i="17137"/>
  <c r="A252" i="17137"/>
  <c r="A40" i="17137"/>
  <c r="B6" i="17151"/>
  <c r="A38" i="17137"/>
  <c r="A77" i="17137"/>
  <c r="A563" i="17137"/>
  <c r="A62" i="17137"/>
  <c r="B8" i="17151"/>
  <c r="A215" i="17137"/>
  <c r="A211" i="17137"/>
  <c r="A63" i="17137"/>
  <c r="A175" i="17137"/>
  <c r="A27" i="17137"/>
  <c r="A28" i="17137"/>
  <c r="A78" i="17137"/>
  <c r="A79" i="17137"/>
  <c r="A86" i="17137"/>
  <c r="A251" i="17137"/>
  <c r="A247" i="17137"/>
  <c r="B9" i="17151"/>
  <c r="A88" i="17137"/>
  <c r="A533" i="17137"/>
  <c r="A545" i="17137"/>
  <c r="A565" i="17137"/>
  <c r="A564" i="17137"/>
  <c r="B10" i="17151"/>
  <c r="A91" i="17137"/>
  <c r="A90" i="17137"/>
  <c r="A559" i="17137"/>
  <c r="A67" i="17137"/>
  <c r="A66" i="17137"/>
  <c r="A161" i="17137"/>
  <c r="A560" i="17137"/>
  <c r="A2" i="17137"/>
  <c r="A26" i="17137"/>
  <c r="B4" i="17151"/>
  <c r="A89" i="17137"/>
  <c r="A41" i="17137"/>
  <c r="A65" i="17137"/>
  <c r="A43" i="17137"/>
  <c r="A42" i="17137"/>
  <c r="A566" i="17137"/>
  <c r="A3" i="17137"/>
  <c r="A558" i="17137"/>
  <c r="A29" i="17137"/>
  <c r="A30" i="17137"/>
  <c r="A31" i="17137"/>
  <c r="A157" i="17137"/>
  <c r="A561" i="17137"/>
  <c r="A562" i="17137"/>
</calcChain>
</file>

<file path=xl/sharedStrings.xml><?xml version="1.0" encoding="utf-8"?>
<sst xmlns="http://schemas.openxmlformats.org/spreadsheetml/2006/main" count="324" uniqueCount="169">
  <si>
    <t xml:space="preserve">  &lt;TR&gt;</t>
  </si>
  <si>
    <t xml:space="preserve">    &lt;/TR&gt;</t>
  </si>
  <si>
    <t xml:space="preserve">      他区&lt;BR&gt;</t>
  </si>
  <si>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</si>
  <si>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</si>
  <si>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</si>
  <si>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</si>
  <si>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</si>
  <si>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</si>
  <si>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</si>
  <si>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</si>
  <si>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</si>
  <si>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</si>
  <si>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</si>
  <si>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</si>
  <si>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</si>
  <si>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</si>
  <si>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</si>
  <si>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</si>
  <si>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</si>
  <si>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</si>
  <si>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</si>
  <si>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</si>
  <si>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</si>
  <si>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</si>
  <si>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</si>
  <si>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</si>
  <si>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</si>
  <si>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</si>
  <si>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  <phoneticPr fontId="2"/>
  </si>
  <si>
    <t>男</t>
    <rPh sb="0" eb="1">
      <t>オトコ</t>
    </rPh>
    <phoneticPr fontId="2"/>
  </si>
  <si>
    <t>総数</t>
    <rPh sb="0" eb="2">
      <t>ソウスウ</t>
    </rPh>
    <phoneticPr fontId="2"/>
  </si>
  <si>
    <t>中央区</t>
    <rPh sb="0" eb="3">
      <t>チュウオウク</t>
    </rPh>
    <phoneticPr fontId="2"/>
  </si>
  <si>
    <t>市外へ</t>
  </si>
  <si>
    <t>市外
から</t>
  </si>
  <si>
    <t>その他
の増減</t>
  </si>
  <si>
    <t>（県内）</t>
  </si>
  <si>
    <t>（県外）</t>
  </si>
  <si>
    <t>&lt;TBODY&gt;</t>
  </si>
  <si>
    <t>&lt;/TBODY&gt;</t>
  </si>
  <si>
    <t>&lt;/TABLE&gt;</t>
  </si>
  <si>
    <t>&lt;DIV ALIGN="right"&gt;各年10月１日、各月１日現在&lt;/DIV&gt;</t>
    <rPh sb="19" eb="21">
      <t>カクネン</t>
    </rPh>
    <rPh sb="23" eb="24">
      <t>ツキ</t>
    </rPh>
    <rPh sb="25" eb="26">
      <t>ヒ</t>
    </rPh>
    <rPh sb="27" eb="29">
      <t>カクツキ</t>
    </rPh>
    <rPh sb="30" eb="31">
      <t>ヒ</t>
    </rPh>
    <rPh sb="31" eb="33">
      <t>ゲンザイ</t>
    </rPh>
    <phoneticPr fontId="2"/>
  </si>
  <si>
    <t>女</t>
    <rPh sb="0" eb="1">
      <t>オンナ</t>
    </rPh>
    <phoneticPr fontId="2"/>
  </si>
  <si>
    <t>世帯数</t>
    <rPh sb="0" eb="3">
      <t>セタイスウ</t>
    </rPh>
    <phoneticPr fontId="2"/>
  </si>
  <si>
    <t>花見川区</t>
    <rPh sb="0" eb="3">
      <t>ハナミ</t>
    </rPh>
    <rPh sb="3" eb="4">
      <t>チュウオウク</t>
    </rPh>
    <phoneticPr fontId="2"/>
  </si>
  <si>
    <t>稲毛区</t>
    <rPh sb="0" eb="2">
      <t>イナゲ</t>
    </rPh>
    <rPh sb="2" eb="3">
      <t>チュウオウク</t>
    </rPh>
    <phoneticPr fontId="2"/>
  </si>
  <si>
    <t>若葉区</t>
    <rPh sb="0" eb="2">
      <t>ワカバ</t>
    </rPh>
    <rPh sb="2" eb="3">
      <t>チュウオウク</t>
    </rPh>
    <phoneticPr fontId="2"/>
  </si>
  <si>
    <t>緑区</t>
    <rPh sb="0" eb="1">
      <t>リョク</t>
    </rPh>
    <rPh sb="1" eb="2">
      <t>チュウオウク</t>
    </rPh>
    <phoneticPr fontId="2"/>
  </si>
  <si>
    <t>美浜区</t>
    <rPh sb="0" eb="2">
      <t>ミハマ</t>
    </rPh>
    <rPh sb="2" eb="3">
      <t>チュウオウク</t>
    </rPh>
    <phoneticPr fontId="2"/>
  </si>
  <si>
    <t>中）</t>
    <rPh sb="0" eb="1">
      <t>チュウ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</si>
  <si>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</si>
  <si>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</si>
  <si>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)</t>
    <phoneticPr fontId="2"/>
  </si>
  <si>
    <t>区　 　分</t>
    <phoneticPr fontId="2"/>
  </si>
  <si>
    <t>対前月人口</t>
    <phoneticPr fontId="2"/>
  </si>
  <si>
    <t>面積
（k㎡)</t>
    <rPh sb="0" eb="2">
      <t>メンセキ</t>
    </rPh>
    <phoneticPr fontId="2"/>
  </si>
  <si>
    <t>中央区</t>
    <phoneticPr fontId="2"/>
  </si>
  <si>
    <t>花見川区</t>
    <phoneticPr fontId="2"/>
  </si>
  <si>
    <t>稲毛区</t>
    <phoneticPr fontId="2"/>
  </si>
  <si>
    <t>若葉区</t>
    <phoneticPr fontId="2"/>
  </si>
  <si>
    <t>緑　区</t>
    <phoneticPr fontId="2"/>
  </si>
  <si>
    <t>美浜区</t>
    <phoneticPr fontId="2"/>
  </si>
  <si>
    <t>各年10月１日、各月１日現在</t>
    <phoneticPr fontId="2"/>
  </si>
  <si>
    <t>増減数</t>
    <rPh sb="0" eb="1">
      <t>ゾウ</t>
    </rPh>
    <rPh sb="1" eb="3">
      <t>ゲンスウ</t>
    </rPh>
    <phoneticPr fontId="2"/>
  </si>
  <si>
    <t>増減率(%)</t>
    <rPh sb="0" eb="3">
      <t>ゾウゲンリツ</t>
    </rPh>
    <phoneticPr fontId="2"/>
  </si>
  <si>
    <t>&lt;h2&gt;人口と世帯数の推移（千葉市総数）&lt;/h2&gt;</t>
    <phoneticPr fontId="2"/>
  </si>
  <si>
    <t>&lt;TABLE cellspacing="0" width="100%"&gt;</t>
    <phoneticPr fontId="2"/>
  </si>
  <si>
    <t xml:space="preserve">      人口&lt;BR&gt;増減数&lt;/Th&gt;</t>
    <phoneticPr fontId="2"/>
  </si>
  <si>
    <t xml:space="preserve">      （km&lt;SUP&gt;2&lt;/SUP&gt;)&lt;/TH&gt;</t>
    <phoneticPr fontId="2"/>
  </si>
  <si>
    <t xml:space="preserve">  &lt;TR&gt;</t>
    <phoneticPr fontId="2"/>
  </si>
  <si>
    <t xml:space="preserve">      &lt;TH scope="row"&gt;美浜区&lt;/TH&gt;</t>
    <rPh sb="22" eb="24">
      <t>ミハマ</t>
    </rPh>
    <rPh sb="24" eb="25">
      <t>ク</t>
    </rPh>
    <phoneticPr fontId="2"/>
  </si>
  <si>
    <t xml:space="preserve">      &lt;TH scope="row"&gt;緑区&lt;/TH&gt;</t>
    <rPh sb="22" eb="23">
      <t>ミドリ</t>
    </rPh>
    <rPh sb="23" eb="24">
      <t>ク</t>
    </rPh>
    <phoneticPr fontId="2"/>
  </si>
  <si>
    <t xml:space="preserve">      &lt;TH scope="row"&gt;若葉区&lt;/TH&gt;</t>
    <rPh sb="22" eb="24">
      <t>ワカバ</t>
    </rPh>
    <rPh sb="24" eb="25">
      <t>ク</t>
    </rPh>
    <phoneticPr fontId="2"/>
  </si>
  <si>
    <t xml:space="preserve">      &lt;TH scope="row"&gt;稲毛区&lt;/TH&gt;</t>
    <rPh sb="22" eb="24">
      <t>イナゲ</t>
    </rPh>
    <rPh sb="24" eb="25">
      <t>ク</t>
    </rPh>
    <phoneticPr fontId="2"/>
  </si>
  <si>
    <t xml:space="preserve">      &lt;TH scope="row"&gt;花見川区&lt;/TH&gt;</t>
    <rPh sb="22" eb="26">
      <t>ハナミガワク</t>
    </rPh>
    <phoneticPr fontId="2"/>
  </si>
  <si>
    <t xml:space="preserve">      &lt;th scope="col" rowspan="2"&gt;区分&lt;/th&gt;</t>
  </si>
  <si>
    <t xml:space="preserve">      &lt;th scope="col" colspan="3"&gt;人口&lt;/th&gt;</t>
  </si>
  <si>
    <t xml:space="preserve">      &lt;Th scope="col" rowspan="2"&gt;対前月&lt;BR&gt;</t>
  </si>
  <si>
    <t xml:space="preserve">      &lt;TH scope="col" colspan="2"&gt;対前年同月人口&lt;/th&gt;</t>
  </si>
  <si>
    <t xml:space="preserve">      &lt;TH scope="col" rowspan="2"&gt;世帯数&lt;/TH&gt;</t>
  </si>
  <si>
    <t xml:space="preserve">      &lt;TH scope="col" rowspan="2"&gt;面積&lt;BR&gt;</t>
  </si>
  <si>
    <t xml:space="preserve">      &lt;TH scope="col"&gt;総数&lt;/TH&gt;</t>
  </si>
  <si>
    <t xml:space="preserve">      &lt;TH scope="col"&gt;男&lt;/TH&gt;</t>
  </si>
  <si>
    <t xml:space="preserve">      &lt;TH scope="col"&gt;女&lt;/TH&gt;</t>
  </si>
  <si>
    <t xml:space="preserve">      &lt;TH scope="col"&gt;増減数&lt;/TH&gt;</t>
  </si>
  <si>
    <t xml:space="preserve">      &lt;TH scope="col"&gt;増減率(%)&lt;/TH&gt;</t>
  </si>
  <si>
    <t xml:space="preserve">      &lt;TH scope="row"&gt;中央区&lt;/TH&gt;</t>
    <rPh sb="22" eb="25">
      <t>チュウオウク</t>
    </rPh>
    <phoneticPr fontId="2"/>
  </si>
  <si>
    <t>&lt;tr&gt;</t>
    <phoneticPr fontId="2"/>
  </si>
  <si>
    <t xml:space="preserve">      増減数&lt;/TH&gt;</t>
    <phoneticPr fontId="2"/>
  </si>
  <si>
    <t xml:space="preserve">      &lt;TH scope="col"&gt;（県外）&lt;/TH&gt;</t>
    <phoneticPr fontId="2"/>
  </si>
  <si>
    <t xml:space="preserve">      &lt;TH scope="col" rowspan="4"&gt;人口&lt;BR&gt;</t>
    <phoneticPr fontId="2"/>
  </si>
  <si>
    <t xml:space="preserve">      &lt;TH scope="col" colspan="3"&gt;自然動態&lt;/TH&gt;</t>
    <phoneticPr fontId="2"/>
  </si>
  <si>
    <t xml:space="preserve">      &lt;TH scope="col" rowspan="3"&gt;自然&lt;BR&gt;</t>
    <phoneticPr fontId="2"/>
  </si>
  <si>
    <t xml:space="preserve">      &lt;TH scope="col" rowspan="3"&gt;出生&lt;/TH&gt;</t>
    <phoneticPr fontId="2"/>
  </si>
  <si>
    <t xml:space="preserve">      &lt;TH scope="col" rowspan="3"&gt;死亡&lt;/TH&gt;</t>
    <phoneticPr fontId="2"/>
  </si>
  <si>
    <t xml:space="preserve">      &lt;TH scope="col" rowspan="3"&gt;社会&lt;BR&gt;</t>
    <phoneticPr fontId="2"/>
  </si>
  <si>
    <t xml:space="preserve">      &lt;TH scope="col" rowspan="3"&gt;転入&lt;/TH&gt;</t>
    <phoneticPr fontId="2"/>
  </si>
  <si>
    <t xml:space="preserve">      &lt;TH scope="col" rowspan="3"&gt;転出&lt;/TH&gt;</t>
    <phoneticPr fontId="2"/>
  </si>
  <si>
    <t xml:space="preserve">      &lt;TH scope="col" rowspan="2"&gt;市外&lt;BR&gt;</t>
    <phoneticPr fontId="2"/>
  </si>
  <si>
    <t xml:space="preserve">      から&lt;/TH&gt;</t>
    <phoneticPr fontId="2"/>
  </si>
  <si>
    <t xml:space="preserve">      &lt;TH scope="col" rowspan="2"&gt;市内&lt;BR&gt;</t>
    <phoneticPr fontId="2"/>
  </si>
  <si>
    <t xml:space="preserve">      へ&lt;/TH&gt;</t>
    <phoneticPr fontId="2"/>
  </si>
  <si>
    <t xml:space="preserve">      &lt;TH scope="row"&gt;花見川区&lt;/TH&gt;</t>
    <rPh sb="22" eb="25">
      <t>ハナミガワ</t>
    </rPh>
    <rPh sb="25" eb="26">
      <t>ク</t>
    </rPh>
    <phoneticPr fontId="2"/>
  </si>
  <si>
    <t xml:space="preserve">      &lt;TH scope="col" rowspan="2"&gt;区分&lt;/TH&gt;</t>
    <phoneticPr fontId="2"/>
  </si>
  <si>
    <t xml:space="preserve">      &lt;TH scope="col" colspan="3"&gt;人口&lt;/TH&gt;</t>
  </si>
  <si>
    <t xml:space="preserve">      &lt;TH scope="col" colspan="2"&gt;対前年同月人口&lt;/TH&gt;</t>
  </si>
  <si>
    <t xml:space="preserve">      &lt;TH scope="col" colspan="2"&gt;対前年同月世帯&lt;/TH&gt;</t>
  </si>
  <si>
    <t xml:space="preserve">      &lt;TH scope="col"&gt;増 減 数&lt;/TH&gt;</t>
  </si>
  <si>
    <t xml:space="preserve">      &lt;TH scope="col" rowspan="3"&gt;その他の増減&lt;/TH&gt;</t>
    <rPh sb="38" eb="40">
      <t>ゾウゲン</t>
    </rPh>
    <phoneticPr fontId="2"/>
  </si>
  <si>
    <t xml:space="preserve">      &lt;TH scope="col" rowspan="2"&gt;１世帯&lt;br&gt;当たり&lt;br&gt;世帯人員&lt;/TH&gt;</t>
    <phoneticPr fontId="2"/>
  </si>
  <si>
    <t xml:space="preserve">      &lt;TH scope="col" rowspan="4"&gt;区分&lt;/TD&gt;</t>
    <phoneticPr fontId="2"/>
  </si>
  <si>
    <t xml:space="preserve">      &lt;TH scope="col" colspan="12"&gt;社会動態&lt;/TH&gt;</t>
    <phoneticPr fontId="2"/>
  </si>
  <si>
    <t xml:space="preserve">      &lt;TH scope="col" colspan="3"&gt;　&lt;/TH&gt;</t>
    <phoneticPr fontId="2"/>
  </si>
  <si>
    <t xml:space="preserve">      &lt;TH &gt;　&lt;/TH&gt;</t>
    <phoneticPr fontId="2"/>
  </si>
  <si>
    <t xml:space="preserve">      &lt;TH&gt;　&lt;/TH&gt;</t>
    <phoneticPr fontId="2"/>
  </si>
  <si>
    <t xml:space="preserve">      &lt;TH scope="col"&gt;（県外）&lt;/TH&gt;</t>
    <rPh sb="24" eb="25">
      <t>ガイ</t>
    </rPh>
    <phoneticPr fontId="2"/>
  </si>
  <si>
    <r>
      <t>千葉市</t>
    </r>
    <r>
      <rPr>
        <b/>
        <sz val="14"/>
        <rFont val="ＭＳ Ｐ明朝"/>
        <family val="1"/>
        <charset val="128"/>
      </rPr>
      <t>の</t>
    </r>
    <r>
      <rPr>
        <b/>
        <sz val="18"/>
        <rFont val="ＭＳ Ｐ明朝"/>
        <family val="1"/>
        <charset val="128"/>
      </rPr>
      <t>推計人口(</t>
    </r>
    <phoneticPr fontId="2"/>
  </si>
  <si>
    <t xml:space="preserve">      &lt;TH scope="row"&gt;千葉市総数&lt;/strong&gt;&lt;/TH&gt;</t>
  </si>
  <si>
    <t>対 前 年 同 月 人 口</t>
    <phoneticPr fontId="2"/>
  </si>
  <si>
    <t>対 前 年 同 月 世 帯</t>
    <rPh sb="10" eb="11">
      <t>セ</t>
    </rPh>
    <rPh sb="12" eb="13">
      <t>オビ</t>
    </rPh>
    <phoneticPr fontId="2"/>
  </si>
  <si>
    <t>人口異動（</t>
    <phoneticPr fontId="2"/>
  </si>
  <si>
    <t>人　口
増減数</t>
    <phoneticPr fontId="2"/>
  </si>
  <si>
    <t>自　然
増減数</t>
    <phoneticPr fontId="2"/>
  </si>
  <si>
    <t>社　会
増減数</t>
    <phoneticPr fontId="2"/>
  </si>
  <si>
    <t>他区
から</t>
    <phoneticPr fontId="2"/>
  </si>
  <si>
    <t>他区
へ</t>
    <phoneticPr fontId="2"/>
  </si>
  <si>
    <t>総数</t>
    <phoneticPr fontId="2"/>
  </si>
  <si>
    <t>※その他の増減は、職権記載・消除等です。</t>
    <phoneticPr fontId="2"/>
  </si>
  <si>
    <t>各年10月１日現在</t>
    <phoneticPr fontId="2"/>
  </si>
  <si>
    <t xml:space="preserve">   総合政策局総合政策部政策企画課統計室
   TEL043-245-5715</t>
    <rPh sb="3" eb="5">
      <t>ソウゴウ</t>
    </rPh>
    <rPh sb="5" eb="7">
      <t>セイサク</t>
    </rPh>
    <rPh sb="8" eb="10">
      <t>ソウゴウ</t>
    </rPh>
    <rPh sb="10" eb="12">
      <t>セイサク</t>
    </rPh>
    <rPh sb="12" eb="13">
      <t>ブ</t>
    </rPh>
    <rPh sb="13" eb="15">
      <t>セイサク</t>
    </rPh>
    <rPh sb="15" eb="17">
      <t>キカク</t>
    </rPh>
    <rPh sb="17" eb="18">
      <t>カ</t>
    </rPh>
    <rPh sb="20" eb="21">
      <t>シツ</t>
    </rPh>
    <phoneticPr fontId="2"/>
  </si>
  <si>
    <t>令和２年</t>
    <rPh sb="0" eb="2">
      <t>レイワ</t>
    </rPh>
    <rPh sb="3" eb="4">
      <t>ネン</t>
    </rPh>
    <phoneticPr fontId="2"/>
  </si>
  <si>
    <t>　　令和元年</t>
    <rPh sb="2" eb="4">
      <t>レイワ</t>
    </rPh>
    <rPh sb="4" eb="5">
      <t>ガン</t>
    </rPh>
    <rPh sb="5" eb="6">
      <t>ネン</t>
    </rPh>
    <phoneticPr fontId="2"/>
  </si>
  <si>
    <t>※人口・世帯数は、国勢調査結果を用いて、住民基本台帳(日本人人口及び外国人人口）異動を加減したものです。</t>
    <phoneticPr fontId="2"/>
  </si>
  <si>
    <t>" "&amp;+$G$1&amp;"の推計人口は "&amp;TEXT($C$10,"#,###,###")&amp;"人で、世帯数は "&amp;TEXT($J$10,"###,###")&amp;"世帯である。"</t>
    <phoneticPr fontId="2"/>
  </si>
  <si>
    <t>行政区別の人口は</t>
  </si>
  <si>
    <t>※人口・世帯数は、令和2年国勢調査結果（速報値）を用いて、住民基本台帳異動を加減したものです。</t>
  </si>
  <si>
    <t>※確報値が公表された後、数値の修正を行います。</t>
  </si>
  <si>
    <t>　</t>
    <phoneticPr fontId="2"/>
  </si>
  <si>
    <t>令和３年</t>
    <rPh sb="0" eb="2">
      <t>レイワ</t>
    </rPh>
    <rPh sb="3" eb="4">
      <t>ネン</t>
    </rPh>
    <phoneticPr fontId="2"/>
  </si>
  <si>
    <t>　　 　　　2年</t>
    <rPh sb="7" eb="8">
      <t>ネン</t>
    </rPh>
    <phoneticPr fontId="2"/>
  </si>
  <si>
    <t>※人口・世帯数は、令和２年国勢調査結果を用いて、住民基本台帳(日本人人口及び外国人人口）異動を加減したものです。</t>
    <rPh sb="9" eb="11">
      <t>レイワ</t>
    </rPh>
    <rPh sb="12" eb="13">
      <t>ネン</t>
    </rPh>
    <rPh sb="15" eb="17">
      <t>チョウサ</t>
    </rPh>
    <rPh sb="17" eb="19">
      <t>ケッカ</t>
    </rPh>
    <rPh sb="20" eb="21">
      <t>モチ</t>
    </rPh>
    <rPh sb="31" eb="34">
      <t>ニホンジン</t>
    </rPh>
    <rPh sb="34" eb="36">
      <t>ジンコウ</t>
    </rPh>
    <rPh sb="36" eb="37">
      <t>オヨ</t>
    </rPh>
    <rPh sb="41" eb="43">
      <t>ジンコウ</t>
    </rPh>
    <phoneticPr fontId="2"/>
  </si>
  <si>
    <t/>
  </si>
  <si>
    <t>令和４年</t>
    <rPh sb="0" eb="2">
      <t>レイワ</t>
    </rPh>
    <rPh sb="3" eb="4">
      <t>ネン</t>
    </rPh>
    <phoneticPr fontId="2"/>
  </si>
  <si>
    <t>　　 　　　3年</t>
    <rPh sb="7" eb="8">
      <t>ネン</t>
    </rPh>
    <phoneticPr fontId="2"/>
  </si>
  <si>
    <t>令和５年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</si>
  <si>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</si>
  <si>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平成３０年</t>
    <rPh sb="0" eb="2">
      <t>ヘイセイ</t>
    </rPh>
    <rPh sb="4" eb="5">
      <t>ネン</t>
    </rPh>
    <phoneticPr fontId="2"/>
  </si>
  <si>
    <t>平成２９年</t>
    <rPh sb="0" eb="2">
      <t>ヘイセイ</t>
    </rPh>
    <phoneticPr fontId="2"/>
  </si>
  <si>
    <t>　　 　　　4年</t>
    <rPh sb="7" eb="8">
      <t>ネン</t>
    </rPh>
    <phoneticPr fontId="2"/>
  </si>
  <si>
    <t>5年</t>
    <rPh sb="1" eb="2">
      <t>ネン</t>
    </rPh>
    <phoneticPr fontId="2"/>
  </si>
  <si>
    <t>※面積は、令和6年1月1日現在の国土地理院公表面積です。</t>
    <rPh sb="5" eb="7">
      <t>レイワ</t>
    </rPh>
    <phoneticPr fontId="2"/>
  </si>
  <si>
    <t>令和6年4月1日現在</t>
  </si>
  <si>
    <t xml:space="preserve"> 令和6年4月1日現在の推計人口は 981,909人で、世帯数は 470,570世帯である。</t>
  </si>
  <si>
    <t xml:space="preserve"> 前月に比べ、人口は 2,588人(0.264%)増加、世帯数は 3,171世帯（0.678%)増加している。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</si>
  <si>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</si>
  <si>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</si>
  <si>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</si>
  <si>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</si>
  <si>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</si>
  <si>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</si>
  <si>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</si>
  <si>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</si>
  <si>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</si>
  <si>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6年</t>
  </si>
  <si>
    <t xml:space="preserve"> 1月</t>
  </si>
  <si>
    <t xml:space="preserve"> 2月</t>
  </si>
  <si>
    <t xml:space="preserve"> 3月</t>
  </si>
  <si>
    <t>令和6年3月</t>
  </si>
  <si>
    <t xml:space="preserve"> 令和6年3月中の人口増 2,588人のうち、自然動態で△601人の減、社会動態で3,189人の増である。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</si>
</sst>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;&quot;▲ &quot;#,##0"/>
    <numFmt numFmtId="179" formatCode="@&quot;様&quot;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6" formatCode="#,##0;&quot; △&quot;* #,##0"/>
    <numFmt numFmtId="187" formatCode="[$-411]ggge&quot;年&quot;m&quot;月&quot;d&quot;日&quot;;@"/>
    <numFmt numFmtId="190" formatCode="&quot;　　平成&quot;00&quot;年&quot;"/>
    <numFmt numFmtId="191" formatCode="&quot;　　　　　&quot;00&quot;年&quot;"/>
    <numFmt numFmtId="192" formatCode="#,##0.00;&quot;△ &quot;#,##0.00"/>
    <numFmt numFmtId="196" formatCode="0.00_);[Red]\(0.00\)"/>
  </numFmts>
  <fonts count="30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ｺﾞｼｯｸ"/>
      <family val="3"/>
      <charset val="128"/>
    </font>
    <font>
      <sz val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9"/>
      <color indexed="10"/>
      <name val="ＭＳ ゴシック"/>
      <family val="3"/>
      <charset val="128"/>
    </font>
    <font>
      <b/>
      <sz val="2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color indexed="53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rgb="FFFF0000"/>
      <name val="HG丸ｺﾞｼｯｸM-PRO"/>
      <family val="3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1" fillId="0" borderId="0"/>
  </cellStyleXfs>
  <cellXfs count="251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/>
    <xf numFmtId="0" fontId="5" fillId="0" borderId="0" xfId="0" applyFont="1" applyBorder="1"/>
    <xf numFmtId="49" fontId="3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7" fillId="0" borderId="0" xfId="0" applyNumberFormat="1" applyFont="1" applyBorder="1" applyAlignment="1"/>
    <xf numFmtId="3" fontId="7" fillId="0" borderId="0" xfId="0" applyNumberFormat="1" applyFont="1" applyBorder="1"/>
    <xf numFmtId="0" fontId="7" fillId="0" borderId="3" xfId="0" applyFont="1" applyBorder="1"/>
    <xf numFmtId="0" fontId="7" fillId="0" borderId="0" xfId="0" applyFont="1" applyBorder="1"/>
    <xf numFmtId="3" fontId="7" fillId="0" borderId="4" xfId="0" applyNumberFormat="1" applyFont="1" applyBorder="1" applyAlignment="1"/>
    <xf numFmtId="176" fontId="7" fillId="0" borderId="0" xfId="0" applyNumberFormat="1" applyFont="1" applyBorder="1"/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/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179" fontId="0" fillId="0" borderId="0" xfId="0" applyNumberFormat="1" applyAlignment="1">
      <alignment vertical="center"/>
    </xf>
    <xf numFmtId="4" fontId="0" fillId="0" borderId="0" xfId="0" applyNumberFormat="1"/>
    <xf numFmtId="0" fontId="7" fillId="0" borderId="0" xfId="0" applyFont="1"/>
    <xf numFmtId="181" fontId="1" fillId="0" borderId="0" xfId="0" applyNumberFormat="1" applyFont="1" applyBorder="1" applyAlignment="1">
      <alignment vertical="center"/>
    </xf>
    <xf numFmtId="181" fontId="1" fillId="0" borderId="0" xfId="0" applyNumberFormat="1" applyFont="1" applyBorder="1"/>
    <xf numFmtId="181" fontId="1" fillId="0" borderId="4" xfId="0" applyNumberFormat="1" applyFont="1" applyBorder="1" applyAlignment="1">
      <alignment vertical="center"/>
    </xf>
    <xf numFmtId="181" fontId="13" fillId="0" borderId="6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ill="1"/>
    <xf numFmtId="181" fontId="6" fillId="0" borderId="6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4" xfId="0" applyNumberFormat="1" applyFont="1" applyBorder="1" applyAlignment="1">
      <alignment vertical="center"/>
    </xf>
    <xf numFmtId="38" fontId="0" fillId="0" borderId="0" xfId="1" applyFont="1"/>
    <xf numFmtId="184" fontId="0" fillId="0" borderId="0" xfId="1" applyNumberFormat="1" applyFont="1"/>
    <xf numFmtId="181" fontId="0" fillId="0" borderId="0" xfId="1" applyNumberFormat="1" applyFont="1"/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3" fillId="0" borderId="6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0" xfId="0" applyFont="1" applyBorder="1"/>
    <xf numFmtId="182" fontId="1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" fillId="0" borderId="0" xfId="0" applyFont="1"/>
    <xf numFmtId="49" fontId="15" fillId="0" borderId="0" xfId="0" applyNumberFormat="1" applyFont="1" applyFill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4" xfId="0" applyBorder="1"/>
    <xf numFmtId="3" fontId="10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/>
    <xf numFmtId="3" fontId="1" fillId="0" borderId="0" xfId="0" applyNumberFormat="1" applyFont="1" applyProtection="1">
      <protection locked="0"/>
    </xf>
    <xf numFmtId="3" fontId="1" fillId="0" borderId="0" xfId="0" applyNumberFormat="1" applyFont="1" applyProtection="1"/>
    <xf numFmtId="0" fontId="1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1" fillId="0" borderId="0" xfId="1" applyFont="1"/>
    <xf numFmtId="3" fontId="1" fillId="0" borderId="0" xfId="0" applyNumberFormat="1" applyFont="1"/>
    <xf numFmtId="38" fontId="1" fillId="0" borderId="0" xfId="0" applyNumberFormat="1" applyFont="1"/>
    <xf numFmtId="0" fontId="18" fillId="0" borderId="0" xfId="0" applyFont="1" applyAlignment="1"/>
    <xf numFmtId="0" fontId="19" fillId="0" borderId="0" xfId="0" applyFont="1" applyAlignment="1"/>
    <xf numFmtId="0" fontId="19" fillId="0" borderId="0" xfId="0" applyFont="1"/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/>
    <xf numFmtId="0" fontId="23" fillId="0" borderId="0" xfId="0" applyFont="1" applyAlignment="1">
      <alignment horizontal="left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0" fillId="0" borderId="0" xfId="0" applyAlignment="1"/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9" fillId="0" borderId="4" xfId="0" applyNumberFormat="1" applyFont="1" applyBorder="1" applyAlignment="1"/>
    <xf numFmtId="3" fontId="7" fillId="0" borderId="10" xfId="0" applyNumberFormat="1" applyFont="1" applyBorder="1" applyAlignment="1"/>
    <xf numFmtId="0" fontId="0" fillId="0" borderId="0" xfId="0" applyAlignment="1">
      <alignment vertical="top"/>
    </xf>
    <xf numFmtId="186" fontId="12" fillId="0" borderId="11" xfId="0" applyNumberFormat="1" applyFont="1" applyBorder="1" applyAlignment="1"/>
    <xf numFmtId="186" fontId="12" fillId="0" borderId="6" xfId="0" applyNumberFormat="1" applyFont="1" applyBorder="1" applyAlignment="1"/>
    <xf numFmtId="186" fontId="12" fillId="0" borderId="3" xfId="0" applyNumberFormat="1" applyFont="1" applyBorder="1" applyAlignment="1"/>
    <xf numFmtId="186" fontId="12" fillId="0" borderId="0" xfId="0" applyNumberFormat="1" applyFont="1" applyBorder="1" applyAlignment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0" borderId="0" xfId="0" quotePrefix="1" applyFont="1" applyBorder="1" applyAlignment="1">
      <alignment horizontal="left"/>
    </xf>
    <xf numFmtId="0" fontId="22" fillId="0" borderId="0" xfId="0" applyFont="1" applyBorder="1"/>
    <xf numFmtId="0" fontId="7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186" fontId="7" fillId="0" borderId="6" xfId="0" applyNumberFormat="1" applyFont="1" applyBorder="1" applyAlignment="1"/>
    <xf numFmtId="186" fontId="7" fillId="0" borderId="12" xfId="0" applyNumberFormat="1" applyFont="1" applyBorder="1" applyAlignment="1"/>
    <xf numFmtId="186" fontId="7" fillId="0" borderId="0" xfId="0" applyNumberFormat="1" applyFont="1" applyBorder="1" applyAlignment="1"/>
    <xf numFmtId="186" fontId="7" fillId="0" borderId="9" xfId="0" applyNumberFormat="1" applyFont="1" applyBorder="1" applyAlignment="1"/>
    <xf numFmtId="0" fontId="24" fillId="0" borderId="0" xfId="0" applyFont="1" applyAlignment="1" applyProtection="1">
      <alignment vertical="top"/>
      <protection locked="0"/>
    </xf>
    <xf numFmtId="0" fontId="7" fillId="0" borderId="13" xfId="0" applyFont="1" applyBorder="1" applyAlignment="1">
      <alignment horizontal="distributed" vertical="center"/>
    </xf>
    <xf numFmtId="0" fontId="25" fillId="0" borderId="0" xfId="0" applyFont="1"/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0" fillId="0" borderId="0" xfId="5" applyFont="1"/>
    <xf numFmtId="0" fontId="0" fillId="0" borderId="0" xfId="0" applyProtection="1">
      <protection locked="0"/>
    </xf>
    <xf numFmtId="0" fontId="24" fillId="0" borderId="0" xfId="0" applyFont="1" applyBorder="1" applyAlignment="1"/>
    <xf numFmtId="0" fontId="13" fillId="0" borderId="9" xfId="0" applyNumberFormat="1" applyFon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5" fillId="0" borderId="3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181" fontId="5" fillId="0" borderId="0" xfId="0" applyNumberFormat="1" applyFont="1" applyBorder="1" applyProtection="1">
      <protection locked="0"/>
    </xf>
    <xf numFmtId="181" fontId="0" fillId="0" borderId="0" xfId="0" applyNumberFormat="1" applyProtection="1">
      <protection locked="0"/>
    </xf>
    <xf numFmtId="181" fontId="5" fillId="0" borderId="0" xfId="1" applyNumberFormat="1" applyFont="1" applyBorder="1" applyProtection="1">
      <protection locked="0"/>
    </xf>
    <xf numFmtId="181" fontId="5" fillId="0" borderId="4" xfId="0" applyNumberFormat="1" applyFont="1" applyFill="1" applyBorder="1" applyProtection="1">
      <protection locked="0"/>
    </xf>
    <xf numFmtId="183" fontId="0" fillId="0" borderId="0" xfId="0" applyNumberFormat="1" applyProtection="1">
      <protection locked="0"/>
    </xf>
    <xf numFmtId="183" fontId="0" fillId="0" borderId="4" xfId="0" applyNumberFormat="1" applyFill="1" applyBorder="1" applyProtection="1">
      <protection locked="0"/>
    </xf>
    <xf numFmtId="181" fontId="5" fillId="0" borderId="0" xfId="0" applyNumberFormat="1" applyFont="1" applyFill="1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shrinkToFit="1"/>
    </xf>
    <xf numFmtId="0" fontId="8" fillId="0" borderId="13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3" fontId="7" fillId="0" borderId="4" xfId="0" applyNumberFormat="1" applyFont="1" applyBorder="1" applyAlignment="1">
      <alignment horizontal="right" vertical="center"/>
    </xf>
    <xf numFmtId="0" fontId="5" fillId="0" borderId="9" xfId="0" applyFont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192" fontId="0" fillId="0" borderId="0" xfId="0" applyNumberFormat="1" applyProtection="1">
      <protection locked="0"/>
    </xf>
    <xf numFmtId="181" fontId="0" fillId="0" borderId="0" xfId="0" applyNumberFormat="1"/>
    <xf numFmtId="0" fontId="0" fillId="0" borderId="0" xfId="0" applyAlignment="1">
      <alignment wrapText="1"/>
    </xf>
    <xf numFmtId="0" fontId="11" fillId="0" borderId="6" xfId="0" applyFont="1" applyBorder="1" applyAlignment="1">
      <alignment vertical="center"/>
    </xf>
    <xf numFmtId="0" fontId="28" fillId="0" borderId="0" xfId="0" applyFont="1" applyFill="1"/>
    <xf numFmtId="2" fontId="0" fillId="0" borderId="9" xfId="0" applyNumberFormat="1" applyBorder="1" applyAlignment="1" applyProtection="1">
      <alignment vertical="center"/>
      <protection locked="0"/>
    </xf>
    <xf numFmtId="2" fontId="0" fillId="0" borderId="10" xfId="0" quotePrefix="1" applyNumberFormat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 applyProtection="1">
      <alignment horizontal="right"/>
      <protection locked="0"/>
    </xf>
    <xf numFmtId="196" fontId="11" fillId="0" borderId="9" xfId="0" applyNumberFormat="1" applyFont="1" applyBorder="1" applyProtection="1">
      <protection locked="0"/>
    </xf>
    <xf numFmtId="196" fontId="11" fillId="0" borderId="9" xfId="0" applyNumberFormat="1" applyFont="1" applyBorder="1" applyAlignment="1" applyProtection="1">
      <protection locked="0"/>
    </xf>
    <xf numFmtId="196" fontId="1" fillId="0" borderId="9" xfId="0" applyNumberFormat="1" applyFont="1" applyBorder="1" applyAlignment="1" applyProtection="1">
      <protection locked="0"/>
    </xf>
    <xf numFmtId="196" fontId="1" fillId="0" borderId="10" xfId="0" applyNumberFormat="1" applyFont="1" applyFill="1" applyBorder="1" applyAlignment="1" applyProtection="1"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90" fontId="5" fillId="0" borderId="3" xfId="0" applyNumberFormat="1" applyFont="1" applyBorder="1" applyAlignment="1" applyProtection="1">
      <alignment horizontal="center"/>
      <protection locked="0"/>
    </xf>
    <xf numFmtId="190" fontId="5" fillId="0" borderId="9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1" fontId="5" fillId="0" borderId="3" xfId="0" applyNumberFormat="1" applyFont="1" applyBorder="1" applyAlignment="1" applyProtection="1">
      <alignment horizontal="center"/>
      <protection locked="0"/>
    </xf>
    <xf numFmtId="191" fontId="5" fillId="0" borderId="9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justifyLastLine="1"/>
    </xf>
    <xf numFmtId="0" fontId="14" fillId="0" borderId="8" xfId="0" applyFont="1" applyBorder="1" applyAlignment="1">
      <alignment horizontal="center" vertical="center" justifyLastLine="1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3" fillId="0" borderId="0" xfId="0" applyNumberFormat="1" applyFont="1" applyAlignment="1" applyProtection="1">
      <alignment horizontal="distributed" vertical="center"/>
      <protection locked="0"/>
    </xf>
    <xf numFmtId="49" fontId="15" fillId="0" borderId="0" xfId="0" applyNumberFormat="1" applyFont="1" applyFill="1" applyAlignment="1">
      <alignment horizontal="distributed" vertical="center"/>
    </xf>
    <xf numFmtId="38" fontId="7" fillId="0" borderId="5" xfId="2" applyFont="1" applyFill="1" applyBorder="1" applyAlignment="1">
      <alignment horizontal="right" vertical="center"/>
    </xf>
    <xf numFmtId="38" fontId="7" fillId="0" borderId="10" xfId="2" applyFont="1" applyFill="1" applyBorder="1" applyAlignment="1">
      <alignment horizontal="right" vertical="center"/>
    </xf>
    <xf numFmtId="38" fontId="7" fillId="0" borderId="11" xfId="2" applyFont="1" applyFill="1" applyBorder="1" applyAlignment="1">
      <alignment horizontal="right" vertical="center"/>
    </xf>
    <xf numFmtId="38" fontId="7" fillId="0" borderId="12" xfId="2" applyFont="1" applyFill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38" fontId="7" fillId="0" borderId="9" xfId="2" applyFont="1" applyFill="1" applyBorder="1" applyAlignment="1">
      <alignment horizontal="right" vertical="center"/>
    </xf>
    <xf numFmtId="0" fontId="24" fillId="0" borderId="0" xfId="0" applyFont="1" applyAlignment="1">
      <alignment horizontal="distributed" vertical="top"/>
    </xf>
    <xf numFmtId="0" fontId="24" fillId="0" borderId="0" xfId="0" applyFont="1" applyAlignment="1" applyProtection="1">
      <alignment horizontal="distributed" vertical="top"/>
      <protection locked="0"/>
    </xf>
    <xf numFmtId="0" fontId="24" fillId="0" borderId="0" xfId="0" applyFont="1" applyBorder="1" applyAlignment="1">
      <alignment horizontal="center"/>
    </xf>
    <xf numFmtId="38" fontId="29" fillId="0" borderId="3" xfId="2" applyFont="1" applyBorder="1" applyAlignment="1">
      <alignment horizontal="right" vertical="center"/>
    </xf>
    <xf numFmtId="38" fontId="29" fillId="0" borderId="0" xfId="2" applyFont="1" applyBorder="1" applyAlignment="1">
      <alignment horizontal="right" vertical="center"/>
    </xf>
    <xf numFmtId="38" fontId="29" fillId="0" borderId="9" xfId="2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10"/>
    </xf>
    <xf numFmtId="0" fontId="0" fillId="0" borderId="7" xfId="0" applyBorder="1" applyAlignment="1">
      <alignment horizontal="distributed" vertical="center" indent="10"/>
    </xf>
    <xf numFmtId="0" fontId="0" fillId="0" borderId="8" xfId="0" applyBorder="1" applyAlignment="1">
      <alignment horizontal="distributed" vertical="center" indent="10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8" fontId="29" fillId="0" borderId="5" xfId="2" applyFont="1" applyBorder="1" applyAlignment="1">
      <alignment horizontal="right" vertical="center"/>
    </xf>
    <xf numFmtId="38" fontId="29" fillId="0" borderId="4" xfId="2" applyFont="1" applyBorder="1" applyAlignment="1">
      <alignment horizontal="right" vertical="center"/>
    </xf>
    <xf numFmtId="38" fontId="29" fillId="0" borderId="10" xfId="2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8" fontId="29" fillId="0" borderId="11" xfId="2" applyFont="1" applyBorder="1" applyAlignment="1">
      <alignment horizontal="right" vertical="center"/>
    </xf>
    <xf numFmtId="38" fontId="29" fillId="0" borderId="6" xfId="2" applyFont="1" applyBorder="1" applyAlignment="1">
      <alignment horizontal="right" vertical="center"/>
    </xf>
    <xf numFmtId="38" fontId="29" fillId="0" borderId="12" xfId="2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390525</xdr:colOff>
          <xdr:row>0</xdr:row>
          <xdr:rowOff>161925</xdr:rowOff>
        </xdr:from>
        <xdr:to>
          <xdr:col>25</xdr:col>
          <xdr:colOff>200025</xdr:colOff>
          <xdr:row>4</xdr:row>
          <xdr:rowOff>133350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9B60E405-6B1A-4AE4-AF4A-31E11F80D1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algn="ctr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FF6600"/>
                  </a:solidFill>
                  <a:latin typeface="ＭＳ Ｐ明朝"/>
                  <a:ea typeface="ＭＳ Ｐ明朝"/>
                </a:rPr>
                <a:t>資料印刷</a:t>
              </a:r>
            </a:p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FF6600"/>
                  </a:solidFill>
                  <a:latin typeface="ＭＳ Ｐ明朝"/>
                  <a:ea typeface="ＭＳ Ｐ明朝"/>
                </a:rPr>
                <a:t>（公表・公表裏</a:t>
              </a:r>
            </a:p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FF6600"/>
                  </a:solidFill>
                  <a:latin typeface="ＭＳ Ｐ明朝"/>
                  <a:ea typeface="ＭＳ Ｐ明朝"/>
                </a:rPr>
                <a:t>局部表・局部裏）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68"/>
  <sheetViews>
    <sheetView tabSelected="1" view="pageBreakPreview" zoomScale="90" zoomScaleNormal="90" zoomScaleSheetLayoutView="90" workbookViewId="0">
      <selection activeCell="B64" sqref="B64"/>
    </sheetView>
  </sheetViews>
  <sheetFormatPr defaultRowHeight="12" x14ac:dyDescent="0.15"/>
  <cols>
    <col min="1" max="1" width="10" customWidth="1"/>
    <col min="2" max="6" width="10.7109375" customWidth="1"/>
    <col min="7" max="7" width="11.140625" customWidth="1"/>
    <col min="8" max="9" width="9.7109375" customWidth="1"/>
    <col min="10" max="10" width="10.7109375" customWidth="1"/>
    <col min="11" max="11" width="8.7109375" style="41" customWidth="1"/>
    <col min="12" max="12" width="4" customWidth="1"/>
    <col min="13" max="13" width="6.85546875" customWidth="1"/>
    <col min="14" max="14" width="9.28515625" customWidth="1"/>
    <col min="15" max="23" width="9.140625" customWidth="1"/>
  </cols>
  <sheetData>
    <row r="1" spans="1:17" ht="25.5" customHeight="1" x14ac:dyDescent="0.15">
      <c r="A1" s="48"/>
      <c r="B1" s="171" t="s">
        <v>116</v>
      </c>
      <c r="C1" s="171"/>
      <c r="D1" s="171"/>
      <c r="E1" s="171"/>
      <c r="F1" s="171"/>
      <c r="G1" s="170" t="s">
        <v>151</v>
      </c>
      <c r="H1" s="170"/>
      <c r="I1" s="170"/>
      <c r="J1" s="170"/>
      <c r="K1" s="32" t="s">
        <v>52</v>
      </c>
    </row>
    <row r="2" spans="1:17" ht="15.95" customHeight="1" x14ac:dyDescent="0.15">
      <c r="A2" s="7"/>
      <c r="B2" s="8"/>
      <c r="C2" s="8"/>
      <c r="D2" s="8"/>
      <c r="E2" s="8"/>
      <c r="F2" s="24"/>
      <c r="G2" s="164" t="s">
        <v>129</v>
      </c>
      <c r="H2" s="164"/>
      <c r="I2" s="164"/>
      <c r="J2" s="164"/>
      <c r="K2" s="164"/>
    </row>
    <row r="3" spans="1:17" ht="15.95" customHeight="1" x14ac:dyDescent="0.15">
      <c r="G3" s="164"/>
      <c r="H3" s="164"/>
      <c r="I3" s="164"/>
      <c r="J3" s="164"/>
      <c r="K3" s="164"/>
    </row>
    <row r="4" spans="1:17" ht="12" customHeight="1" x14ac:dyDescent="0.15">
      <c r="G4" s="164"/>
      <c r="H4" s="164"/>
      <c r="I4" s="164"/>
      <c r="J4" s="164"/>
      <c r="K4" s="164"/>
    </row>
    <row r="5" spans="1:17" ht="15.95" customHeight="1" x14ac:dyDescent="0.15">
      <c r="A5" s="159" t="s">
        <v>152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7" ht="15.95" customHeight="1" x14ac:dyDescent="0.15">
      <c r="A6" s="159" t="s">
        <v>153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7" ht="6" customHeight="1" x14ac:dyDescent="0.15">
      <c r="A7" s="4"/>
    </row>
    <row r="8" spans="1:17" ht="18" customHeight="1" x14ac:dyDescent="0.15">
      <c r="A8" s="166" t="s">
        <v>53</v>
      </c>
      <c r="B8" s="167"/>
      <c r="C8" s="151" t="s">
        <v>9</v>
      </c>
      <c r="D8" s="152"/>
      <c r="E8" s="152"/>
      <c r="F8" s="153"/>
      <c r="G8" s="119" t="s">
        <v>54</v>
      </c>
      <c r="H8" s="162" t="s">
        <v>118</v>
      </c>
      <c r="I8" s="163"/>
      <c r="J8" s="160" t="s">
        <v>10</v>
      </c>
      <c r="K8" s="165" t="s">
        <v>55</v>
      </c>
      <c r="Q8" s="33"/>
    </row>
    <row r="9" spans="1:17" ht="20.100000000000001" customHeight="1" x14ac:dyDescent="0.2">
      <c r="A9" s="168"/>
      <c r="B9" s="169"/>
      <c r="C9" s="151" t="s">
        <v>11</v>
      </c>
      <c r="D9" s="153"/>
      <c r="E9" s="3" t="s">
        <v>7</v>
      </c>
      <c r="F9" s="3" t="s">
        <v>8</v>
      </c>
      <c r="G9" s="118" t="s">
        <v>12</v>
      </c>
      <c r="H9" s="31" t="s">
        <v>12</v>
      </c>
      <c r="I9" s="31" t="s">
        <v>13</v>
      </c>
      <c r="J9" s="161"/>
      <c r="K9" s="161"/>
      <c r="M9" s="47"/>
      <c r="N9" s="47"/>
      <c r="O9" s="47"/>
      <c r="Q9" s="132"/>
    </row>
    <row r="10" spans="1:17" ht="22.5" customHeight="1" x14ac:dyDescent="0.15">
      <c r="A10" s="145" t="s">
        <v>14</v>
      </c>
      <c r="B10" s="146"/>
      <c r="C10" s="147">
        <v>981909</v>
      </c>
      <c r="D10" s="148"/>
      <c r="E10" s="122">
        <v>482981</v>
      </c>
      <c r="F10" s="122">
        <v>498928</v>
      </c>
      <c r="G10" s="34">
        <v>2588</v>
      </c>
      <c r="H10" s="30">
        <v>3845</v>
      </c>
      <c r="I10" s="42">
        <v>3.8999999999999998E-3</v>
      </c>
      <c r="J10" s="53">
        <v>470570</v>
      </c>
      <c r="K10" s="104">
        <v>271.76</v>
      </c>
      <c r="M10" s="47"/>
      <c r="N10" s="60"/>
      <c r="O10" s="61"/>
    </row>
    <row r="11" spans="1:17" ht="22.5" customHeight="1" x14ac:dyDescent="0.15">
      <c r="A11" s="20"/>
      <c r="B11" s="16" t="s">
        <v>56</v>
      </c>
      <c r="C11" s="154">
        <v>216766</v>
      </c>
      <c r="D11" s="156"/>
      <c r="E11" s="121">
        <v>107865</v>
      </c>
      <c r="F11" s="121">
        <v>108901</v>
      </c>
      <c r="G11" s="35">
        <v>1015</v>
      </c>
      <c r="H11" s="27">
        <v>2702</v>
      </c>
      <c r="I11" s="43">
        <v>1.26E-2</v>
      </c>
      <c r="J11" s="49">
        <v>116287</v>
      </c>
      <c r="K11" s="133">
        <v>44.71</v>
      </c>
      <c r="M11" s="47"/>
      <c r="N11" s="62"/>
      <c r="O11" s="55"/>
    </row>
    <row r="12" spans="1:17" ht="22.5" customHeight="1" x14ac:dyDescent="0.15">
      <c r="A12" s="20"/>
      <c r="B12" s="16" t="s">
        <v>57</v>
      </c>
      <c r="C12" s="154">
        <v>177359</v>
      </c>
      <c r="D12" s="156"/>
      <c r="E12" s="121">
        <v>87017</v>
      </c>
      <c r="F12" s="121">
        <v>90342</v>
      </c>
      <c r="G12" s="35">
        <v>184</v>
      </c>
      <c r="H12" s="27">
        <v>333</v>
      </c>
      <c r="I12" s="43">
        <v>1.9E-3</v>
      </c>
      <c r="J12" s="49">
        <v>85009</v>
      </c>
      <c r="K12" s="105">
        <v>34.19</v>
      </c>
      <c r="M12" s="47"/>
      <c r="N12" s="62"/>
      <c r="O12" s="55"/>
    </row>
    <row r="13" spans="1:17" ht="22.5" customHeight="1" x14ac:dyDescent="0.15">
      <c r="A13" s="20"/>
      <c r="B13" s="16" t="s">
        <v>58</v>
      </c>
      <c r="C13" s="154">
        <v>160008</v>
      </c>
      <c r="D13" s="155"/>
      <c r="E13" s="121">
        <v>79905</v>
      </c>
      <c r="F13" s="121">
        <v>80103</v>
      </c>
      <c r="G13" s="35">
        <v>117</v>
      </c>
      <c r="H13" s="27">
        <v>-11</v>
      </c>
      <c r="I13" s="43">
        <v>-1E-4</v>
      </c>
      <c r="J13" s="49">
        <v>77751</v>
      </c>
      <c r="K13" s="105">
        <v>21.22</v>
      </c>
      <c r="M13" s="47"/>
      <c r="N13" s="62"/>
      <c r="O13" s="55"/>
    </row>
    <row r="14" spans="1:17" ht="3" customHeight="1" x14ac:dyDescent="0.15">
      <c r="A14" s="5"/>
      <c r="B14" s="6"/>
      <c r="C14" s="11"/>
      <c r="D14" s="12"/>
      <c r="E14" s="123"/>
      <c r="F14" s="123"/>
      <c r="G14" s="54"/>
      <c r="H14" s="28"/>
      <c r="I14" s="44"/>
      <c r="J14" s="51"/>
      <c r="K14" s="105"/>
      <c r="M14" s="47"/>
      <c r="N14" s="47"/>
      <c r="O14" s="56"/>
    </row>
    <row r="15" spans="1:17" ht="22.5" customHeight="1" x14ac:dyDescent="0.15">
      <c r="A15" s="20"/>
      <c r="B15" s="16" t="s">
        <v>59</v>
      </c>
      <c r="C15" s="154">
        <v>144855</v>
      </c>
      <c r="D15" s="156"/>
      <c r="E15" s="121">
        <v>71780</v>
      </c>
      <c r="F15" s="121">
        <v>73075</v>
      </c>
      <c r="G15" s="35">
        <v>94</v>
      </c>
      <c r="H15" s="27">
        <v>-412</v>
      </c>
      <c r="I15" s="43">
        <v>-2.8E-3</v>
      </c>
      <c r="J15" s="49">
        <v>66682</v>
      </c>
      <c r="K15" s="105">
        <v>84.19</v>
      </c>
      <c r="M15" s="47"/>
      <c r="N15" s="62"/>
      <c r="O15" s="55"/>
    </row>
    <row r="16" spans="1:17" ht="22.5" customHeight="1" x14ac:dyDescent="0.15">
      <c r="A16" s="20"/>
      <c r="B16" s="16" t="s">
        <v>60</v>
      </c>
      <c r="C16" s="154">
        <v>129007</v>
      </c>
      <c r="D16" s="155"/>
      <c r="E16" s="121">
        <v>62691</v>
      </c>
      <c r="F16" s="121">
        <v>66316</v>
      </c>
      <c r="G16" s="35">
        <v>-212</v>
      </c>
      <c r="H16" s="27">
        <v>-343</v>
      </c>
      <c r="I16" s="43">
        <v>-2.7000000000000001E-3</v>
      </c>
      <c r="J16" s="49">
        <v>52977</v>
      </c>
      <c r="K16" s="105">
        <v>66.25</v>
      </c>
      <c r="M16" s="47"/>
      <c r="N16" s="62"/>
      <c r="O16" s="55"/>
    </row>
    <row r="17" spans="1:19" ht="22.5" customHeight="1" x14ac:dyDescent="0.15">
      <c r="A17" s="15"/>
      <c r="B17" s="21" t="s">
        <v>61</v>
      </c>
      <c r="C17" s="149">
        <v>153914</v>
      </c>
      <c r="D17" s="150"/>
      <c r="E17" s="124">
        <v>73723</v>
      </c>
      <c r="F17" s="124">
        <v>80191</v>
      </c>
      <c r="G17" s="36">
        <v>1390</v>
      </c>
      <c r="H17" s="29">
        <v>1576</v>
      </c>
      <c r="I17" s="45">
        <v>1.03E-2</v>
      </c>
      <c r="J17" s="50">
        <v>71864</v>
      </c>
      <c r="K17" s="134">
        <v>21.2</v>
      </c>
      <c r="M17" s="47"/>
      <c r="N17" s="62"/>
      <c r="O17" s="55"/>
      <c r="Q17" s="129"/>
      <c r="R17" s="129"/>
    </row>
    <row r="18" spans="1:19" ht="6" customHeight="1" x14ac:dyDescent="0.15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spans="1:19" x14ac:dyDescent="0.15">
      <c r="A19" s="102" t="s">
        <v>140</v>
      </c>
    </row>
    <row r="20" spans="1:19" ht="13.5" customHeight="1" x14ac:dyDescent="0.15">
      <c r="A20" t="s">
        <v>150</v>
      </c>
    </row>
    <row r="21" spans="1:19" ht="13.5" customHeight="1" x14ac:dyDescent="0.15"/>
    <row r="22" spans="1:19" ht="13.5" customHeight="1" x14ac:dyDescent="0.15">
      <c r="A22" s="101"/>
    </row>
    <row r="23" spans="1:19" ht="30" customHeight="1" x14ac:dyDescent="0.2">
      <c r="A23" s="142" t="s">
        <v>29</v>
      </c>
      <c r="B23" s="142"/>
      <c r="C23" s="142"/>
      <c r="D23" s="142"/>
      <c r="E23" s="142"/>
      <c r="F23" s="142"/>
      <c r="G23" s="142"/>
      <c r="H23" s="142"/>
      <c r="I23" s="142"/>
      <c r="J23" s="142"/>
    </row>
    <row r="24" spans="1:19" ht="18.95" customHeight="1" x14ac:dyDescent="0.15">
      <c r="I24" s="46" t="s">
        <v>62</v>
      </c>
      <c r="J24" s="40"/>
    </row>
    <row r="25" spans="1:19" ht="6" customHeight="1" x14ac:dyDescent="0.15">
      <c r="H25" s="22"/>
      <c r="I25" s="23"/>
      <c r="J25" s="23"/>
    </row>
    <row r="26" spans="1:19" ht="13.5" customHeight="1" x14ac:dyDescent="0.15">
      <c r="A26" s="166" t="s">
        <v>16</v>
      </c>
      <c r="B26" s="167"/>
      <c r="C26" s="151" t="s">
        <v>17</v>
      </c>
      <c r="D26" s="152"/>
      <c r="E26" s="153"/>
      <c r="F26" s="160" t="s">
        <v>10</v>
      </c>
      <c r="G26" s="162" t="s">
        <v>118</v>
      </c>
      <c r="H26" s="163"/>
      <c r="I26" s="151" t="s">
        <v>119</v>
      </c>
      <c r="J26" s="153"/>
      <c r="K26" s="119" t="s">
        <v>18</v>
      </c>
    </row>
    <row r="27" spans="1:19" ht="13.5" customHeight="1" x14ac:dyDescent="0.15">
      <c r="A27" s="168"/>
      <c r="B27" s="169"/>
      <c r="C27" s="3" t="s">
        <v>19</v>
      </c>
      <c r="D27" s="3" t="s">
        <v>7</v>
      </c>
      <c r="E27" s="2" t="s">
        <v>8</v>
      </c>
      <c r="F27" s="161"/>
      <c r="G27" s="3" t="s">
        <v>63</v>
      </c>
      <c r="H27" s="3" t="s">
        <v>64</v>
      </c>
      <c r="I27" s="3" t="s">
        <v>63</v>
      </c>
      <c r="J27" s="3" t="s">
        <v>64</v>
      </c>
      <c r="K27" s="120" t="s">
        <v>20</v>
      </c>
    </row>
    <row r="28" spans="1:19" ht="15" customHeight="1" x14ac:dyDescent="0.15">
      <c r="A28" s="143">
        <v>26</v>
      </c>
      <c r="B28" s="144">
        <v>26</v>
      </c>
      <c r="C28" s="111">
        <v>965679</v>
      </c>
      <c r="D28" s="111">
        <v>481127</v>
      </c>
      <c r="E28" s="111">
        <v>484552</v>
      </c>
      <c r="F28" s="111">
        <v>420614</v>
      </c>
      <c r="G28" s="111">
        <v>1624</v>
      </c>
      <c r="H28" s="128">
        <v>0.17</v>
      </c>
      <c r="I28" s="111">
        <v>4548</v>
      </c>
      <c r="J28" s="115">
        <v>1.0900000000000001</v>
      </c>
      <c r="K28" s="136">
        <v>2.2958793573204885</v>
      </c>
      <c r="R28" s="141"/>
      <c r="S28" s="141"/>
    </row>
    <row r="29" spans="1:19" ht="15" customHeight="1" x14ac:dyDescent="0.15">
      <c r="A29" s="157">
        <v>27</v>
      </c>
      <c r="B29" s="158">
        <v>27</v>
      </c>
      <c r="C29" s="111">
        <v>971882</v>
      </c>
      <c r="D29" s="111">
        <v>482840</v>
      </c>
      <c r="E29" s="111">
        <v>489042</v>
      </c>
      <c r="F29" s="111">
        <v>417857</v>
      </c>
      <c r="G29" s="111">
        <v>6203</v>
      </c>
      <c r="H29" s="128">
        <v>0.64</v>
      </c>
      <c r="I29" s="111">
        <v>-2757</v>
      </c>
      <c r="J29" s="115">
        <v>-0.66</v>
      </c>
      <c r="K29" s="136">
        <v>2.3258722481614522</v>
      </c>
      <c r="R29" s="141"/>
      <c r="S29" s="141"/>
    </row>
    <row r="30" spans="1:19" ht="15" customHeight="1" x14ac:dyDescent="0.15">
      <c r="A30" s="157">
        <v>28</v>
      </c>
      <c r="B30" s="158">
        <v>28</v>
      </c>
      <c r="C30" s="111">
        <v>972217</v>
      </c>
      <c r="D30" s="111">
        <v>482299</v>
      </c>
      <c r="E30" s="111">
        <v>489918</v>
      </c>
      <c r="F30" s="111">
        <v>423048</v>
      </c>
      <c r="G30" s="111">
        <v>335</v>
      </c>
      <c r="H30" s="128">
        <v>0.03</v>
      </c>
      <c r="I30" s="111">
        <v>5191</v>
      </c>
      <c r="J30" s="115">
        <v>1.2422910230054818</v>
      </c>
      <c r="K30" s="136">
        <v>2.2981245626973772</v>
      </c>
    </row>
    <row r="31" spans="1:19" ht="15" customHeight="1" x14ac:dyDescent="0.15">
      <c r="A31" s="157">
        <v>29</v>
      </c>
      <c r="B31" s="158">
        <v>29</v>
      </c>
      <c r="C31" s="111">
        <v>972475</v>
      </c>
      <c r="D31" s="111">
        <v>482018</v>
      </c>
      <c r="E31" s="111">
        <v>490457</v>
      </c>
      <c r="F31" s="111">
        <v>428823</v>
      </c>
      <c r="G31" s="111">
        <v>258</v>
      </c>
      <c r="H31" s="128">
        <v>0.03</v>
      </c>
      <c r="I31" s="111">
        <v>5775</v>
      </c>
      <c r="J31" s="115">
        <v>1.3650933227435269</v>
      </c>
      <c r="K31" s="137">
        <v>2.267777148147371</v>
      </c>
    </row>
    <row r="32" spans="1:19" ht="15" customHeight="1" x14ac:dyDescent="0.15">
      <c r="A32" s="157">
        <v>30</v>
      </c>
      <c r="B32" s="158">
        <v>29</v>
      </c>
      <c r="C32" s="111">
        <v>973250</v>
      </c>
      <c r="D32" s="111">
        <v>481660</v>
      </c>
      <c r="E32" s="111">
        <v>491590</v>
      </c>
      <c r="F32" s="111">
        <v>434902</v>
      </c>
      <c r="G32" s="111">
        <v>775</v>
      </c>
      <c r="H32" s="128">
        <v>0.08</v>
      </c>
      <c r="I32" s="111">
        <v>6079</v>
      </c>
      <c r="J32" s="115">
        <v>1.417601201428087</v>
      </c>
      <c r="K32" s="137">
        <v>2.2378604835112279</v>
      </c>
    </row>
    <row r="33" spans="1:16" ht="15" customHeight="1" x14ac:dyDescent="0.15">
      <c r="A33" s="157" t="s">
        <v>131</v>
      </c>
      <c r="B33" s="158"/>
      <c r="C33" s="111">
        <v>974874</v>
      </c>
      <c r="D33" s="111">
        <v>481845</v>
      </c>
      <c r="E33" s="111">
        <v>493029</v>
      </c>
      <c r="F33" s="111">
        <v>441786</v>
      </c>
      <c r="G33" s="111">
        <v>1624</v>
      </c>
      <c r="H33" s="128">
        <v>0.17</v>
      </c>
      <c r="I33" s="111">
        <v>6884</v>
      </c>
      <c r="J33" s="115">
        <v>1.5828853396857134</v>
      </c>
      <c r="K33" s="137">
        <v>2.2066656707093482</v>
      </c>
    </row>
    <row r="34" spans="1:16" ht="15" customHeight="1" x14ac:dyDescent="0.15">
      <c r="A34" s="157" t="s">
        <v>139</v>
      </c>
      <c r="B34" s="158"/>
      <c r="C34" s="111">
        <v>974951</v>
      </c>
      <c r="D34" s="111">
        <v>481246</v>
      </c>
      <c r="E34" s="111">
        <v>493705</v>
      </c>
      <c r="F34" s="111">
        <v>447982</v>
      </c>
      <c r="G34" s="111">
        <v>77</v>
      </c>
      <c r="H34" s="128">
        <v>0.01</v>
      </c>
      <c r="I34" s="111">
        <v>6196</v>
      </c>
      <c r="J34" s="115">
        <v>1.4</v>
      </c>
      <c r="K34" s="137">
        <v>2.1763173520364658</v>
      </c>
    </row>
    <row r="35" spans="1:16" ht="15" customHeight="1" x14ac:dyDescent="0.15">
      <c r="A35" s="157" t="s">
        <v>143</v>
      </c>
      <c r="B35" s="158"/>
      <c r="C35" s="111">
        <v>977762</v>
      </c>
      <c r="D35" s="111">
        <v>482373</v>
      </c>
      <c r="E35" s="111">
        <v>495389</v>
      </c>
      <c r="F35" s="111">
        <v>454605</v>
      </c>
      <c r="G35" s="111">
        <v>2811</v>
      </c>
      <c r="H35" s="128">
        <v>0.28999999999999998</v>
      </c>
      <c r="I35" s="111">
        <v>6623</v>
      </c>
      <c r="J35" s="115">
        <v>1.48</v>
      </c>
      <c r="K35" s="137">
        <v>2.1507946459013869</v>
      </c>
    </row>
    <row r="36" spans="1:16" ht="15" customHeight="1" x14ac:dyDescent="0.15">
      <c r="A36" s="157" t="s">
        <v>148</v>
      </c>
      <c r="B36" s="158"/>
      <c r="C36" s="113">
        <v>978801</v>
      </c>
      <c r="D36" s="113">
        <v>482123</v>
      </c>
      <c r="E36" s="113">
        <v>496678</v>
      </c>
      <c r="F36" s="113">
        <v>460153</v>
      </c>
      <c r="G36" s="111">
        <v>1039</v>
      </c>
      <c r="H36" s="128">
        <v>0.11</v>
      </c>
      <c r="I36" s="111">
        <v>5548</v>
      </c>
      <c r="J36" s="115">
        <v>1.22</v>
      </c>
      <c r="K36" s="137">
        <v>2.1271207620074191</v>
      </c>
      <c r="P36" s="130"/>
    </row>
    <row r="37" spans="1:16" ht="3" customHeight="1" x14ac:dyDescent="0.15">
      <c r="A37" s="106"/>
      <c r="B37" s="107"/>
      <c r="C37" s="111"/>
      <c r="D37" s="113"/>
      <c r="E37" s="113"/>
      <c r="F37" s="113"/>
      <c r="G37" s="111"/>
      <c r="H37" s="128"/>
      <c r="I37" s="112"/>
      <c r="J37" s="115"/>
      <c r="K37" s="136"/>
    </row>
    <row r="38" spans="1:16" ht="15" customHeight="1" x14ac:dyDescent="0.15">
      <c r="A38" s="127" t="s">
        <v>149</v>
      </c>
      <c r="B38" s="125" t="s">
        <v>154</v>
      </c>
      <c r="C38" s="113">
        <v>978064</v>
      </c>
      <c r="D38" s="113">
        <v>481508</v>
      </c>
      <c r="E38" s="113">
        <v>496556</v>
      </c>
      <c r="F38" s="113">
        <v>462444</v>
      </c>
      <c r="G38" s="111">
        <v>1139</v>
      </c>
      <c r="H38" s="128">
        <v>0.12</v>
      </c>
      <c r="I38" s="111">
        <v>6163</v>
      </c>
      <c r="J38" s="115">
        <v>1.35</v>
      </c>
      <c r="K38" s="137">
        <v>2.1149890581346065</v>
      </c>
    </row>
    <row r="39" spans="1:16" ht="15" customHeight="1" x14ac:dyDescent="0.15">
      <c r="A39" s="127" t="s">
        <v>141</v>
      </c>
      <c r="B39" s="125" t="s">
        <v>155</v>
      </c>
      <c r="C39" s="111">
        <v>978829</v>
      </c>
      <c r="D39" s="111">
        <v>481798</v>
      </c>
      <c r="E39" s="111">
        <v>497031</v>
      </c>
      <c r="F39" s="111">
        <v>463840</v>
      </c>
      <c r="G39" s="111">
        <v>1006</v>
      </c>
      <c r="H39" s="128">
        <v>0.1</v>
      </c>
      <c r="I39" s="111">
        <v>6102</v>
      </c>
      <c r="J39" s="115">
        <v>1.33</v>
      </c>
      <c r="K39" s="137">
        <v>2.1102729389444637</v>
      </c>
    </row>
    <row r="40" spans="1:16" ht="15" customHeight="1" x14ac:dyDescent="0.15">
      <c r="A40" s="127" t="s">
        <v>141</v>
      </c>
      <c r="B40" s="125" t="s">
        <v>156</v>
      </c>
      <c r="C40" s="111">
        <v>979042</v>
      </c>
      <c r="D40" s="111">
        <v>481925</v>
      </c>
      <c r="E40" s="111">
        <v>497117</v>
      </c>
      <c r="F40" s="111">
        <v>464299</v>
      </c>
      <c r="G40" s="111">
        <v>581</v>
      </c>
      <c r="H40" s="128">
        <v>0.06</v>
      </c>
      <c r="I40" s="111">
        <v>5654</v>
      </c>
      <c r="J40" s="115">
        <v>1.23</v>
      </c>
      <c r="K40" s="137">
        <v>2.1086455064516616</v>
      </c>
    </row>
    <row r="41" spans="1:16" ht="15" customHeight="1" x14ac:dyDescent="0.15">
      <c r="A41" s="127" t="s">
        <v>141</v>
      </c>
      <c r="B41" s="125" t="s">
        <v>157</v>
      </c>
      <c r="C41" s="111">
        <v>979281</v>
      </c>
      <c r="D41" s="111">
        <v>481974</v>
      </c>
      <c r="E41" s="111">
        <v>497307</v>
      </c>
      <c r="F41" s="111">
        <v>464822</v>
      </c>
      <c r="G41" s="111">
        <v>582</v>
      </c>
      <c r="H41" s="128">
        <v>0.06</v>
      </c>
      <c r="I41" s="111">
        <v>5625</v>
      </c>
      <c r="J41" s="115">
        <v>1.22</v>
      </c>
      <c r="K41" s="137">
        <v>2.106787114207159</v>
      </c>
    </row>
    <row r="42" spans="1:16" ht="15" customHeight="1" x14ac:dyDescent="0.15">
      <c r="A42" s="127" t="s">
        <v>141</v>
      </c>
      <c r="B42" s="125" t="s">
        <v>158</v>
      </c>
      <c r="C42" s="111">
        <v>979400</v>
      </c>
      <c r="D42" s="111">
        <v>481986</v>
      </c>
      <c r="E42" s="111">
        <v>497414</v>
      </c>
      <c r="F42" s="111">
        <v>465160</v>
      </c>
      <c r="G42" s="111">
        <v>871</v>
      </c>
      <c r="H42" s="128">
        <v>0.09</v>
      </c>
      <c r="I42" s="111">
        <v>5769</v>
      </c>
      <c r="J42" s="115">
        <v>1.26</v>
      </c>
      <c r="K42" s="137">
        <v>2.1055120818643047</v>
      </c>
    </row>
    <row r="43" spans="1:16" ht="15" customHeight="1" x14ac:dyDescent="0.15">
      <c r="A43" s="127" t="s">
        <v>141</v>
      </c>
      <c r="B43" s="125" t="s">
        <v>159</v>
      </c>
      <c r="C43" s="111">
        <v>979142</v>
      </c>
      <c r="D43" s="111">
        <v>481905</v>
      </c>
      <c r="E43" s="111">
        <v>497237</v>
      </c>
      <c r="F43" s="111">
        <v>465073</v>
      </c>
      <c r="G43" s="111">
        <v>438</v>
      </c>
      <c r="H43" s="128">
        <v>0.04</v>
      </c>
      <c r="I43" s="111">
        <v>5354</v>
      </c>
      <c r="J43" s="115">
        <v>1.1599999999999999</v>
      </c>
      <c r="K43" s="137">
        <v>2.1053512029294326</v>
      </c>
    </row>
    <row r="44" spans="1:16" ht="2.25" hidden="1" customHeight="1" x14ac:dyDescent="0.15">
      <c r="A44" s="108"/>
      <c r="B44" s="125"/>
      <c r="C44" s="111"/>
      <c r="D44" s="111"/>
      <c r="E44" s="111"/>
      <c r="F44" s="111"/>
      <c r="G44" s="111"/>
      <c r="H44" s="128" t="e">
        <v>#DIV/0!</v>
      </c>
      <c r="I44" s="111"/>
      <c r="J44" s="115"/>
      <c r="K44" s="137"/>
      <c r="P44">
        <v>63999</v>
      </c>
    </row>
    <row r="45" spans="1:16" ht="15" customHeight="1" x14ac:dyDescent="0.15">
      <c r="A45" s="127" t="s">
        <v>141</v>
      </c>
      <c r="B45" s="125" t="s">
        <v>160</v>
      </c>
      <c r="C45" s="111">
        <v>979532</v>
      </c>
      <c r="D45" s="111">
        <v>482072</v>
      </c>
      <c r="E45" s="111">
        <v>497460</v>
      </c>
      <c r="F45" s="111">
        <v>465686</v>
      </c>
      <c r="G45" s="111">
        <v>731</v>
      </c>
      <c r="H45" s="128">
        <v>7.0000000000000007E-2</v>
      </c>
      <c r="I45" s="111">
        <v>5533</v>
      </c>
      <c r="J45" s="115">
        <v>1.2</v>
      </c>
      <c r="K45" s="137">
        <v>2.1034173241196856</v>
      </c>
    </row>
    <row r="46" spans="1:16" ht="15" customHeight="1" x14ac:dyDescent="0.15">
      <c r="A46" s="127" t="s">
        <v>141</v>
      </c>
      <c r="B46" s="125" t="s">
        <v>161</v>
      </c>
      <c r="C46" s="111">
        <v>980053</v>
      </c>
      <c r="D46" s="111">
        <v>482336</v>
      </c>
      <c r="E46" s="111">
        <v>497717</v>
      </c>
      <c r="F46" s="111">
        <v>466584</v>
      </c>
      <c r="G46" s="111">
        <v>1297</v>
      </c>
      <c r="H46" s="128">
        <v>0.13</v>
      </c>
      <c r="I46" s="111">
        <v>6227</v>
      </c>
      <c r="J46" s="115">
        <v>1.35</v>
      </c>
      <c r="K46" s="137">
        <v>2.1004856574593216</v>
      </c>
    </row>
    <row r="47" spans="1:16" ht="15" customHeight="1" x14ac:dyDescent="0.15">
      <c r="A47" s="127" t="s">
        <v>141</v>
      </c>
      <c r="B47" s="125" t="s">
        <v>162</v>
      </c>
      <c r="C47" s="111">
        <v>980208</v>
      </c>
      <c r="D47" s="111">
        <v>482418</v>
      </c>
      <c r="E47" s="111">
        <v>497790</v>
      </c>
      <c r="F47" s="111">
        <v>467015</v>
      </c>
      <c r="G47" s="111">
        <v>1646</v>
      </c>
      <c r="H47" s="128">
        <v>0.17</v>
      </c>
      <c r="I47" s="111">
        <v>6584</v>
      </c>
      <c r="J47" s="115">
        <v>1.43</v>
      </c>
      <c r="K47" s="137">
        <v>2.0988790509940793</v>
      </c>
    </row>
    <row r="48" spans="1:16" ht="15" customHeight="1" x14ac:dyDescent="0.15">
      <c r="A48" s="127" t="s">
        <v>163</v>
      </c>
      <c r="B48" s="125" t="s">
        <v>164</v>
      </c>
      <c r="C48" s="111">
        <v>979877</v>
      </c>
      <c r="D48" s="111">
        <v>482245</v>
      </c>
      <c r="E48" s="111">
        <v>497632</v>
      </c>
      <c r="F48" s="111">
        <v>467015</v>
      </c>
      <c r="G48" s="111">
        <v>1883</v>
      </c>
      <c r="H48" s="128">
        <v>0.19</v>
      </c>
      <c r="I48" s="111">
        <v>6808</v>
      </c>
      <c r="J48" s="115">
        <v>1.48</v>
      </c>
      <c r="K48" s="137">
        <v>2.0981702943160285</v>
      </c>
    </row>
    <row r="49" spans="1:22" ht="15" customHeight="1" x14ac:dyDescent="0.15">
      <c r="A49" s="127" t="s">
        <v>141</v>
      </c>
      <c r="B49" s="125" t="s">
        <v>165</v>
      </c>
      <c r="C49" s="113">
        <v>979579</v>
      </c>
      <c r="D49" s="113">
        <v>482016</v>
      </c>
      <c r="E49" s="113">
        <v>497563</v>
      </c>
      <c r="F49" s="113">
        <v>467146</v>
      </c>
      <c r="G49" s="113">
        <v>2167</v>
      </c>
      <c r="H49" s="128">
        <v>0.22</v>
      </c>
      <c r="I49" s="113">
        <v>7089</v>
      </c>
      <c r="J49" s="115">
        <v>1.54</v>
      </c>
      <c r="K49" s="137">
        <v>2.096943996095439</v>
      </c>
    </row>
    <row r="50" spans="1:22" ht="15" customHeight="1" x14ac:dyDescent="0.15">
      <c r="A50" s="127" t="s">
        <v>141</v>
      </c>
      <c r="B50" s="125" t="s">
        <v>166</v>
      </c>
      <c r="C50" s="113">
        <v>979321</v>
      </c>
      <c r="D50" s="113">
        <v>481865</v>
      </c>
      <c r="E50" s="113">
        <v>497456</v>
      </c>
      <c r="F50" s="113">
        <v>467399</v>
      </c>
      <c r="G50" s="117">
        <v>2258</v>
      </c>
      <c r="H50" s="128">
        <v>0.23</v>
      </c>
      <c r="I50" s="113">
        <v>7191</v>
      </c>
      <c r="J50" s="115">
        <v>1.56</v>
      </c>
      <c r="K50" s="137">
        <v>2.0952569432112607</v>
      </c>
      <c r="M50" s="98"/>
    </row>
    <row r="51" spans="1:22" ht="3" customHeight="1" x14ac:dyDescent="0.15">
      <c r="A51" s="108"/>
      <c r="B51" s="125"/>
      <c r="C51" s="111"/>
      <c r="D51" s="111"/>
      <c r="E51" s="111"/>
      <c r="F51" s="111"/>
      <c r="G51" s="111"/>
      <c r="H51" s="128"/>
      <c r="I51" s="111"/>
      <c r="J51" s="115"/>
      <c r="K51" s="138"/>
    </row>
    <row r="52" spans="1:22" s="33" customFormat="1" ht="15" customHeight="1" x14ac:dyDescent="0.15">
      <c r="A52" s="135" t="s">
        <v>141</v>
      </c>
      <c r="B52" s="126" t="s">
        <v>154</v>
      </c>
      <c r="C52" s="114">
        <v>981909</v>
      </c>
      <c r="D52" s="114">
        <v>482981</v>
      </c>
      <c r="E52" s="114">
        <v>498928</v>
      </c>
      <c r="F52" s="114">
        <v>470570</v>
      </c>
      <c r="G52" s="114">
        <v>3845</v>
      </c>
      <c r="H52" s="116">
        <v>0.39</v>
      </c>
      <c r="I52" s="114">
        <v>8126</v>
      </c>
      <c r="J52" s="116">
        <v>1.76</v>
      </c>
      <c r="K52" s="139">
        <v>2.0866374822024354</v>
      </c>
      <c r="N52"/>
      <c r="O52"/>
      <c r="P52"/>
      <c r="Q52"/>
      <c r="R52"/>
      <c r="S52"/>
      <c r="T52"/>
      <c r="U52"/>
      <c r="V52"/>
    </row>
    <row r="53" spans="1:22" ht="8.25" customHeight="1" x14ac:dyDescent="0.15"/>
    <row r="54" spans="1:22" x14ac:dyDescent="0.15">
      <c r="A54" s="65"/>
    </row>
    <row r="55" spans="1:22" x14ac:dyDescent="0.15">
      <c r="A55" s="64"/>
      <c r="B55" s="63"/>
      <c r="C55" s="63"/>
      <c r="D55" s="63"/>
      <c r="E55" s="63"/>
      <c r="F55" s="63"/>
    </row>
    <row r="56" spans="1:22" x14ac:dyDescent="0.15">
      <c r="C56" s="25"/>
      <c r="F56" s="25"/>
    </row>
    <row r="57" spans="1:22" ht="13.5" x14ac:dyDescent="0.1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</row>
    <row r="58" spans="1:22" x14ac:dyDescent="0.15">
      <c r="C58" s="37"/>
      <c r="D58" s="37"/>
      <c r="E58" s="37"/>
      <c r="F58" s="37"/>
      <c r="G58" s="39"/>
      <c r="H58" s="37"/>
      <c r="I58" s="38"/>
      <c r="J58" s="37"/>
    </row>
    <row r="59" spans="1:22" x14ac:dyDescent="0.15">
      <c r="C59" s="37"/>
      <c r="D59" s="37"/>
      <c r="E59" s="37"/>
      <c r="F59" s="37"/>
      <c r="G59" s="39"/>
      <c r="H59" s="37"/>
      <c r="I59" s="38"/>
      <c r="J59" s="37"/>
    </row>
    <row r="60" spans="1:22" x14ac:dyDescent="0.15">
      <c r="C60" s="37"/>
      <c r="D60" s="37"/>
      <c r="E60" s="37"/>
      <c r="F60" s="37"/>
      <c r="G60" s="39"/>
      <c r="H60" s="37"/>
      <c r="I60" s="38"/>
      <c r="J60" s="37"/>
    </row>
    <row r="61" spans="1:22" x14ac:dyDescent="0.15">
      <c r="C61" s="37"/>
      <c r="D61" s="37"/>
      <c r="E61" s="37"/>
      <c r="F61" s="37"/>
      <c r="G61" s="39"/>
      <c r="H61" s="37"/>
      <c r="I61" s="38"/>
      <c r="J61" s="37"/>
    </row>
    <row r="62" spans="1:22" x14ac:dyDescent="0.15">
      <c r="C62" s="37"/>
      <c r="D62" s="37"/>
      <c r="E62" s="37"/>
      <c r="F62" s="37"/>
      <c r="G62" s="39"/>
      <c r="H62" s="37"/>
      <c r="I62" s="38"/>
      <c r="J62" s="37"/>
    </row>
    <row r="63" spans="1:22" x14ac:dyDescent="0.15">
      <c r="C63" s="37"/>
      <c r="D63" s="37"/>
      <c r="E63" s="37"/>
      <c r="F63" s="37"/>
      <c r="G63" s="39"/>
      <c r="H63" s="37"/>
      <c r="I63" s="38"/>
      <c r="J63" s="37"/>
    </row>
    <row r="64" spans="1:22" x14ac:dyDescent="0.15">
      <c r="C64" s="37"/>
      <c r="D64" s="37"/>
      <c r="E64" s="37"/>
      <c r="F64" s="37"/>
      <c r="G64" s="39"/>
      <c r="H64" s="37"/>
      <c r="I64" s="38"/>
      <c r="J64" s="37"/>
      <c r="K64"/>
    </row>
    <row r="65" spans="3:11" x14ac:dyDescent="0.15">
      <c r="C65" s="37"/>
      <c r="D65" s="37"/>
      <c r="E65" s="37"/>
      <c r="F65" s="37"/>
      <c r="G65" s="39"/>
      <c r="H65" s="37"/>
      <c r="I65" s="38"/>
      <c r="J65" s="37"/>
      <c r="K65"/>
    </row>
    <row r="66" spans="3:11" x14ac:dyDescent="0.15">
      <c r="C66" s="37"/>
      <c r="D66" s="37"/>
      <c r="E66" s="37"/>
      <c r="F66" s="37"/>
      <c r="G66" s="39"/>
      <c r="H66" s="37"/>
      <c r="I66" s="38"/>
      <c r="J66" s="37"/>
      <c r="K66"/>
    </row>
    <row r="67" spans="3:11" x14ac:dyDescent="0.15">
      <c r="C67" s="37"/>
      <c r="D67" s="37"/>
      <c r="E67" s="37"/>
      <c r="F67" s="37"/>
      <c r="G67" s="39"/>
      <c r="H67" s="37"/>
      <c r="I67" s="38"/>
      <c r="J67" s="37"/>
      <c r="K67"/>
    </row>
    <row r="68" spans="3:11" x14ac:dyDescent="0.15">
      <c r="C68" s="37"/>
      <c r="D68" s="37"/>
      <c r="E68" s="37"/>
      <c r="F68" s="37"/>
      <c r="G68" s="39"/>
      <c r="H68" s="37"/>
      <c r="I68" s="38"/>
      <c r="J68" s="37"/>
      <c r="K68"/>
    </row>
  </sheetData>
  <mergeCells count="37"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  <mergeCell ref="G2:K4"/>
    <mergeCell ref="R28:S28"/>
    <mergeCell ref="C13:D13"/>
    <mergeCell ref="C15:D15"/>
    <mergeCell ref="K8:K9"/>
    <mergeCell ref="A31:B31"/>
    <mergeCell ref="A26:B27"/>
    <mergeCell ref="C11:D11"/>
    <mergeCell ref="I26:J26"/>
    <mergeCell ref="A30:B30"/>
    <mergeCell ref="A29:B29"/>
    <mergeCell ref="A5:J5"/>
    <mergeCell ref="A6:J6"/>
    <mergeCell ref="F26:F27"/>
    <mergeCell ref="G26:H26"/>
    <mergeCell ref="H8:I8"/>
    <mergeCell ref="C9:D9"/>
    <mergeCell ref="A57:K57"/>
    <mergeCell ref="R29:S29"/>
    <mergeCell ref="A23:J23"/>
    <mergeCell ref="A28:B28"/>
    <mergeCell ref="A10:B10"/>
    <mergeCell ref="C10:D10"/>
    <mergeCell ref="C17:D17"/>
    <mergeCell ref="C26:E26"/>
    <mergeCell ref="C16:D16"/>
    <mergeCell ref="C12:D12"/>
  </mergeCells>
  <phoneticPr fontId="2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Button 8">
              <controlPr defaultSize="0" print="0" autoFill="0" autoPict="0" macro="[0]!資料印刷NEW">
                <anchor moveWithCells="1" sizeWithCells="1">
                  <from>
                    <xdr:col>23</xdr:col>
                    <xdr:colOff>390525</xdr:colOff>
                    <xdr:row>0</xdr:row>
                    <xdr:rowOff>161925</xdr:rowOff>
                  </from>
                  <to>
                    <xdr:col>25</xdr:col>
                    <xdr:colOff>200025</xdr:colOff>
                    <xdr:row>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Z52"/>
  <sheetViews>
    <sheetView view="pageBreakPreview" topLeftCell="A13" zoomScale="80" zoomScaleNormal="70" zoomScaleSheetLayoutView="80" workbookViewId="0">
      <selection activeCell="B64" sqref="B64"/>
    </sheetView>
  </sheetViews>
  <sheetFormatPr defaultRowHeight="12" x14ac:dyDescent="0.15"/>
  <cols>
    <col min="1" max="1" width="9.28515625" customWidth="1"/>
    <col min="2" max="2" width="10.7109375" customWidth="1"/>
    <col min="3" max="3" width="1.7109375" customWidth="1"/>
    <col min="4" max="4" width="10.42578125" customWidth="1"/>
    <col min="5" max="5" width="9.28515625" customWidth="1"/>
    <col min="6" max="8" width="7.7109375" customWidth="1"/>
    <col min="9" max="9" width="9.7109375" customWidth="1"/>
    <col min="10" max="10" width="9.140625" bestFit="1" customWidth="1"/>
    <col min="11" max="11" width="7.7109375" customWidth="1"/>
    <col min="12" max="12" width="7.7109375" hidden="1" customWidth="1"/>
    <col min="13" max="16" width="7.7109375" customWidth="1"/>
    <col min="17" max="17" width="7.7109375" hidden="1" customWidth="1"/>
    <col min="18" max="20" width="7.7109375" customWidth="1"/>
  </cols>
  <sheetData>
    <row r="2" spans="2:20" ht="30" customHeight="1" x14ac:dyDescent="0.15">
      <c r="C2" s="67"/>
      <c r="D2" s="67"/>
      <c r="E2" s="67"/>
      <c r="F2" s="178" t="s">
        <v>120</v>
      </c>
      <c r="G2" s="178"/>
      <c r="H2" s="178"/>
      <c r="I2" s="178"/>
      <c r="J2" s="178"/>
      <c r="K2" s="179" t="s">
        <v>167</v>
      </c>
      <c r="L2" s="179"/>
      <c r="M2" s="179"/>
      <c r="N2" s="179"/>
      <c r="O2" s="179"/>
      <c r="P2" s="96" t="s">
        <v>49</v>
      </c>
      <c r="Q2" s="41"/>
      <c r="R2" s="41"/>
      <c r="S2" s="41"/>
      <c r="T2" s="41"/>
    </row>
    <row r="3" spans="2:20" ht="30" customHeight="1" x14ac:dyDescent="0.15">
      <c r="B3" s="66" t="s">
        <v>168</v>
      </c>
      <c r="C3" s="76"/>
      <c r="D3" s="76"/>
      <c r="E3" s="76"/>
      <c r="F3" s="76"/>
      <c r="G3" s="76"/>
      <c r="H3" s="76"/>
      <c r="I3" s="76"/>
      <c r="J3" s="76"/>
      <c r="K3" s="67"/>
      <c r="L3" s="67"/>
      <c r="M3" s="41"/>
      <c r="N3" s="41"/>
      <c r="O3" s="41"/>
      <c r="P3" s="41"/>
      <c r="Q3" s="41"/>
      <c r="R3" s="41"/>
      <c r="S3" s="41"/>
      <c r="T3" s="41"/>
    </row>
    <row r="4" spans="2:20" ht="15" customHeight="1" x14ac:dyDescent="0.15">
      <c r="B4" s="200" t="s">
        <v>21</v>
      </c>
      <c r="C4" s="201"/>
      <c r="D4" s="202"/>
      <c r="E4" s="184" t="s">
        <v>121</v>
      </c>
      <c r="F4" s="209" t="s">
        <v>50</v>
      </c>
      <c r="G4" s="210"/>
      <c r="H4" s="211"/>
      <c r="I4" s="212" t="s">
        <v>51</v>
      </c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4"/>
    </row>
    <row r="5" spans="2:20" ht="9.75" customHeight="1" x14ac:dyDescent="0.15">
      <c r="B5" s="203"/>
      <c r="C5" s="204"/>
      <c r="D5" s="205"/>
      <c r="E5" s="185"/>
      <c r="F5" s="184" t="s">
        <v>122</v>
      </c>
      <c r="G5" s="187" t="s">
        <v>3</v>
      </c>
      <c r="H5" s="187" t="s">
        <v>4</v>
      </c>
      <c r="I5" s="184" t="s">
        <v>123</v>
      </c>
      <c r="J5" s="191" t="s">
        <v>5</v>
      </c>
      <c r="K5" s="72"/>
      <c r="L5" s="72"/>
      <c r="M5" s="72"/>
      <c r="N5" s="73"/>
      <c r="O5" s="191" t="s">
        <v>6</v>
      </c>
      <c r="P5" s="72"/>
      <c r="Q5" s="72"/>
      <c r="R5" s="72"/>
      <c r="S5" s="73"/>
      <c r="T5" s="192" t="s">
        <v>35</v>
      </c>
    </row>
    <row r="6" spans="2:20" ht="12" customHeight="1" x14ac:dyDescent="0.15">
      <c r="B6" s="203"/>
      <c r="C6" s="204"/>
      <c r="D6" s="205"/>
      <c r="E6" s="185"/>
      <c r="F6" s="185"/>
      <c r="G6" s="187"/>
      <c r="H6" s="187"/>
      <c r="I6" s="185"/>
      <c r="J6" s="187"/>
      <c r="K6" s="195" t="s">
        <v>34</v>
      </c>
      <c r="L6" s="72"/>
      <c r="M6" s="73"/>
      <c r="N6" s="196" t="s">
        <v>124</v>
      </c>
      <c r="O6" s="187"/>
      <c r="P6" s="191" t="s">
        <v>33</v>
      </c>
      <c r="Q6" s="72"/>
      <c r="R6" s="73"/>
      <c r="S6" s="196" t="s">
        <v>125</v>
      </c>
      <c r="T6" s="193"/>
    </row>
    <row r="7" spans="2:20" ht="15" customHeight="1" x14ac:dyDescent="0.15">
      <c r="B7" s="206"/>
      <c r="C7" s="207"/>
      <c r="D7" s="208"/>
      <c r="E7" s="186"/>
      <c r="F7" s="186"/>
      <c r="G7" s="187"/>
      <c r="H7" s="187"/>
      <c r="I7" s="186"/>
      <c r="J7" s="187"/>
      <c r="K7" s="187"/>
      <c r="L7" s="57" t="s">
        <v>36</v>
      </c>
      <c r="M7" s="57" t="s">
        <v>37</v>
      </c>
      <c r="N7" s="187"/>
      <c r="O7" s="187"/>
      <c r="P7" s="187"/>
      <c r="Q7" s="57" t="s">
        <v>36</v>
      </c>
      <c r="R7" s="57" t="s">
        <v>37</v>
      </c>
      <c r="S7" s="187"/>
      <c r="T7" s="194"/>
    </row>
    <row r="8" spans="2:20" ht="30" customHeight="1" x14ac:dyDescent="0.15">
      <c r="B8" s="197" t="s">
        <v>126</v>
      </c>
      <c r="C8" s="198"/>
      <c r="D8" s="199"/>
      <c r="E8" s="82">
        <v>2588</v>
      </c>
      <c r="F8" s="83">
        <v>-601</v>
      </c>
      <c r="G8" s="92">
        <v>393</v>
      </c>
      <c r="H8" s="92">
        <v>994</v>
      </c>
      <c r="I8" s="83">
        <v>3189</v>
      </c>
      <c r="J8" s="92">
        <v>11049</v>
      </c>
      <c r="K8" s="92">
        <v>9594</v>
      </c>
      <c r="L8" s="92">
        <v>2865</v>
      </c>
      <c r="M8" s="92">
        <v>6729</v>
      </c>
      <c r="N8" s="92">
        <v>1455</v>
      </c>
      <c r="O8" s="92">
        <v>7833</v>
      </c>
      <c r="P8" s="92">
        <v>6378</v>
      </c>
      <c r="Q8" s="92">
        <v>2068</v>
      </c>
      <c r="R8" s="92">
        <v>4310</v>
      </c>
      <c r="S8" s="92">
        <v>1455</v>
      </c>
      <c r="T8" s="93">
        <v>-27</v>
      </c>
    </row>
    <row r="9" spans="2:20" ht="36" customHeight="1" x14ac:dyDescent="0.15">
      <c r="B9" s="77"/>
      <c r="C9" s="59"/>
      <c r="D9" s="74" t="s">
        <v>22</v>
      </c>
      <c r="E9" s="84">
        <v>1015</v>
      </c>
      <c r="F9" s="85">
        <v>-131</v>
      </c>
      <c r="G9" s="94">
        <v>78</v>
      </c>
      <c r="H9" s="94">
        <v>209</v>
      </c>
      <c r="I9" s="85">
        <v>1146</v>
      </c>
      <c r="J9" s="94">
        <v>3243</v>
      </c>
      <c r="K9" s="94">
        <v>2862</v>
      </c>
      <c r="L9" s="94">
        <v>825</v>
      </c>
      <c r="M9" s="94">
        <v>2037</v>
      </c>
      <c r="N9" s="94">
        <v>381</v>
      </c>
      <c r="O9" s="94">
        <v>2095</v>
      </c>
      <c r="P9" s="94">
        <v>1758</v>
      </c>
      <c r="Q9" s="94">
        <v>539</v>
      </c>
      <c r="R9" s="94">
        <v>1219</v>
      </c>
      <c r="S9" s="94">
        <v>337</v>
      </c>
      <c r="T9" s="95">
        <v>-2</v>
      </c>
    </row>
    <row r="10" spans="2:20" ht="30" customHeight="1" x14ac:dyDescent="0.15">
      <c r="B10" s="77"/>
      <c r="C10" s="59"/>
      <c r="D10" s="74" t="s">
        <v>15</v>
      </c>
      <c r="E10" s="84">
        <v>184</v>
      </c>
      <c r="F10" s="85">
        <v>-125</v>
      </c>
      <c r="G10" s="94">
        <v>72</v>
      </c>
      <c r="H10" s="94">
        <v>197</v>
      </c>
      <c r="I10" s="85">
        <v>309</v>
      </c>
      <c r="J10" s="94">
        <v>1673</v>
      </c>
      <c r="K10" s="94">
        <v>1508</v>
      </c>
      <c r="L10" s="94">
        <v>411</v>
      </c>
      <c r="M10" s="94">
        <v>1097</v>
      </c>
      <c r="N10" s="94">
        <v>165</v>
      </c>
      <c r="O10" s="94">
        <v>1367</v>
      </c>
      <c r="P10" s="94">
        <v>1112</v>
      </c>
      <c r="Q10" s="94">
        <v>410</v>
      </c>
      <c r="R10" s="94">
        <v>702</v>
      </c>
      <c r="S10" s="94">
        <v>255</v>
      </c>
      <c r="T10" s="95">
        <v>3</v>
      </c>
    </row>
    <row r="11" spans="2:20" ht="30" customHeight="1" x14ac:dyDescent="0.15">
      <c r="B11" s="77"/>
      <c r="C11" s="59"/>
      <c r="D11" s="74" t="s">
        <v>23</v>
      </c>
      <c r="E11" s="84">
        <v>117</v>
      </c>
      <c r="F11" s="85">
        <v>-74</v>
      </c>
      <c r="G11" s="94">
        <v>64</v>
      </c>
      <c r="H11" s="94">
        <v>138</v>
      </c>
      <c r="I11" s="85">
        <v>191</v>
      </c>
      <c r="J11" s="94">
        <v>1566</v>
      </c>
      <c r="K11" s="94">
        <v>1345</v>
      </c>
      <c r="L11" s="94">
        <v>347</v>
      </c>
      <c r="M11" s="94">
        <v>998</v>
      </c>
      <c r="N11" s="94">
        <v>221</v>
      </c>
      <c r="O11" s="94">
        <v>1371</v>
      </c>
      <c r="P11" s="94">
        <v>1066</v>
      </c>
      <c r="Q11" s="94">
        <v>302</v>
      </c>
      <c r="R11" s="94">
        <v>764</v>
      </c>
      <c r="S11" s="94">
        <v>305</v>
      </c>
      <c r="T11" s="95">
        <v>-4</v>
      </c>
    </row>
    <row r="12" spans="2:20" ht="30" customHeight="1" x14ac:dyDescent="0.15">
      <c r="B12" s="77"/>
      <c r="C12" s="59"/>
      <c r="D12" s="74" t="s">
        <v>24</v>
      </c>
      <c r="E12" s="84">
        <v>94</v>
      </c>
      <c r="F12" s="85">
        <v>-99</v>
      </c>
      <c r="G12" s="94">
        <v>78</v>
      </c>
      <c r="H12" s="94">
        <v>177</v>
      </c>
      <c r="I12" s="85">
        <v>193</v>
      </c>
      <c r="J12" s="94">
        <v>1164</v>
      </c>
      <c r="K12" s="94">
        <v>937</v>
      </c>
      <c r="L12" s="94">
        <v>290</v>
      </c>
      <c r="M12" s="94">
        <v>647</v>
      </c>
      <c r="N12" s="94">
        <v>227</v>
      </c>
      <c r="O12" s="94">
        <v>971</v>
      </c>
      <c r="P12" s="94">
        <v>733</v>
      </c>
      <c r="Q12" s="94">
        <v>277</v>
      </c>
      <c r="R12" s="94">
        <v>456</v>
      </c>
      <c r="S12" s="94">
        <v>238</v>
      </c>
      <c r="T12" s="95">
        <v>0</v>
      </c>
    </row>
    <row r="13" spans="2:20" ht="30" customHeight="1" x14ac:dyDescent="0.15">
      <c r="B13" s="77"/>
      <c r="C13" s="59"/>
      <c r="D13" s="74" t="s">
        <v>25</v>
      </c>
      <c r="E13" s="84">
        <v>-212</v>
      </c>
      <c r="F13" s="85">
        <v>-81</v>
      </c>
      <c r="G13" s="94">
        <v>45</v>
      </c>
      <c r="H13" s="94">
        <v>126</v>
      </c>
      <c r="I13" s="85">
        <v>-131</v>
      </c>
      <c r="J13" s="94">
        <v>827</v>
      </c>
      <c r="K13" s="94">
        <v>701</v>
      </c>
      <c r="L13" s="94">
        <v>275</v>
      </c>
      <c r="M13" s="94">
        <v>426</v>
      </c>
      <c r="N13" s="94">
        <v>126</v>
      </c>
      <c r="O13" s="94">
        <v>945</v>
      </c>
      <c r="P13" s="94">
        <v>805</v>
      </c>
      <c r="Q13" s="94">
        <v>306</v>
      </c>
      <c r="R13" s="94">
        <v>499</v>
      </c>
      <c r="S13" s="94">
        <v>140</v>
      </c>
      <c r="T13" s="95">
        <v>-13</v>
      </c>
    </row>
    <row r="14" spans="2:20" ht="30" customHeight="1" x14ac:dyDescent="0.15">
      <c r="B14" s="77"/>
      <c r="C14" s="59"/>
      <c r="D14" s="74" t="s">
        <v>26</v>
      </c>
      <c r="E14" s="84">
        <v>1390</v>
      </c>
      <c r="F14" s="85">
        <v>-91</v>
      </c>
      <c r="G14" s="94">
        <v>56</v>
      </c>
      <c r="H14" s="94">
        <v>147</v>
      </c>
      <c r="I14" s="85">
        <v>1481</v>
      </c>
      <c r="J14" s="94">
        <v>2576</v>
      </c>
      <c r="K14" s="94">
        <v>2241</v>
      </c>
      <c r="L14" s="94">
        <v>717</v>
      </c>
      <c r="M14" s="94">
        <v>1524</v>
      </c>
      <c r="N14" s="94">
        <v>335</v>
      </c>
      <c r="O14" s="94">
        <v>1084</v>
      </c>
      <c r="P14" s="94">
        <v>904</v>
      </c>
      <c r="Q14" s="94">
        <v>234</v>
      </c>
      <c r="R14" s="94">
        <v>670</v>
      </c>
      <c r="S14" s="94">
        <v>180</v>
      </c>
      <c r="T14" s="95">
        <v>-11</v>
      </c>
    </row>
    <row r="15" spans="2:20" ht="6" customHeight="1" x14ac:dyDescent="0.15">
      <c r="B15" s="78"/>
      <c r="C15" s="58"/>
      <c r="D15" s="75"/>
      <c r="E15" s="79"/>
      <c r="F15" s="79"/>
      <c r="G15" s="13"/>
      <c r="H15" s="13"/>
      <c r="I15" s="79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80"/>
    </row>
    <row r="16" spans="2:20" ht="21" customHeight="1" x14ac:dyDescent="0.15">
      <c r="B16" s="131"/>
      <c r="C16" s="131"/>
      <c r="D16" s="90" t="s">
        <v>127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6" ht="30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6" ht="24" x14ac:dyDescent="0.25">
      <c r="B18" s="180" t="s">
        <v>27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03"/>
      <c r="T18" s="103"/>
    </row>
    <row r="19" spans="1:26" ht="24" customHeight="1" x14ac:dyDescent="0.15">
      <c r="B19" t="s">
        <v>132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109"/>
      <c r="Q19" s="109"/>
      <c r="R19" s="109"/>
      <c r="T19" s="110" t="s">
        <v>128</v>
      </c>
    </row>
    <row r="20" spans="1:26" ht="24" customHeight="1" x14ac:dyDescent="0.15">
      <c r="A20" t="s">
        <v>150</v>
      </c>
      <c r="B20" s="188" t="s">
        <v>28</v>
      </c>
      <c r="C20" s="188"/>
      <c r="D20" s="188"/>
      <c r="E20" s="189" t="s">
        <v>147</v>
      </c>
      <c r="F20" s="190"/>
      <c r="G20" s="189" t="s">
        <v>146</v>
      </c>
      <c r="H20" s="190"/>
      <c r="I20" s="189" t="s">
        <v>145</v>
      </c>
      <c r="J20" s="190"/>
      <c r="K20" s="189" t="s">
        <v>130</v>
      </c>
      <c r="L20" s="215"/>
      <c r="M20" s="190"/>
      <c r="N20" s="189" t="s">
        <v>138</v>
      </c>
      <c r="O20" s="190"/>
      <c r="P20" s="189" t="s">
        <v>142</v>
      </c>
      <c r="Q20" s="215"/>
      <c r="R20" s="190"/>
      <c r="S20" s="189" t="s">
        <v>144</v>
      </c>
      <c r="T20" s="190"/>
    </row>
    <row r="21" spans="1:26" ht="21" customHeight="1" x14ac:dyDescent="0.15">
      <c r="B21" s="216" t="s">
        <v>32</v>
      </c>
      <c r="C21" s="217"/>
      <c r="D21" s="99" t="s">
        <v>31</v>
      </c>
      <c r="E21" s="222">
        <v>208039</v>
      </c>
      <c r="F21" s="223"/>
      <c r="G21" s="222">
        <v>209845</v>
      </c>
      <c r="H21" s="223"/>
      <c r="I21" s="222">
        <v>210678</v>
      </c>
      <c r="J21" s="223"/>
      <c r="K21" s="222">
        <v>211736</v>
      </c>
      <c r="L21" s="248"/>
      <c r="M21" s="223"/>
      <c r="N21" s="242">
        <v>212438</v>
      </c>
      <c r="O21" s="243"/>
      <c r="P21" s="233">
        <v>213609</v>
      </c>
      <c r="Q21" s="234"/>
      <c r="R21" s="235"/>
      <c r="S21" s="174">
        <v>215061</v>
      </c>
      <c r="T21" s="175"/>
      <c r="Y21" s="250"/>
      <c r="Z21" s="250"/>
    </row>
    <row r="22" spans="1:26" ht="16.5" customHeight="1" x14ac:dyDescent="0.15">
      <c r="B22" s="218"/>
      <c r="C22" s="219"/>
      <c r="D22" s="100" t="s">
        <v>30</v>
      </c>
      <c r="E22" s="224">
        <v>103647</v>
      </c>
      <c r="F22" s="225"/>
      <c r="G22" s="236">
        <v>104669</v>
      </c>
      <c r="H22" s="237"/>
      <c r="I22" s="224">
        <v>105166</v>
      </c>
      <c r="J22" s="225"/>
      <c r="K22" s="224">
        <v>105766</v>
      </c>
      <c r="L22" s="247"/>
      <c r="M22" s="225"/>
      <c r="N22" s="238">
        <v>106143</v>
      </c>
      <c r="O22" s="239"/>
      <c r="P22" s="181">
        <v>106590</v>
      </c>
      <c r="Q22" s="182"/>
      <c r="R22" s="183"/>
      <c r="S22" s="176">
        <v>107192</v>
      </c>
      <c r="T22" s="177"/>
      <c r="Y22" s="250"/>
      <c r="Z22" s="250"/>
    </row>
    <row r="23" spans="1:26" ht="16.5" customHeight="1" x14ac:dyDescent="0.15">
      <c r="B23" s="218"/>
      <c r="C23" s="219"/>
      <c r="D23" s="100" t="s">
        <v>42</v>
      </c>
      <c r="E23" s="224">
        <v>104392</v>
      </c>
      <c r="F23" s="225"/>
      <c r="G23" s="236">
        <v>105176</v>
      </c>
      <c r="H23" s="237"/>
      <c r="I23" s="224">
        <v>105512</v>
      </c>
      <c r="J23" s="225"/>
      <c r="K23" s="224">
        <v>105970</v>
      </c>
      <c r="L23" s="247"/>
      <c r="M23" s="225"/>
      <c r="N23" s="238">
        <v>106295</v>
      </c>
      <c r="O23" s="239"/>
      <c r="P23" s="181">
        <v>107019</v>
      </c>
      <c r="Q23" s="182"/>
      <c r="R23" s="183"/>
      <c r="S23" s="176">
        <v>107869</v>
      </c>
      <c r="T23" s="177"/>
      <c r="Y23" s="250"/>
      <c r="Z23" s="250"/>
    </row>
    <row r="24" spans="1:26" ht="21" customHeight="1" x14ac:dyDescent="0.15">
      <c r="B24" s="220"/>
      <c r="C24" s="221"/>
      <c r="D24" s="97" t="s">
        <v>43</v>
      </c>
      <c r="E24" s="229">
        <v>100854</v>
      </c>
      <c r="F24" s="230"/>
      <c r="G24" s="231">
        <v>103917</v>
      </c>
      <c r="H24" s="232"/>
      <c r="I24" s="229">
        <v>106507</v>
      </c>
      <c r="J24" s="230"/>
      <c r="K24" s="229">
        <v>109336</v>
      </c>
      <c r="L24" s="244"/>
      <c r="M24" s="230"/>
      <c r="N24" s="245">
        <v>110808</v>
      </c>
      <c r="O24" s="246"/>
      <c r="P24" s="226">
        <v>112377</v>
      </c>
      <c r="Q24" s="227"/>
      <c r="R24" s="228"/>
      <c r="S24" s="172">
        <v>114421</v>
      </c>
      <c r="T24" s="173"/>
      <c r="Y24" s="250"/>
      <c r="Z24" s="250"/>
    </row>
    <row r="25" spans="1:26" ht="21" customHeight="1" x14ac:dyDescent="0.15">
      <c r="B25" s="216" t="s">
        <v>44</v>
      </c>
      <c r="C25" s="217"/>
      <c r="D25" s="99" t="s">
        <v>31</v>
      </c>
      <c r="E25" s="222">
        <v>177693</v>
      </c>
      <c r="F25" s="223"/>
      <c r="G25" s="240">
        <v>177444</v>
      </c>
      <c r="H25" s="241"/>
      <c r="I25" s="222">
        <v>177553</v>
      </c>
      <c r="J25" s="223"/>
      <c r="K25" s="222">
        <v>177328</v>
      </c>
      <c r="L25" s="248"/>
      <c r="M25" s="223"/>
      <c r="N25" s="242">
        <v>177196</v>
      </c>
      <c r="O25" s="243"/>
      <c r="P25" s="233">
        <v>176999</v>
      </c>
      <c r="Q25" s="234"/>
      <c r="R25" s="235"/>
      <c r="S25" s="174">
        <v>177298</v>
      </c>
      <c r="T25" s="175"/>
      <c r="Y25" s="250"/>
      <c r="Z25" s="250"/>
    </row>
    <row r="26" spans="1:26" ht="16.5" customHeight="1" x14ac:dyDescent="0.15">
      <c r="B26" s="218"/>
      <c r="C26" s="219"/>
      <c r="D26" s="100" t="s">
        <v>30</v>
      </c>
      <c r="E26" s="224">
        <v>88330</v>
      </c>
      <c r="F26" s="225"/>
      <c r="G26" s="236">
        <v>87888</v>
      </c>
      <c r="H26" s="237"/>
      <c r="I26" s="224">
        <v>87571</v>
      </c>
      <c r="J26" s="225"/>
      <c r="K26" s="224">
        <v>87280</v>
      </c>
      <c r="L26" s="247"/>
      <c r="M26" s="225"/>
      <c r="N26" s="238">
        <v>87254</v>
      </c>
      <c r="O26" s="239"/>
      <c r="P26" s="181">
        <v>87003</v>
      </c>
      <c r="Q26" s="182"/>
      <c r="R26" s="183"/>
      <c r="S26" s="176">
        <v>87020</v>
      </c>
      <c r="T26" s="177"/>
      <c r="Y26" s="250"/>
      <c r="Z26" s="250"/>
    </row>
    <row r="27" spans="1:26" ht="16.5" customHeight="1" x14ac:dyDescent="0.15">
      <c r="B27" s="218"/>
      <c r="C27" s="219"/>
      <c r="D27" s="100" t="s">
        <v>42</v>
      </c>
      <c r="E27" s="224">
        <v>89363</v>
      </c>
      <c r="F27" s="225"/>
      <c r="G27" s="236">
        <v>89556</v>
      </c>
      <c r="H27" s="237"/>
      <c r="I27" s="224">
        <v>89982</v>
      </c>
      <c r="J27" s="225"/>
      <c r="K27" s="224">
        <v>90048</v>
      </c>
      <c r="L27" s="247"/>
      <c r="M27" s="225"/>
      <c r="N27" s="238">
        <v>89942</v>
      </c>
      <c r="O27" s="239"/>
      <c r="P27" s="181">
        <v>89996</v>
      </c>
      <c r="Q27" s="182"/>
      <c r="R27" s="183"/>
      <c r="S27" s="176">
        <v>90278</v>
      </c>
      <c r="T27" s="177"/>
      <c r="Y27" s="250"/>
      <c r="Z27" s="250"/>
    </row>
    <row r="28" spans="1:26" s="81" customFormat="1" ht="21" customHeight="1" x14ac:dyDescent="0.15">
      <c r="B28" s="220"/>
      <c r="C28" s="221"/>
      <c r="D28" s="97" t="s">
        <v>43</v>
      </c>
      <c r="E28" s="229">
        <v>78459</v>
      </c>
      <c r="F28" s="230"/>
      <c r="G28" s="231">
        <v>79297</v>
      </c>
      <c r="H28" s="232"/>
      <c r="I28" s="229">
        <v>80321</v>
      </c>
      <c r="J28" s="230"/>
      <c r="K28" s="229">
        <v>81123</v>
      </c>
      <c r="L28" s="244"/>
      <c r="M28" s="230"/>
      <c r="N28" s="245">
        <v>82116</v>
      </c>
      <c r="O28" s="246"/>
      <c r="P28" s="226">
        <v>83103</v>
      </c>
      <c r="Q28" s="227"/>
      <c r="R28" s="228"/>
      <c r="S28" s="172">
        <v>84325</v>
      </c>
      <c r="T28" s="173"/>
      <c r="Y28" s="250"/>
      <c r="Z28" s="250"/>
    </row>
    <row r="29" spans="1:26" ht="21" customHeight="1" x14ac:dyDescent="0.15">
      <c r="B29" s="216" t="s">
        <v>45</v>
      </c>
      <c r="C29" s="217"/>
      <c r="D29" s="99" t="s">
        <v>31</v>
      </c>
      <c r="E29" s="222">
        <v>161038</v>
      </c>
      <c r="F29" s="223"/>
      <c r="G29" s="240">
        <v>160918</v>
      </c>
      <c r="H29" s="241"/>
      <c r="I29" s="222">
        <v>160629</v>
      </c>
      <c r="J29" s="223"/>
      <c r="K29" s="222">
        <v>160582</v>
      </c>
      <c r="L29" s="248"/>
      <c r="M29" s="223"/>
      <c r="N29" s="242">
        <v>160275</v>
      </c>
      <c r="O29" s="243"/>
      <c r="P29" s="233">
        <v>160378</v>
      </c>
      <c r="Q29" s="234"/>
      <c r="R29" s="235"/>
      <c r="S29" s="174">
        <v>160268</v>
      </c>
      <c r="T29" s="175"/>
      <c r="Y29" s="250"/>
      <c r="Z29" s="250"/>
    </row>
    <row r="30" spans="1:26" ht="16.5" customHeight="1" x14ac:dyDescent="0.15">
      <c r="B30" s="218"/>
      <c r="C30" s="219"/>
      <c r="D30" s="100" t="s">
        <v>30</v>
      </c>
      <c r="E30" s="224">
        <v>80464</v>
      </c>
      <c r="F30" s="225"/>
      <c r="G30" s="236">
        <v>80435</v>
      </c>
      <c r="H30" s="237"/>
      <c r="I30" s="224">
        <v>80275</v>
      </c>
      <c r="J30" s="225"/>
      <c r="K30" s="224">
        <v>80345</v>
      </c>
      <c r="L30" s="247"/>
      <c r="M30" s="225"/>
      <c r="N30" s="238">
        <v>80144</v>
      </c>
      <c r="O30" s="239"/>
      <c r="P30" s="181">
        <v>80102</v>
      </c>
      <c r="Q30" s="182"/>
      <c r="R30" s="183"/>
      <c r="S30" s="176">
        <v>80032</v>
      </c>
      <c r="T30" s="177"/>
      <c r="Y30" s="250"/>
      <c r="Z30" s="250"/>
    </row>
    <row r="31" spans="1:26" ht="16.5" customHeight="1" x14ac:dyDescent="0.15">
      <c r="B31" s="218"/>
      <c r="C31" s="219"/>
      <c r="D31" s="100" t="s">
        <v>42</v>
      </c>
      <c r="E31" s="224">
        <v>80574</v>
      </c>
      <c r="F31" s="225"/>
      <c r="G31" s="236">
        <v>80483</v>
      </c>
      <c r="H31" s="237"/>
      <c r="I31" s="224">
        <v>80354</v>
      </c>
      <c r="J31" s="225"/>
      <c r="K31" s="224">
        <v>80237</v>
      </c>
      <c r="L31" s="247"/>
      <c r="M31" s="225"/>
      <c r="N31" s="238">
        <v>80131</v>
      </c>
      <c r="O31" s="239"/>
      <c r="P31" s="181">
        <v>80276</v>
      </c>
      <c r="Q31" s="182"/>
      <c r="R31" s="183"/>
      <c r="S31" s="176">
        <v>80236</v>
      </c>
      <c r="T31" s="177"/>
      <c r="Y31" s="250"/>
      <c r="Z31" s="250"/>
    </row>
    <row r="32" spans="1:26" s="81" customFormat="1" ht="21" customHeight="1" x14ac:dyDescent="0.15">
      <c r="B32" s="220"/>
      <c r="C32" s="221"/>
      <c r="D32" s="97" t="s">
        <v>43</v>
      </c>
      <c r="E32" s="229">
        <v>72840</v>
      </c>
      <c r="F32" s="230"/>
      <c r="G32" s="231">
        <v>73435</v>
      </c>
      <c r="H32" s="232"/>
      <c r="I32" s="229">
        <v>74034</v>
      </c>
      <c r="J32" s="230"/>
      <c r="K32" s="229">
        <v>74796</v>
      </c>
      <c r="L32" s="244"/>
      <c r="M32" s="230"/>
      <c r="N32" s="245">
        <v>75608</v>
      </c>
      <c r="O32" s="246"/>
      <c r="P32" s="226">
        <v>76579</v>
      </c>
      <c r="Q32" s="227"/>
      <c r="R32" s="228"/>
      <c r="S32" s="172">
        <v>77267</v>
      </c>
      <c r="T32" s="173"/>
      <c r="Y32" s="250"/>
      <c r="Z32" s="250"/>
    </row>
    <row r="33" spans="1:26" ht="21" customHeight="1" x14ac:dyDescent="0.15">
      <c r="B33" s="216" t="s">
        <v>46</v>
      </c>
      <c r="C33" s="217"/>
      <c r="D33" s="99" t="s">
        <v>31</v>
      </c>
      <c r="E33" s="222">
        <v>149201</v>
      </c>
      <c r="F33" s="223"/>
      <c r="G33" s="240">
        <v>148334</v>
      </c>
      <c r="H33" s="241"/>
      <c r="I33" s="222">
        <v>147865</v>
      </c>
      <c r="J33" s="223"/>
      <c r="K33" s="222">
        <v>146940</v>
      </c>
      <c r="L33" s="248"/>
      <c r="M33" s="223"/>
      <c r="N33" s="222">
        <v>146347</v>
      </c>
      <c r="O33" s="223"/>
      <c r="P33" s="233">
        <v>145548</v>
      </c>
      <c r="Q33" s="234"/>
      <c r="R33" s="235"/>
      <c r="S33" s="174">
        <v>144981</v>
      </c>
      <c r="T33" s="175"/>
      <c r="Y33" s="250"/>
      <c r="Z33" s="250"/>
    </row>
    <row r="34" spans="1:26" ht="16.5" customHeight="1" x14ac:dyDescent="0.15">
      <c r="B34" s="218"/>
      <c r="C34" s="219"/>
      <c r="D34" s="100" t="s">
        <v>30</v>
      </c>
      <c r="E34" s="224">
        <v>74858</v>
      </c>
      <c r="F34" s="225"/>
      <c r="G34" s="236">
        <v>74047</v>
      </c>
      <c r="H34" s="237"/>
      <c r="I34" s="224">
        <v>73675</v>
      </c>
      <c r="J34" s="225"/>
      <c r="K34" s="224">
        <v>73000</v>
      </c>
      <c r="L34" s="247"/>
      <c r="M34" s="225"/>
      <c r="N34" s="238">
        <v>72626</v>
      </c>
      <c r="O34" s="239"/>
      <c r="P34" s="181">
        <v>72127</v>
      </c>
      <c r="Q34" s="182"/>
      <c r="R34" s="183"/>
      <c r="S34" s="176">
        <v>71848</v>
      </c>
      <c r="T34" s="177"/>
      <c r="Y34" s="250"/>
      <c r="Z34" s="250"/>
    </row>
    <row r="35" spans="1:26" ht="16.5" customHeight="1" x14ac:dyDescent="0.15">
      <c r="B35" s="218"/>
      <c r="C35" s="219"/>
      <c r="D35" s="100" t="s">
        <v>42</v>
      </c>
      <c r="E35" s="224">
        <v>74343</v>
      </c>
      <c r="F35" s="225"/>
      <c r="G35" s="236">
        <v>74287</v>
      </c>
      <c r="H35" s="237"/>
      <c r="I35" s="224">
        <v>74190</v>
      </c>
      <c r="J35" s="225"/>
      <c r="K35" s="224">
        <v>73940</v>
      </c>
      <c r="L35" s="247"/>
      <c r="M35" s="225"/>
      <c r="N35" s="238">
        <v>73721</v>
      </c>
      <c r="O35" s="239"/>
      <c r="P35" s="181">
        <v>73421</v>
      </c>
      <c r="Q35" s="182"/>
      <c r="R35" s="183"/>
      <c r="S35" s="176">
        <v>73133</v>
      </c>
      <c r="T35" s="177"/>
      <c r="Y35" s="250"/>
      <c r="Z35" s="250"/>
    </row>
    <row r="36" spans="1:26" s="81" customFormat="1" ht="21" customHeight="1" x14ac:dyDescent="0.15">
      <c r="B36" s="220"/>
      <c r="C36" s="221"/>
      <c r="D36" s="97" t="s">
        <v>43</v>
      </c>
      <c r="E36" s="229">
        <v>63303</v>
      </c>
      <c r="F36" s="230"/>
      <c r="G36" s="231">
        <v>63623</v>
      </c>
      <c r="H36" s="232"/>
      <c r="I36" s="229">
        <v>64348</v>
      </c>
      <c r="J36" s="230"/>
      <c r="K36" s="229">
        <v>64840</v>
      </c>
      <c r="L36" s="244"/>
      <c r="M36" s="230"/>
      <c r="N36" s="245">
        <v>65368</v>
      </c>
      <c r="O36" s="246"/>
      <c r="P36" s="226">
        <v>65660</v>
      </c>
      <c r="Q36" s="227"/>
      <c r="R36" s="228"/>
      <c r="S36" s="172">
        <v>66149</v>
      </c>
      <c r="T36" s="173"/>
      <c r="Y36" s="250"/>
      <c r="Z36" s="250"/>
    </row>
    <row r="37" spans="1:26" ht="21" customHeight="1" x14ac:dyDescent="0.15">
      <c r="B37" s="216" t="s">
        <v>47</v>
      </c>
      <c r="C37" s="217"/>
      <c r="D37" s="99" t="s">
        <v>31</v>
      </c>
      <c r="E37" s="222">
        <v>128306</v>
      </c>
      <c r="F37" s="223"/>
      <c r="G37" s="240">
        <v>128623</v>
      </c>
      <c r="H37" s="241"/>
      <c r="I37" s="222">
        <v>129107</v>
      </c>
      <c r="J37" s="223"/>
      <c r="K37" s="222">
        <v>129421</v>
      </c>
      <c r="L37" s="248"/>
      <c r="M37" s="223"/>
      <c r="N37" s="222">
        <v>129544</v>
      </c>
      <c r="O37" s="223"/>
      <c r="P37" s="233">
        <v>129618</v>
      </c>
      <c r="Q37" s="234"/>
      <c r="R37" s="235"/>
      <c r="S37" s="174">
        <v>129336</v>
      </c>
      <c r="T37" s="175"/>
      <c r="Y37" s="250"/>
      <c r="Z37" s="250"/>
    </row>
    <row r="38" spans="1:26" ht="16.5" customHeight="1" x14ac:dyDescent="0.15">
      <c r="B38" s="218"/>
      <c r="C38" s="219"/>
      <c r="D38" s="100" t="s">
        <v>30</v>
      </c>
      <c r="E38" s="224">
        <v>62795</v>
      </c>
      <c r="F38" s="225"/>
      <c r="G38" s="236">
        <v>62908</v>
      </c>
      <c r="H38" s="237"/>
      <c r="I38" s="224">
        <v>63090</v>
      </c>
      <c r="J38" s="225"/>
      <c r="K38" s="224">
        <v>63121</v>
      </c>
      <c r="L38" s="247"/>
      <c r="M38" s="225"/>
      <c r="N38" s="238">
        <v>63127</v>
      </c>
      <c r="O38" s="239"/>
      <c r="P38" s="181">
        <v>63112</v>
      </c>
      <c r="Q38" s="182"/>
      <c r="R38" s="183"/>
      <c r="S38" s="176">
        <v>62883</v>
      </c>
      <c r="T38" s="177"/>
      <c r="Y38" s="250"/>
      <c r="Z38" s="250"/>
    </row>
    <row r="39" spans="1:26" ht="16.5" customHeight="1" x14ac:dyDescent="0.15">
      <c r="A39" s="81"/>
      <c r="B39" s="218"/>
      <c r="C39" s="219"/>
      <c r="D39" s="100" t="s">
        <v>42</v>
      </c>
      <c r="E39" s="224">
        <v>65511</v>
      </c>
      <c r="F39" s="225"/>
      <c r="G39" s="236">
        <v>65715</v>
      </c>
      <c r="H39" s="237"/>
      <c r="I39" s="224">
        <v>66017</v>
      </c>
      <c r="J39" s="225"/>
      <c r="K39" s="224">
        <v>66300</v>
      </c>
      <c r="L39" s="247"/>
      <c r="M39" s="225"/>
      <c r="N39" s="238">
        <v>66417</v>
      </c>
      <c r="O39" s="239"/>
      <c r="P39" s="181">
        <v>66506</v>
      </c>
      <c r="Q39" s="182"/>
      <c r="R39" s="183"/>
      <c r="S39" s="176">
        <v>66453</v>
      </c>
      <c r="T39" s="177"/>
      <c r="Y39" s="250"/>
      <c r="Z39" s="250"/>
    </row>
    <row r="40" spans="1:26" s="81" customFormat="1" ht="21" customHeight="1" x14ac:dyDescent="0.15">
      <c r="B40" s="220"/>
      <c r="C40" s="221"/>
      <c r="D40" s="97" t="s">
        <v>43</v>
      </c>
      <c r="E40" s="229">
        <v>48672</v>
      </c>
      <c r="F40" s="230"/>
      <c r="G40" s="231">
        <v>49360</v>
      </c>
      <c r="H40" s="232"/>
      <c r="I40" s="229">
        <v>50227</v>
      </c>
      <c r="J40" s="230"/>
      <c r="K40" s="229">
        <v>50996</v>
      </c>
      <c r="L40" s="244"/>
      <c r="M40" s="230"/>
      <c r="N40" s="245">
        <v>51706</v>
      </c>
      <c r="O40" s="246"/>
      <c r="P40" s="226">
        <v>52342</v>
      </c>
      <c r="Q40" s="227"/>
      <c r="R40" s="228"/>
      <c r="S40" s="172">
        <v>52790</v>
      </c>
      <c r="T40" s="173"/>
      <c r="Y40" s="250"/>
      <c r="Z40" s="250"/>
    </row>
    <row r="41" spans="1:26" ht="21" customHeight="1" x14ac:dyDescent="0.15">
      <c r="B41" s="216" t="s">
        <v>48</v>
      </c>
      <c r="C41" s="217"/>
      <c r="D41" s="99" t="s">
        <v>31</v>
      </c>
      <c r="E41" s="222">
        <v>148198</v>
      </c>
      <c r="F41" s="223"/>
      <c r="G41" s="240">
        <v>148086</v>
      </c>
      <c r="H41" s="241"/>
      <c r="I41" s="222">
        <v>149042</v>
      </c>
      <c r="J41" s="223"/>
      <c r="K41" s="222">
        <v>148944</v>
      </c>
      <c r="L41" s="248"/>
      <c r="M41" s="223"/>
      <c r="N41" s="222">
        <v>151962</v>
      </c>
      <c r="O41" s="223"/>
      <c r="P41" s="233">
        <v>152649</v>
      </c>
      <c r="Q41" s="234"/>
      <c r="R41" s="235"/>
      <c r="S41" s="174">
        <v>152588</v>
      </c>
      <c r="T41" s="175"/>
      <c r="Y41" s="250"/>
      <c r="Z41" s="250"/>
    </row>
    <row r="42" spans="1:26" ht="16.5" customHeight="1" x14ac:dyDescent="0.15">
      <c r="B42" s="218"/>
      <c r="C42" s="219"/>
      <c r="D42" s="100" t="s">
        <v>30</v>
      </c>
      <c r="E42" s="224">
        <v>71924</v>
      </c>
      <c r="F42" s="225"/>
      <c r="G42" s="236">
        <v>71713</v>
      </c>
      <c r="H42" s="237"/>
      <c r="I42" s="224">
        <v>72068</v>
      </c>
      <c r="J42" s="225"/>
      <c r="K42" s="224">
        <v>71734</v>
      </c>
      <c r="L42" s="247"/>
      <c r="M42" s="225"/>
      <c r="N42" s="238">
        <v>73079</v>
      </c>
      <c r="O42" s="239"/>
      <c r="P42" s="181">
        <v>73189</v>
      </c>
      <c r="Q42" s="182"/>
      <c r="R42" s="183"/>
      <c r="S42" s="176">
        <v>73097</v>
      </c>
      <c r="T42" s="177"/>
      <c r="Y42" s="250"/>
      <c r="Z42" s="250"/>
    </row>
    <row r="43" spans="1:26" ht="16.5" customHeight="1" x14ac:dyDescent="0.15">
      <c r="B43" s="218"/>
      <c r="C43" s="219"/>
      <c r="D43" s="100" t="s">
        <v>42</v>
      </c>
      <c r="E43" s="224">
        <v>76274</v>
      </c>
      <c r="F43" s="225"/>
      <c r="G43" s="236">
        <v>76373</v>
      </c>
      <c r="H43" s="237"/>
      <c r="I43" s="224">
        <v>76974</v>
      </c>
      <c r="J43" s="225"/>
      <c r="K43" s="224">
        <v>77210</v>
      </c>
      <c r="L43" s="247"/>
      <c r="M43" s="225"/>
      <c r="N43" s="238">
        <v>78883</v>
      </c>
      <c r="O43" s="239"/>
      <c r="P43" s="181">
        <v>79460</v>
      </c>
      <c r="Q43" s="182"/>
      <c r="R43" s="183"/>
      <c r="S43" s="176">
        <v>79491</v>
      </c>
      <c r="T43" s="177"/>
      <c r="Y43" s="250"/>
      <c r="Z43" s="250"/>
    </row>
    <row r="44" spans="1:26" s="81" customFormat="1" ht="21" customHeight="1" x14ac:dyDescent="0.15">
      <c r="B44" s="220"/>
      <c r="C44" s="221"/>
      <c r="D44" s="97" t="s">
        <v>43</v>
      </c>
      <c r="E44" s="229">
        <v>64695</v>
      </c>
      <c r="F44" s="230"/>
      <c r="G44" s="231">
        <v>65270</v>
      </c>
      <c r="H44" s="232"/>
      <c r="I44" s="229">
        <v>66349</v>
      </c>
      <c r="J44" s="230"/>
      <c r="K44" s="229">
        <v>66891</v>
      </c>
      <c r="L44" s="244"/>
      <c r="M44" s="230"/>
      <c r="N44" s="245">
        <v>68999</v>
      </c>
      <c r="O44" s="246"/>
      <c r="P44" s="226">
        <v>70092</v>
      </c>
      <c r="Q44" s="227"/>
      <c r="R44" s="228"/>
      <c r="S44" s="172">
        <v>70734</v>
      </c>
      <c r="T44" s="173"/>
      <c r="Y44" s="250"/>
      <c r="Z44" s="250"/>
    </row>
    <row r="46" spans="1:26" ht="17.25" customHeight="1" x14ac:dyDescent="0.15">
      <c r="B46" s="140">
        <v>2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</row>
    <row r="49" spans="4:20" ht="20.100000000000001" customHeight="1" x14ac:dyDescent="0.15">
      <c r="D49" s="26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</row>
    <row r="50" spans="4:20" ht="20.100000000000001" customHeight="1" x14ac:dyDescent="0.15">
      <c r="D50" s="26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</row>
    <row r="51" spans="4:20" ht="20.100000000000001" customHeight="1" x14ac:dyDescent="0.15">
      <c r="D51" s="26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</row>
    <row r="52" spans="4:20" ht="20.100000000000001" customHeight="1" x14ac:dyDescent="0.15">
      <c r="D52" s="26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</row>
  </sheetData>
  <mergeCells count="254">
    <mergeCell ref="I28:J28"/>
    <mergeCell ref="I25:J25"/>
    <mergeCell ref="I40:J40"/>
    <mergeCell ref="I37:J37"/>
    <mergeCell ref="I35:J35"/>
    <mergeCell ref="I34:J34"/>
    <mergeCell ref="I33:J33"/>
    <mergeCell ref="Y39:Z39"/>
    <mergeCell ref="Y40:Z40"/>
    <mergeCell ref="Y41:Z41"/>
    <mergeCell ref="Y42:Z42"/>
    <mergeCell ref="Y43:Z43"/>
    <mergeCell ref="Y44:Z44"/>
    <mergeCell ref="Y25:Z25"/>
    <mergeCell ref="Y26:Z26"/>
    <mergeCell ref="Y27:Z27"/>
    <mergeCell ref="Y28:Z28"/>
    <mergeCell ref="Y29:Z29"/>
    <mergeCell ref="Y30:Z30"/>
    <mergeCell ref="Y21:Z21"/>
    <mergeCell ref="Y37:Z37"/>
    <mergeCell ref="Y38:Z38"/>
    <mergeCell ref="Y35:Z35"/>
    <mergeCell ref="Y36:Z36"/>
    <mergeCell ref="Y33:Z33"/>
    <mergeCell ref="Y34:Z34"/>
    <mergeCell ref="Y31:Z31"/>
    <mergeCell ref="Y32:Z32"/>
    <mergeCell ref="Y23:Z23"/>
    <mergeCell ref="Y24:Z24"/>
    <mergeCell ref="Y22:Z22"/>
    <mergeCell ref="N43:O43"/>
    <mergeCell ref="N44:O44"/>
    <mergeCell ref="P43:R43"/>
    <mergeCell ref="P40:R40"/>
    <mergeCell ref="P37:R37"/>
    <mergeCell ref="P41:R41"/>
    <mergeCell ref="N40:O40"/>
    <mergeCell ref="N41:O41"/>
    <mergeCell ref="N34:O34"/>
    <mergeCell ref="P35:R35"/>
    <mergeCell ref="P32:R32"/>
    <mergeCell ref="N39:O39"/>
    <mergeCell ref="P38:R38"/>
    <mergeCell ref="N38:O38"/>
    <mergeCell ref="P34:R34"/>
    <mergeCell ref="P33:R33"/>
    <mergeCell ref="P36:R36"/>
    <mergeCell ref="N33:O33"/>
    <mergeCell ref="S52:T52"/>
    <mergeCell ref="E52:F52"/>
    <mergeCell ref="G52:H52"/>
    <mergeCell ref="I52:J52"/>
    <mergeCell ref="K52:M52"/>
    <mergeCell ref="N52:O52"/>
    <mergeCell ref="P52:R52"/>
    <mergeCell ref="S49:T49"/>
    <mergeCell ref="S50:T50"/>
    <mergeCell ref="E51:F51"/>
    <mergeCell ref="G51:H51"/>
    <mergeCell ref="I51:J51"/>
    <mergeCell ref="K51:M51"/>
    <mergeCell ref="N51:O51"/>
    <mergeCell ref="P51:R51"/>
    <mergeCell ref="S51:T51"/>
    <mergeCell ref="E50:F50"/>
    <mergeCell ref="P49:R49"/>
    <mergeCell ref="E44:F44"/>
    <mergeCell ref="I50:J50"/>
    <mergeCell ref="K50:M50"/>
    <mergeCell ref="N50:O50"/>
    <mergeCell ref="P50:R50"/>
    <mergeCell ref="G50:H50"/>
    <mergeCell ref="I43:J43"/>
    <mergeCell ref="K43:M43"/>
    <mergeCell ref="P44:R44"/>
    <mergeCell ref="K44:M44"/>
    <mergeCell ref="B46:T46"/>
    <mergeCell ref="E49:F49"/>
    <mergeCell ref="G49:H49"/>
    <mergeCell ref="I49:J49"/>
    <mergeCell ref="K49:M49"/>
    <mergeCell ref="N49:O49"/>
    <mergeCell ref="S43:T43"/>
    <mergeCell ref="S44:T44"/>
    <mergeCell ref="E42:F42"/>
    <mergeCell ref="G42:H42"/>
    <mergeCell ref="I42:J42"/>
    <mergeCell ref="P42:R42"/>
    <mergeCell ref="G44:H44"/>
    <mergeCell ref="I44:J44"/>
    <mergeCell ref="E43:F43"/>
    <mergeCell ref="G43:H43"/>
    <mergeCell ref="K41:M41"/>
    <mergeCell ref="K42:M42"/>
    <mergeCell ref="S42:T42"/>
    <mergeCell ref="N42:O42"/>
    <mergeCell ref="K21:M21"/>
    <mergeCell ref="K22:M22"/>
    <mergeCell ref="K23:M23"/>
    <mergeCell ref="P39:R39"/>
    <mergeCell ref="K24:M24"/>
    <mergeCell ref="N21:O21"/>
    <mergeCell ref="B41:C44"/>
    <mergeCell ref="E41:F41"/>
    <mergeCell ref="G41:H41"/>
    <mergeCell ref="I41:J41"/>
    <mergeCell ref="K39:M39"/>
    <mergeCell ref="K40:M40"/>
    <mergeCell ref="G39:H39"/>
    <mergeCell ref="I39:J39"/>
    <mergeCell ref="B37:C40"/>
    <mergeCell ref="E37:F37"/>
    <mergeCell ref="N24:O24"/>
    <mergeCell ref="K25:M25"/>
    <mergeCell ref="E38:F38"/>
    <mergeCell ref="G38:H38"/>
    <mergeCell ref="I38:J38"/>
    <mergeCell ref="K37:M37"/>
    <mergeCell ref="K38:M38"/>
    <mergeCell ref="N37:O37"/>
    <mergeCell ref="N31:O31"/>
    <mergeCell ref="N32:O32"/>
    <mergeCell ref="G37:H37"/>
    <mergeCell ref="E40:F40"/>
    <mergeCell ref="G40:H40"/>
    <mergeCell ref="E39:F39"/>
    <mergeCell ref="K33:M33"/>
    <mergeCell ref="K34:M34"/>
    <mergeCell ref="E36:F36"/>
    <mergeCell ref="G36:H36"/>
    <mergeCell ref="I36:J36"/>
    <mergeCell ref="K35:M35"/>
    <mergeCell ref="K36:M36"/>
    <mergeCell ref="N35:O35"/>
    <mergeCell ref="N36:O36"/>
    <mergeCell ref="B33:C36"/>
    <mergeCell ref="E33:F33"/>
    <mergeCell ref="G33:H33"/>
    <mergeCell ref="E35:F35"/>
    <mergeCell ref="G35:H35"/>
    <mergeCell ref="E34:F34"/>
    <mergeCell ref="G34:H34"/>
    <mergeCell ref="P31:R31"/>
    <mergeCell ref="E30:F30"/>
    <mergeCell ref="G30:H30"/>
    <mergeCell ref="I30:J30"/>
    <mergeCell ref="P30:R30"/>
    <mergeCell ref="E32:F32"/>
    <mergeCell ref="G32:H32"/>
    <mergeCell ref="I32:J32"/>
    <mergeCell ref="E31:F31"/>
    <mergeCell ref="G31:H31"/>
    <mergeCell ref="K30:M30"/>
    <mergeCell ref="N29:O29"/>
    <mergeCell ref="N30:O30"/>
    <mergeCell ref="B29:C32"/>
    <mergeCell ref="E29:F29"/>
    <mergeCell ref="G29:H29"/>
    <mergeCell ref="I29:J29"/>
    <mergeCell ref="K31:M31"/>
    <mergeCell ref="I31:J31"/>
    <mergeCell ref="K28:M28"/>
    <mergeCell ref="K32:M32"/>
    <mergeCell ref="P29:R29"/>
    <mergeCell ref="P28:R28"/>
    <mergeCell ref="P26:R26"/>
    <mergeCell ref="N27:O27"/>
    <mergeCell ref="N28:O28"/>
    <mergeCell ref="K26:M26"/>
    <mergeCell ref="K27:M27"/>
    <mergeCell ref="K29:M29"/>
    <mergeCell ref="S27:T27"/>
    <mergeCell ref="E26:F26"/>
    <mergeCell ref="G26:H26"/>
    <mergeCell ref="I26:J26"/>
    <mergeCell ref="E27:F27"/>
    <mergeCell ref="G27:H27"/>
    <mergeCell ref="I27:J27"/>
    <mergeCell ref="I24:J24"/>
    <mergeCell ref="P25:R25"/>
    <mergeCell ref="N25:O25"/>
    <mergeCell ref="N26:O26"/>
    <mergeCell ref="P27:R27"/>
    <mergeCell ref="S22:T22"/>
    <mergeCell ref="S23:T23"/>
    <mergeCell ref="S24:T24"/>
    <mergeCell ref="S25:T25"/>
    <mergeCell ref="S26:T26"/>
    <mergeCell ref="B25:C28"/>
    <mergeCell ref="E25:F25"/>
    <mergeCell ref="G25:H25"/>
    <mergeCell ref="E28:F28"/>
    <mergeCell ref="G28:H28"/>
    <mergeCell ref="E22:F22"/>
    <mergeCell ref="G22:H22"/>
    <mergeCell ref="I23:J23"/>
    <mergeCell ref="P22:R22"/>
    <mergeCell ref="P21:R21"/>
    <mergeCell ref="E23:F23"/>
    <mergeCell ref="G23:H23"/>
    <mergeCell ref="N22:O22"/>
    <mergeCell ref="N23:O23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J5:J7"/>
    <mergeCell ref="O5:O7"/>
    <mergeCell ref="T5:T7"/>
    <mergeCell ref="K6:K7"/>
    <mergeCell ref="N6:N7"/>
    <mergeCell ref="P6:P7"/>
    <mergeCell ref="S6:S7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S28:T28"/>
    <mergeCell ref="S29:T29"/>
    <mergeCell ref="S30:T30"/>
    <mergeCell ref="S31:T31"/>
    <mergeCell ref="S32:T32"/>
    <mergeCell ref="S33:T33"/>
    <mergeCell ref="S40:T40"/>
    <mergeCell ref="S41:T41"/>
    <mergeCell ref="S34:T34"/>
    <mergeCell ref="S35:T35"/>
    <mergeCell ref="S36:T36"/>
    <mergeCell ref="S37:T37"/>
    <mergeCell ref="S38:T38"/>
    <mergeCell ref="S39:T39"/>
  </mergeCells>
  <phoneticPr fontId="2"/>
  <dataValidations count="1">
    <dataValidation imeMode="on" allowBlank="1" showInputMessage="1" showErrorMessage="1" sqref="K2"/>
  </dataValidation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B15"/>
  <sheetViews>
    <sheetView workbookViewId="0">
      <selection activeCell="C7" sqref="C7"/>
    </sheetView>
  </sheetViews>
  <sheetFormatPr defaultRowHeight="12" x14ac:dyDescent="0.15"/>
  <sheetData>
    <row r="2" spans="2:2" x14ac:dyDescent="0.15">
      <c r="B2" t="s">
        <v>133</v>
      </c>
    </row>
    <row r="4" spans="2:2" x14ac:dyDescent="0.15">
      <c r="B4" t="str">
        <f>推計人口!G1&amp;"の千葉市の人口(推計人口）は"&amp;TEXT(推計人口!C10,"#,###,###")&amp;"人（対前年同月比"&amp;TEXT(推計人口!H10,"#,###,###")&amp;IF(推計人口!H10&gt;0,"人増","人減")&amp;"）、世帯数は"&amp;TEXT(推計人口!J10,"#,###,###")&amp;"世帯です。"</f>
        <v>令和6年4月1日現在の千葉市の人口(推計人口）は981,909人（対前年同月比3,845人増）、世帯数は470,570世帯です。</v>
      </c>
    </row>
    <row r="5" spans="2:2" x14ac:dyDescent="0.15">
      <c r="B5" t="s">
        <v>134</v>
      </c>
    </row>
    <row r="6" spans="2:2" x14ac:dyDescent="0.15">
      <c r="B6" t="str">
        <f>"中央区は　"&amp;TEXT(推計人口!C11,"#,###,###")&amp;"人（対前年同月比"&amp;TEXT(推計人口!H11,"#,###,###")&amp;IF(推計人口!H11&gt;0,"人増","人減")&amp;"）、世帯数は"&amp;TEXT(推計人口!J11,"#,###,###")&amp;"世帯です。"</f>
        <v>中央区は　216,766人（対前年同月比2,702人増）、世帯数は116,287世帯です。</v>
      </c>
    </row>
    <row r="7" spans="2:2" x14ac:dyDescent="0.15">
      <c r="B7" t="str">
        <f>"花見川区は　"&amp;TEXT(推計人口!C12,"#,###,###")&amp;"人（対前年同月比"&amp;TEXT(推計人口!H12,"#,###,###")&amp;IF(推計人口!H12&gt;0,"人増","人減")&amp;"）、世帯数は"&amp;TEXT(推計人口!J12,"#,###,###")&amp;"世帯です。"</f>
        <v>花見川区は　177,359人（対前年同月比333人増）、世帯数は85,009世帯です。</v>
      </c>
    </row>
    <row r="8" spans="2:2" x14ac:dyDescent="0.15">
      <c r="B8" t="str">
        <f>"稲毛区は　"&amp;TEXT(推計人口!C13,"#,###,###")&amp;"人（対前年同月比"&amp;TEXT(推計人口!H13,"#,###,###")&amp;IF(推計人口!H13&gt;0,"人増","人減")&amp;"）、世帯数は"&amp;TEXT(推計人口!J13,"#,###,###")&amp;"世帯です。"</f>
        <v>稲毛区は　160,008人（対前年同月比-11人減）、世帯数は77,751世帯です。</v>
      </c>
    </row>
    <row r="9" spans="2:2" x14ac:dyDescent="0.15">
      <c r="B9" t="str">
        <f>"若葉区は　"&amp;TEXT(推計人口!C15,"#,###,###")&amp;"人（対前年同月比"&amp;TEXT(推計人口!H15,"#,###,###")&amp;IF(推計人口!H15&gt;0,"人増","人減")&amp;"）、世帯数は"&amp;TEXT(推計人口!J15,"#,###,###")&amp;"世帯です。"</f>
        <v>若葉区は　144,855人（対前年同月比-412人減）、世帯数は66,682世帯です。</v>
      </c>
    </row>
    <row r="10" spans="2:2" x14ac:dyDescent="0.15">
      <c r="B10" t="str">
        <f>"緑区は　"&amp;TEXT(推計人口!C16,"#,###,###")&amp;"人（対前年同月比"&amp;TEXT(推計人口!H16,"#,###,###")&amp;IF(推計人口!H16&gt;0,"人増","人減")&amp;"）、世帯数は"&amp;TEXT(推計人口!J16,"#,###,###")&amp;"世帯です。"</f>
        <v>緑区は　129,007人（対前年同月比-343人減）、世帯数は52,977世帯です。</v>
      </c>
    </row>
    <row r="11" spans="2:2" x14ac:dyDescent="0.15">
      <c r="B11" t="str">
        <f>"美浜区は　"&amp;TEXT(推計人口!C17,"#,###,###")&amp;"人（対前年同月比"&amp;TEXT(推計人口!H17,"#,###,###")&amp;IF(推計人口!H17&gt;0,"人増","人減")&amp;"）、世帯数は"&amp;TEXT(推計人口!J17,"#,###,###")&amp;"世帯です。"</f>
        <v>美浜区は　153,914人（対前年同月比1,576人増）、世帯数は71,864世帯です。</v>
      </c>
    </row>
    <row r="12" spans="2:2" x14ac:dyDescent="0.15">
      <c r="B12" t="s">
        <v>137</v>
      </c>
    </row>
    <row r="13" spans="2:2" x14ac:dyDescent="0.15">
      <c r="B13" t="s">
        <v>135</v>
      </c>
    </row>
    <row r="14" spans="2:2" x14ac:dyDescent="0.15">
      <c r="B14" t="s">
        <v>137</v>
      </c>
    </row>
    <row r="15" spans="2:2" x14ac:dyDescent="0.15">
      <c r="B15" t="s">
        <v>136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11"/>
    <pageSetUpPr fitToPage="1"/>
  </sheetPr>
  <dimension ref="A1:L574"/>
  <sheetViews>
    <sheetView topLeftCell="A31" workbookViewId="0">
      <selection activeCell="G20" sqref="G20"/>
    </sheetView>
  </sheetViews>
  <sheetFormatPr defaultRowHeight="12" x14ac:dyDescent="0.15"/>
  <cols>
    <col min="1" max="1" width="9.140625" style="89"/>
    <col min="2" max="5" width="9.140625" customWidth="1"/>
  </cols>
  <sheetData>
    <row r="1" spans="1:12" x14ac:dyDescent="0.15">
      <c r="A1" s="87" t="str">
        <f>"&lt;h2&gt;"&amp;推計人口!B1&amp;推計人口!G1&amp;推計人口!K1&amp;"&lt;/h2&gt;"</f>
        <v>&lt;h2&gt;千葉市の推計人口(令和6年4月1日現在)&lt;/h2&gt;</v>
      </c>
      <c r="L1" s="65"/>
    </row>
    <row r="2" spans="1:12" x14ac:dyDescent="0.15">
      <c r="A2" s="87" t="str">
        <f>"&lt;P&gt;"&amp;推計人口!A5&amp;"&lt;BR&gt;"</f>
        <v>&lt;P&gt; 令和6年4月1日現在の推計人口は 981,909人で、世帯数は 470,570世帯である。&lt;BR&gt;</v>
      </c>
      <c r="K2" t="str">
        <f>" "&amp;+$G$1&amp;"の推計人口は "&amp;TEXT($C$10,"#,###,###")&amp;"人で、世帯数は "&amp;TEXT($J$10,"###,###")&amp;"世帯である。"</f>
        <v xml:space="preserve"> の推計人口は 人で、世帯数は 世帯である。</v>
      </c>
      <c r="L2" s="65"/>
    </row>
    <row r="3" spans="1:12" x14ac:dyDescent="0.15">
      <c r="A3" s="87" t="str">
        <f>推計人口!A6&amp;"&lt;/strong&gt;&lt;/P&gt;"</f>
        <v xml:space="preserve"> 前月に比べ、人口は 2,588人(0.264%)増加、世帯数は 3,171世帯（0.678%)増加している。&lt;/strong&gt;&lt;/P&gt;</v>
      </c>
      <c r="L3" s="65"/>
    </row>
    <row r="4" spans="1:12" x14ac:dyDescent="0.15">
      <c r="A4" s="87"/>
      <c r="L4" s="65"/>
    </row>
    <row r="5" spans="1:12" x14ac:dyDescent="0.15">
      <c r="A5" s="70" t="s">
        <v>66</v>
      </c>
      <c r="L5" s="65"/>
    </row>
    <row r="6" spans="1:12" x14ac:dyDescent="0.15">
      <c r="A6" s="86" t="s">
        <v>38</v>
      </c>
    </row>
    <row r="7" spans="1:12" x14ac:dyDescent="0.15">
      <c r="A7" s="86" t="s">
        <v>69</v>
      </c>
    </row>
    <row r="8" spans="1:12" x14ac:dyDescent="0.15">
      <c r="A8" s="86" t="s">
        <v>75</v>
      </c>
    </row>
    <row r="9" spans="1:12" x14ac:dyDescent="0.15">
      <c r="A9" s="86" t="s">
        <v>76</v>
      </c>
    </row>
    <row r="10" spans="1:12" x14ac:dyDescent="0.15">
      <c r="A10" s="86" t="s">
        <v>77</v>
      </c>
    </row>
    <row r="11" spans="1:12" x14ac:dyDescent="0.15">
      <c r="A11" s="86" t="s">
        <v>67</v>
      </c>
    </row>
    <row r="12" spans="1:12" x14ac:dyDescent="0.15">
      <c r="A12" s="86" t="s">
        <v>78</v>
      </c>
    </row>
    <row r="13" spans="1:12" x14ac:dyDescent="0.15">
      <c r="A13" s="86" t="s">
        <v>79</v>
      </c>
    </row>
    <row r="14" spans="1:12" x14ac:dyDescent="0.15">
      <c r="A14" s="86" t="s">
        <v>80</v>
      </c>
    </row>
    <row r="15" spans="1:12" x14ac:dyDescent="0.15">
      <c r="A15" s="86" t="s">
        <v>68</v>
      </c>
    </row>
    <row r="16" spans="1:12" x14ac:dyDescent="0.15">
      <c r="A16" s="86" t="s">
        <v>1</v>
      </c>
    </row>
    <row r="17" spans="1:12" x14ac:dyDescent="0.15">
      <c r="A17" s="86" t="s">
        <v>69</v>
      </c>
    </row>
    <row r="18" spans="1:12" x14ac:dyDescent="0.15">
      <c r="A18" s="86" t="s">
        <v>81</v>
      </c>
    </row>
    <row r="19" spans="1:12" x14ac:dyDescent="0.15">
      <c r="A19" s="86" t="s">
        <v>82</v>
      </c>
    </row>
    <row r="20" spans="1:12" x14ac:dyDescent="0.15">
      <c r="A20" s="86" t="s">
        <v>83</v>
      </c>
    </row>
    <row r="21" spans="1:12" x14ac:dyDescent="0.15">
      <c r="A21" s="86" t="s">
        <v>84</v>
      </c>
    </row>
    <row r="22" spans="1:12" x14ac:dyDescent="0.15">
      <c r="A22" s="86" t="s">
        <v>85</v>
      </c>
    </row>
    <row r="23" spans="1:12" x14ac:dyDescent="0.15">
      <c r="A23" s="86" t="s">
        <v>1</v>
      </c>
    </row>
    <row r="24" spans="1:12" x14ac:dyDescent="0.15">
      <c r="A24" s="86" t="s">
        <v>0</v>
      </c>
    </row>
    <row r="25" spans="1:12" x14ac:dyDescent="0.15">
      <c r="A25" s="86" t="s">
        <v>117</v>
      </c>
    </row>
    <row r="26" spans="1:12" x14ac:dyDescent="0.15">
      <c r="A26" s="87" t="str">
        <f>"      &lt;TD align=""right""&gt;"&amp;TEXT(推計人口!$C10,"#,##0")&amp;"&lt;/strong&gt;&lt;/TD&gt;"</f>
        <v xml:space="preserve">      &lt;TD align="right"&gt;981,909&lt;/strong&gt;&lt;/TD&gt;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x14ac:dyDescent="0.15">
      <c r="A27" s="87" t="str">
        <f>"      &lt;TD align=""right""&gt;"&amp;TEXT(推計人口!$E10,"#,##0")&amp;"&lt;/strong&gt;&lt;/TD&gt;"</f>
        <v xml:space="preserve">      &lt;TD align="right"&gt;482,981&lt;/strong&gt;&lt;/TD&gt;</v>
      </c>
    </row>
    <row r="28" spans="1:12" x14ac:dyDescent="0.15">
      <c r="A28" s="87" t="str">
        <f>"      &lt;TD align=""right""&gt;"&amp;TEXT(推計人口!$F10,"#,##0")&amp;"&lt;/strong&gt;&lt;/TD&gt;"</f>
        <v xml:space="preserve">      &lt;TD align="right"&gt;498,928&lt;/strong&gt;&lt;/TD&gt;</v>
      </c>
    </row>
    <row r="29" spans="1:12" x14ac:dyDescent="0.15">
      <c r="A29" s="87" t="str">
        <f>"      &lt;TD align=""right""&gt;"&amp;TEXT(推計人口!$G10,"#,##0")&amp;"&lt;/strong&gt;&lt;/TD&gt;"</f>
        <v xml:space="preserve">      &lt;TD align="right"&gt;2,588&lt;/strong&gt;&lt;/TD&gt;</v>
      </c>
    </row>
    <row r="30" spans="1:12" x14ac:dyDescent="0.15">
      <c r="A30" s="87" t="str">
        <f>"      &lt;TD align=""right""&gt;"&amp;TEXT(推計人口!$H10,"#,##0")&amp;"&lt;/strong&gt;&lt;/TD&gt;"</f>
        <v xml:space="preserve">      &lt;TD align="right"&gt;3,845&lt;/strong&gt;&lt;/TD&gt;</v>
      </c>
    </row>
    <row r="31" spans="1:12" x14ac:dyDescent="0.15">
      <c r="A31" s="87" t="str">
        <f>"      &lt;TD align=""right""&gt;"&amp;TEXT(推計人口!$I10*100,"##0.00")&amp;"&lt;/strong&gt;&lt;/TD&gt;"</f>
        <v xml:space="preserve">      &lt;TD align="right"&gt;0.39&lt;/strong&gt;&lt;/TD&gt;</v>
      </c>
    </row>
    <row r="32" spans="1:12" x14ac:dyDescent="0.15">
      <c r="A32" s="87" t="str">
        <f>"      &lt;TD align=""right""&gt;"&amp;TEXT(推計人口!$J10,"#,##0")&amp;"&lt;/strong&gt;&lt;/TD&gt;"</f>
        <v xml:space="preserve">      &lt;TD align="right"&gt;470,570&lt;/strong&gt;&lt;/TD&gt;</v>
      </c>
    </row>
    <row r="33" spans="1:1" x14ac:dyDescent="0.15">
      <c r="A33" s="87" t="str">
        <f>"      &lt;TD align=""right""&gt;"&amp;TEXT(推計人口!$K10,"#,##0.00")&amp;"&lt;/strong&gt;&lt;/TD&gt;"</f>
        <v xml:space="preserve">      &lt;TD align="right"&gt;271.76&lt;/strong&gt;&lt;/TD&gt;</v>
      </c>
    </row>
    <row r="34" spans="1:1" x14ac:dyDescent="0.15">
      <c r="A34" s="86" t="s">
        <v>1</v>
      </c>
    </row>
    <row r="35" spans="1:1" x14ac:dyDescent="0.15">
      <c r="A35" s="86" t="s">
        <v>0</v>
      </c>
    </row>
    <row r="36" spans="1:1" x14ac:dyDescent="0.15">
      <c r="A36" s="86"/>
    </row>
    <row r="37" spans="1:1" x14ac:dyDescent="0.15">
      <c r="A37" s="86" t="s">
        <v>86</v>
      </c>
    </row>
    <row r="38" spans="1:1" x14ac:dyDescent="0.15">
      <c r="A38" s="87" t="str">
        <f>"      &lt;TD align=""right""&gt;"&amp;TEXT(推計人口!$C11,"#,##0")&amp;"&lt;/TD&gt;"</f>
        <v xml:space="preserve">      &lt;TD align="right"&gt;216,766&lt;/TD&gt;</v>
      </c>
    </row>
    <row r="39" spans="1:1" x14ac:dyDescent="0.15">
      <c r="A39" s="87" t="str">
        <f>"      &lt;TD align=""right""&gt;"&amp;TEXT(推計人口!$E11,"#,##0")&amp;"&lt;/TD&gt;"</f>
        <v xml:space="preserve">      &lt;TD align="right"&gt;107,865&lt;/TD&gt;</v>
      </c>
    </row>
    <row r="40" spans="1:1" x14ac:dyDescent="0.15">
      <c r="A40" s="87" t="str">
        <f>"      &lt;TD align=""right""&gt;"&amp;TEXT(推計人口!$F11,"#,##0")&amp;"&lt;/TD&gt;"</f>
        <v xml:space="preserve">      &lt;TD align="right"&gt;108,901&lt;/TD&gt;</v>
      </c>
    </row>
    <row r="41" spans="1:1" x14ac:dyDescent="0.15">
      <c r="A41" s="87" t="str">
        <f>"      &lt;TD align=""right""&gt;"&amp;TEXT(推計人口!$G11,"#,##0")&amp;"&lt;/TD&gt;"</f>
        <v xml:space="preserve">      &lt;TD align="right"&gt;1,015&lt;/TD&gt;</v>
      </c>
    </row>
    <row r="42" spans="1:1" x14ac:dyDescent="0.15">
      <c r="A42" s="87" t="str">
        <f>"      &lt;TD align=""right""&gt;"&amp;TEXT(推計人口!$H11,"#,##0")&amp;"&lt;/TD&gt;"</f>
        <v xml:space="preserve">      &lt;TD align="right"&gt;2,702&lt;/TD&gt;</v>
      </c>
    </row>
    <row r="43" spans="1:1" x14ac:dyDescent="0.15">
      <c r="A43" s="87" t="str">
        <f>"      &lt;TD align=""right""&gt;"&amp;TEXT(推計人口!I$11*100,"##0.00")&amp;"&lt;/TD&gt;"</f>
        <v xml:space="preserve">      &lt;TD align="right"&gt;1.26&lt;/TD&gt;</v>
      </c>
    </row>
    <row r="44" spans="1:1" x14ac:dyDescent="0.15">
      <c r="A44" s="87" t="str">
        <f>"      &lt;TD align=""right""&gt;"&amp;TEXT(推計人口!$J11,"#,##0")&amp;"&lt;/TD&gt;"</f>
        <v xml:space="preserve">      &lt;TD align="right"&gt;116,287&lt;/TD&gt;</v>
      </c>
    </row>
    <row r="45" spans="1:1" x14ac:dyDescent="0.15">
      <c r="A45" s="87" t="str">
        <f>"      &lt;TD align=""right""&gt;"&amp;TEXT(推計人口!$K11,"#,##0.00")&amp;"&lt;/TD&gt;"</f>
        <v xml:space="preserve">      &lt;TD align="right"&gt;44.71&lt;/TD&gt;</v>
      </c>
    </row>
    <row r="46" spans="1:1" x14ac:dyDescent="0.15">
      <c r="A46" s="86" t="s">
        <v>1</v>
      </c>
    </row>
    <row r="47" spans="1:1" hidden="1" x14ac:dyDescent="0.15">
      <c r="A47" s="86" t="s">
        <v>0</v>
      </c>
    </row>
    <row r="48" spans="1:1" x14ac:dyDescent="0.15">
      <c r="A48" s="86"/>
    </row>
    <row r="49" spans="1:1" x14ac:dyDescent="0.15">
      <c r="A49" s="86" t="s">
        <v>74</v>
      </c>
    </row>
    <row r="50" spans="1:1" x14ac:dyDescent="0.15">
      <c r="A50" s="87" t="str">
        <f>"      &lt;TD align=""right""&gt;"&amp;TEXT(推計人口!$C12,"#,##0")&amp;"&lt;/TD&gt;"</f>
        <v xml:space="preserve">      &lt;TD align="right"&gt;177,359&lt;/TD&gt;</v>
      </c>
    </row>
    <row r="51" spans="1:1" x14ac:dyDescent="0.15">
      <c r="A51" s="87" t="str">
        <f>"      &lt;TD align=""right""&gt;"&amp;TEXT(推計人口!$E12,"#,##0")&amp;"&lt;/TD&gt;"</f>
        <v xml:space="preserve">      &lt;TD align="right"&gt;87,017&lt;/TD&gt;</v>
      </c>
    </row>
    <row r="52" spans="1:1" x14ac:dyDescent="0.15">
      <c r="A52" s="87" t="str">
        <f>"      &lt;TD align=""right""&gt;"&amp;TEXT(推計人口!$F12,"#,##0")&amp;"&lt;/TD&gt;"</f>
        <v xml:space="preserve">      &lt;TD align="right"&gt;90,342&lt;/TD&gt;</v>
      </c>
    </row>
    <row r="53" spans="1:1" x14ac:dyDescent="0.15">
      <c r="A53" s="87" t="str">
        <f>"      &lt;TD align=""right""&gt;"&amp;TEXT(推計人口!$G12,"#,##0")&amp;"&lt;/TD&gt;"</f>
        <v xml:space="preserve">      &lt;TD align="right"&gt;184&lt;/TD&gt;</v>
      </c>
    </row>
    <row r="54" spans="1:1" x14ac:dyDescent="0.15">
      <c r="A54" s="87" t="str">
        <f>"      &lt;TD align=""right""&gt;"&amp;TEXT(推計人口!$H12,"#,##0")&amp;"&lt;/TD&gt;"</f>
        <v xml:space="preserve">      &lt;TD align="right"&gt;333&lt;/TD&gt;</v>
      </c>
    </row>
    <row r="55" spans="1:1" x14ac:dyDescent="0.15">
      <c r="A55" s="87" t="str">
        <f>"      &lt;TD align=""right""&gt;"&amp;TEXT(推計人口!$I$12*100,"##0.00")&amp;"&lt;/TD&gt;"</f>
        <v xml:space="preserve">      &lt;TD align="right"&gt;0.19&lt;/TD&gt;</v>
      </c>
    </row>
    <row r="56" spans="1:1" x14ac:dyDescent="0.15">
      <c r="A56" s="87" t="str">
        <f>"      &lt;TD align=""right""&gt;"&amp;TEXT(推計人口!$J12,"#,##0")&amp;"&lt;/TD&gt;"</f>
        <v xml:space="preserve">      &lt;TD align="right"&gt;85,009&lt;/TD&gt;</v>
      </c>
    </row>
    <row r="57" spans="1:1" x14ac:dyDescent="0.15">
      <c r="A57" s="87" t="str">
        <f>"      &lt;TD align=""right""&gt;"&amp;TEXT(推計人口!$K12,"#,##0.00")&amp;"&lt;/TD&gt;"</f>
        <v xml:space="preserve">      &lt;TD align="right"&gt;34.19&lt;/TD&gt;</v>
      </c>
    </row>
    <row r="58" spans="1:1" x14ac:dyDescent="0.15">
      <c r="A58" s="86" t="s">
        <v>1</v>
      </c>
    </row>
    <row r="59" spans="1:1" x14ac:dyDescent="0.15">
      <c r="A59" s="86" t="s">
        <v>0</v>
      </c>
    </row>
    <row r="60" spans="1:1" x14ac:dyDescent="0.15">
      <c r="A60" s="86"/>
    </row>
    <row r="61" spans="1:1" x14ac:dyDescent="0.15">
      <c r="A61" s="86" t="s">
        <v>73</v>
      </c>
    </row>
    <row r="62" spans="1:1" x14ac:dyDescent="0.15">
      <c r="A62" s="87" t="str">
        <f>"      &lt;TD align=""right""&gt;"&amp;TEXT(推計人口!$C13,"#,##0")&amp;"&lt;/TD&gt;"</f>
        <v xml:space="preserve">      &lt;TD align="right"&gt;160,008&lt;/TD&gt;</v>
      </c>
    </row>
    <row r="63" spans="1:1" x14ac:dyDescent="0.15">
      <c r="A63" s="87" t="str">
        <f>"      &lt;TD align=""right""&gt;"&amp;TEXT(推計人口!$E13,"#,##0")&amp;"&lt;/TD&gt;"</f>
        <v xml:space="preserve">      &lt;TD align="right"&gt;79,905&lt;/TD&gt;</v>
      </c>
    </row>
    <row r="64" spans="1:1" x14ac:dyDescent="0.15">
      <c r="A64" s="87" t="str">
        <f>"      &lt;TD align=""right""&gt;"&amp;TEXT(推計人口!$F13,"#,##0")&amp;"&lt;/TD&gt;"</f>
        <v xml:space="preserve">      &lt;TD align="right"&gt;80,103&lt;/TD&gt;</v>
      </c>
    </row>
    <row r="65" spans="1:1" x14ac:dyDescent="0.15">
      <c r="A65" s="87" t="str">
        <f>"      &lt;TD align=""right""&gt;"&amp;TEXT(推計人口!$G13,"#,##0")&amp;"&lt;/TD&gt;"</f>
        <v xml:space="preserve">      &lt;TD align="right"&gt;117&lt;/TD&gt;</v>
      </c>
    </row>
    <row r="66" spans="1:1" x14ac:dyDescent="0.15">
      <c r="A66" s="87" t="str">
        <f>"      &lt;TD align=""right""&gt;"&amp;TEXT(推計人口!$H13,"#,##0")&amp;"&lt;/TD&gt;"</f>
        <v xml:space="preserve">      &lt;TD align="right"&gt;-11&lt;/TD&gt;</v>
      </c>
    </row>
    <row r="67" spans="1:1" x14ac:dyDescent="0.15">
      <c r="A67" s="87" t="str">
        <f>"      &lt;TD align=""right""&gt;"&amp;TEXT(推計人口!$I13*100,"##0.00")&amp;"&lt;/TD&gt;"</f>
        <v xml:space="preserve">      &lt;TD align="right"&gt;-0.01&lt;/TD&gt;</v>
      </c>
    </row>
    <row r="68" spans="1:1" x14ac:dyDescent="0.15">
      <c r="A68" s="87" t="str">
        <f>"      &lt;TD align=""right""&gt;"&amp;TEXT(推計人口!$J13,"#,##0")&amp;"&lt;/TD&gt;"</f>
        <v xml:space="preserve">      &lt;TD align="right"&gt;77,751&lt;/TD&gt;</v>
      </c>
    </row>
    <row r="69" spans="1:1" x14ac:dyDescent="0.15">
      <c r="A69" s="87" t="str">
        <f>"      &lt;TD align=""right""&gt;"&amp;TEXT(推計人口!$K13,"#,##0.00")&amp;"&lt;/TD&gt;"</f>
        <v xml:space="preserve">      &lt;TD align="right"&gt;21.22&lt;/TD&gt;</v>
      </c>
    </row>
    <row r="70" spans="1:1" x14ac:dyDescent="0.15">
      <c r="A70" s="86" t="s">
        <v>1</v>
      </c>
    </row>
    <row r="71" spans="1:1" x14ac:dyDescent="0.15">
      <c r="A71" s="86" t="s">
        <v>0</v>
      </c>
    </row>
    <row r="72" spans="1:1" x14ac:dyDescent="0.15">
      <c r="A72" s="86"/>
    </row>
    <row r="73" spans="1:1" x14ac:dyDescent="0.15">
      <c r="A73" s="86" t="s">
        <v>72</v>
      </c>
    </row>
    <row r="74" spans="1:1" x14ac:dyDescent="0.15">
      <c r="A74" s="87" t="str">
        <f>"      &lt;TD align=""right""&gt;"&amp;TEXT(推計人口!$C15,"#,##0")&amp;"&lt;/TD&gt;"</f>
        <v xml:space="preserve">      &lt;TD align="right"&gt;144,855&lt;/TD&gt;</v>
      </c>
    </row>
    <row r="75" spans="1:1" x14ac:dyDescent="0.15">
      <c r="A75" s="87" t="str">
        <f>"      &lt;TD align=""right""&gt;"&amp;TEXT(推計人口!$E15,"#,##0")&amp;"&lt;/TD&gt;"</f>
        <v xml:space="preserve">      &lt;TD align="right"&gt;71,780&lt;/TD&gt;</v>
      </c>
    </row>
    <row r="76" spans="1:1" x14ac:dyDescent="0.15">
      <c r="A76" s="87" t="str">
        <f>"      &lt;TD align=""right""&gt;"&amp;TEXT(推計人口!$F15,"#,##0")&amp;"&lt;/TD&gt;"</f>
        <v xml:space="preserve">      &lt;TD align="right"&gt;73,075&lt;/TD&gt;</v>
      </c>
    </row>
    <row r="77" spans="1:1" x14ac:dyDescent="0.15">
      <c r="A77" s="87" t="str">
        <f>"      &lt;TD align=""right""&gt;"&amp;TEXT(推計人口!$G15,"#,##0")&amp;"&lt;/TD&gt;"</f>
        <v xml:space="preserve">      &lt;TD align="right"&gt;94&lt;/TD&gt;</v>
      </c>
    </row>
    <row r="78" spans="1:1" x14ac:dyDescent="0.15">
      <c r="A78" s="87" t="str">
        <f>"      &lt;TD align=""right""&gt;"&amp;TEXT(推計人口!$H15,"#,##0")&amp;"&lt;/TD&gt;"</f>
        <v xml:space="preserve">      &lt;TD align="right"&gt;-412&lt;/TD&gt;</v>
      </c>
    </row>
    <row r="79" spans="1:1" x14ac:dyDescent="0.15">
      <c r="A79" s="87" t="str">
        <f>"      &lt;TD align=""right""&gt;"&amp;TEXT(推計人口!$I15*100,"##0.00")&amp;"&lt;/TD&gt;"</f>
        <v xml:space="preserve">      &lt;TD align="right"&gt;-0.28&lt;/TD&gt;</v>
      </c>
    </row>
    <row r="80" spans="1:1" x14ac:dyDescent="0.15">
      <c r="A80" s="87" t="str">
        <f>"      &lt;TD align=""right""&gt;"&amp;TEXT(推計人口!$J15,"#,##0")&amp;"&lt;/TD&gt;"</f>
        <v xml:space="preserve">      &lt;TD align="right"&gt;66,682&lt;/TD&gt;</v>
      </c>
    </row>
    <row r="81" spans="1:1" x14ac:dyDescent="0.15">
      <c r="A81" s="87" t="str">
        <f>"      &lt;TD align=""right""&gt;"&amp;TEXT(推計人口!$K15,"#,##0.00")&amp;"&lt;/TD&gt;"</f>
        <v xml:space="preserve">      &lt;TD align="right"&gt;84.19&lt;/TD&gt;</v>
      </c>
    </row>
    <row r="82" spans="1:1" x14ac:dyDescent="0.15">
      <c r="A82" s="86" t="s">
        <v>1</v>
      </c>
    </row>
    <row r="83" spans="1:1" x14ac:dyDescent="0.15">
      <c r="A83" s="86" t="s">
        <v>0</v>
      </c>
    </row>
    <row r="84" spans="1:1" x14ac:dyDescent="0.15">
      <c r="A84" s="86"/>
    </row>
    <row r="85" spans="1:1" x14ac:dyDescent="0.15">
      <c r="A85" s="86" t="s">
        <v>71</v>
      </c>
    </row>
    <row r="86" spans="1:1" x14ac:dyDescent="0.15">
      <c r="A86" s="87" t="str">
        <f>"      &lt;TD align=""right""&gt;"&amp;TEXT(推計人口!$C16,"#,##0")&amp;"&lt;/TD&gt;"</f>
        <v xml:space="preserve">      &lt;TD align="right"&gt;129,007&lt;/TD&gt;</v>
      </c>
    </row>
    <row r="87" spans="1:1" x14ac:dyDescent="0.15">
      <c r="A87" s="87" t="str">
        <f>"      &lt;TD align=""right""&gt;"&amp;TEXT(推計人口!$E16,"#,##0")&amp;"&lt;/TD&gt;"</f>
        <v xml:space="preserve">      &lt;TD align="right"&gt;62,691&lt;/TD&gt;</v>
      </c>
    </row>
    <row r="88" spans="1:1" x14ac:dyDescent="0.15">
      <c r="A88" s="87" t="str">
        <f>"      &lt;TD align=""right""&gt;"&amp;TEXT(推計人口!$F16,"#,##0")&amp;"&lt;/TD&gt;"</f>
        <v xml:space="preserve">      &lt;TD align="right"&gt;66,316&lt;/TD&gt;</v>
      </c>
    </row>
    <row r="89" spans="1:1" x14ac:dyDescent="0.15">
      <c r="A89" s="87" t="str">
        <f>"      &lt;TD align=""right""&gt;"&amp;TEXT(推計人口!$G16,"#,##0")&amp;"&lt;/TD&gt;"</f>
        <v xml:space="preserve">      &lt;TD align="right"&gt;-212&lt;/TD&gt;</v>
      </c>
    </row>
    <row r="90" spans="1:1" x14ac:dyDescent="0.15">
      <c r="A90" s="87" t="str">
        <f>"      &lt;TD align=""right""&gt;"&amp;TEXT(推計人口!$H16,"#,##0")&amp;"&lt;/TD&gt;"</f>
        <v xml:space="preserve">      &lt;TD align="right"&gt;-343&lt;/TD&gt;</v>
      </c>
    </row>
    <row r="91" spans="1:1" x14ac:dyDescent="0.15">
      <c r="A91" s="87" t="str">
        <f>"      &lt;TD align=""right""&gt;"&amp;TEXT(推計人口!$I16*100,"##0.00")&amp;"&lt;/TD&gt;"</f>
        <v xml:space="preserve">      &lt;TD align="right"&gt;-0.27&lt;/TD&gt;</v>
      </c>
    </row>
    <row r="92" spans="1:1" x14ac:dyDescent="0.15">
      <c r="A92" s="87" t="str">
        <f>"      &lt;TD align=""right""&gt;"&amp;TEXT(推計人口!$J16,"#,##0")&amp;"&lt;/TD&gt;"</f>
        <v xml:space="preserve">      &lt;TD align="right"&gt;52,977&lt;/TD&gt;</v>
      </c>
    </row>
    <row r="93" spans="1:1" x14ac:dyDescent="0.15">
      <c r="A93" s="87" t="str">
        <f>"      &lt;TD align=""right""&gt;"&amp;TEXT(推計人口!$K16,"#,##0.00")&amp;"&lt;/TD&gt;"</f>
        <v xml:space="preserve">      &lt;TD align="right"&gt;66.25&lt;/TD&gt;</v>
      </c>
    </row>
    <row r="94" spans="1:1" x14ac:dyDescent="0.15">
      <c r="A94" s="86" t="s">
        <v>1</v>
      </c>
    </row>
    <row r="95" spans="1:1" x14ac:dyDescent="0.15">
      <c r="A95" s="86" t="s">
        <v>0</v>
      </c>
    </row>
    <row r="96" spans="1:1" x14ac:dyDescent="0.15">
      <c r="A96" s="86"/>
    </row>
    <row r="97" spans="1:1" x14ac:dyDescent="0.15">
      <c r="A97" s="86" t="s">
        <v>70</v>
      </c>
    </row>
    <row r="98" spans="1:1" x14ac:dyDescent="0.15">
      <c r="A98" s="87" t="str">
        <f>"      &lt;TD align=""right""&gt;"&amp;TEXT(推計人口!$C17,"#,##0")&amp;"&lt;/TD&gt;"</f>
        <v xml:space="preserve">      &lt;TD align="right"&gt;153,914&lt;/TD&gt;</v>
      </c>
    </row>
    <row r="99" spans="1:1" x14ac:dyDescent="0.15">
      <c r="A99" s="87" t="str">
        <f>"      &lt;TD align=""right""&gt;"&amp;TEXT(推計人口!$E17,"#,##0")&amp;"&lt;/TD&gt;"</f>
        <v xml:space="preserve">      &lt;TD align="right"&gt;73,723&lt;/TD&gt;</v>
      </c>
    </row>
    <row r="100" spans="1:1" x14ac:dyDescent="0.15">
      <c r="A100" s="87" t="str">
        <f>"      &lt;TD align=""right""&gt;"&amp;TEXT(推計人口!$F17,"#,##0")&amp;"&lt;/TD&gt;"</f>
        <v xml:space="preserve">      &lt;TD align="right"&gt;80,191&lt;/TD&gt;</v>
      </c>
    </row>
    <row r="101" spans="1:1" x14ac:dyDescent="0.15">
      <c r="A101" s="87" t="str">
        <f>"      &lt;TD align=""right""&gt;"&amp;TEXT(推計人口!$G17,"#,##0")&amp;"&lt;/TD&gt;"</f>
        <v xml:space="preserve">      &lt;TD align="right"&gt;1,390&lt;/TD&gt;</v>
      </c>
    </row>
    <row r="102" spans="1:1" x14ac:dyDescent="0.15">
      <c r="A102" s="87" t="str">
        <f>"      &lt;TD align=""right""&gt;"&amp;TEXT(推計人口!$H17,"#,##0")&amp;"&lt;/TD&gt;"</f>
        <v xml:space="preserve">      &lt;TD align="right"&gt;1,576&lt;/TD&gt;</v>
      </c>
    </row>
    <row r="103" spans="1:1" x14ac:dyDescent="0.15">
      <c r="A103" s="87" t="str">
        <f>"      &lt;TD align=""right""&gt;"&amp;TEXT(推計人口!$I17*100,"##0.00")&amp;"&lt;/TD&gt;"</f>
        <v xml:space="preserve">      &lt;TD align="right"&gt;1.03&lt;/TD&gt;</v>
      </c>
    </row>
    <row r="104" spans="1:1" x14ac:dyDescent="0.15">
      <c r="A104" s="87" t="str">
        <f>"      &lt;TD align=""right""&gt;"&amp;TEXT(推計人口!$J17,"#,##0")&amp;"&lt;/TD&gt;"</f>
        <v xml:space="preserve">      &lt;TD align="right"&gt;71,864&lt;/TD&gt;</v>
      </c>
    </row>
    <row r="105" spans="1:1" x14ac:dyDescent="0.15">
      <c r="A105" s="87" t="str">
        <f>"      &lt;TD align=""right""&gt;"&amp;TEXT(推計人口!$K17,"#,##0.00")&amp;"&lt;/TD&gt;"</f>
        <v xml:space="preserve">      &lt;TD align="right"&gt;21.20&lt;/TD&gt;</v>
      </c>
    </row>
    <row r="106" spans="1:1" x14ac:dyDescent="0.15">
      <c r="A106" s="86" t="s">
        <v>1</v>
      </c>
    </row>
    <row r="107" spans="1:1" x14ac:dyDescent="0.15">
      <c r="A107" s="86" t="s">
        <v>39</v>
      </c>
    </row>
    <row r="108" spans="1:1" x14ac:dyDescent="0.15">
      <c r="A108" s="86" t="s">
        <v>40</v>
      </c>
    </row>
    <row r="109" spans="1:1" x14ac:dyDescent="0.15">
      <c r="A109" s="87" t="str">
        <f>"&lt;P&gt;"&amp;推計人口!A19&amp;"&lt;BR&gt;"</f>
        <v>&lt;P&gt;※人口・世帯数は、令和２年国勢調査結果を用いて、住民基本台帳(日本人人口及び外国人人口）異動を加減したものです。&lt;BR&gt;</v>
      </c>
    </row>
    <row r="110" spans="1:1" x14ac:dyDescent="0.15">
      <c r="A110" s="87" t="e">
        <f>推計人口!#REF!&amp;"&lt;/p&gt;"</f>
        <v>#REF!</v>
      </c>
    </row>
    <row r="111" spans="1:1" x14ac:dyDescent="0.15">
      <c r="A111" s="87"/>
    </row>
    <row r="112" spans="1:1" x14ac:dyDescent="0.15">
      <c r="A112" s="87" t="str">
        <f>"&lt;h2&gt;"&amp;人口異動!F2&amp;人口異動!K2&amp;人口異動!P2&amp;"&lt;/H2&gt;"</f>
        <v>&lt;h2&gt;人口異動（令和6年3月中）&lt;/H2&gt;</v>
      </c>
    </row>
    <row r="114" spans="1:12" x14ac:dyDescent="0.15">
      <c r="A114" s="70" t="s">
        <v>66</v>
      </c>
    </row>
    <row r="115" spans="1:12" x14ac:dyDescent="0.15">
      <c r="A115" s="86" t="s">
        <v>38</v>
      </c>
      <c r="L115" s="71"/>
    </row>
    <row r="116" spans="1:12" x14ac:dyDescent="0.15">
      <c r="A116" s="86" t="s">
        <v>87</v>
      </c>
      <c r="L116" s="71"/>
    </row>
    <row r="117" spans="1:12" x14ac:dyDescent="0.15">
      <c r="A117" s="86" t="s">
        <v>110</v>
      </c>
      <c r="L117" s="71"/>
    </row>
    <row r="118" spans="1:12" x14ac:dyDescent="0.15">
      <c r="A118" s="86" t="s">
        <v>90</v>
      </c>
      <c r="L118" s="71"/>
    </row>
    <row r="119" spans="1:12" x14ac:dyDescent="0.15">
      <c r="A119" s="86" t="s">
        <v>88</v>
      </c>
      <c r="L119" s="71"/>
    </row>
    <row r="120" spans="1:12" x14ac:dyDescent="0.15">
      <c r="A120" s="86" t="s">
        <v>91</v>
      </c>
      <c r="L120" s="71"/>
    </row>
    <row r="121" spans="1:12" x14ac:dyDescent="0.15">
      <c r="A121" s="86" t="s">
        <v>111</v>
      </c>
      <c r="L121" s="71"/>
    </row>
    <row r="122" spans="1:12" x14ac:dyDescent="0.15">
      <c r="A122" s="86" t="s">
        <v>1</v>
      </c>
      <c r="L122" s="71"/>
    </row>
    <row r="123" spans="1:12" x14ac:dyDescent="0.15">
      <c r="A123" s="86" t="s">
        <v>87</v>
      </c>
      <c r="L123" s="71"/>
    </row>
    <row r="124" spans="1:12" x14ac:dyDescent="0.15">
      <c r="A124" s="86" t="s">
        <v>92</v>
      </c>
      <c r="L124" s="71"/>
    </row>
    <row r="125" spans="1:12" x14ac:dyDescent="0.15">
      <c r="A125" s="86" t="s">
        <v>88</v>
      </c>
      <c r="L125" s="71"/>
    </row>
    <row r="126" spans="1:12" x14ac:dyDescent="0.15">
      <c r="A126" s="86" t="s">
        <v>93</v>
      </c>
      <c r="L126" s="71"/>
    </row>
    <row r="127" spans="1:12" x14ac:dyDescent="0.15">
      <c r="A127" s="86" t="s">
        <v>94</v>
      </c>
      <c r="L127" s="71"/>
    </row>
    <row r="128" spans="1:12" x14ac:dyDescent="0.15">
      <c r="A128" s="86" t="s">
        <v>95</v>
      </c>
      <c r="L128" s="71"/>
    </row>
    <row r="129" spans="1:12" x14ac:dyDescent="0.15">
      <c r="A129" s="86" t="s">
        <v>88</v>
      </c>
      <c r="L129" s="71"/>
    </row>
    <row r="130" spans="1:12" x14ac:dyDescent="0.15">
      <c r="A130" s="86" t="s">
        <v>96</v>
      </c>
      <c r="L130" s="71"/>
    </row>
    <row r="131" spans="1:12" x14ac:dyDescent="0.15">
      <c r="A131" s="86" t="s">
        <v>112</v>
      </c>
      <c r="L131" s="71"/>
    </row>
    <row r="132" spans="1:12" x14ac:dyDescent="0.15">
      <c r="A132" s="86" t="s">
        <v>97</v>
      </c>
      <c r="L132" s="71"/>
    </row>
    <row r="133" spans="1:12" x14ac:dyDescent="0.15">
      <c r="A133" s="86" t="s">
        <v>112</v>
      </c>
      <c r="L133" s="71"/>
    </row>
    <row r="134" spans="1:12" x14ac:dyDescent="0.15">
      <c r="A134" s="86" t="s">
        <v>108</v>
      </c>
      <c r="L134" s="71"/>
    </row>
    <row r="135" spans="1:12" x14ac:dyDescent="0.15">
      <c r="A135" s="86"/>
      <c r="L135" s="71"/>
    </row>
    <row r="136" spans="1:12" x14ac:dyDescent="0.15">
      <c r="A136" s="86" t="s">
        <v>1</v>
      </c>
      <c r="L136" s="71"/>
    </row>
    <row r="137" spans="1:12" x14ac:dyDescent="0.15">
      <c r="A137" s="86" t="s">
        <v>87</v>
      </c>
      <c r="L137" s="71"/>
    </row>
    <row r="138" spans="1:12" x14ac:dyDescent="0.15">
      <c r="A138" s="86" t="s">
        <v>98</v>
      </c>
      <c r="L138" s="71"/>
    </row>
    <row r="139" spans="1:12" x14ac:dyDescent="0.15">
      <c r="A139" s="86" t="s">
        <v>99</v>
      </c>
      <c r="L139" s="71"/>
    </row>
    <row r="140" spans="1:12" x14ac:dyDescent="0.15">
      <c r="A140" s="86" t="s">
        <v>113</v>
      </c>
      <c r="L140" s="71"/>
    </row>
    <row r="141" spans="1:12" x14ac:dyDescent="0.15">
      <c r="A141" s="86" t="s">
        <v>100</v>
      </c>
      <c r="L141" s="71"/>
    </row>
    <row r="142" spans="1:12" x14ac:dyDescent="0.15">
      <c r="A142" s="86" t="s">
        <v>2</v>
      </c>
      <c r="L142" s="71"/>
    </row>
    <row r="143" spans="1:12" x14ac:dyDescent="0.15">
      <c r="A143" s="86" t="s">
        <v>99</v>
      </c>
      <c r="L143" s="71"/>
    </row>
    <row r="144" spans="1:12" x14ac:dyDescent="0.15">
      <c r="A144" s="86" t="s">
        <v>98</v>
      </c>
      <c r="L144" s="71"/>
    </row>
    <row r="145" spans="1:12" x14ac:dyDescent="0.15">
      <c r="A145" s="86" t="s">
        <v>101</v>
      </c>
      <c r="L145" s="71"/>
    </row>
    <row r="146" spans="1:12" x14ac:dyDescent="0.15">
      <c r="A146" s="86" t="s">
        <v>114</v>
      </c>
      <c r="L146" s="71"/>
    </row>
    <row r="147" spans="1:12" x14ac:dyDescent="0.15">
      <c r="A147" s="86" t="s">
        <v>100</v>
      </c>
      <c r="L147" s="71"/>
    </row>
    <row r="148" spans="1:12" x14ac:dyDescent="0.15">
      <c r="A148" s="86" t="s">
        <v>2</v>
      </c>
      <c r="L148" s="71"/>
    </row>
    <row r="149" spans="1:12" x14ac:dyDescent="0.15">
      <c r="A149" s="86" t="s">
        <v>101</v>
      </c>
      <c r="L149" s="71"/>
    </row>
    <row r="150" spans="1:12" x14ac:dyDescent="0.15">
      <c r="A150" s="86" t="s">
        <v>1</v>
      </c>
      <c r="L150" s="71"/>
    </row>
    <row r="151" spans="1:12" x14ac:dyDescent="0.15">
      <c r="A151" s="86" t="s">
        <v>87</v>
      </c>
      <c r="L151" s="71"/>
    </row>
    <row r="152" spans="1:12" x14ac:dyDescent="0.15">
      <c r="A152" s="86" t="s">
        <v>89</v>
      </c>
      <c r="L152" s="71"/>
    </row>
    <row r="153" spans="1:12" x14ac:dyDescent="0.15">
      <c r="A153" s="86" t="s">
        <v>115</v>
      </c>
      <c r="L153" s="71"/>
    </row>
    <row r="154" spans="1:12" x14ac:dyDescent="0.15">
      <c r="A154" s="86" t="s">
        <v>1</v>
      </c>
      <c r="L154" s="71"/>
    </row>
    <row r="155" spans="1:12" x14ac:dyDescent="0.15">
      <c r="A155" s="86" t="s">
        <v>0</v>
      </c>
      <c r="L155" s="71"/>
    </row>
    <row r="156" spans="1:12" x14ac:dyDescent="0.15">
      <c r="A156" s="86" t="s">
        <v>117</v>
      </c>
    </row>
    <row r="157" spans="1:12" x14ac:dyDescent="0.15">
      <c r="A157" s="87" t="str">
        <f>"      &lt;TD align=""right""&gt;"&amp;TEXT(人口異動!$E8,"#,##0")&amp;"&lt;/strong&gt;&lt;/TD&gt;"</f>
        <v xml:space="preserve">      &lt;TD align="right"&gt;2,588&lt;/strong&gt;&lt;/TD&gt;</v>
      </c>
    </row>
    <row r="158" spans="1:12" x14ac:dyDescent="0.15">
      <c r="A158" s="87" t="str">
        <f>"      &lt;TD align=""right""&gt;"&amp;TEXT(人口異動!$F8,"#,##0")&amp;"&lt;/strong&gt;&lt;/TD&gt;"</f>
        <v xml:space="preserve">      &lt;TD align="right"&gt;-601&lt;/strong&gt;&lt;/TD&gt;</v>
      </c>
    </row>
    <row r="159" spans="1:12" x14ac:dyDescent="0.15">
      <c r="A159" s="87" t="str">
        <f>"      &lt;TD align=""right""&gt;"&amp;TEXT(人口異動!$G8,"#,##0")&amp;"&lt;/strong&gt;&lt;/TD&gt;"</f>
        <v xml:space="preserve">      &lt;TD align="right"&gt;393&lt;/strong&gt;&lt;/TD&gt;</v>
      </c>
    </row>
    <row r="160" spans="1:12" x14ac:dyDescent="0.15">
      <c r="A160" s="87" t="str">
        <f>"      &lt;TD align=""right""&gt;"&amp;TEXT(人口異動!$H8,"#,##0")&amp;"&lt;/strong&gt;&lt;/TD&gt;"</f>
        <v xml:space="preserve">      &lt;TD align="right"&gt;994&lt;/strong&gt;&lt;/TD&gt;</v>
      </c>
    </row>
    <row r="161" spans="1:9" x14ac:dyDescent="0.15">
      <c r="A161" s="87" t="str">
        <f>"      &lt;TD align=""right""&gt;"&amp;TEXT(人口異動!$I8,"#,##0")&amp;"&lt;/strong&gt;&lt;/TD&gt;"</f>
        <v xml:space="preserve">      &lt;TD align="right"&gt;3,189&lt;/strong&gt;&lt;/TD&gt;</v>
      </c>
    </row>
    <row r="162" spans="1:9" x14ac:dyDescent="0.15">
      <c r="A162" s="87" t="str">
        <f>"      &lt;TD align=""right""&gt;"&amp;TEXT(人口異動!$J8,"#,##0")&amp;"&lt;/strong&gt;&lt;/TD&gt;"</f>
        <v xml:space="preserve">      &lt;TD align="right"&gt;11,049&lt;/strong&gt;&lt;/TD&gt;</v>
      </c>
    </row>
    <row r="163" spans="1:9" x14ac:dyDescent="0.15">
      <c r="A163" s="87" t="str">
        <f>"      &lt;TD align=""right""&gt;"&amp;TEXT(人口異動!$K8,"#,##0")&amp;"&lt;/strong&gt;&lt;/TD&gt;"</f>
        <v xml:space="preserve">      &lt;TD align="right"&gt;9,594&lt;/strong&gt;&lt;/TD&gt;</v>
      </c>
    </row>
    <row r="164" spans="1:9" x14ac:dyDescent="0.15">
      <c r="A164" s="87" t="str">
        <f>"      &lt;TD align=""right""&gt;"&amp;TEXT(人口異動!$M8,"#,##0")&amp;"&lt;/strong&gt;&lt;/TD&gt;"</f>
        <v xml:space="preserve">      &lt;TD align="right"&gt;6,729&lt;/strong&gt;&lt;/TD&gt;</v>
      </c>
    </row>
    <row r="165" spans="1:9" x14ac:dyDescent="0.15">
      <c r="A165" s="87" t="str">
        <f>"      &lt;TD align=""right""&gt;"&amp;TEXT(人口異動!$N8,"#,##0")&amp;"&lt;/strong&gt;&lt;/TD&gt;"</f>
        <v xml:space="preserve">      &lt;TD align="right"&gt;1,455&lt;/strong&gt;&lt;/TD&gt;</v>
      </c>
    </row>
    <row r="166" spans="1:9" x14ac:dyDescent="0.15">
      <c r="A166" s="87" t="str">
        <f>"      &lt;TD align=""right""&gt;"&amp;TEXT(人口異動!$O8,"#,##0")&amp;"&lt;/strong&gt;&lt;/TD&gt;"</f>
        <v xml:space="preserve">      &lt;TD align="right"&gt;7,833&lt;/strong&gt;&lt;/TD&gt;</v>
      </c>
      <c r="G166" s="68"/>
      <c r="H166" s="68"/>
      <c r="I166" s="68"/>
    </row>
    <row r="167" spans="1:9" x14ac:dyDescent="0.15">
      <c r="A167" s="87" t="str">
        <f>"      &lt;TD align=""right""&gt;"&amp;TEXT(人口異動!$P8,"#,##0")&amp;"&lt;/strong&gt;&lt;/TD&gt;"</f>
        <v xml:space="preserve">      &lt;TD align="right"&gt;6,378&lt;/strong&gt;&lt;/TD&gt;</v>
      </c>
    </row>
    <row r="168" spans="1:9" x14ac:dyDescent="0.15">
      <c r="A168" s="87" t="str">
        <f>"      &lt;TD align=""right""&gt;"&amp;TEXT(人口異動!$R8,"#,##0")&amp;"&lt;/strong&gt;&lt;/TD&gt;"</f>
        <v xml:space="preserve">      &lt;TD align="right"&gt;4,310&lt;/strong&gt;&lt;/TD&gt;</v>
      </c>
    </row>
    <row r="169" spans="1:9" x14ac:dyDescent="0.15">
      <c r="A169" s="87" t="str">
        <f>"      &lt;TD align=""right""&gt;"&amp;TEXT(人口異動!$S8,"#,##0")&amp;"&lt;/strong&gt;&lt;/TD&gt;"</f>
        <v xml:space="preserve">      &lt;TD align="right"&gt;1,455&lt;/strong&gt;&lt;/TD&gt;</v>
      </c>
    </row>
    <row r="170" spans="1:9" x14ac:dyDescent="0.15">
      <c r="A170" s="87" t="str">
        <f>"      &lt;TD align=""right""&gt;"&amp;TEXT(人口異動!$T8,"#,##0")&amp;"&lt;/strong&gt;&lt;/TD&gt;"</f>
        <v xml:space="preserve">      &lt;TD align="right"&gt;-27&lt;/strong&gt;&lt;/TD&gt;</v>
      </c>
    </row>
    <row r="171" spans="1:9" x14ac:dyDescent="0.15">
      <c r="A171" s="86" t="s">
        <v>1</v>
      </c>
    </row>
    <row r="172" spans="1:9" x14ac:dyDescent="0.15">
      <c r="A172" s="86" t="s">
        <v>0</v>
      </c>
    </row>
    <row r="173" spans="1:9" x14ac:dyDescent="0.15">
      <c r="A173" s="86"/>
    </row>
    <row r="174" spans="1:9" x14ac:dyDescent="0.15">
      <c r="A174" s="86" t="s">
        <v>86</v>
      </c>
    </row>
    <row r="175" spans="1:9" x14ac:dyDescent="0.15">
      <c r="A175" s="87" t="str">
        <f>"      &lt;TD align=""right""&gt;"&amp;TEXT(人口異動!$E9,"#,##0")&amp;"&lt;/TD&gt;"</f>
        <v xml:space="preserve">      &lt;TD align="right"&gt;1,015&lt;/TD&gt;</v>
      </c>
    </row>
    <row r="176" spans="1:9" x14ac:dyDescent="0.15">
      <c r="A176" s="87" t="str">
        <f>"      &lt;TD align=""right""&gt;"&amp;TEXT(人口異動!$F9,"#,##0")&amp;"&lt;/TD&gt;"</f>
        <v xml:space="preserve">      &lt;TD align="right"&gt;-131&lt;/TD&gt;</v>
      </c>
    </row>
    <row r="177" spans="1:1" x14ac:dyDescent="0.15">
      <c r="A177" s="87" t="str">
        <f>"      &lt;TD align=""right""&gt;"&amp;TEXT(人口異動!$G9,"#,##0")&amp;"&lt;/TD&gt;"</f>
        <v xml:space="preserve">      &lt;TD align="right"&gt;78&lt;/TD&gt;</v>
      </c>
    </row>
    <row r="178" spans="1:1" x14ac:dyDescent="0.15">
      <c r="A178" s="87" t="str">
        <f>"      &lt;TD align=""right""&gt;"&amp;TEXT(人口異動!$H9,"#,##0")&amp;"&lt;/TD&gt;"</f>
        <v xml:space="preserve">      &lt;TD align="right"&gt;209&lt;/TD&gt;</v>
      </c>
    </row>
    <row r="179" spans="1:1" x14ac:dyDescent="0.15">
      <c r="A179" s="87" t="str">
        <f>"      &lt;TD align=""right""&gt;"&amp;TEXT(人口異動!$I9,"#,##0")&amp;"&lt;/TD&gt;"</f>
        <v xml:space="preserve">      &lt;TD align="right"&gt;1,146&lt;/TD&gt;</v>
      </c>
    </row>
    <row r="180" spans="1:1" x14ac:dyDescent="0.15">
      <c r="A180" s="87" t="str">
        <f>"      &lt;TD align=""right""&gt;"&amp;TEXT(人口異動!$J9,"#,##0")&amp;"&lt;/TD&gt;"</f>
        <v xml:space="preserve">      &lt;TD align="right"&gt;3,243&lt;/TD&gt;</v>
      </c>
    </row>
    <row r="181" spans="1:1" x14ac:dyDescent="0.15">
      <c r="A181" s="87" t="str">
        <f>"      &lt;TD align=""right""&gt;"&amp;TEXT(人口異動!$K9,"#,##0")&amp;"&lt;/TD&gt;"</f>
        <v xml:space="preserve">      &lt;TD align="right"&gt;2,862&lt;/TD&gt;</v>
      </c>
    </row>
    <row r="182" spans="1:1" x14ac:dyDescent="0.15">
      <c r="A182" s="87" t="str">
        <f>"      &lt;TD align=""right""&gt;"&amp;TEXT(人口異動!$M9,"#,##0")&amp;"&lt;/TD&gt;"</f>
        <v xml:space="preserve">      &lt;TD align="right"&gt;2,037&lt;/TD&gt;</v>
      </c>
    </row>
    <row r="183" spans="1:1" x14ac:dyDescent="0.15">
      <c r="A183" s="87" t="str">
        <f>"      &lt;TD align=""right""&gt;"&amp;TEXT(人口異動!$N9,"#,##0")&amp;"&lt;/TD&gt;"</f>
        <v xml:space="preserve">      &lt;TD align="right"&gt;381&lt;/TD&gt;</v>
      </c>
    </row>
    <row r="184" spans="1:1" x14ac:dyDescent="0.15">
      <c r="A184" s="87" t="str">
        <f>"      &lt;TD align=""right""&gt;"&amp;TEXT(人口異動!$O9,"#,##0")&amp;"&lt;/TD&gt;"</f>
        <v xml:space="preserve">      &lt;TD align="right"&gt;2,095&lt;/TD&gt;</v>
      </c>
    </row>
    <row r="185" spans="1:1" x14ac:dyDescent="0.15">
      <c r="A185" s="87" t="str">
        <f>"      &lt;TD align=""right""&gt;"&amp;TEXT(人口異動!$P9,"#,##0")&amp;"&lt;/TD&gt;"</f>
        <v xml:space="preserve">      &lt;TD align="right"&gt;1,758&lt;/TD&gt;</v>
      </c>
    </row>
    <row r="186" spans="1:1" x14ac:dyDescent="0.15">
      <c r="A186" s="87" t="str">
        <f>"      &lt;TD align=""right""&gt;"&amp;TEXT(人口異動!$R9,"#,##0")&amp;"&lt;/TD&gt;"</f>
        <v xml:space="preserve">      &lt;TD align="right"&gt;1,219&lt;/TD&gt;</v>
      </c>
    </row>
    <row r="187" spans="1:1" x14ac:dyDescent="0.15">
      <c r="A187" s="87" t="str">
        <f>"      &lt;TD align=""right""&gt;"&amp;TEXT(人口異動!$S9,"#,##0")&amp;"&lt;/TD&gt;"</f>
        <v xml:space="preserve">      &lt;TD align="right"&gt;337&lt;/TD&gt;</v>
      </c>
    </row>
    <row r="188" spans="1:1" x14ac:dyDescent="0.15">
      <c r="A188" s="87" t="str">
        <f>"      &lt;TD align=""right""&gt;"&amp;TEXT(人口異動!$T9,"#,##0")&amp;"&lt;/TD&gt;"</f>
        <v xml:space="preserve">      &lt;TD align="right"&gt;-2&lt;/TD&gt;</v>
      </c>
    </row>
    <row r="189" spans="1:1" x14ac:dyDescent="0.15">
      <c r="A189" s="86" t="s">
        <v>1</v>
      </c>
    </row>
    <row r="190" spans="1:1" x14ac:dyDescent="0.15">
      <c r="A190" s="86" t="s">
        <v>0</v>
      </c>
    </row>
    <row r="191" spans="1:1" x14ac:dyDescent="0.15">
      <c r="A191" s="86"/>
    </row>
    <row r="192" spans="1:1" x14ac:dyDescent="0.15">
      <c r="A192" s="86" t="s">
        <v>102</v>
      </c>
    </row>
    <row r="193" spans="1:1" x14ac:dyDescent="0.15">
      <c r="A193" s="87" t="str">
        <f>"      &lt;TD align=""right""&gt;"&amp;TEXT(人口異動!$E10,"#,##0")&amp;"&lt;/TD&gt;"</f>
        <v xml:space="preserve">      &lt;TD align="right"&gt;184&lt;/TD&gt;</v>
      </c>
    </row>
    <row r="194" spans="1:1" x14ac:dyDescent="0.15">
      <c r="A194" s="87" t="str">
        <f>"      &lt;TD align=""right""&gt;"&amp;TEXT(人口異動!$F10,"#,##0")&amp;"&lt;/TD&gt;"</f>
        <v xml:space="preserve">      &lt;TD align="right"&gt;-125&lt;/TD&gt;</v>
      </c>
    </row>
    <row r="195" spans="1:1" x14ac:dyDescent="0.15">
      <c r="A195" s="87" t="str">
        <f>"      &lt;TD align=""right""&gt;"&amp;TEXT(人口異動!$G10,"#,##0")&amp;"&lt;/TD&gt;"</f>
        <v xml:space="preserve">      &lt;TD align="right"&gt;72&lt;/TD&gt;</v>
      </c>
    </row>
    <row r="196" spans="1:1" x14ac:dyDescent="0.15">
      <c r="A196" s="87" t="str">
        <f>"      &lt;TD align=""right""&gt;"&amp;TEXT(人口異動!$H10,"#,##0")&amp;"&lt;/TD&gt;"</f>
        <v xml:space="preserve">      &lt;TD align="right"&gt;197&lt;/TD&gt;</v>
      </c>
    </row>
    <row r="197" spans="1:1" x14ac:dyDescent="0.15">
      <c r="A197" s="87" t="str">
        <f>"      &lt;TD align=""right""&gt;"&amp;TEXT(人口異動!$I10,"#,##0")&amp;"&lt;/TD&gt;"</f>
        <v xml:space="preserve">      &lt;TD align="right"&gt;309&lt;/TD&gt;</v>
      </c>
    </row>
    <row r="198" spans="1:1" x14ac:dyDescent="0.15">
      <c r="A198" s="87" t="str">
        <f>"      &lt;TD align=""right""&gt;"&amp;TEXT(人口異動!$J10,"#,##0")&amp;"&lt;/TD&gt;"</f>
        <v xml:space="preserve">      &lt;TD align="right"&gt;1,673&lt;/TD&gt;</v>
      </c>
    </row>
    <row r="199" spans="1:1" x14ac:dyDescent="0.15">
      <c r="A199" s="87" t="str">
        <f>"      &lt;TD align=""right""&gt;"&amp;TEXT(人口異動!$K10,"#,##0")&amp;"&lt;/TD&gt;"</f>
        <v xml:space="preserve">      &lt;TD align="right"&gt;1,508&lt;/TD&gt;</v>
      </c>
    </row>
    <row r="200" spans="1:1" x14ac:dyDescent="0.15">
      <c r="A200" s="87" t="str">
        <f>"      &lt;TD align=""right""&gt;"&amp;TEXT(人口異動!$M10,"#,##0")&amp;"&lt;/TD&gt;"</f>
        <v xml:space="preserve">      &lt;TD align="right"&gt;1,097&lt;/TD&gt;</v>
      </c>
    </row>
    <row r="201" spans="1:1" x14ac:dyDescent="0.15">
      <c r="A201" s="87" t="str">
        <f>"      &lt;TD align=""right""&gt;"&amp;TEXT(人口異動!$N10,"#,##0")&amp;"&lt;/TD&gt;"</f>
        <v xml:space="preserve">      &lt;TD align="right"&gt;165&lt;/TD&gt;</v>
      </c>
    </row>
    <row r="202" spans="1:1" x14ac:dyDescent="0.15">
      <c r="A202" s="87" t="str">
        <f>"      &lt;TD align=""right""&gt;"&amp;TEXT(人口異動!$O10,"#,##0")&amp;"&lt;/TD&gt;"</f>
        <v xml:space="preserve">      &lt;TD align="right"&gt;1,367&lt;/TD&gt;</v>
      </c>
    </row>
    <row r="203" spans="1:1" x14ac:dyDescent="0.15">
      <c r="A203" s="87" t="str">
        <f>"      &lt;TD align=""right""&gt;"&amp;TEXT(人口異動!$P10,"#,##0")&amp;"&lt;/TD&gt;"</f>
        <v xml:space="preserve">      &lt;TD align="right"&gt;1,112&lt;/TD&gt;</v>
      </c>
    </row>
    <row r="204" spans="1:1" x14ac:dyDescent="0.15">
      <c r="A204" s="87" t="str">
        <f>"      &lt;TD align=""right""&gt;"&amp;TEXT(人口異動!$R10,"#,##0")&amp;"&lt;/TD&gt;"</f>
        <v xml:space="preserve">      &lt;TD align="right"&gt;702&lt;/TD&gt;</v>
      </c>
    </row>
    <row r="205" spans="1:1" x14ac:dyDescent="0.15">
      <c r="A205" s="87" t="str">
        <f>"      &lt;TD align=""right""&gt;"&amp;TEXT(人口異動!$S10,"#,##0")&amp;"&lt;/TD&gt;"</f>
        <v xml:space="preserve">      &lt;TD align="right"&gt;255&lt;/TD&gt;</v>
      </c>
    </row>
    <row r="206" spans="1:1" x14ac:dyDescent="0.15">
      <c r="A206" s="87" t="str">
        <f>"      &lt;TD align=""right""&gt;"&amp;TEXT(人口異動!$T10,"#,##0")&amp;"&lt;/TD&gt;"</f>
        <v xml:space="preserve">      &lt;TD align="right"&gt;3&lt;/TD&gt;</v>
      </c>
    </row>
    <row r="207" spans="1:1" x14ac:dyDescent="0.15">
      <c r="A207" s="86" t="s">
        <v>1</v>
      </c>
    </row>
    <row r="208" spans="1:1" x14ac:dyDescent="0.15">
      <c r="A208" s="86" t="s">
        <v>0</v>
      </c>
    </row>
    <row r="209" spans="1:1" x14ac:dyDescent="0.15">
      <c r="A209" s="86"/>
    </row>
    <row r="210" spans="1:1" x14ac:dyDescent="0.15">
      <c r="A210" s="86" t="s">
        <v>73</v>
      </c>
    </row>
    <row r="211" spans="1:1" x14ac:dyDescent="0.15">
      <c r="A211" s="87" t="str">
        <f>"      &lt;TD align=""right""&gt;"&amp;TEXT(人口異動!$E11,"#,##0")&amp;"&lt;/TD&gt;"</f>
        <v xml:space="preserve">      &lt;TD align="right"&gt;117&lt;/TD&gt;</v>
      </c>
    </row>
    <row r="212" spans="1:1" x14ac:dyDescent="0.15">
      <c r="A212" s="87" t="str">
        <f>"      &lt;TD align=""right""&gt;"&amp;TEXT(人口異動!$F11,"#,##0")&amp;"&lt;/TD&gt;"</f>
        <v xml:space="preserve">      &lt;TD align="right"&gt;-74&lt;/TD&gt;</v>
      </c>
    </row>
    <row r="213" spans="1:1" x14ac:dyDescent="0.15">
      <c r="A213" s="87" t="str">
        <f>"      &lt;TD align=""right""&gt;"&amp;TEXT(人口異動!$G11,"#,##0")&amp;"&lt;/TD&gt;"</f>
        <v xml:space="preserve">      &lt;TD align="right"&gt;64&lt;/TD&gt;</v>
      </c>
    </row>
    <row r="214" spans="1:1" x14ac:dyDescent="0.15">
      <c r="A214" s="87" t="str">
        <f>"      &lt;TD align=""right""&gt;"&amp;TEXT(人口異動!$H11,"#,##0")&amp;"&lt;/TD&gt;"</f>
        <v xml:space="preserve">      &lt;TD align="right"&gt;138&lt;/TD&gt;</v>
      </c>
    </row>
    <row r="215" spans="1:1" x14ac:dyDescent="0.15">
      <c r="A215" s="87" t="str">
        <f>"      &lt;TD align=""right""&gt;"&amp;TEXT(人口異動!$I11,"#,##0")&amp;"&lt;/TD&gt;"</f>
        <v xml:space="preserve">      &lt;TD align="right"&gt;191&lt;/TD&gt;</v>
      </c>
    </row>
    <row r="216" spans="1:1" x14ac:dyDescent="0.15">
      <c r="A216" s="87" t="str">
        <f>"      &lt;TD align=""right""&gt;"&amp;TEXT(人口異動!$J11,"#,##0")&amp;"&lt;/TD&gt;"</f>
        <v xml:space="preserve">      &lt;TD align="right"&gt;1,566&lt;/TD&gt;</v>
      </c>
    </row>
    <row r="217" spans="1:1" x14ac:dyDescent="0.15">
      <c r="A217" s="87" t="str">
        <f>"      &lt;TD align=""right""&gt;"&amp;TEXT(人口異動!$K11,"#,##0")&amp;"&lt;/TD&gt;"</f>
        <v xml:space="preserve">      &lt;TD align="right"&gt;1,345&lt;/TD&gt;</v>
      </c>
    </row>
    <row r="218" spans="1:1" x14ac:dyDescent="0.15">
      <c r="A218" s="87" t="str">
        <f>"      &lt;TD align=""right""&gt;"&amp;TEXT(人口異動!$M11,"#,##0")&amp;"&lt;/TD&gt;"</f>
        <v xml:space="preserve">      &lt;TD align="right"&gt;998&lt;/TD&gt;</v>
      </c>
    </row>
    <row r="219" spans="1:1" x14ac:dyDescent="0.15">
      <c r="A219" s="87" t="str">
        <f>"      &lt;TD align=""right""&gt;"&amp;TEXT(人口異動!$N11,"#,##0")&amp;"&lt;/TD&gt;"</f>
        <v xml:space="preserve">      &lt;TD align="right"&gt;221&lt;/TD&gt;</v>
      </c>
    </row>
    <row r="220" spans="1:1" x14ac:dyDescent="0.15">
      <c r="A220" s="87" t="str">
        <f>"      &lt;TD align=""right""&gt;"&amp;TEXT(人口異動!$O11,"#,##0")&amp;"&lt;/TD&gt;"</f>
        <v xml:space="preserve">      &lt;TD align="right"&gt;1,371&lt;/TD&gt;</v>
      </c>
    </row>
    <row r="221" spans="1:1" x14ac:dyDescent="0.15">
      <c r="A221" s="87" t="str">
        <f>"      &lt;TD align=""right""&gt;"&amp;TEXT(人口異動!$P11,"#,##0")&amp;"&lt;/TD&gt;"</f>
        <v xml:space="preserve">      &lt;TD align="right"&gt;1,066&lt;/TD&gt;</v>
      </c>
    </row>
    <row r="222" spans="1:1" x14ac:dyDescent="0.15">
      <c r="A222" s="87" t="str">
        <f>"      &lt;TD align=""right""&gt;"&amp;TEXT(人口異動!$R11,"#,##0")&amp;"&lt;/TD&gt;"</f>
        <v xml:space="preserve">      &lt;TD align="right"&gt;764&lt;/TD&gt;</v>
      </c>
    </row>
    <row r="223" spans="1:1" x14ac:dyDescent="0.15">
      <c r="A223" s="87" t="str">
        <f>"      &lt;TD align=""right""&gt;"&amp;TEXT(人口異動!$S11,"#,##0")&amp;"&lt;/TD&gt;"</f>
        <v xml:space="preserve">      &lt;TD align="right"&gt;305&lt;/TD&gt;</v>
      </c>
    </row>
    <row r="224" spans="1:1" x14ac:dyDescent="0.15">
      <c r="A224" s="87" t="str">
        <f>"      &lt;TD align=""right""&gt;"&amp;TEXT(人口異動!$T11,"#,##0")&amp;"&lt;/TD&gt;"</f>
        <v xml:space="preserve">      &lt;TD align="right"&gt;-4&lt;/TD&gt;</v>
      </c>
    </row>
    <row r="225" spans="1:1" x14ac:dyDescent="0.15">
      <c r="A225" s="86" t="s">
        <v>1</v>
      </c>
    </row>
    <row r="226" spans="1:1" x14ac:dyDescent="0.15">
      <c r="A226" s="86" t="s">
        <v>0</v>
      </c>
    </row>
    <row r="227" spans="1:1" x14ac:dyDescent="0.15">
      <c r="A227" s="86"/>
    </row>
    <row r="228" spans="1:1" x14ac:dyDescent="0.15">
      <c r="A228" s="86" t="s">
        <v>72</v>
      </c>
    </row>
    <row r="229" spans="1:1" x14ac:dyDescent="0.15">
      <c r="A229" s="87" t="str">
        <f>"      &lt;TD align=""right""&gt;"&amp;TEXT(人口異動!$E12,"#,##0")&amp;"&lt;/TD&gt;"</f>
        <v xml:space="preserve">      &lt;TD align="right"&gt;94&lt;/TD&gt;</v>
      </c>
    </row>
    <row r="230" spans="1:1" x14ac:dyDescent="0.15">
      <c r="A230" s="87" t="str">
        <f>"      &lt;TD align=""right""&gt;"&amp;TEXT(人口異動!$F12,"#,##0")&amp;"&lt;/TD&gt;"</f>
        <v xml:space="preserve">      &lt;TD align="right"&gt;-99&lt;/TD&gt;</v>
      </c>
    </row>
    <row r="231" spans="1:1" x14ac:dyDescent="0.15">
      <c r="A231" s="87" t="str">
        <f>"      &lt;TD align=""right""&gt;"&amp;TEXT(人口異動!$G12,"#,##0")&amp;"&lt;/TD&gt;"</f>
        <v xml:space="preserve">      &lt;TD align="right"&gt;78&lt;/TD&gt;</v>
      </c>
    </row>
    <row r="232" spans="1:1" x14ac:dyDescent="0.15">
      <c r="A232" s="87" t="str">
        <f>"      &lt;TD align=""right""&gt;"&amp;TEXT(人口異動!$H12,"#,##0")&amp;"&lt;/TD&gt;"</f>
        <v xml:space="preserve">      &lt;TD align="right"&gt;177&lt;/TD&gt;</v>
      </c>
    </row>
    <row r="233" spans="1:1" x14ac:dyDescent="0.15">
      <c r="A233" s="87" t="str">
        <f>"      &lt;TD align=""right""&gt;"&amp;TEXT(人口異動!$I12,"#,##0")&amp;"&lt;/TD&gt;"</f>
        <v xml:space="preserve">      &lt;TD align="right"&gt;193&lt;/TD&gt;</v>
      </c>
    </row>
    <row r="234" spans="1:1" x14ac:dyDescent="0.15">
      <c r="A234" s="87" t="str">
        <f>"      &lt;TD align=""right""&gt;"&amp;TEXT(人口異動!$J12,"#,##0")&amp;"&lt;/TD&gt;"</f>
        <v xml:space="preserve">      &lt;TD align="right"&gt;1,164&lt;/TD&gt;</v>
      </c>
    </row>
    <row r="235" spans="1:1" x14ac:dyDescent="0.15">
      <c r="A235" s="87" t="str">
        <f>"      &lt;TD align=""right""&gt;"&amp;TEXT(人口異動!$K12,"#,##0")&amp;"&lt;/TD&gt;"</f>
        <v xml:space="preserve">      &lt;TD align="right"&gt;937&lt;/TD&gt;</v>
      </c>
    </row>
    <row r="236" spans="1:1" x14ac:dyDescent="0.15">
      <c r="A236" s="87" t="str">
        <f>"      &lt;TD align=""right""&gt;"&amp;TEXT(人口異動!$M12,"#,##0")&amp;"&lt;/TD&gt;"</f>
        <v xml:space="preserve">      &lt;TD align="right"&gt;647&lt;/TD&gt;</v>
      </c>
    </row>
    <row r="237" spans="1:1" x14ac:dyDescent="0.15">
      <c r="A237" s="87" t="str">
        <f>"      &lt;TD align=""right""&gt;"&amp;TEXT(人口異動!$N12,"#,##0")&amp;"&lt;/TD&gt;"</f>
        <v xml:space="preserve">      &lt;TD align="right"&gt;227&lt;/TD&gt;</v>
      </c>
    </row>
    <row r="238" spans="1:1" x14ac:dyDescent="0.15">
      <c r="A238" s="87" t="str">
        <f>"      &lt;TD align=""right""&gt;"&amp;TEXT(人口異動!$O12,"#,##0")&amp;"&lt;/TD&gt;"</f>
        <v xml:space="preserve">      &lt;TD align="right"&gt;971&lt;/TD&gt;</v>
      </c>
    </row>
    <row r="239" spans="1:1" x14ac:dyDescent="0.15">
      <c r="A239" s="87" t="str">
        <f>"      &lt;TD align=""right""&gt;"&amp;TEXT(人口異動!$P12,"#,##0")&amp;"&lt;/TD&gt;"</f>
        <v xml:space="preserve">      &lt;TD align="right"&gt;733&lt;/TD&gt;</v>
      </c>
    </row>
    <row r="240" spans="1:1" x14ac:dyDescent="0.15">
      <c r="A240" s="87" t="str">
        <f>"      &lt;TD align=""right""&gt;"&amp;TEXT(人口異動!$R12,"#,##0")&amp;"&lt;/TD&gt;"</f>
        <v xml:space="preserve">      &lt;TD align="right"&gt;456&lt;/TD&gt;</v>
      </c>
    </row>
    <row r="241" spans="1:1" x14ac:dyDescent="0.15">
      <c r="A241" s="87" t="str">
        <f>"      &lt;TD align=""right""&gt;"&amp;TEXT(人口異動!$S12,"#,##0")&amp;"&lt;/TD&gt;"</f>
        <v xml:space="preserve">      &lt;TD align="right"&gt;238&lt;/TD&gt;</v>
      </c>
    </row>
    <row r="242" spans="1:1" x14ac:dyDescent="0.15">
      <c r="A242" s="87" t="str">
        <f>"      &lt;TD align=""right""&gt;"&amp;TEXT(人口異動!$T12,"#,##0")&amp;"&lt;/TD&gt;"</f>
        <v xml:space="preserve">      &lt;TD align="right"&gt;0&lt;/TD&gt;</v>
      </c>
    </row>
    <row r="243" spans="1:1" x14ac:dyDescent="0.15">
      <c r="A243" s="86" t="s">
        <v>1</v>
      </c>
    </row>
    <row r="244" spans="1:1" x14ac:dyDescent="0.15">
      <c r="A244" s="86" t="s">
        <v>0</v>
      </c>
    </row>
    <row r="245" spans="1:1" x14ac:dyDescent="0.15">
      <c r="A245" s="86"/>
    </row>
    <row r="246" spans="1:1" x14ac:dyDescent="0.15">
      <c r="A246" s="86" t="s">
        <v>71</v>
      </c>
    </row>
    <row r="247" spans="1:1" x14ac:dyDescent="0.15">
      <c r="A247" s="87" t="str">
        <f>"      &lt;TD align=""right""&gt;"&amp;TEXT(人口異動!$E13,"#,##0")&amp;"&lt;/TD&gt;"</f>
        <v xml:space="preserve">      &lt;TD align="right"&gt;-212&lt;/TD&gt;</v>
      </c>
    </row>
    <row r="248" spans="1:1" x14ac:dyDescent="0.15">
      <c r="A248" s="87" t="str">
        <f>"      &lt;TD align=""right""&gt;"&amp;TEXT(人口異動!$F13,"#,##0")&amp;"&lt;/TD&gt;"</f>
        <v xml:space="preserve">      &lt;TD align="right"&gt;-81&lt;/TD&gt;</v>
      </c>
    </row>
    <row r="249" spans="1:1" x14ac:dyDescent="0.15">
      <c r="A249" s="87" t="str">
        <f>"      &lt;TD align=""right""&gt;"&amp;TEXT(人口異動!$G13,"#,##0")&amp;"&lt;/TD&gt;"</f>
        <v xml:space="preserve">      &lt;TD align="right"&gt;45&lt;/TD&gt;</v>
      </c>
    </row>
    <row r="250" spans="1:1" x14ac:dyDescent="0.15">
      <c r="A250" s="87" t="str">
        <f>"      &lt;TD align=""right""&gt;"&amp;TEXT(人口異動!$H13,"#,##0")&amp;"&lt;/TD&gt;"</f>
        <v xml:space="preserve">      &lt;TD align="right"&gt;126&lt;/TD&gt;</v>
      </c>
    </row>
    <row r="251" spans="1:1" x14ac:dyDescent="0.15">
      <c r="A251" s="87" t="str">
        <f>"      &lt;TD align=""right""&gt;"&amp;TEXT(人口異動!$I13,"#,##0")&amp;"&lt;/TD&gt;"</f>
        <v xml:space="preserve">      &lt;TD align="right"&gt;-131&lt;/TD&gt;</v>
      </c>
    </row>
    <row r="252" spans="1:1" x14ac:dyDescent="0.15">
      <c r="A252" s="87" t="str">
        <f>"      &lt;TD align=""right""&gt;"&amp;TEXT(人口異動!$J13,"#,##0")&amp;"&lt;/TD&gt;"</f>
        <v xml:space="preserve">      &lt;TD align="right"&gt;827&lt;/TD&gt;</v>
      </c>
    </row>
    <row r="253" spans="1:1" x14ac:dyDescent="0.15">
      <c r="A253" s="87" t="str">
        <f>"      &lt;TD align=""right""&gt;"&amp;TEXT(人口異動!$K13,"#,##0")&amp;"&lt;/TD&gt;"</f>
        <v xml:space="preserve">      &lt;TD align="right"&gt;701&lt;/TD&gt;</v>
      </c>
    </row>
    <row r="254" spans="1:1" x14ac:dyDescent="0.15">
      <c r="A254" s="87" t="str">
        <f>"      &lt;TD align=""right""&gt;"&amp;TEXT(人口異動!$M13,"#,##0")&amp;"&lt;/TD&gt;"</f>
        <v xml:space="preserve">      &lt;TD align="right"&gt;426&lt;/TD&gt;</v>
      </c>
    </row>
    <row r="255" spans="1:1" x14ac:dyDescent="0.15">
      <c r="A255" s="87" t="str">
        <f>"      &lt;TD align=""right""&gt;"&amp;TEXT(人口異動!$N13,"#,##0")&amp;"&lt;/TD&gt;"</f>
        <v xml:space="preserve">      &lt;TD align="right"&gt;126&lt;/TD&gt;</v>
      </c>
    </row>
    <row r="256" spans="1:1" x14ac:dyDescent="0.15">
      <c r="A256" s="87" t="str">
        <f>"      &lt;TD align=""right""&gt;"&amp;TEXT(人口異動!$O13,"#,##0")&amp;"&lt;/TD&gt;"</f>
        <v xml:space="preserve">      &lt;TD align="right"&gt;945&lt;/TD&gt;</v>
      </c>
    </row>
    <row r="257" spans="1:1" x14ac:dyDescent="0.15">
      <c r="A257" s="87" t="str">
        <f>"      &lt;TD align=""right""&gt;"&amp;TEXT(人口異動!$P13,"#,##0")&amp;"&lt;/TD&gt;"</f>
        <v xml:space="preserve">      &lt;TD align="right"&gt;805&lt;/TD&gt;</v>
      </c>
    </row>
    <row r="258" spans="1:1" x14ac:dyDescent="0.15">
      <c r="A258" s="87" t="str">
        <f>"      &lt;TD align=""right""&gt;"&amp;TEXT(人口異動!$R13,"#,##0")&amp;"&lt;/TD&gt;"</f>
        <v xml:space="preserve">      &lt;TD align="right"&gt;499&lt;/TD&gt;</v>
      </c>
    </row>
    <row r="259" spans="1:1" x14ac:dyDescent="0.15">
      <c r="A259" s="87" t="str">
        <f>"      &lt;TD align=""right""&gt;"&amp;TEXT(人口異動!$S13,"#,##0")&amp;"&lt;/TD&gt;"</f>
        <v xml:space="preserve">      &lt;TD align="right"&gt;140&lt;/TD&gt;</v>
      </c>
    </row>
    <row r="260" spans="1:1" x14ac:dyDescent="0.15">
      <c r="A260" s="87" t="str">
        <f>"      &lt;TD align=""right""&gt;"&amp;TEXT(人口異動!$T13,"#,##0")&amp;"&lt;/TD&gt;"</f>
        <v xml:space="preserve">      &lt;TD align="right"&gt;-13&lt;/TD&gt;</v>
      </c>
    </row>
    <row r="261" spans="1:1" x14ac:dyDescent="0.15">
      <c r="A261" s="86" t="s">
        <v>1</v>
      </c>
    </row>
    <row r="262" spans="1:1" x14ac:dyDescent="0.15">
      <c r="A262" s="86" t="s">
        <v>0</v>
      </c>
    </row>
    <row r="263" spans="1:1" x14ac:dyDescent="0.15">
      <c r="A263" s="86"/>
    </row>
    <row r="264" spans="1:1" x14ac:dyDescent="0.15">
      <c r="A264" s="86" t="s">
        <v>70</v>
      </c>
    </row>
    <row r="265" spans="1:1" x14ac:dyDescent="0.15">
      <c r="A265" s="87" t="str">
        <f>"      &lt;TD align=""right""&gt;"&amp;TEXT(人口異動!$E14,"#,##0")&amp;"&lt;/TD&gt;"</f>
        <v xml:space="preserve">      &lt;TD align="right"&gt;1,390&lt;/TD&gt;</v>
      </c>
    </row>
    <row r="266" spans="1:1" x14ac:dyDescent="0.15">
      <c r="A266" s="87" t="str">
        <f>"      &lt;TD align=""right""&gt;"&amp;TEXT(人口異動!$F14,"#,##0")&amp;"&lt;/TD&gt;"</f>
        <v xml:space="preserve">      &lt;TD align="right"&gt;-91&lt;/TD&gt;</v>
      </c>
    </row>
    <row r="267" spans="1:1" x14ac:dyDescent="0.15">
      <c r="A267" s="87" t="str">
        <f>"      &lt;TD align=""right""&gt;"&amp;TEXT(人口異動!$G14,"#,##0")&amp;"&lt;/TD&gt;"</f>
        <v xml:space="preserve">      &lt;TD align="right"&gt;56&lt;/TD&gt;</v>
      </c>
    </row>
    <row r="268" spans="1:1" x14ac:dyDescent="0.15">
      <c r="A268" s="87" t="str">
        <f>"      &lt;TD align=""right""&gt;"&amp;TEXT(人口異動!$H14,"#,##0")&amp;"&lt;/TD&gt;"</f>
        <v xml:space="preserve">      &lt;TD align="right"&gt;147&lt;/TD&gt;</v>
      </c>
    </row>
    <row r="269" spans="1:1" x14ac:dyDescent="0.15">
      <c r="A269" s="87" t="str">
        <f>"      &lt;TD align=""right""&gt;"&amp;TEXT(人口異動!$I14,"#,##0")&amp;"&lt;/TD&gt;"</f>
        <v xml:space="preserve">      &lt;TD align="right"&gt;1,481&lt;/TD&gt;</v>
      </c>
    </row>
    <row r="270" spans="1:1" x14ac:dyDescent="0.15">
      <c r="A270" s="87" t="str">
        <f>"      &lt;TD align=""right""&gt;"&amp;TEXT(人口異動!$J14,"#,##0")&amp;"&lt;/TD&gt;"</f>
        <v xml:space="preserve">      &lt;TD align="right"&gt;2,576&lt;/TD&gt;</v>
      </c>
    </row>
    <row r="271" spans="1:1" x14ac:dyDescent="0.15">
      <c r="A271" s="87" t="str">
        <f>"      &lt;TD align=""right""&gt;"&amp;TEXT(人口異動!$K14,"#,##0")&amp;"&lt;/TD&gt;"</f>
        <v xml:space="preserve">      &lt;TD align="right"&gt;2,241&lt;/TD&gt;</v>
      </c>
    </row>
    <row r="272" spans="1:1" x14ac:dyDescent="0.15">
      <c r="A272" s="87" t="str">
        <f>"      &lt;TD align=""right""&gt;"&amp;TEXT(人口異動!$M14,"#,##0")&amp;"&lt;/TD&gt;"</f>
        <v xml:space="preserve">      &lt;TD align="right"&gt;1,524&lt;/TD&gt;</v>
      </c>
    </row>
    <row r="273" spans="1:1" x14ac:dyDescent="0.15">
      <c r="A273" s="87" t="str">
        <f>"      &lt;TD align=""right""&gt;"&amp;TEXT(人口異動!$N14,"#,##0")&amp;"&lt;/TD&gt;"</f>
        <v xml:space="preserve">      &lt;TD align="right"&gt;335&lt;/TD&gt;</v>
      </c>
    </row>
    <row r="274" spans="1:1" x14ac:dyDescent="0.15">
      <c r="A274" s="87" t="str">
        <f>"      &lt;TD align=""right""&gt;"&amp;TEXT(人口異動!$O14,"#,##0")&amp;"&lt;/TD&gt;"</f>
        <v xml:space="preserve">      &lt;TD align="right"&gt;1,084&lt;/TD&gt;</v>
      </c>
    </row>
    <row r="275" spans="1:1" x14ac:dyDescent="0.15">
      <c r="A275" s="87" t="str">
        <f>"      &lt;TD align=""right""&gt;"&amp;TEXT(人口異動!$P14,"#,##0")&amp;"&lt;/TD&gt;"</f>
        <v xml:space="preserve">      &lt;TD align="right"&gt;904&lt;/TD&gt;</v>
      </c>
    </row>
    <row r="276" spans="1:1" x14ac:dyDescent="0.15">
      <c r="A276" s="87" t="str">
        <f>"      &lt;TD align=""right""&gt;"&amp;TEXT(人口異動!$R14,"#,##0")&amp;"&lt;/TD&gt;"</f>
        <v xml:space="preserve">      &lt;TD align="right"&gt;670&lt;/TD&gt;</v>
      </c>
    </row>
    <row r="277" spans="1:1" x14ac:dyDescent="0.15">
      <c r="A277" s="87" t="str">
        <f>"      &lt;TD align=""right""&gt;"&amp;TEXT(人口異動!$S14,"#,##0")&amp;"&lt;/TD&gt;"</f>
        <v xml:space="preserve">      &lt;TD align="right"&gt;180&lt;/TD&gt;</v>
      </c>
    </row>
    <row r="278" spans="1:1" x14ac:dyDescent="0.15">
      <c r="A278" s="87" t="str">
        <f>"      &lt;TD align=""right""&gt;"&amp;TEXT(人口異動!$T14,"#,##0")&amp;"&lt;/TD&gt;"</f>
        <v xml:space="preserve">      &lt;TD align="right"&gt;-11&lt;/TD&gt;</v>
      </c>
    </row>
    <row r="279" spans="1:1" x14ac:dyDescent="0.15">
      <c r="A279" s="86" t="s">
        <v>1</v>
      </c>
    </row>
    <row r="280" spans="1:1" x14ac:dyDescent="0.15">
      <c r="A280" s="86" t="s">
        <v>39</v>
      </c>
    </row>
    <row r="281" spans="1:1" x14ac:dyDescent="0.15">
      <c r="A281" s="86" t="s">
        <v>40</v>
      </c>
    </row>
    <row r="282" spans="1:1" x14ac:dyDescent="0.15">
      <c r="A282" s="87" t="str">
        <f>"&lt;P&gt;"&amp;人口異動!D16&amp;"&lt;/P&gt;"</f>
        <v>&lt;P&gt;※その他の増減は、職権記載・消除等です。&lt;/P&gt;</v>
      </c>
    </row>
    <row r="283" spans="1:1" x14ac:dyDescent="0.15">
      <c r="A283" s="86" t="s">
        <v>65</v>
      </c>
    </row>
    <row r="284" spans="1:1" x14ac:dyDescent="0.15">
      <c r="A284" s="86" t="s">
        <v>41</v>
      </c>
    </row>
    <row r="285" spans="1:1" x14ac:dyDescent="0.15">
      <c r="A285" s="86" t="s">
        <v>66</v>
      </c>
    </row>
    <row r="286" spans="1:1" x14ac:dyDescent="0.15">
      <c r="A286" s="86" t="s">
        <v>38</v>
      </c>
    </row>
    <row r="287" spans="1:1" x14ac:dyDescent="0.15">
      <c r="A287" s="86" t="s">
        <v>87</v>
      </c>
    </row>
    <row r="288" spans="1:1" x14ac:dyDescent="0.15">
      <c r="A288" s="86" t="s">
        <v>103</v>
      </c>
    </row>
    <row r="289" spans="1:1" x14ac:dyDescent="0.15">
      <c r="A289" s="86" t="s">
        <v>104</v>
      </c>
    </row>
    <row r="290" spans="1:1" x14ac:dyDescent="0.15">
      <c r="A290" s="86" t="s">
        <v>105</v>
      </c>
    </row>
    <row r="291" spans="1:1" x14ac:dyDescent="0.15">
      <c r="A291" s="86" t="s">
        <v>79</v>
      </c>
    </row>
    <row r="292" spans="1:1" x14ac:dyDescent="0.15">
      <c r="A292" s="86" t="s">
        <v>106</v>
      </c>
    </row>
    <row r="293" spans="1:1" x14ac:dyDescent="0.15">
      <c r="A293" s="86" t="s">
        <v>109</v>
      </c>
    </row>
    <row r="294" spans="1:1" x14ac:dyDescent="0.15">
      <c r="A294" s="86" t="s">
        <v>1</v>
      </c>
    </row>
    <row r="295" spans="1:1" x14ac:dyDescent="0.15">
      <c r="A295" s="86" t="s">
        <v>87</v>
      </c>
    </row>
    <row r="296" spans="1:1" x14ac:dyDescent="0.15">
      <c r="A296" s="86" t="s">
        <v>81</v>
      </c>
    </row>
    <row r="297" spans="1:1" x14ac:dyDescent="0.15">
      <c r="A297" s="86" t="s">
        <v>82</v>
      </c>
    </row>
    <row r="298" spans="1:1" x14ac:dyDescent="0.15">
      <c r="A298" s="86" t="s">
        <v>83</v>
      </c>
    </row>
    <row r="299" spans="1:1" x14ac:dyDescent="0.15">
      <c r="A299" s="86" t="s">
        <v>107</v>
      </c>
    </row>
    <row r="300" spans="1:1" x14ac:dyDescent="0.15">
      <c r="A300" s="86" t="s">
        <v>85</v>
      </c>
    </row>
    <row r="301" spans="1:1" x14ac:dyDescent="0.15">
      <c r="A301" s="86" t="s">
        <v>107</v>
      </c>
    </row>
    <row r="302" spans="1:1" x14ac:dyDescent="0.15">
      <c r="A302" s="86" t="s">
        <v>85</v>
      </c>
    </row>
    <row r="303" spans="1:1" x14ac:dyDescent="0.15">
      <c r="A303" s="86" t="s">
        <v>1</v>
      </c>
    </row>
    <row r="304" spans="1:1" x14ac:dyDescent="0.15">
      <c r="A304" s="86" t="s">
        <v>87</v>
      </c>
    </row>
    <row r="305" spans="1:1" x14ac:dyDescent="0.15">
      <c r="A305" s="87" t="str">
        <f>"      &lt;TH scope=""row"" align=""right""&gt;平成"&amp;推計人口!$A28&amp;"年&lt;/TH&gt;"</f>
        <v xml:space="preserve">      &lt;TH scope="row" align="right"&gt;平成26年&lt;/TH&gt;</v>
      </c>
    </row>
    <row r="306" spans="1:1" x14ac:dyDescent="0.15">
      <c r="A306" s="87" t="str">
        <f>"      &lt;TD align=""right""&gt;"&amp;TEXT(推計人口!$C28,"#,##0")&amp;"&lt;/TD&gt;"</f>
        <v xml:space="preserve">      &lt;TD align="right"&gt;965,679&lt;/TD&gt;</v>
      </c>
    </row>
    <row r="307" spans="1:1" x14ac:dyDescent="0.15">
      <c r="A307" s="87" t="str">
        <f>"      &lt;TD align=""right""&gt;"&amp;TEXT(推計人口!$D28,"#,##0")&amp;"&lt;/TD&gt;"</f>
        <v xml:space="preserve">      &lt;TD align="right"&gt;481,127&lt;/TD&gt;</v>
      </c>
    </row>
    <row r="308" spans="1:1" x14ac:dyDescent="0.15">
      <c r="A308" s="87" t="str">
        <f>"      &lt;TD align=""right""&gt;"&amp;TEXT(推計人口!$E28,"#,##0")&amp;"&lt;/TD&gt;"</f>
        <v xml:space="preserve">      &lt;TD align="right"&gt;484,552&lt;/TD&gt;</v>
      </c>
    </row>
    <row r="309" spans="1:1" x14ac:dyDescent="0.15">
      <c r="A309" s="87" t="str">
        <f>"      &lt;TD align=""right""&gt;"&amp;TEXT(推計人口!$G28,"#,##0")&amp;"&lt;/TD&gt;"</f>
        <v xml:space="preserve">      &lt;TD align="right"&gt;1,624&lt;/TD&gt;</v>
      </c>
    </row>
    <row r="310" spans="1:1" x14ac:dyDescent="0.15">
      <c r="A310" s="87" t="str">
        <f>"      &lt;TD align=""right""&gt;"&amp;TEXT(推計人口!$H28,"0.00")&amp;"&lt;/TD&gt;"</f>
        <v xml:space="preserve">      &lt;TD align="right"&gt;0.17&lt;/TD&gt;</v>
      </c>
    </row>
    <row r="311" spans="1:1" x14ac:dyDescent="0.15">
      <c r="A311" s="87" t="str">
        <f>"      &lt;TD align=""right""&gt;"&amp;TEXT(推計人口!$F28,"#,##0")&amp;"&lt;/TD&gt;"</f>
        <v xml:space="preserve">      &lt;TD align="right"&gt;420,614&lt;/TD&gt;</v>
      </c>
    </row>
    <row r="312" spans="1:1" x14ac:dyDescent="0.15">
      <c r="A312" s="87" t="str">
        <f>"      &lt;TD align=""right""&gt;"&amp;TEXT(推計人口!$I28,"#,##0")&amp;"&lt;/TD&gt;"</f>
        <v xml:space="preserve">      &lt;TD align="right"&gt;4,548&lt;/TD&gt;</v>
      </c>
    </row>
    <row r="313" spans="1:1" x14ac:dyDescent="0.15">
      <c r="A313" s="87" t="str">
        <f>"      &lt;TD align=""right""&gt;"&amp;TEXT(推計人口!$J28,"0.00")&amp;"&lt;/TD&gt;"</f>
        <v xml:space="preserve">      &lt;TD align="right"&gt;1.09&lt;/TD&gt;</v>
      </c>
    </row>
    <row r="314" spans="1:1" x14ac:dyDescent="0.15">
      <c r="A314" s="87" t="str">
        <f>"      &lt;TD align=""right""&gt;"&amp;TEXT(推計人口!$K28,"0.0")&amp;"&lt;/TD&gt;"</f>
        <v xml:space="preserve">      &lt;TD align="right"&gt;2.3&lt;/TD&gt;</v>
      </c>
    </row>
    <row r="315" spans="1:1" x14ac:dyDescent="0.15">
      <c r="A315" s="86" t="s">
        <v>1</v>
      </c>
    </row>
    <row r="316" spans="1:1" x14ac:dyDescent="0.15">
      <c r="A316" s="86" t="s">
        <v>87</v>
      </c>
    </row>
    <row r="317" spans="1:1" x14ac:dyDescent="0.15">
      <c r="A317" s="87" t="str">
        <f>"      &lt;TH scope=""row"" align=""right""&gt;"&amp;推計人口!$A29&amp;"年&lt;/TH&gt;"</f>
        <v xml:space="preserve">      &lt;TH scope="row" align="right"&gt;27年&lt;/TH&gt;</v>
      </c>
    </row>
    <row r="318" spans="1:1" x14ac:dyDescent="0.15">
      <c r="A318" s="87" t="str">
        <f>"      &lt;TD align=""right""&gt;"&amp;TEXT(推計人口!$C29,"#,##0")&amp;"&lt;/TD&gt;"</f>
        <v xml:space="preserve">      &lt;TD align="right"&gt;971,882&lt;/TD&gt;</v>
      </c>
    </row>
    <row r="319" spans="1:1" x14ac:dyDescent="0.15">
      <c r="A319" s="87" t="str">
        <f>"      &lt;TD align=""right""&gt;"&amp;TEXT(推計人口!$D29,"#,##0")&amp;"&lt;/TD&gt;"</f>
        <v xml:space="preserve">      &lt;TD align="right"&gt;482,840&lt;/TD&gt;</v>
      </c>
    </row>
    <row r="320" spans="1:1" x14ac:dyDescent="0.15">
      <c r="A320" s="87" t="str">
        <f>"      &lt;TD align=""right""&gt;"&amp;TEXT(推計人口!$E29,"#,##0")&amp;"&lt;/TD&gt;"</f>
        <v xml:space="preserve">      &lt;TD align="right"&gt;489,042&lt;/TD&gt;</v>
      </c>
    </row>
    <row r="321" spans="1:1" x14ac:dyDescent="0.15">
      <c r="A321" s="87" t="str">
        <f>"      &lt;TD align=""right""&gt;"&amp;TEXT(推計人口!$G29,"#,##0")&amp;"&lt;/TD&gt;"</f>
        <v xml:space="preserve">      &lt;TD align="right"&gt;6,203&lt;/TD&gt;</v>
      </c>
    </row>
    <row r="322" spans="1:1" x14ac:dyDescent="0.15">
      <c r="A322" s="87" t="str">
        <f>"      &lt;TD align=""right""&gt;"&amp;TEXT(推計人口!$H29,"0.00")&amp;"&lt;/TD&gt;"</f>
        <v xml:space="preserve">      &lt;TD align="right"&gt;0.64&lt;/TD&gt;</v>
      </c>
    </row>
    <row r="323" spans="1:1" x14ac:dyDescent="0.15">
      <c r="A323" s="87" t="str">
        <f>"      &lt;TD align=""right""&gt;"&amp;TEXT(推計人口!$F29,"#,##0")&amp;"&lt;/TD&gt;"</f>
        <v xml:space="preserve">      &lt;TD align="right"&gt;417,857&lt;/TD&gt;</v>
      </c>
    </row>
    <row r="324" spans="1:1" x14ac:dyDescent="0.15">
      <c r="A324" s="87" t="str">
        <f>"      &lt;TD align=""right""&gt;"&amp;TEXT(推計人口!$I29,"#,##0")&amp;"&lt;/TD&gt;"</f>
        <v xml:space="preserve">      &lt;TD align="right"&gt;-2,757&lt;/TD&gt;</v>
      </c>
    </row>
    <row r="325" spans="1:1" x14ac:dyDescent="0.15">
      <c r="A325" s="87" t="str">
        <f>"      &lt;TD align=""right""&gt;"&amp;TEXT(推計人口!$J29,"0.00")&amp;"&lt;/TD&gt;"</f>
        <v xml:space="preserve">      &lt;TD align="right"&gt;-0.66&lt;/TD&gt;</v>
      </c>
    </row>
    <row r="326" spans="1:1" x14ac:dyDescent="0.15">
      <c r="A326" s="87" t="str">
        <f>"      &lt;TD align=""right""&gt;"&amp;TEXT(推計人口!$K29,"0.0")&amp;"&lt;/TD&gt;"</f>
        <v xml:space="preserve">      &lt;TD align="right"&gt;2.3&lt;/TD&gt;</v>
      </c>
    </row>
    <row r="327" spans="1:1" x14ac:dyDescent="0.15">
      <c r="A327" s="86" t="s">
        <v>1</v>
      </c>
    </row>
    <row r="328" spans="1:1" x14ac:dyDescent="0.15">
      <c r="A328" s="86" t="s">
        <v>87</v>
      </c>
    </row>
    <row r="329" spans="1:1" x14ac:dyDescent="0.15">
      <c r="A329" s="87" t="str">
        <f>"      &lt;TH scope=""row"" align=""right""&gt;"&amp;推計人口!$A30&amp;"年&lt;/TH&gt;"</f>
        <v xml:space="preserve">      &lt;TH scope="row" align="right"&gt;28年&lt;/TH&gt;</v>
      </c>
    </row>
    <row r="330" spans="1:1" x14ac:dyDescent="0.15">
      <c r="A330" s="87" t="str">
        <f>"      &lt;TD align=""right""&gt;"&amp;TEXT(推計人口!$C30,"#,##0")&amp;"&lt;/TD&gt;"</f>
        <v xml:space="preserve">      &lt;TD align="right"&gt;972,217&lt;/TD&gt;</v>
      </c>
    </row>
    <row r="331" spans="1:1" x14ac:dyDescent="0.15">
      <c r="A331" s="87" t="str">
        <f>"      &lt;TD align=""right""&gt;"&amp;TEXT(推計人口!$D30,"#,##0")&amp;"&lt;/TD&gt;"</f>
        <v xml:space="preserve">      &lt;TD align="right"&gt;482,299&lt;/TD&gt;</v>
      </c>
    </row>
    <row r="332" spans="1:1" x14ac:dyDescent="0.15">
      <c r="A332" s="87" t="str">
        <f>"      &lt;TD align=""right""&gt;"&amp;TEXT(推計人口!$E30,"#,##0")&amp;"&lt;/TD&gt;"</f>
        <v xml:space="preserve">      &lt;TD align="right"&gt;489,918&lt;/TD&gt;</v>
      </c>
    </row>
    <row r="333" spans="1:1" x14ac:dyDescent="0.15">
      <c r="A333" s="87" t="str">
        <f>"      &lt;TD align=""right""&gt;"&amp;TEXT(推計人口!$G30,"#,##0")&amp;"&lt;/TD&gt;"</f>
        <v xml:space="preserve">      &lt;TD align="right"&gt;335&lt;/TD&gt;</v>
      </c>
    </row>
    <row r="334" spans="1:1" x14ac:dyDescent="0.15">
      <c r="A334" s="87" t="str">
        <f>"      &lt;TD align=""right""&gt;"&amp;TEXT(推計人口!$H30,"0.00")&amp;"&lt;/TD&gt;"</f>
        <v xml:space="preserve">      &lt;TD align="right"&gt;0.03&lt;/TD&gt;</v>
      </c>
    </row>
    <row r="335" spans="1:1" x14ac:dyDescent="0.15">
      <c r="A335" s="87" t="str">
        <f>"      &lt;TD align=""right""&gt;"&amp;TEXT(推計人口!$F30,"#,##0")&amp;"&lt;/TD&gt;"</f>
        <v xml:space="preserve">      &lt;TD align="right"&gt;423,048&lt;/TD&gt;</v>
      </c>
    </row>
    <row r="336" spans="1:1" x14ac:dyDescent="0.15">
      <c r="A336" s="87" t="str">
        <f>"      &lt;TD align=""right""&gt;"&amp;TEXT(推計人口!$I30,"#,##0")&amp;"&lt;/TD&gt;"</f>
        <v xml:space="preserve">      &lt;TD align="right"&gt;5,191&lt;/TD&gt;</v>
      </c>
    </row>
    <row r="337" spans="1:1" x14ac:dyDescent="0.15">
      <c r="A337" s="87" t="str">
        <f>"      &lt;TD align=""right""&gt;"&amp;TEXT(推計人口!$J30,"0.00")&amp;"&lt;/TD&gt;"</f>
        <v xml:space="preserve">      &lt;TD align="right"&gt;1.24&lt;/TD&gt;</v>
      </c>
    </row>
    <row r="338" spans="1:1" x14ac:dyDescent="0.15">
      <c r="A338" s="87" t="str">
        <f>"      &lt;TD align=""right""&gt;"&amp;TEXT(推計人口!$K30,"0.0")&amp;"&lt;/TD&gt;"</f>
        <v xml:space="preserve">      &lt;TD align="right"&gt;2.3&lt;/TD&gt;</v>
      </c>
    </row>
    <row r="339" spans="1:1" x14ac:dyDescent="0.15">
      <c r="A339" s="86" t="s">
        <v>1</v>
      </c>
    </row>
    <row r="340" spans="1:1" x14ac:dyDescent="0.15">
      <c r="A340" s="86" t="s">
        <v>87</v>
      </c>
    </row>
    <row r="341" spans="1:1" x14ac:dyDescent="0.15">
      <c r="A341" s="87" t="str">
        <f>"      &lt;TH scope=""row"" align=""right""&gt;"&amp;推計人口!$A31&amp;"年&lt;/TH&gt;"</f>
        <v xml:space="preserve">      &lt;TH scope="row" align="right"&gt;29年&lt;/TH&gt;</v>
      </c>
    </row>
    <row r="342" spans="1:1" x14ac:dyDescent="0.15">
      <c r="A342" s="87" t="str">
        <f>"      &lt;TD align=""right""&gt;"&amp;TEXT(推計人口!$C31,"#,##0")&amp;"&lt;/TD&gt;"</f>
        <v xml:space="preserve">      &lt;TD align="right"&gt;972,475&lt;/TD&gt;</v>
      </c>
    </row>
    <row r="343" spans="1:1" x14ac:dyDescent="0.15">
      <c r="A343" s="87" t="str">
        <f>"      &lt;TD align=""right""&gt;"&amp;TEXT(推計人口!$D31,"#,##0")&amp;"&lt;/TD&gt;"</f>
        <v xml:space="preserve">      &lt;TD align="right"&gt;482,018&lt;/TD&gt;</v>
      </c>
    </row>
    <row r="344" spans="1:1" x14ac:dyDescent="0.15">
      <c r="A344" s="87" t="str">
        <f>"      &lt;TD align=""right""&gt;"&amp;TEXT(推計人口!$E31,"#,##0")&amp;"&lt;/TD&gt;"</f>
        <v xml:space="preserve">      &lt;TD align="right"&gt;490,457&lt;/TD&gt;</v>
      </c>
    </row>
    <row r="345" spans="1:1" x14ac:dyDescent="0.15">
      <c r="A345" s="87" t="str">
        <f>"      &lt;TD align=""right""&gt;"&amp;TEXT(推計人口!$G31,"#,##0")&amp;"&lt;/TD&gt;"</f>
        <v xml:space="preserve">      &lt;TD align="right"&gt;258&lt;/TD&gt;</v>
      </c>
    </row>
    <row r="346" spans="1:1" x14ac:dyDescent="0.15">
      <c r="A346" s="87" t="str">
        <f>"      &lt;TD align=""right""&gt;"&amp;TEXT(推計人口!$H31,"0.00")&amp;"&lt;/TD&gt;"</f>
        <v xml:space="preserve">      &lt;TD align="right"&gt;0.03&lt;/TD&gt;</v>
      </c>
    </row>
    <row r="347" spans="1:1" x14ac:dyDescent="0.15">
      <c r="A347" s="87" t="str">
        <f>"      &lt;TD align=""right""&gt;"&amp;TEXT(推計人口!$F31,"#,##0")&amp;"&lt;/TD&gt;"</f>
        <v xml:space="preserve">      &lt;TD align="right"&gt;428,823&lt;/TD&gt;</v>
      </c>
    </row>
    <row r="348" spans="1:1" x14ac:dyDescent="0.15">
      <c r="A348" s="87" t="str">
        <f>"      &lt;TD align=""right""&gt;"&amp;TEXT(推計人口!$I31,"#,##0")&amp;"&lt;/TD&gt;"</f>
        <v xml:space="preserve">      &lt;TD align="right"&gt;5,775&lt;/TD&gt;</v>
      </c>
    </row>
    <row r="349" spans="1:1" x14ac:dyDescent="0.15">
      <c r="A349" s="87" t="str">
        <f>"      &lt;TD align=""right""&gt;"&amp;TEXT(推計人口!$J31,"0.00")&amp;"&lt;/TD&gt;"</f>
        <v xml:space="preserve">      &lt;TD align="right"&gt;1.37&lt;/TD&gt;</v>
      </c>
    </row>
    <row r="350" spans="1:1" x14ac:dyDescent="0.15">
      <c r="A350" s="87" t="str">
        <f>"      &lt;TD align=""right""&gt;"&amp;TEXT(推計人口!$K31,"0.0")&amp;"&lt;/TD&gt;"</f>
        <v xml:space="preserve">      &lt;TD align="right"&gt;2.3&lt;/TD&gt;</v>
      </c>
    </row>
    <row r="351" spans="1:1" x14ac:dyDescent="0.15">
      <c r="A351" s="86" t="s">
        <v>1</v>
      </c>
    </row>
    <row r="352" spans="1:1" x14ac:dyDescent="0.15">
      <c r="A352" s="86" t="s">
        <v>87</v>
      </c>
    </row>
    <row r="353" spans="1:1" x14ac:dyDescent="0.15">
      <c r="A353" s="87" t="str">
        <f>"      &lt;TH scope=""row"" align=""right""&gt;"&amp;推計人口!$A32&amp;"年&lt;/TH&gt;"</f>
        <v xml:space="preserve">      &lt;TH scope="row" align="right"&gt;30年&lt;/TH&gt;</v>
      </c>
    </row>
    <row r="354" spans="1:1" x14ac:dyDescent="0.15">
      <c r="A354" s="87" t="str">
        <f>"      &lt;TD align=""right""&gt;"&amp;TEXT(推計人口!$C32,"#,##0")&amp;"&lt;/TD&gt;"</f>
        <v xml:space="preserve">      &lt;TD align="right"&gt;973,250&lt;/TD&gt;</v>
      </c>
    </row>
    <row r="355" spans="1:1" x14ac:dyDescent="0.15">
      <c r="A355" s="87" t="str">
        <f>"      &lt;TD align=""right""&gt;"&amp;TEXT(推計人口!$D32,"#,##0")&amp;"&lt;/TD&gt;"</f>
        <v xml:space="preserve">      &lt;TD align="right"&gt;481,660&lt;/TD&gt;</v>
      </c>
    </row>
    <row r="356" spans="1:1" x14ac:dyDescent="0.15">
      <c r="A356" s="87" t="str">
        <f>"      &lt;TD align=""right""&gt;"&amp;TEXT(推計人口!$E32,"#,##0")&amp;"&lt;/TD&gt;"</f>
        <v xml:space="preserve">      &lt;TD align="right"&gt;491,590&lt;/TD&gt;</v>
      </c>
    </row>
    <row r="357" spans="1:1" x14ac:dyDescent="0.15">
      <c r="A357" s="87" t="str">
        <f>"      &lt;TD align=""right""&gt;"&amp;TEXT(推計人口!$G32,"#,##0")&amp;"&lt;/TD&gt;"</f>
        <v xml:space="preserve">      &lt;TD align="right"&gt;775&lt;/TD&gt;</v>
      </c>
    </row>
    <row r="358" spans="1:1" x14ac:dyDescent="0.15">
      <c r="A358" s="87" t="str">
        <f>"      &lt;TD align=""right""&gt;"&amp;TEXT(推計人口!$H32,"0.00")&amp;"&lt;/TD&gt;"</f>
        <v xml:space="preserve">      &lt;TD align="right"&gt;0.08&lt;/TD&gt;</v>
      </c>
    </row>
    <row r="359" spans="1:1" x14ac:dyDescent="0.15">
      <c r="A359" s="87" t="str">
        <f>"      &lt;TD align=""right""&gt;"&amp;TEXT(推計人口!$F32,"#,##0")&amp;"&lt;/TD&gt;"</f>
        <v xml:space="preserve">      &lt;TD align="right"&gt;434,902&lt;/TD&gt;</v>
      </c>
    </row>
    <row r="360" spans="1:1" x14ac:dyDescent="0.15">
      <c r="A360" s="87" t="str">
        <f>"      &lt;TD align=""right""&gt;"&amp;TEXT(推計人口!$I32,"#,##0")&amp;"&lt;/TD&gt;"</f>
        <v xml:space="preserve">      &lt;TD align="right"&gt;6,079&lt;/TD&gt;</v>
      </c>
    </row>
    <row r="361" spans="1:1" x14ac:dyDescent="0.15">
      <c r="A361" s="87" t="str">
        <f>"      &lt;TD align=""right""&gt;"&amp;TEXT(推計人口!$J32,"0.00")&amp;"&lt;/TD&gt;"</f>
        <v xml:space="preserve">      &lt;TD align="right"&gt;1.42&lt;/TD&gt;</v>
      </c>
    </row>
    <row r="362" spans="1:1" x14ac:dyDescent="0.15">
      <c r="A362" s="87" t="str">
        <f>"      &lt;TD align=""right""&gt;"&amp;TEXT(推計人口!$K32,"0.0")&amp;"&lt;/TD&gt;"</f>
        <v xml:space="preserve">      &lt;TD align="right"&gt;2.2&lt;/TD&gt;</v>
      </c>
    </row>
    <row r="363" spans="1:1" x14ac:dyDescent="0.15">
      <c r="A363" s="86" t="s">
        <v>1</v>
      </c>
    </row>
    <row r="364" spans="1:1" x14ac:dyDescent="0.15">
      <c r="A364" s="86" t="s">
        <v>87</v>
      </c>
    </row>
    <row r="365" spans="1:1" x14ac:dyDescent="0.15">
      <c r="A365" s="87" t="str">
        <f>"      &lt;TH scope=""row"" align=""right""&gt;"&amp;推計人口!$A33&amp;"年&lt;/TH&gt;"</f>
        <v xml:space="preserve">      &lt;TH scope="row" align="right"&gt;　　令和元年年&lt;/TH&gt;</v>
      </c>
    </row>
    <row r="366" spans="1:1" x14ac:dyDescent="0.15">
      <c r="A366" s="87" t="str">
        <f>"      &lt;TD align=""right""&gt;"&amp;TEXT(推計人口!$C33,"#,##0")&amp;"&lt;/TD&gt;"</f>
        <v xml:space="preserve">      &lt;TD align="right"&gt;974,874&lt;/TD&gt;</v>
      </c>
    </row>
    <row r="367" spans="1:1" x14ac:dyDescent="0.15">
      <c r="A367" s="87" t="str">
        <f>"      &lt;TD align=""right""&gt;"&amp;TEXT(推計人口!$D33,"#,##0")&amp;"&lt;/TD&gt;"</f>
        <v xml:space="preserve">      &lt;TD align="right"&gt;481,845&lt;/TD&gt;</v>
      </c>
    </row>
    <row r="368" spans="1:1" x14ac:dyDescent="0.15">
      <c r="A368" s="87" t="str">
        <f>"      &lt;TD align=""right""&gt;"&amp;TEXT(推計人口!$E33,"#,##0")&amp;"&lt;/TD&gt;"</f>
        <v xml:space="preserve">      &lt;TD align="right"&gt;493,029&lt;/TD&gt;</v>
      </c>
    </row>
    <row r="369" spans="1:1" x14ac:dyDescent="0.15">
      <c r="A369" s="87" t="str">
        <f>"      &lt;TD align=""right""&gt;"&amp;TEXT(推計人口!$G33,"#,##0")&amp;"&lt;/TD&gt;"</f>
        <v xml:space="preserve">      &lt;TD align="right"&gt;1,624&lt;/TD&gt;</v>
      </c>
    </row>
    <row r="370" spans="1:1" x14ac:dyDescent="0.15">
      <c r="A370" s="87" t="str">
        <f>"      &lt;TD align=""right""&gt;"&amp;TEXT(推計人口!$H33,"0.00")&amp;"&lt;/TD&gt;"</f>
        <v xml:space="preserve">      &lt;TD align="right"&gt;0.17&lt;/TD&gt;</v>
      </c>
    </row>
    <row r="371" spans="1:1" x14ac:dyDescent="0.15">
      <c r="A371" s="87" t="str">
        <f>"      &lt;TD align=""right""&gt;"&amp;TEXT(推計人口!$F33,"#,##0")&amp;"&lt;/TD&gt;"</f>
        <v xml:space="preserve">      &lt;TD align="right"&gt;441,786&lt;/TD&gt;</v>
      </c>
    </row>
    <row r="372" spans="1:1" x14ac:dyDescent="0.15">
      <c r="A372" s="87" t="str">
        <f>"      &lt;TD align=""right""&gt;"&amp;TEXT(推計人口!$I33,"#,##0")&amp;"&lt;/TD&gt;"</f>
        <v xml:space="preserve">      &lt;TD align="right"&gt;6,884&lt;/TD&gt;</v>
      </c>
    </row>
    <row r="373" spans="1:1" x14ac:dyDescent="0.15">
      <c r="A373" s="87" t="str">
        <f>"      &lt;TD align=""right""&gt;"&amp;TEXT(推計人口!$J33,"0.00")&amp;"&lt;/TD&gt;"</f>
        <v xml:space="preserve">      &lt;TD align="right"&gt;1.58&lt;/TD&gt;</v>
      </c>
    </row>
    <row r="374" spans="1:1" x14ac:dyDescent="0.15">
      <c r="A374" s="87" t="str">
        <f>"      &lt;TD align=""right""&gt;"&amp;TEXT(推計人口!$K33,"0.0")&amp;"&lt;/TD&gt;"</f>
        <v xml:space="preserve">      &lt;TD align="right"&gt;2.2&lt;/TD&gt;</v>
      </c>
    </row>
    <row r="375" spans="1:1" x14ac:dyDescent="0.15">
      <c r="A375" s="86" t="s">
        <v>1</v>
      </c>
    </row>
    <row r="376" spans="1:1" x14ac:dyDescent="0.15">
      <c r="A376" s="86" t="s">
        <v>87</v>
      </c>
    </row>
    <row r="377" spans="1:1" x14ac:dyDescent="0.15">
      <c r="A377" s="87" t="str">
        <f>"      &lt;TH scope=""row"" align=""right""&gt;"&amp;推計人口!$A34&amp;"年&lt;/TH&gt;"</f>
        <v xml:space="preserve">      &lt;TH scope="row" align="right"&gt;　　 　　　2年年&lt;/TH&gt;</v>
      </c>
    </row>
    <row r="378" spans="1:1" x14ac:dyDescent="0.15">
      <c r="A378" s="87" t="str">
        <f>"      &lt;TD align=""right""&gt;"&amp;TEXT(推計人口!$C34,"#,##0")&amp;"&lt;/TD&gt;"</f>
        <v xml:space="preserve">      &lt;TD align="right"&gt;974,951&lt;/TD&gt;</v>
      </c>
    </row>
    <row r="379" spans="1:1" x14ac:dyDescent="0.15">
      <c r="A379" s="87" t="str">
        <f>"      &lt;TD align=""right""&gt;"&amp;TEXT(推計人口!$D34,"#,##0")&amp;"&lt;/TD&gt;"</f>
        <v xml:space="preserve">      &lt;TD align="right"&gt;481,246&lt;/TD&gt;</v>
      </c>
    </row>
    <row r="380" spans="1:1" x14ac:dyDescent="0.15">
      <c r="A380" s="87" t="str">
        <f>"      &lt;TD align=""right""&gt;"&amp;TEXT(推計人口!$E34,"#,##0")&amp;"&lt;/TD&gt;"</f>
        <v xml:space="preserve">      &lt;TD align="right"&gt;493,705&lt;/TD&gt;</v>
      </c>
    </row>
    <row r="381" spans="1:1" x14ac:dyDescent="0.15">
      <c r="A381" s="87" t="str">
        <f>"      &lt;TD align=""right""&gt;"&amp;TEXT(推計人口!$G34,"#,##0")&amp;"&lt;/TD&gt;"</f>
        <v xml:space="preserve">      &lt;TD align="right"&gt;77&lt;/TD&gt;</v>
      </c>
    </row>
    <row r="382" spans="1:1" x14ac:dyDescent="0.15">
      <c r="A382" s="87" t="str">
        <f>"      &lt;TD align=""right""&gt;"&amp;TEXT(推計人口!$H34,"0.00")&amp;"&lt;/TD&gt;"</f>
        <v xml:space="preserve">      &lt;TD align="right"&gt;0.01&lt;/TD&gt;</v>
      </c>
    </row>
    <row r="383" spans="1:1" x14ac:dyDescent="0.15">
      <c r="A383" s="87" t="str">
        <f>"      &lt;TD align=""right""&gt;"&amp;TEXT(推計人口!$F34,"#,##0")&amp;"&lt;/TD&gt;"</f>
        <v xml:space="preserve">      &lt;TD align="right"&gt;447,982&lt;/TD&gt;</v>
      </c>
    </row>
    <row r="384" spans="1:1" x14ac:dyDescent="0.15">
      <c r="A384" s="87" t="str">
        <f>"      &lt;TD align=""right""&gt;"&amp;TEXT(推計人口!$I34,"#,##0")&amp;"&lt;/TD&gt;"</f>
        <v xml:space="preserve">      &lt;TD align="right"&gt;6,196&lt;/TD&gt;</v>
      </c>
    </row>
    <row r="385" spans="1:1" x14ac:dyDescent="0.15">
      <c r="A385" s="87" t="str">
        <f>"      &lt;TD align=""right""&gt;"&amp;TEXT(推計人口!$J34,"0.00")&amp;"&lt;/TD&gt;"</f>
        <v xml:space="preserve">      &lt;TD align="right"&gt;1.40&lt;/TD&gt;</v>
      </c>
    </row>
    <row r="386" spans="1:1" x14ac:dyDescent="0.15">
      <c r="A386" s="87" t="str">
        <f>"      &lt;TD align=""right""&gt;"&amp;TEXT(推計人口!$K34,"0.0")&amp;"&lt;/TD&gt;"</f>
        <v xml:space="preserve">      &lt;TD align="right"&gt;2.2&lt;/TD&gt;</v>
      </c>
    </row>
    <row r="387" spans="1:1" x14ac:dyDescent="0.15">
      <c r="A387" s="86" t="s">
        <v>1</v>
      </c>
    </row>
    <row r="388" spans="1:1" x14ac:dyDescent="0.15">
      <c r="A388" s="86" t="s">
        <v>87</v>
      </c>
    </row>
    <row r="389" spans="1:1" x14ac:dyDescent="0.15">
      <c r="A389" s="87" t="str">
        <f>"      &lt;TH scope=""row"" align=""right""&gt;"&amp;推計人口!$A35&amp;"年&lt;/TH&gt;"</f>
        <v xml:space="preserve">      &lt;TH scope="row" align="right"&gt;　　 　　　3年年&lt;/TH&gt;</v>
      </c>
    </row>
    <row r="390" spans="1:1" x14ac:dyDescent="0.15">
      <c r="A390" s="87" t="str">
        <f>"      &lt;TD align=""right""&gt;"&amp;TEXT(推計人口!$C35,"#,##0")&amp;"&lt;/TD&gt;"</f>
        <v xml:space="preserve">      &lt;TD align="right"&gt;977,762&lt;/TD&gt;</v>
      </c>
    </row>
    <row r="391" spans="1:1" x14ac:dyDescent="0.15">
      <c r="A391" s="87" t="str">
        <f>"      &lt;TD align=""right""&gt;"&amp;TEXT(推計人口!$D35,"#,##0")&amp;"&lt;/TD&gt;"</f>
        <v xml:space="preserve">      &lt;TD align="right"&gt;482,373&lt;/TD&gt;</v>
      </c>
    </row>
    <row r="392" spans="1:1" x14ac:dyDescent="0.15">
      <c r="A392" s="87" t="str">
        <f>"      &lt;TD align=""right""&gt;"&amp;TEXT(推計人口!$E35,"#,##0")&amp;"&lt;/TD&gt;"</f>
        <v xml:space="preserve">      &lt;TD align="right"&gt;495,389&lt;/TD&gt;</v>
      </c>
    </row>
    <row r="393" spans="1:1" x14ac:dyDescent="0.15">
      <c r="A393" s="87" t="str">
        <f>"      &lt;TD align=""right""&gt;"&amp;TEXT(推計人口!$G35,"#,##0")&amp;"&lt;/TD&gt;"</f>
        <v xml:space="preserve">      &lt;TD align="right"&gt;2,811&lt;/TD&gt;</v>
      </c>
    </row>
    <row r="394" spans="1:1" x14ac:dyDescent="0.15">
      <c r="A394" s="87" t="str">
        <f>"      &lt;TD align=""right""&gt;"&amp;TEXT(推計人口!$H35,"0.00")&amp;"&lt;/TD&gt;"</f>
        <v xml:space="preserve">      &lt;TD align="right"&gt;0.29&lt;/TD&gt;</v>
      </c>
    </row>
    <row r="395" spans="1:1" x14ac:dyDescent="0.15">
      <c r="A395" s="87" t="str">
        <f>"      &lt;TD align=""right""&gt;"&amp;TEXT(推計人口!$F35,"#,##0")&amp;"&lt;/TD&gt;"</f>
        <v xml:space="preserve">      &lt;TD align="right"&gt;454,605&lt;/TD&gt;</v>
      </c>
    </row>
    <row r="396" spans="1:1" x14ac:dyDescent="0.15">
      <c r="A396" s="87" t="str">
        <f>"      &lt;TD align=""right""&gt;"&amp;TEXT(推計人口!$I35,"#,##0")&amp;"&lt;/TD&gt;"</f>
        <v xml:space="preserve">      &lt;TD align="right"&gt;6,623&lt;/TD&gt;</v>
      </c>
    </row>
    <row r="397" spans="1:1" x14ac:dyDescent="0.15">
      <c r="A397" s="87" t="str">
        <f>"      &lt;TD align=""right""&gt;"&amp;TEXT(推計人口!$J35,"0.00")&amp;"&lt;/TD&gt;"</f>
        <v xml:space="preserve">      &lt;TD align="right"&gt;1.48&lt;/TD&gt;</v>
      </c>
    </row>
    <row r="398" spans="1:1" x14ac:dyDescent="0.15">
      <c r="A398" s="87" t="str">
        <f>"      &lt;TD align=""right""&gt;"&amp;TEXT(推計人口!$K35,"0.0")&amp;"&lt;/TD&gt;"</f>
        <v xml:space="preserve">      &lt;TD align="right"&gt;2.2&lt;/TD&gt;</v>
      </c>
    </row>
    <row r="399" spans="1:1" x14ac:dyDescent="0.15">
      <c r="A399" s="86" t="s">
        <v>1</v>
      </c>
    </row>
    <row r="400" spans="1:1" x14ac:dyDescent="0.15">
      <c r="A400" s="86" t="s">
        <v>87</v>
      </c>
    </row>
    <row r="401" spans="1:1" x14ac:dyDescent="0.15">
      <c r="A401" s="87" t="str">
        <f>"      &lt;TH scope=""row"" align=""right""&gt;"&amp;推計人口!$A36&amp;"年&lt;/TH&gt;"</f>
        <v xml:space="preserve">      &lt;TH scope="row" align="right"&gt;　　 　　　4年年&lt;/TH&gt;</v>
      </c>
    </row>
    <row r="402" spans="1:1" x14ac:dyDescent="0.15">
      <c r="A402" s="87" t="str">
        <f>"      &lt;TD align=""right""&gt;"&amp;TEXT(推計人口!$C36,"#,##0")&amp;"&lt;/TD&gt;"</f>
        <v xml:space="preserve">      &lt;TD align="right"&gt;978,801&lt;/TD&gt;</v>
      </c>
    </row>
    <row r="403" spans="1:1" x14ac:dyDescent="0.15">
      <c r="A403" s="87" t="str">
        <f>"      &lt;TD align=""right""&gt;"&amp;TEXT(推計人口!$D36,"#,##0")&amp;"&lt;/TD&gt;"</f>
        <v xml:space="preserve">      &lt;TD align="right"&gt;482,123&lt;/TD&gt;</v>
      </c>
    </row>
    <row r="404" spans="1:1" x14ac:dyDescent="0.15">
      <c r="A404" s="87" t="str">
        <f>"      &lt;TD align=""right""&gt;"&amp;TEXT(推計人口!$E36,"#,##0")&amp;"&lt;/TD&gt;"</f>
        <v xml:space="preserve">      &lt;TD align="right"&gt;496,678&lt;/TD&gt;</v>
      </c>
    </row>
    <row r="405" spans="1:1" x14ac:dyDescent="0.15">
      <c r="A405" s="87" t="str">
        <f>"      &lt;TD align=""right""&gt;"&amp;TEXT(推計人口!$G36,"#,##0")&amp;"&lt;/TD&gt;"</f>
        <v xml:space="preserve">      &lt;TD align="right"&gt;1,039&lt;/TD&gt;</v>
      </c>
    </row>
    <row r="406" spans="1:1" x14ac:dyDescent="0.15">
      <c r="A406" s="87" t="str">
        <f>"      &lt;TD align=""right""&gt;"&amp;TEXT(推計人口!$H36,"0.00")&amp;"&lt;/TD&gt;"</f>
        <v xml:space="preserve">      &lt;TD align="right"&gt;0.11&lt;/TD&gt;</v>
      </c>
    </row>
    <row r="407" spans="1:1" x14ac:dyDescent="0.15">
      <c r="A407" s="87" t="str">
        <f>"      &lt;TD align=""right""&gt;"&amp;TEXT(推計人口!$F36,"#,##0")&amp;"&lt;/TD&gt;"</f>
        <v xml:space="preserve">      &lt;TD align="right"&gt;460,153&lt;/TD&gt;</v>
      </c>
    </row>
    <row r="408" spans="1:1" x14ac:dyDescent="0.15">
      <c r="A408" s="87" t="str">
        <f>"      &lt;TD align=""right""&gt;"&amp;TEXT(推計人口!$I36,"#,##0")&amp;"&lt;/TD&gt;"</f>
        <v xml:space="preserve">      &lt;TD align="right"&gt;5,548&lt;/TD&gt;</v>
      </c>
    </row>
    <row r="409" spans="1:1" x14ac:dyDescent="0.15">
      <c r="A409" s="87" t="str">
        <f>"      &lt;TD align=""right""&gt;"&amp;TEXT(推計人口!$J36,"0.00")&amp;"&lt;/TD&gt;"</f>
        <v xml:space="preserve">      &lt;TD align="right"&gt;1.22&lt;/TD&gt;</v>
      </c>
    </row>
    <row r="410" spans="1:1" x14ac:dyDescent="0.15">
      <c r="A410" s="87" t="str">
        <f>"      &lt;TD align=""right""&gt;"&amp;TEXT(推計人口!$K36,"0.0")&amp;"&lt;/TD&gt;"</f>
        <v xml:space="preserve">      &lt;TD align="right"&gt;2.1&lt;/TD&gt;</v>
      </c>
    </row>
    <row r="411" spans="1:1" x14ac:dyDescent="0.15">
      <c r="A411" s="86" t="s">
        <v>1</v>
      </c>
    </row>
    <row r="412" spans="1:1" x14ac:dyDescent="0.15">
      <c r="A412" s="86" t="s">
        <v>0</v>
      </c>
    </row>
    <row r="413" spans="1:1" x14ac:dyDescent="0.15">
      <c r="A413" s="87" t="str">
        <f>"      &lt;TH scope=""row"" align=""right""&gt;"&amp;推計人口!$A38&amp;推計人口!$B38&amp;"&lt;/TH&gt;"</f>
        <v xml:space="preserve">      &lt;TH scope="row" align="right"&gt;5年 4月&lt;/TH&gt;</v>
      </c>
    </row>
    <row r="414" spans="1:1" x14ac:dyDescent="0.15">
      <c r="A414" s="87" t="str">
        <f>"      &lt;TD align=""right""&gt;"&amp;TEXT(推計人口!$C38,"#,##0")&amp;"&lt;/TD&gt;"</f>
        <v xml:space="preserve">      &lt;TD align="right"&gt;978,064&lt;/TD&gt;</v>
      </c>
    </row>
    <row r="415" spans="1:1" x14ac:dyDescent="0.15">
      <c r="A415" s="87" t="str">
        <f>"      &lt;TD align=""right""&gt;"&amp;TEXT(推計人口!$D38,"#,##0")&amp;"&lt;/TD&gt;"</f>
        <v xml:space="preserve">      &lt;TD align="right"&gt;481,508&lt;/TD&gt;</v>
      </c>
    </row>
    <row r="416" spans="1:1" x14ac:dyDescent="0.15">
      <c r="A416" s="87" t="str">
        <f>"      &lt;TD align=""right""&gt;"&amp;TEXT(推計人口!$E38,"#,##0")&amp;"&lt;/TD&gt;"</f>
        <v xml:space="preserve">      &lt;TD align="right"&gt;496,556&lt;/TD&gt;</v>
      </c>
    </row>
    <row r="417" spans="1:1" x14ac:dyDescent="0.15">
      <c r="A417" s="87" t="str">
        <f>"      &lt;TD align=""right""&gt;"&amp;TEXT(推計人口!$G38,"#,##0")&amp;"&lt;/TD&gt;"</f>
        <v xml:space="preserve">      &lt;TD align="right"&gt;1,139&lt;/TD&gt;</v>
      </c>
    </row>
    <row r="418" spans="1:1" x14ac:dyDescent="0.15">
      <c r="A418" s="87" t="str">
        <f>"      &lt;TD align=""right""&gt;"&amp;TEXT(推計人口!$H38,"0.00")&amp;"&lt;/TD&gt;"</f>
        <v xml:space="preserve">      &lt;TD align="right"&gt;0.12&lt;/TD&gt;</v>
      </c>
    </row>
    <row r="419" spans="1:1" x14ac:dyDescent="0.15">
      <c r="A419" s="87" t="str">
        <f>"      &lt;TD align=""right""&gt;"&amp;TEXT(推計人口!$F38,"#,##0")&amp;"&lt;/TD&gt;"</f>
        <v xml:space="preserve">      &lt;TD align="right"&gt;462,444&lt;/TD&gt;</v>
      </c>
    </row>
    <row r="420" spans="1:1" x14ac:dyDescent="0.15">
      <c r="A420" s="87" t="str">
        <f>"      &lt;TD align=""right""&gt;"&amp;TEXT(推計人口!$I38,"#,##0")&amp;"&lt;/TD&gt;"</f>
        <v xml:space="preserve">      &lt;TD align="right"&gt;6,163&lt;/TD&gt;</v>
      </c>
    </row>
    <row r="421" spans="1:1" x14ac:dyDescent="0.15">
      <c r="A421" s="87" t="str">
        <f>"      &lt;TD align=""right""&gt;"&amp;TEXT(推計人口!$J38,"0.00")&amp;"&lt;/TD&gt;"</f>
        <v xml:space="preserve">      &lt;TD align="right"&gt;1.35&lt;/TD&gt;</v>
      </c>
    </row>
    <row r="422" spans="1:1" x14ac:dyDescent="0.15">
      <c r="A422" s="87" t="str">
        <f>"      &lt;TD align=""right""&gt;"&amp;TEXT(推計人口!$K38,"0.0")&amp;"&lt;/TD&gt;"</f>
        <v xml:space="preserve">      &lt;TD align="right"&gt;2.1&lt;/TD&gt;</v>
      </c>
    </row>
    <row r="423" spans="1:1" x14ac:dyDescent="0.15">
      <c r="A423" s="86" t="s">
        <v>1</v>
      </c>
    </row>
    <row r="424" spans="1:1" x14ac:dyDescent="0.15">
      <c r="A424" s="86" t="s">
        <v>0</v>
      </c>
    </row>
    <row r="425" spans="1:1" x14ac:dyDescent="0.15">
      <c r="A425" s="87" t="str">
        <f>"      &lt;TH scope=""row"" align=""right""&gt;"&amp;推計人口!$A39&amp;推計人口!$B39&amp;"&lt;/TH&gt;"</f>
        <v xml:space="preserve">      &lt;TH scope="row" align="right"&gt; 5月&lt;/TH&gt;</v>
      </c>
    </row>
    <row r="426" spans="1:1" x14ac:dyDescent="0.15">
      <c r="A426" s="87" t="str">
        <f>"      &lt;TD align=""right""&gt;"&amp;TEXT(推計人口!$C39,"#,##0")&amp;"&lt;/TD&gt;"</f>
        <v xml:space="preserve">      &lt;TD align="right"&gt;978,829&lt;/TD&gt;</v>
      </c>
    </row>
    <row r="427" spans="1:1" x14ac:dyDescent="0.15">
      <c r="A427" s="87" t="str">
        <f>"      &lt;TD align=""right""&gt;"&amp;TEXT(推計人口!$D39,"#,##0")&amp;"&lt;/TD&gt;"</f>
        <v xml:space="preserve">      &lt;TD align="right"&gt;481,798&lt;/TD&gt;</v>
      </c>
    </row>
    <row r="428" spans="1:1" x14ac:dyDescent="0.15">
      <c r="A428" s="87" t="str">
        <f>"      &lt;TD align=""right""&gt;"&amp;TEXT(推計人口!$E39,"#,##0")&amp;"&lt;/TD&gt;"</f>
        <v xml:space="preserve">      &lt;TD align="right"&gt;497,031&lt;/TD&gt;</v>
      </c>
    </row>
    <row r="429" spans="1:1" x14ac:dyDescent="0.15">
      <c r="A429" s="87" t="str">
        <f>"      &lt;TD align=""right""&gt;"&amp;TEXT(推計人口!$G39,"#,##0")&amp;"&lt;/TD&gt;"</f>
        <v xml:space="preserve">      &lt;TD align="right"&gt;1,006&lt;/TD&gt;</v>
      </c>
    </row>
    <row r="430" spans="1:1" x14ac:dyDescent="0.15">
      <c r="A430" s="87" t="str">
        <f>"      &lt;TD align=""right""&gt;"&amp;TEXT(推計人口!$H39,"0.00")&amp;"&lt;/TD&gt;"</f>
        <v xml:space="preserve">      &lt;TD align="right"&gt;0.10&lt;/TD&gt;</v>
      </c>
    </row>
    <row r="431" spans="1:1" x14ac:dyDescent="0.15">
      <c r="A431" s="87" t="str">
        <f>"      &lt;TD align=""right""&gt;"&amp;TEXT(推計人口!$F39,"#,##0")&amp;"&lt;/TD&gt;"</f>
        <v xml:space="preserve">      &lt;TD align="right"&gt;463,840&lt;/TD&gt;</v>
      </c>
    </row>
    <row r="432" spans="1:1" x14ac:dyDescent="0.15">
      <c r="A432" s="87" t="str">
        <f>"      &lt;TD align=""right""&gt;"&amp;TEXT(推計人口!$I39,"#,##0")&amp;"&lt;/TD&gt;"</f>
        <v xml:space="preserve">      &lt;TD align="right"&gt;6,102&lt;/TD&gt;</v>
      </c>
    </row>
    <row r="433" spans="1:1" x14ac:dyDescent="0.15">
      <c r="A433" s="87" t="str">
        <f>"      &lt;TD align=""right""&gt;"&amp;TEXT(推計人口!$J39,"0.00")&amp;"&lt;/TD&gt;"</f>
        <v xml:space="preserve">      &lt;TD align="right"&gt;1.33&lt;/TD&gt;</v>
      </c>
    </row>
    <row r="434" spans="1:1" x14ac:dyDescent="0.15">
      <c r="A434" s="87" t="str">
        <f>"      &lt;TD align=""right""&gt;"&amp;TEXT(推計人口!$K39,"0.0")&amp;"&lt;/TD&gt;"</f>
        <v xml:space="preserve">      &lt;TD align="right"&gt;2.1&lt;/TD&gt;</v>
      </c>
    </row>
    <row r="435" spans="1:1" x14ac:dyDescent="0.15">
      <c r="A435" s="86" t="s">
        <v>1</v>
      </c>
    </row>
    <row r="436" spans="1:1" x14ac:dyDescent="0.15">
      <c r="A436" s="86" t="s">
        <v>0</v>
      </c>
    </row>
    <row r="437" spans="1:1" x14ac:dyDescent="0.15">
      <c r="A437" s="87" t="str">
        <f>"      &lt;TH scope=""row"" align=""right""&gt;"&amp;推計人口!$A40&amp;推計人口!$B40&amp;"&lt;/TH&gt;"</f>
        <v xml:space="preserve">      &lt;TH scope="row" align="right"&gt; 6月&lt;/TH&gt;</v>
      </c>
    </row>
    <row r="438" spans="1:1" x14ac:dyDescent="0.15">
      <c r="A438" s="87" t="str">
        <f>"      &lt;TD align=""right""&gt;"&amp;TEXT(推計人口!$C40,"#,##0")&amp;"&lt;/TD&gt;"</f>
        <v xml:space="preserve">      &lt;TD align="right"&gt;979,042&lt;/TD&gt;</v>
      </c>
    </row>
    <row r="439" spans="1:1" x14ac:dyDescent="0.15">
      <c r="A439" s="87" t="str">
        <f>"      &lt;TD align=""right""&gt;"&amp;TEXT(推計人口!$D40,"#,##0")&amp;"&lt;/TD&gt;"</f>
        <v xml:space="preserve">      &lt;TD align="right"&gt;481,925&lt;/TD&gt;</v>
      </c>
    </row>
    <row r="440" spans="1:1" x14ac:dyDescent="0.15">
      <c r="A440" s="87" t="str">
        <f>"      &lt;TD align=""right""&gt;"&amp;TEXT(推計人口!$E40,"#,##0")&amp;"&lt;/TD&gt;"</f>
        <v xml:space="preserve">      &lt;TD align="right"&gt;497,117&lt;/TD&gt;</v>
      </c>
    </row>
    <row r="441" spans="1:1" x14ac:dyDescent="0.15">
      <c r="A441" s="87" t="str">
        <f>"      &lt;TD align=""right""&gt;"&amp;TEXT(推計人口!$G40,"#,##0")&amp;"&lt;/TD&gt;"</f>
        <v xml:space="preserve">      &lt;TD align="right"&gt;581&lt;/TD&gt;</v>
      </c>
    </row>
    <row r="442" spans="1:1" x14ac:dyDescent="0.15">
      <c r="A442" s="87" t="str">
        <f>"      &lt;TD align=""right""&gt;"&amp;TEXT(推計人口!$H40,"0.00")&amp;"&lt;/TD&gt;"</f>
        <v xml:space="preserve">      &lt;TD align="right"&gt;0.06&lt;/TD&gt;</v>
      </c>
    </row>
    <row r="443" spans="1:1" x14ac:dyDescent="0.15">
      <c r="A443" s="87" t="str">
        <f>"      &lt;TD align=""right""&gt;"&amp;TEXT(推計人口!$F40,"#,##0")&amp;"&lt;/TD&gt;"</f>
        <v xml:space="preserve">      &lt;TD align="right"&gt;464,299&lt;/TD&gt;</v>
      </c>
    </row>
    <row r="444" spans="1:1" x14ac:dyDescent="0.15">
      <c r="A444" s="87" t="str">
        <f>"      &lt;TD align=""right""&gt;"&amp;TEXT(推計人口!$I40,"#,##0")&amp;"&lt;/TD&gt;"</f>
        <v xml:space="preserve">      &lt;TD align="right"&gt;5,654&lt;/TD&gt;</v>
      </c>
    </row>
    <row r="445" spans="1:1" x14ac:dyDescent="0.15">
      <c r="A445" s="87" t="str">
        <f>"      &lt;TD align=""right""&gt;"&amp;TEXT(推計人口!$J40,"0.00")&amp;"&lt;/TD&gt;"</f>
        <v xml:space="preserve">      &lt;TD align="right"&gt;1.23&lt;/TD&gt;</v>
      </c>
    </row>
    <row r="446" spans="1:1" x14ac:dyDescent="0.15">
      <c r="A446" s="87" t="str">
        <f>"      &lt;TD align=""right""&gt;"&amp;TEXT(推計人口!$K40,"0.0")&amp;"&lt;/TD&gt;"</f>
        <v xml:space="preserve">      &lt;TD align="right"&gt;2.1&lt;/TD&gt;</v>
      </c>
    </row>
    <row r="447" spans="1:1" x14ac:dyDescent="0.15">
      <c r="A447" s="86" t="s">
        <v>1</v>
      </c>
    </row>
    <row r="448" spans="1:1" x14ac:dyDescent="0.15">
      <c r="A448" s="86" t="s">
        <v>0</v>
      </c>
    </row>
    <row r="449" spans="1:1" x14ac:dyDescent="0.15">
      <c r="A449" s="87" t="str">
        <f>"      &lt;TH scope=""row"" align=""right""&gt;"&amp;推計人口!$A41&amp;推計人口!$B41&amp;"&lt;/TH&gt;"</f>
        <v xml:space="preserve">      &lt;TH scope="row" align="right"&gt; 7月&lt;/TH&gt;</v>
      </c>
    </row>
    <row r="450" spans="1:1" x14ac:dyDescent="0.15">
      <c r="A450" s="87" t="str">
        <f>"      &lt;TD align=""right""&gt;"&amp;TEXT(推計人口!$C41,"#,##0")&amp;"&lt;/TD&gt;"</f>
        <v xml:space="preserve">      &lt;TD align="right"&gt;979,281&lt;/TD&gt;</v>
      </c>
    </row>
    <row r="451" spans="1:1" x14ac:dyDescent="0.15">
      <c r="A451" s="87" t="str">
        <f>"      &lt;TD align=""right""&gt;"&amp;TEXT(推計人口!$D41,"#,##0")&amp;"&lt;/TD&gt;"</f>
        <v xml:space="preserve">      &lt;TD align="right"&gt;481,974&lt;/TD&gt;</v>
      </c>
    </row>
    <row r="452" spans="1:1" x14ac:dyDescent="0.15">
      <c r="A452" s="87" t="str">
        <f>"      &lt;TD align=""right""&gt;"&amp;TEXT(推計人口!$E41,"#,##0")&amp;"&lt;/TD&gt;"</f>
        <v xml:space="preserve">      &lt;TD align="right"&gt;497,307&lt;/TD&gt;</v>
      </c>
    </row>
    <row r="453" spans="1:1" x14ac:dyDescent="0.15">
      <c r="A453" s="87" t="str">
        <f>"      &lt;TD align=""right""&gt;"&amp;TEXT(推計人口!$G41,"#,##0")&amp;"&lt;/TD&gt;"</f>
        <v xml:space="preserve">      &lt;TD align="right"&gt;582&lt;/TD&gt;</v>
      </c>
    </row>
    <row r="454" spans="1:1" x14ac:dyDescent="0.15">
      <c r="A454" s="87" t="str">
        <f>"      &lt;TD align=""right""&gt;"&amp;TEXT(推計人口!$H41,"0.00")&amp;"&lt;/TD&gt;"</f>
        <v xml:space="preserve">      &lt;TD align="right"&gt;0.06&lt;/TD&gt;</v>
      </c>
    </row>
    <row r="455" spans="1:1" x14ac:dyDescent="0.15">
      <c r="A455" s="87" t="str">
        <f>"      &lt;TD align=""right""&gt;"&amp;TEXT(推計人口!$F41,"#,##0")&amp;"&lt;/TD&gt;"</f>
        <v xml:space="preserve">      &lt;TD align="right"&gt;464,822&lt;/TD&gt;</v>
      </c>
    </row>
    <row r="456" spans="1:1" x14ac:dyDescent="0.15">
      <c r="A456" s="87" t="str">
        <f>"      &lt;TD align=""right""&gt;"&amp;TEXT(推計人口!$I41,"#,##0")&amp;"&lt;/TD&gt;"</f>
        <v xml:space="preserve">      &lt;TD align="right"&gt;5,625&lt;/TD&gt;</v>
      </c>
    </row>
    <row r="457" spans="1:1" x14ac:dyDescent="0.15">
      <c r="A457" s="87" t="str">
        <f>"      &lt;TD align=""right""&gt;"&amp;TEXT(推計人口!$J41,"0.00")&amp;"&lt;/TD&gt;"</f>
        <v xml:space="preserve">      &lt;TD align="right"&gt;1.22&lt;/TD&gt;</v>
      </c>
    </row>
    <row r="458" spans="1:1" x14ac:dyDescent="0.15">
      <c r="A458" s="87" t="str">
        <f>"      &lt;TD align=""right""&gt;"&amp;TEXT(推計人口!$K41,"0.0")&amp;"&lt;/TD&gt;"</f>
        <v xml:space="preserve">      &lt;TD align="right"&gt;2.1&lt;/TD&gt;</v>
      </c>
    </row>
    <row r="459" spans="1:1" x14ac:dyDescent="0.15">
      <c r="A459" s="86" t="s">
        <v>1</v>
      </c>
    </row>
    <row r="460" spans="1:1" x14ac:dyDescent="0.15">
      <c r="A460" s="86" t="s">
        <v>0</v>
      </c>
    </row>
    <row r="461" spans="1:1" x14ac:dyDescent="0.15">
      <c r="A461" s="87" t="str">
        <f>"      &lt;TH scope=""row"" align=""right""&gt;"&amp;推計人口!$A42&amp;推計人口!$B42&amp;"&lt;/TH&gt;"</f>
        <v xml:space="preserve">      &lt;TH scope="row" align="right"&gt; 8月&lt;/TH&gt;</v>
      </c>
    </row>
    <row r="462" spans="1:1" x14ac:dyDescent="0.15">
      <c r="A462" s="87" t="str">
        <f>"      &lt;TD align=""right""&gt;"&amp;TEXT(推計人口!$C42,"#,##0")&amp;"&lt;/TD&gt;"</f>
        <v xml:space="preserve">      &lt;TD align="right"&gt;979,400&lt;/TD&gt;</v>
      </c>
    </row>
    <row r="463" spans="1:1" x14ac:dyDescent="0.15">
      <c r="A463" s="87" t="str">
        <f>"      &lt;TD align=""right""&gt;"&amp;TEXT(推計人口!$D42,"#,##0")&amp;"&lt;/TD&gt;"</f>
        <v xml:space="preserve">      &lt;TD align="right"&gt;481,986&lt;/TD&gt;</v>
      </c>
    </row>
    <row r="464" spans="1:1" x14ac:dyDescent="0.15">
      <c r="A464" s="87" t="str">
        <f>"      &lt;TD align=""right""&gt;"&amp;TEXT(推計人口!$E42,"#,##0")&amp;"&lt;/TD&gt;"</f>
        <v xml:space="preserve">      &lt;TD align="right"&gt;497,414&lt;/TD&gt;</v>
      </c>
    </row>
    <row r="465" spans="1:1" x14ac:dyDescent="0.15">
      <c r="A465" s="87" t="str">
        <f>"      &lt;TD align=""right""&gt;"&amp;TEXT(推計人口!$G42,"#,##0")&amp;"&lt;/TD&gt;"</f>
        <v xml:space="preserve">      &lt;TD align="right"&gt;871&lt;/TD&gt;</v>
      </c>
    </row>
    <row r="466" spans="1:1" x14ac:dyDescent="0.15">
      <c r="A466" s="87" t="str">
        <f>"      &lt;TD align=""right""&gt;"&amp;TEXT(推計人口!$H42,"0.00")&amp;"&lt;/TD&gt;"</f>
        <v xml:space="preserve">      &lt;TD align="right"&gt;0.09&lt;/TD&gt;</v>
      </c>
    </row>
    <row r="467" spans="1:1" x14ac:dyDescent="0.15">
      <c r="A467" s="87" t="str">
        <f>"      &lt;TD align=""right""&gt;"&amp;TEXT(推計人口!$F42,"#,##0")&amp;"&lt;/TD&gt;"</f>
        <v xml:space="preserve">      &lt;TD align="right"&gt;465,160&lt;/TD&gt;</v>
      </c>
    </row>
    <row r="468" spans="1:1" x14ac:dyDescent="0.15">
      <c r="A468" s="87" t="str">
        <f>"      &lt;TD align=""right""&gt;"&amp;TEXT(推計人口!$I42,"#,##0")&amp;"&lt;/TD&gt;"</f>
        <v xml:space="preserve">      &lt;TD align="right"&gt;5,769&lt;/TD&gt;</v>
      </c>
    </row>
    <row r="469" spans="1:1" x14ac:dyDescent="0.15">
      <c r="A469" s="87" t="str">
        <f>"      &lt;TD align=""right""&gt;"&amp;TEXT(推計人口!$J42,"0.00")&amp;"&lt;/TD&gt;"</f>
        <v xml:space="preserve">      &lt;TD align="right"&gt;1.26&lt;/TD&gt;</v>
      </c>
    </row>
    <row r="470" spans="1:1" x14ac:dyDescent="0.15">
      <c r="A470" s="87" t="str">
        <f>"      &lt;TD align=""right""&gt;"&amp;TEXT(推計人口!$K42,"0.0")&amp;"&lt;/TD&gt;"</f>
        <v xml:space="preserve">      &lt;TD align="right"&gt;2.1&lt;/TD&gt;</v>
      </c>
    </row>
    <row r="471" spans="1:1" x14ac:dyDescent="0.15">
      <c r="A471" s="86" t="s">
        <v>1</v>
      </c>
    </row>
    <row r="472" spans="1:1" x14ac:dyDescent="0.15">
      <c r="A472" s="86" t="s">
        <v>0</v>
      </c>
    </row>
    <row r="473" spans="1:1" x14ac:dyDescent="0.15">
      <c r="A473" s="87" t="str">
        <f>"      &lt;TH scope=""row"" align=""right""&gt;"&amp;推計人口!$A43&amp;推計人口!$B43&amp;"&lt;/TH&gt;"</f>
        <v xml:space="preserve">      &lt;TH scope="row" align="right"&gt; 9月&lt;/TH&gt;</v>
      </c>
    </row>
    <row r="474" spans="1:1" x14ac:dyDescent="0.15">
      <c r="A474" s="87" t="str">
        <f>"      &lt;TD align=""right""&gt;"&amp;TEXT(推計人口!$C43,"#,##0")&amp;"&lt;/TD&gt;"</f>
        <v xml:space="preserve">      &lt;TD align="right"&gt;979,142&lt;/TD&gt;</v>
      </c>
    </row>
    <row r="475" spans="1:1" x14ac:dyDescent="0.15">
      <c r="A475" s="87" t="str">
        <f>"      &lt;TD align=""right""&gt;"&amp;TEXT(推計人口!$D43,"#,##0")&amp;"&lt;/TD&gt;"</f>
        <v xml:space="preserve">      &lt;TD align="right"&gt;481,905&lt;/TD&gt;</v>
      </c>
    </row>
    <row r="476" spans="1:1" x14ac:dyDescent="0.15">
      <c r="A476" s="87" t="str">
        <f>"      &lt;TD align=""right""&gt;"&amp;TEXT(推計人口!$E43,"#,##0")&amp;"&lt;/TD&gt;"</f>
        <v xml:space="preserve">      &lt;TD align="right"&gt;497,237&lt;/TD&gt;</v>
      </c>
    </row>
    <row r="477" spans="1:1" x14ac:dyDescent="0.15">
      <c r="A477" s="87" t="str">
        <f>"      &lt;TD align=""right""&gt;"&amp;TEXT(推計人口!$G43,"#,##0")&amp;"&lt;/TD&gt;"</f>
        <v xml:space="preserve">      &lt;TD align="right"&gt;438&lt;/TD&gt;</v>
      </c>
    </row>
    <row r="478" spans="1:1" x14ac:dyDescent="0.15">
      <c r="A478" s="87" t="str">
        <f>"      &lt;TD align=""right""&gt;"&amp;TEXT(推計人口!$H43,"0.00")&amp;"&lt;/TD&gt;"</f>
        <v xml:space="preserve">      &lt;TD align="right"&gt;0.04&lt;/TD&gt;</v>
      </c>
    </row>
    <row r="479" spans="1:1" x14ac:dyDescent="0.15">
      <c r="A479" s="87" t="str">
        <f>"      &lt;TD align=""right""&gt;"&amp;TEXT(推計人口!$F43,"#,##0")&amp;"&lt;/TD&gt;"</f>
        <v xml:space="preserve">      &lt;TD align="right"&gt;465,073&lt;/TD&gt;</v>
      </c>
    </row>
    <row r="480" spans="1:1" x14ac:dyDescent="0.15">
      <c r="A480" s="87" t="str">
        <f>"      &lt;TD align=""right""&gt;"&amp;TEXT(推計人口!$I43,"#,##0")&amp;"&lt;/TD&gt;"</f>
        <v xml:space="preserve">      &lt;TD align="right"&gt;5,354&lt;/TD&gt;</v>
      </c>
    </row>
    <row r="481" spans="1:1" x14ac:dyDescent="0.15">
      <c r="A481" s="87" t="str">
        <f>"      &lt;TD align=""right""&gt;"&amp;TEXT(推計人口!$J43,"0.00")&amp;"&lt;/TD&gt;"</f>
        <v xml:space="preserve">      &lt;TD align="right"&gt;1.16&lt;/TD&gt;</v>
      </c>
    </row>
    <row r="482" spans="1:1" x14ac:dyDescent="0.15">
      <c r="A482" s="87" t="str">
        <f>"      &lt;TD align=""right""&gt;"&amp;TEXT(推計人口!$K43,"0.0")&amp;"&lt;/TD&gt;"</f>
        <v xml:space="preserve">      &lt;TD align="right"&gt;2.1&lt;/TD&gt;</v>
      </c>
    </row>
    <row r="483" spans="1:1" x14ac:dyDescent="0.15">
      <c r="A483" s="86" t="s">
        <v>1</v>
      </c>
    </row>
    <row r="484" spans="1:1" x14ac:dyDescent="0.15">
      <c r="A484" s="86" t="s">
        <v>0</v>
      </c>
    </row>
    <row r="485" spans="1:1" x14ac:dyDescent="0.15">
      <c r="A485" s="87" t="str">
        <f>"      &lt;TH scope=""row"" align=""right""&gt;"&amp;推計人口!$A45&amp;推計人口!$B45&amp;"&lt;/TH&gt;"</f>
        <v xml:space="preserve">      &lt;TH scope="row" align="right"&gt; 10月&lt;/TH&gt;</v>
      </c>
    </row>
    <row r="486" spans="1:1" x14ac:dyDescent="0.15">
      <c r="A486" s="87" t="str">
        <f>"      &lt;TD align=""right""&gt;"&amp;TEXT(推計人口!$C45,"#,##0")&amp;"&lt;/TD&gt;"</f>
        <v xml:space="preserve">      &lt;TD align="right"&gt;979,532&lt;/TD&gt;</v>
      </c>
    </row>
    <row r="487" spans="1:1" x14ac:dyDescent="0.15">
      <c r="A487" s="87" t="str">
        <f>"      &lt;TD align=""right""&gt;"&amp;TEXT(推計人口!$D45,"#,##0")&amp;"&lt;/TD&gt;"</f>
        <v xml:space="preserve">      &lt;TD align="right"&gt;482,072&lt;/TD&gt;</v>
      </c>
    </row>
    <row r="488" spans="1:1" x14ac:dyDescent="0.15">
      <c r="A488" s="87" t="str">
        <f>"      &lt;TD align=""right""&gt;"&amp;TEXT(推計人口!$E45,"#,##0")&amp;"&lt;/TD&gt;"</f>
        <v xml:space="preserve">      &lt;TD align="right"&gt;497,460&lt;/TD&gt;</v>
      </c>
    </row>
    <row r="489" spans="1:1" x14ac:dyDescent="0.15">
      <c r="A489" s="87" t="str">
        <f>"      &lt;TD align=""right""&gt;"&amp;TEXT(推計人口!$G45,"#,##0")&amp;"&lt;/TD&gt;"</f>
        <v xml:space="preserve">      &lt;TD align="right"&gt;731&lt;/TD&gt;</v>
      </c>
    </row>
    <row r="490" spans="1:1" x14ac:dyDescent="0.15">
      <c r="A490" s="87" t="str">
        <f>"      &lt;TD align=""right""&gt;"&amp;TEXT(推計人口!$H45,"0.00")&amp;"&lt;/TD&gt;"</f>
        <v xml:space="preserve">      &lt;TD align="right"&gt;0.07&lt;/TD&gt;</v>
      </c>
    </row>
    <row r="491" spans="1:1" x14ac:dyDescent="0.15">
      <c r="A491" s="87" t="str">
        <f>"      &lt;TD align=""right""&gt;"&amp;TEXT(推計人口!$F45,"#,##0")&amp;"&lt;/TD&gt;"</f>
        <v xml:space="preserve">      &lt;TD align="right"&gt;465,686&lt;/TD&gt;</v>
      </c>
    </row>
    <row r="492" spans="1:1" x14ac:dyDescent="0.15">
      <c r="A492" s="87" t="str">
        <f>"      &lt;TD align=""right""&gt;"&amp;TEXT(推計人口!$I45,"#,##0")&amp;"&lt;/TD&gt;"</f>
        <v xml:space="preserve">      &lt;TD align="right"&gt;5,533&lt;/TD&gt;</v>
      </c>
    </row>
    <row r="493" spans="1:1" x14ac:dyDescent="0.15">
      <c r="A493" s="87" t="str">
        <f>"      &lt;TD align=""right""&gt;"&amp;TEXT(推計人口!$J45,"0.00")&amp;"&lt;/TD&gt;"</f>
        <v xml:space="preserve">      &lt;TD align="right"&gt;1.20&lt;/TD&gt;</v>
      </c>
    </row>
    <row r="494" spans="1:1" x14ac:dyDescent="0.15">
      <c r="A494" s="87" t="str">
        <f>"      &lt;TD align=""right""&gt;"&amp;TEXT(推計人口!$K45,"0.0")&amp;"&lt;/TD&gt;"</f>
        <v xml:space="preserve">      &lt;TD align="right"&gt;2.1&lt;/TD&gt;</v>
      </c>
    </row>
    <row r="495" spans="1:1" x14ac:dyDescent="0.15">
      <c r="A495" s="86" t="s">
        <v>1</v>
      </c>
    </row>
    <row r="496" spans="1:1" x14ac:dyDescent="0.15">
      <c r="A496" s="86" t="s">
        <v>0</v>
      </c>
    </row>
    <row r="497" spans="1:1" x14ac:dyDescent="0.15">
      <c r="A497" s="87" t="str">
        <f>"      &lt;TH scope=""row"" align=""right""&gt;"&amp;推計人口!$A46&amp;推計人口!$B46&amp;"&lt;/TH&gt;"</f>
        <v xml:space="preserve">      &lt;TH scope="row" align="right"&gt; 11月&lt;/TH&gt;</v>
      </c>
    </row>
    <row r="498" spans="1:1" x14ac:dyDescent="0.15">
      <c r="A498" s="87" t="str">
        <f>"      &lt;TD align=""right""&gt;"&amp;TEXT(推計人口!$C46,"#,##0")&amp;"&lt;/TD&gt;"</f>
        <v xml:space="preserve">      &lt;TD align="right"&gt;980,053&lt;/TD&gt;</v>
      </c>
    </row>
    <row r="499" spans="1:1" x14ac:dyDescent="0.15">
      <c r="A499" s="87" t="str">
        <f>"      &lt;TD align=""right""&gt;"&amp;TEXT(推計人口!$D46,"#,##0")&amp;"&lt;/TD&gt;"</f>
        <v xml:space="preserve">      &lt;TD align="right"&gt;482,336&lt;/TD&gt;</v>
      </c>
    </row>
    <row r="500" spans="1:1" x14ac:dyDescent="0.15">
      <c r="A500" s="87" t="str">
        <f>"      &lt;TD align=""right""&gt;"&amp;TEXT(推計人口!$E46,"#,##0")&amp;"&lt;/TD&gt;"</f>
        <v xml:space="preserve">      &lt;TD align="right"&gt;497,717&lt;/TD&gt;</v>
      </c>
    </row>
    <row r="501" spans="1:1" x14ac:dyDescent="0.15">
      <c r="A501" s="87" t="str">
        <f>"      &lt;TD align=""right""&gt;"&amp;TEXT(推計人口!$G46,"#,##0")&amp;"&lt;/TD&gt;"</f>
        <v xml:space="preserve">      &lt;TD align="right"&gt;1,297&lt;/TD&gt;</v>
      </c>
    </row>
    <row r="502" spans="1:1" x14ac:dyDescent="0.15">
      <c r="A502" s="87" t="str">
        <f>"      &lt;TD align=""right""&gt;"&amp;TEXT(推計人口!$H46,"0.00")&amp;"&lt;/TD&gt;"</f>
        <v xml:space="preserve">      &lt;TD align="right"&gt;0.13&lt;/TD&gt;</v>
      </c>
    </row>
    <row r="503" spans="1:1" x14ac:dyDescent="0.15">
      <c r="A503" s="87" t="str">
        <f>"      &lt;TD align=""right""&gt;"&amp;TEXT(推計人口!$F46,"#,##0")&amp;"&lt;/TD&gt;"</f>
        <v xml:space="preserve">      &lt;TD align="right"&gt;466,584&lt;/TD&gt;</v>
      </c>
    </row>
    <row r="504" spans="1:1" x14ac:dyDescent="0.15">
      <c r="A504" s="87" t="str">
        <f>"      &lt;TD align=""right""&gt;"&amp;TEXT(推計人口!$I46,"#,##0")&amp;"&lt;/TD&gt;"</f>
        <v xml:space="preserve">      &lt;TD align="right"&gt;6,227&lt;/TD&gt;</v>
      </c>
    </row>
    <row r="505" spans="1:1" x14ac:dyDescent="0.15">
      <c r="A505" s="87" t="str">
        <f>"      &lt;TD align=""right""&gt;"&amp;TEXT(推計人口!$J46,"0.00")&amp;"&lt;/TD&gt;"</f>
        <v xml:space="preserve">      &lt;TD align="right"&gt;1.35&lt;/TD&gt;</v>
      </c>
    </row>
    <row r="506" spans="1:1" x14ac:dyDescent="0.15">
      <c r="A506" s="87" t="str">
        <f>"      &lt;TD align=""right""&gt;"&amp;TEXT(推計人口!$K46,"0.0")&amp;"&lt;/TD&gt;"</f>
        <v xml:space="preserve">      &lt;TD align="right"&gt;2.1&lt;/TD&gt;</v>
      </c>
    </row>
    <row r="507" spans="1:1" x14ac:dyDescent="0.15">
      <c r="A507" s="86" t="s">
        <v>1</v>
      </c>
    </row>
    <row r="508" spans="1:1" x14ac:dyDescent="0.15">
      <c r="A508" s="86" t="s">
        <v>0</v>
      </c>
    </row>
    <row r="509" spans="1:1" x14ac:dyDescent="0.15">
      <c r="A509" s="87" t="str">
        <f>"      &lt;TH scope=""row"" align=""right""&gt;"&amp;推計人口!$A47&amp;推計人口!$B47&amp;"&lt;/TH&gt;"</f>
        <v xml:space="preserve">      &lt;TH scope="row" align="right"&gt; 12月&lt;/TH&gt;</v>
      </c>
    </row>
    <row r="510" spans="1:1" x14ac:dyDescent="0.15">
      <c r="A510" s="87" t="str">
        <f>"      &lt;TD align=""right""&gt;"&amp;TEXT(推計人口!$C47,"#,##0")&amp;"&lt;/TD&gt;"</f>
        <v xml:space="preserve">      &lt;TD align="right"&gt;980,208&lt;/TD&gt;</v>
      </c>
    </row>
    <row r="511" spans="1:1" x14ac:dyDescent="0.15">
      <c r="A511" s="87" t="str">
        <f>"      &lt;TD align=""right""&gt;"&amp;TEXT(推計人口!$D47,"#,##0")&amp;"&lt;/TD&gt;"</f>
        <v xml:space="preserve">      &lt;TD align="right"&gt;482,418&lt;/TD&gt;</v>
      </c>
    </row>
    <row r="512" spans="1:1" x14ac:dyDescent="0.15">
      <c r="A512" s="87" t="str">
        <f>"      &lt;TD align=""right""&gt;"&amp;TEXT(推計人口!$E47,"#,##0")&amp;"&lt;/TD&gt;"</f>
        <v xml:space="preserve">      &lt;TD align="right"&gt;497,790&lt;/TD&gt;</v>
      </c>
    </row>
    <row r="513" spans="1:1" x14ac:dyDescent="0.15">
      <c r="A513" s="87" t="str">
        <f>"      &lt;TD align=""right""&gt;"&amp;TEXT(推計人口!$G47,"#,##0")&amp;"&lt;/TD&gt;"</f>
        <v xml:space="preserve">      &lt;TD align="right"&gt;1,646&lt;/TD&gt;</v>
      </c>
    </row>
    <row r="514" spans="1:1" x14ac:dyDescent="0.15">
      <c r="A514" s="87" t="str">
        <f>"      &lt;TD align=""right""&gt;"&amp;TEXT(推計人口!$H47,"0.00")&amp;"&lt;/TD&gt;"</f>
        <v xml:space="preserve">      &lt;TD align="right"&gt;0.17&lt;/TD&gt;</v>
      </c>
    </row>
    <row r="515" spans="1:1" x14ac:dyDescent="0.15">
      <c r="A515" s="87" t="str">
        <f>"      &lt;TD align=""right""&gt;"&amp;TEXT(推計人口!$F47,"#,##0")&amp;"&lt;/TD&gt;"</f>
        <v xml:space="preserve">      &lt;TD align="right"&gt;467,015&lt;/TD&gt;</v>
      </c>
    </row>
    <row r="516" spans="1:1" x14ac:dyDescent="0.15">
      <c r="A516" s="87" t="str">
        <f>"      &lt;TD align=""right""&gt;"&amp;TEXT(推計人口!$I47,"#,##0")&amp;"&lt;/TD&gt;"</f>
        <v xml:space="preserve">      &lt;TD align="right"&gt;6,584&lt;/TD&gt;</v>
      </c>
    </row>
    <row r="517" spans="1:1" x14ac:dyDescent="0.15">
      <c r="A517" s="87" t="str">
        <f>"      &lt;TD align=""right""&gt;"&amp;TEXT(推計人口!$J47,"0.00")&amp;"&lt;/TD&gt;"</f>
        <v xml:space="preserve">      &lt;TD align="right"&gt;1.43&lt;/TD&gt;</v>
      </c>
    </row>
    <row r="518" spans="1:1" x14ac:dyDescent="0.15">
      <c r="A518" s="87" t="str">
        <f>"      &lt;TD align=""right""&gt;"&amp;TEXT(推計人口!$K47,"0.0")&amp;"&lt;/TD&gt;"</f>
        <v xml:space="preserve">      &lt;TD align="right"&gt;2.1&lt;/TD&gt;</v>
      </c>
    </row>
    <row r="519" spans="1:1" x14ac:dyDescent="0.15">
      <c r="A519" s="86" t="s">
        <v>1</v>
      </c>
    </row>
    <row r="520" spans="1:1" x14ac:dyDescent="0.15">
      <c r="A520" s="86" t="s">
        <v>0</v>
      </c>
    </row>
    <row r="521" spans="1:1" x14ac:dyDescent="0.15">
      <c r="A521" s="87" t="str">
        <f>"      &lt;TH scope=""row"" align=""right""&gt;"&amp;推計人口!$A48&amp;推計人口!$B48&amp;"&lt;/TH&gt;"</f>
        <v xml:space="preserve">      &lt;TH scope="row" align="right"&gt;6年 1月&lt;/TH&gt;</v>
      </c>
    </row>
    <row r="522" spans="1:1" x14ac:dyDescent="0.15">
      <c r="A522" s="87" t="str">
        <f>"      &lt;TD align=""right""&gt;"&amp;TEXT(推計人口!$C48,"#,##0")&amp;"&lt;/TD&gt;"</f>
        <v xml:space="preserve">      &lt;TD align="right"&gt;979,877&lt;/TD&gt;</v>
      </c>
    </row>
    <row r="523" spans="1:1" x14ac:dyDescent="0.15">
      <c r="A523" s="87" t="str">
        <f>"      &lt;TD align=""right""&gt;"&amp;TEXT(推計人口!$D48,"#,##0")&amp;"&lt;/TD&gt;"</f>
        <v xml:space="preserve">      &lt;TD align="right"&gt;482,245&lt;/TD&gt;</v>
      </c>
    </row>
    <row r="524" spans="1:1" x14ac:dyDescent="0.15">
      <c r="A524" s="87" t="str">
        <f>"      &lt;TD align=""right""&gt;"&amp;TEXT(推計人口!$E48,"#,##0")&amp;"&lt;/TD&gt;"</f>
        <v xml:space="preserve">      &lt;TD align="right"&gt;497,632&lt;/TD&gt;</v>
      </c>
    </row>
    <row r="525" spans="1:1" x14ac:dyDescent="0.15">
      <c r="A525" s="87" t="str">
        <f>"      &lt;TD align=""right""&gt;"&amp;TEXT(推計人口!$G48,"#,##0")&amp;"&lt;/TD&gt;"</f>
        <v xml:space="preserve">      &lt;TD align="right"&gt;1,883&lt;/TD&gt;</v>
      </c>
    </row>
    <row r="526" spans="1:1" x14ac:dyDescent="0.15">
      <c r="A526" s="87" t="str">
        <f>"      &lt;TD align=""right""&gt;"&amp;TEXT(推計人口!$H48,"0.00")&amp;"&lt;/TD&gt;"</f>
        <v xml:space="preserve">      &lt;TD align="right"&gt;0.19&lt;/TD&gt;</v>
      </c>
    </row>
    <row r="527" spans="1:1" x14ac:dyDescent="0.15">
      <c r="A527" s="87" t="str">
        <f>"      &lt;TD align=""right""&gt;"&amp;TEXT(推計人口!$F48,"#,##0")&amp;"&lt;/TD&gt;"</f>
        <v xml:space="preserve">      &lt;TD align="right"&gt;467,015&lt;/TD&gt;</v>
      </c>
    </row>
    <row r="528" spans="1:1" x14ac:dyDescent="0.15">
      <c r="A528" s="87" t="str">
        <f>"      &lt;TD align=""right""&gt;"&amp;TEXT(推計人口!$I48,"#,##0")&amp;"&lt;/TD&gt;"</f>
        <v xml:space="preserve">      &lt;TD align="right"&gt;6,808&lt;/TD&gt;</v>
      </c>
    </row>
    <row r="529" spans="1:1" x14ac:dyDescent="0.15">
      <c r="A529" s="87" t="str">
        <f>"      &lt;TD align=""right""&gt;"&amp;TEXT(推計人口!$J48,"0.00")&amp;"&lt;/TD&gt;"</f>
        <v xml:space="preserve">      &lt;TD align="right"&gt;1.48&lt;/TD&gt;</v>
      </c>
    </row>
    <row r="530" spans="1:1" x14ac:dyDescent="0.15">
      <c r="A530" s="87" t="str">
        <f>"      &lt;TD align=""right""&gt;"&amp;TEXT(推計人口!$K48,"0.0")&amp;"&lt;/TD&gt;"</f>
        <v xml:space="preserve">      &lt;TD align="right"&gt;2.1&lt;/TD&gt;</v>
      </c>
    </row>
    <row r="531" spans="1:1" x14ac:dyDescent="0.15">
      <c r="A531" s="86" t="s">
        <v>1</v>
      </c>
    </row>
    <row r="532" spans="1:1" x14ac:dyDescent="0.15">
      <c r="A532" s="86" t="s">
        <v>0</v>
      </c>
    </row>
    <row r="533" spans="1:1" x14ac:dyDescent="0.15">
      <c r="A533" s="87" t="str">
        <f>"      &lt;TH scope=""row"" align=""right""&gt;"&amp;推計人口!$A49&amp;推計人口!$B49&amp;"&lt;/TH&gt;"</f>
        <v xml:space="preserve">      &lt;TH scope="row" align="right"&gt; 2月&lt;/TH&gt;</v>
      </c>
    </row>
    <row r="534" spans="1:1" x14ac:dyDescent="0.15">
      <c r="A534" s="87" t="str">
        <f>"      &lt;TD align=""right""&gt;"&amp;TEXT(推計人口!$C49,"#,##0")&amp;"&lt;/TD&gt;"</f>
        <v xml:space="preserve">      &lt;TD align="right"&gt;979,579&lt;/TD&gt;</v>
      </c>
    </row>
    <row r="535" spans="1:1" x14ac:dyDescent="0.15">
      <c r="A535" s="87" t="str">
        <f>"      &lt;TD align=""right""&gt;"&amp;TEXT(推計人口!$D49,"#,##0")&amp;"&lt;/TD&gt;"</f>
        <v xml:space="preserve">      &lt;TD align="right"&gt;482,016&lt;/TD&gt;</v>
      </c>
    </row>
    <row r="536" spans="1:1" x14ac:dyDescent="0.15">
      <c r="A536" s="87" t="str">
        <f>"      &lt;TD align=""right""&gt;"&amp;TEXT(推計人口!$E49,"#,##0")&amp;"&lt;/TD&gt;"</f>
        <v xml:space="preserve">      &lt;TD align="right"&gt;497,563&lt;/TD&gt;</v>
      </c>
    </row>
    <row r="537" spans="1:1" x14ac:dyDescent="0.15">
      <c r="A537" s="87" t="str">
        <f>"      &lt;TD align=""right""&gt;"&amp;TEXT(推計人口!$G49,"#,##0")&amp;"&lt;/TD&gt;"</f>
        <v xml:space="preserve">      &lt;TD align="right"&gt;2,167&lt;/TD&gt;</v>
      </c>
    </row>
    <row r="538" spans="1:1" x14ac:dyDescent="0.15">
      <c r="A538" s="87" t="str">
        <f>"      &lt;TD align=""right""&gt;"&amp;TEXT(推計人口!$H49,"0.00")&amp;"&lt;/TD&gt;"</f>
        <v xml:space="preserve">      &lt;TD align="right"&gt;0.22&lt;/TD&gt;</v>
      </c>
    </row>
    <row r="539" spans="1:1" x14ac:dyDescent="0.15">
      <c r="A539" s="87" t="str">
        <f>"      &lt;TD align=""right""&gt;"&amp;TEXT(推計人口!$F49,"#,##0")&amp;"&lt;/TD&gt;"</f>
        <v xml:space="preserve">      &lt;TD align="right"&gt;467,146&lt;/TD&gt;</v>
      </c>
    </row>
    <row r="540" spans="1:1" x14ac:dyDescent="0.15">
      <c r="A540" s="87" t="str">
        <f>"      &lt;TD align=""right""&gt;"&amp;TEXT(推計人口!$I49,"#,##0")&amp;"&lt;/TD&gt;"</f>
        <v xml:space="preserve">      &lt;TD align="right"&gt;7,089&lt;/TD&gt;</v>
      </c>
    </row>
    <row r="541" spans="1:1" x14ac:dyDescent="0.15">
      <c r="A541" s="87" t="str">
        <f>"      &lt;TD align=""right""&gt;"&amp;TEXT(推計人口!$J49,"0.00")&amp;"&lt;/TD&gt;"</f>
        <v xml:space="preserve">      &lt;TD align="right"&gt;1.54&lt;/TD&gt;</v>
      </c>
    </row>
    <row r="542" spans="1:1" x14ac:dyDescent="0.15">
      <c r="A542" s="87" t="str">
        <f>"      &lt;TD align=""right""&gt;"&amp;TEXT(推計人口!$K49,"0.0")&amp;"&lt;/TD&gt;"</f>
        <v xml:space="preserve">      &lt;TD align="right"&gt;2.1&lt;/TD&gt;</v>
      </c>
    </row>
    <row r="543" spans="1:1" x14ac:dyDescent="0.15">
      <c r="A543" s="86" t="s">
        <v>1</v>
      </c>
    </row>
    <row r="544" spans="1:1" x14ac:dyDescent="0.15">
      <c r="A544" s="86" t="s">
        <v>0</v>
      </c>
    </row>
    <row r="545" spans="1:1" x14ac:dyDescent="0.15">
      <c r="A545" s="87" t="str">
        <f>"      &lt;TH scope=""row"" align=""right""&gt;"&amp;推計人口!$A50&amp;推計人口!$B50&amp;"&lt;/TH&gt;"</f>
        <v xml:space="preserve">      &lt;TH scope="row" align="right"&gt; 3月&lt;/TH&gt;</v>
      </c>
    </row>
    <row r="546" spans="1:1" x14ac:dyDescent="0.15">
      <c r="A546" s="87" t="str">
        <f>"      &lt;TD align=""right""&gt;"&amp;TEXT(推計人口!$C50,"#,##0")&amp;"&lt;/TD&gt;"</f>
        <v xml:space="preserve">      &lt;TD align="right"&gt;979,321&lt;/TD&gt;</v>
      </c>
    </row>
    <row r="547" spans="1:1" x14ac:dyDescent="0.15">
      <c r="A547" s="87" t="str">
        <f>"      &lt;TD align=""right""&gt;"&amp;TEXT(推計人口!$D50,"#,##0")&amp;"&lt;/TD&gt;"</f>
        <v xml:space="preserve">      &lt;TD align="right"&gt;481,865&lt;/TD&gt;</v>
      </c>
    </row>
    <row r="548" spans="1:1" x14ac:dyDescent="0.15">
      <c r="A548" s="87" t="str">
        <f>"      &lt;TD align=""right""&gt;"&amp;TEXT(推計人口!$E50,"#,##0")&amp;"&lt;/TD&gt;"</f>
        <v xml:space="preserve">      &lt;TD align="right"&gt;497,456&lt;/TD&gt;</v>
      </c>
    </row>
    <row r="549" spans="1:1" x14ac:dyDescent="0.15">
      <c r="A549" s="87" t="str">
        <f>"      &lt;TD align=""right""&gt;"&amp;TEXT(推計人口!$G50,"#,##0")&amp;"&lt;/TD&gt;"</f>
        <v xml:space="preserve">      &lt;TD align="right"&gt;2,258&lt;/TD&gt;</v>
      </c>
    </row>
    <row r="550" spans="1:1" x14ac:dyDescent="0.15">
      <c r="A550" s="87" t="str">
        <f>"      &lt;TD align=""right""&gt;"&amp;TEXT(推計人口!$H50,"0.00")&amp;"&lt;/TD&gt;"</f>
        <v xml:space="preserve">      &lt;TD align="right"&gt;0.23&lt;/TD&gt;</v>
      </c>
    </row>
    <row r="551" spans="1:1" x14ac:dyDescent="0.15">
      <c r="A551" s="87" t="str">
        <f>"      &lt;TD align=""right""&gt;"&amp;TEXT(推計人口!$F50,"#,##0")&amp;"&lt;/TD&gt;"</f>
        <v xml:space="preserve">      &lt;TD align="right"&gt;467,399&lt;/TD&gt;</v>
      </c>
    </row>
    <row r="552" spans="1:1" x14ac:dyDescent="0.15">
      <c r="A552" s="87" t="str">
        <f>"      &lt;TD align=""right""&gt;"&amp;TEXT(推計人口!$I50,"#,##0")&amp;"&lt;/TD&gt;"</f>
        <v xml:space="preserve">      &lt;TD align="right"&gt;7,191&lt;/TD&gt;</v>
      </c>
    </row>
    <row r="553" spans="1:1" x14ac:dyDescent="0.15">
      <c r="A553" s="87" t="str">
        <f>"      &lt;TD align=""right""&gt;"&amp;TEXT(推計人口!$J50,"0.00")&amp;"&lt;/TD&gt;"</f>
        <v xml:space="preserve">      &lt;TD align="right"&gt;1.56&lt;/TD&gt;</v>
      </c>
    </row>
    <row r="554" spans="1:1" x14ac:dyDescent="0.15">
      <c r="A554" s="87" t="str">
        <f>"      &lt;TD align=""right""&gt;"&amp;TEXT(推計人口!$K50,"0.0")&amp;"&lt;/TD&gt;"</f>
        <v xml:space="preserve">      &lt;TD align="right"&gt;2.1&lt;/TD&gt;</v>
      </c>
    </row>
    <row r="555" spans="1:1" x14ac:dyDescent="0.15">
      <c r="A555" s="86" t="s">
        <v>1</v>
      </c>
    </row>
    <row r="556" spans="1:1" x14ac:dyDescent="0.15">
      <c r="A556" s="86" t="s">
        <v>0</v>
      </c>
    </row>
    <row r="557" spans="1:1" x14ac:dyDescent="0.15">
      <c r="A557" s="87" t="str">
        <f>"      &lt;TH scope=""row"" align=""right""&gt;"&amp;推計人口!$A52&amp;推計人口!$B52&amp;"&lt;/TH&gt;"</f>
        <v xml:space="preserve">      &lt;TH scope="row" align="right"&gt; 4月&lt;/TH&gt;</v>
      </c>
    </row>
    <row r="558" spans="1:1" x14ac:dyDescent="0.15">
      <c r="A558" s="87" t="str">
        <f>"      &lt;TD align=""right""&gt;"&amp;TEXT(推計人口!$C52,"#,##0")&amp;"&lt;/TD&gt;"</f>
        <v xml:space="preserve">      &lt;TD align="right"&gt;981,909&lt;/TD&gt;</v>
      </c>
    </row>
    <row r="559" spans="1:1" x14ac:dyDescent="0.15">
      <c r="A559" s="87" t="str">
        <f>"      &lt;TD align=""right""&gt;"&amp;TEXT(推計人口!$D52,"#,##0")&amp;"&lt;/TD&gt;"</f>
        <v xml:space="preserve">      &lt;TD align="right"&gt;482,981&lt;/TD&gt;</v>
      </c>
    </row>
    <row r="560" spans="1:1" x14ac:dyDescent="0.15">
      <c r="A560" s="87" t="str">
        <f>"      &lt;TD align=""right""&gt;"&amp;TEXT(推計人口!$E52,"#,##0")&amp;"&lt;/TD&gt;"</f>
        <v xml:space="preserve">      &lt;TD align="right"&gt;498,928&lt;/TD&gt;</v>
      </c>
    </row>
    <row r="561" spans="1:1" x14ac:dyDescent="0.15">
      <c r="A561" s="87" t="str">
        <f>"      &lt;TD align=""right""&gt;"&amp;TEXT(推計人口!$G52,"#,##0")&amp;"&lt;/TD&gt;"</f>
        <v xml:space="preserve">      &lt;TD align="right"&gt;3,845&lt;/TD&gt;</v>
      </c>
    </row>
    <row r="562" spans="1:1" x14ac:dyDescent="0.15">
      <c r="A562" s="87" t="str">
        <f>"      &lt;TD align=""right""&gt;"&amp;TEXT(推計人口!$H52,"0.00")&amp;"&lt;/TD&gt;"</f>
        <v xml:space="preserve">      &lt;TD align="right"&gt;0.39&lt;/TD&gt;</v>
      </c>
    </row>
    <row r="563" spans="1:1" x14ac:dyDescent="0.15">
      <c r="A563" s="87" t="str">
        <f>"      &lt;TD align=""right""&gt;"&amp;TEXT(推計人口!$F52,"#,##0")&amp;"&lt;/TD&gt;"</f>
        <v xml:space="preserve">      &lt;TD align="right"&gt;470,570&lt;/TD&gt;</v>
      </c>
    </row>
    <row r="564" spans="1:1" x14ac:dyDescent="0.15">
      <c r="A564" s="87" t="str">
        <f>"      &lt;TD align=""right""&gt;"&amp;TEXT(推計人口!$I52,"#,##0")&amp;"&lt;/TD&gt;"</f>
        <v xml:space="preserve">      &lt;TD align="right"&gt;8,126&lt;/TD&gt;</v>
      </c>
    </row>
    <row r="565" spans="1:1" x14ac:dyDescent="0.15">
      <c r="A565" s="87" t="str">
        <f>"      &lt;TD align=""right""&gt;"&amp;TEXT(推計人口!$J52,"0.00")&amp;"&lt;/TD&gt;"</f>
        <v xml:space="preserve">      &lt;TD align="right"&gt;1.76&lt;/TD&gt;</v>
      </c>
    </row>
    <row r="566" spans="1:1" x14ac:dyDescent="0.15">
      <c r="A566" s="87" t="str">
        <f>"      &lt;TD align=""right""&gt;"&amp;TEXT(推計人口!$K52,"0.0")&amp;"&lt;/TD&gt;"</f>
        <v xml:space="preserve">      &lt;TD align="right"&gt;2.1&lt;/TD&gt;</v>
      </c>
    </row>
    <row r="567" spans="1:1" x14ac:dyDescent="0.15">
      <c r="A567" s="86" t="s">
        <v>1</v>
      </c>
    </row>
    <row r="568" spans="1:1" x14ac:dyDescent="0.15">
      <c r="A568" s="86" t="s">
        <v>39</v>
      </c>
    </row>
    <row r="569" spans="1:1" x14ac:dyDescent="0.15">
      <c r="A569" s="86" t="s">
        <v>40</v>
      </c>
    </row>
    <row r="570" spans="1:1" x14ac:dyDescent="0.15">
      <c r="A570" s="88"/>
    </row>
    <row r="571" spans="1:1" x14ac:dyDescent="0.15">
      <c r="A571" s="88"/>
    </row>
    <row r="572" spans="1:1" x14ac:dyDescent="0.15">
      <c r="A572" s="88"/>
    </row>
    <row r="573" spans="1:1" x14ac:dyDescent="0.15">
      <c r="A573" s="86"/>
    </row>
    <row r="574" spans="1:1" x14ac:dyDescent="0.15">
      <c r="A574" s="86"/>
    </row>
  </sheetData>
  <phoneticPr fontId="2"/>
  <pageMargins left="0.78740157480314965" right="0.78740157480314965" top="0.98425196850393704" bottom="0.98425196850393704" header="0.51181102362204722" footer="0.51181102362204722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推計人口</vt:lpstr>
      <vt:lpstr>人口異動</vt:lpstr>
      <vt:lpstr>Sheet2</vt:lpstr>
      <vt:lpstr>HP用</vt:lpstr>
      <vt:lpstr>人口異動!Print_Area</vt:lpstr>
      <vt:lpstr>推計人口!Print_Area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平良　宏介</cp:lastModifiedBy>
  <cp:lastPrinted>2024-04-08T11:16:55Z</cp:lastPrinted>
  <dcterms:created xsi:type="dcterms:W3CDTF">1999-03-29T00:06:23Z</dcterms:created>
  <dcterms:modified xsi:type="dcterms:W3CDTF">2024-04-11T07:41:44Z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